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LENOVO\Documents\Kuliah\Semester 8\"/>
    </mc:Choice>
  </mc:AlternateContent>
  <xr:revisionPtr revIDLastSave="0" documentId="13_ncr:1_{548F9626-A36E-4ADE-BFD9-BA17CC82CF6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lbow method and DBI" sheetId="27" r:id="rId1"/>
    <sheet name="titik awal centroid" sheetId="31" r:id="rId2"/>
    <sheet name="baris data tiap cluster" sheetId="32" r:id="rId3"/>
    <sheet name="5 cluster" sheetId="25" r:id="rId4"/>
    <sheet name="coba make data awal" sheetId="29" r:id="rId5"/>
    <sheet name="Sheet1" sheetId="33" r:id="rId6"/>
  </sheets>
  <definedNames>
    <definedName name="_xlnm._FilterDatabase" localSheetId="4" hidden="1">'coba make data awal'!$A$1:$V$81</definedName>
  </definedNames>
  <calcPr calcId="191029"/>
  <customWorkbookViews>
    <customWorkbookView name="Filter 1" guid="{3A79FD51-15DB-49B5-9516-96D52BAE1808}" maximized="1" windowWidth="0" windowHeight="0" activeSheetId="0"/>
  </customWorkbookViews>
</workbook>
</file>

<file path=xl/calcChain.xml><?xml version="1.0" encoding="utf-8"?>
<calcChain xmlns="http://schemas.openxmlformats.org/spreadsheetml/2006/main">
  <c r="F169" i="27" l="1"/>
  <c r="J81" i="27"/>
  <c r="H81" i="27"/>
  <c r="P257" i="29"/>
  <c r="P258" i="29"/>
  <c r="P259" i="29"/>
  <c r="P260" i="29"/>
  <c r="P261" i="29"/>
  <c r="P262" i="29"/>
  <c r="P263" i="29"/>
  <c r="P264" i="29"/>
  <c r="P265" i="29"/>
  <c r="P266" i="29"/>
  <c r="P267" i="29"/>
  <c r="P268" i="29"/>
  <c r="P269" i="29"/>
  <c r="P270" i="29"/>
  <c r="P271" i="29"/>
  <c r="P272" i="29"/>
  <c r="P273" i="29"/>
  <c r="P274" i="29"/>
  <c r="P275" i="29"/>
  <c r="P276" i="29"/>
  <c r="P277" i="29"/>
  <c r="P278" i="29"/>
  <c r="P279" i="29"/>
  <c r="P280" i="29"/>
  <c r="P281" i="29"/>
  <c r="P282" i="29"/>
  <c r="P283" i="29"/>
  <c r="P284" i="29"/>
  <c r="P285" i="29"/>
  <c r="P286" i="29"/>
  <c r="P287" i="29"/>
  <c r="P288" i="29"/>
  <c r="P289" i="29"/>
  <c r="P290" i="29"/>
  <c r="P291" i="29"/>
  <c r="P292" i="29"/>
  <c r="P293" i="29"/>
  <c r="P294" i="29"/>
  <c r="P295" i="29"/>
  <c r="P296" i="29"/>
  <c r="P297" i="29"/>
  <c r="P298" i="29"/>
  <c r="P299" i="29"/>
  <c r="P300" i="29"/>
  <c r="P301" i="29"/>
  <c r="P302" i="29"/>
  <c r="P303" i="29"/>
  <c r="P304" i="29"/>
  <c r="P305" i="29"/>
  <c r="P306" i="29"/>
  <c r="P307" i="29"/>
  <c r="P308" i="29"/>
  <c r="P309" i="29"/>
  <c r="P310" i="29"/>
  <c r="P311" i="29"/>
  <c r="P312" i="29"/>
  <c r="P313" i="29"/>
  <c r="P314" i="29"/>
  <c r="P315" i="29"/>
  <c r="P316" i="29"/>
  <c r="P317" i="29"/>
  <c r="P318" i="29"/>
  <c r="P319" i="29"/>
  <c r="P320" i="29"/>
  <c r="P321" i="29"/>
  <c r="P322" i="29"/>
  <c r="P323" i="29"/>
  <c r="P324" i="29"/>
  <c r="P325" i="29"/>
  <c r="P326" i="29"/>
  <c r="P254" i="29"/>
  <c r="P255" i="29"/>
  <c r="P256" i="29"/>
  <c r="P253" i="29"/>
  <c r="L5" i="32"/>
  <c r="L6" i="32"/>
  <c r="L7" i="32"/>
  <c r="L8" i="32"/>
  <c r="L9" i="32"/>
  <c r="L10" i="32"/>
  <c r="L4" i="32"/>
  <c r="K5" i="32"/>
  <c r="K6" i="32"/>
  <c r="K7" i="32"/>
  <c r="K8" i="32"/>
  <c r="K9" i="32"/>
  <c r="K10" i="32"/>
  <c r="K4" i="32"/>
  <c r="J5" i="32"/>
  <c r="J6" i="32"/>
  <c r="J7" i="32"/>
  <c r="J8" i="32"/>
  <c r="J9" i="32"/>
  <c r="J10" i="32"/>
  <c r="I5" i="32"/>
  <c r="I6" i="32"/>
  <c r="I7" i="32"/>
  <c r="I8" i="32"/>
  <c r="I9" i="32"/>
  <c r="I10" i="32"/>
  <c r="J4" i="32"/>
  <c r="I4" i="32"/>
  <c r="H5" i="32"/>
  <c r="H6" i="32"/>
  <c r="H7" i="32"/>
  <c r="H8" i="32"/>
  <c r="H9" i="32"/>
  <c r="H10" i="32"/>
  <c r="H4" i="32"/>
  <c r="P75" i="29"/>
  <c r="X168" i="27"/>
  <c r="V251" i="31"/>
  <c r="V249" i="31"/>
  <c r="V247" i="31"/>
  <c r="V246" i="31"/>
  <c r="X242" i="31"/>
  <c r="T238" i="31"/>
  <c r="V243" i="31"/>
  <c r="AD493" i="31"/>
  <c r="AD492" i="31"/>
  <c r="AD491" i="31"/>
  <c r="AD490" i="31"/>
  <c r="AD489" i="31"/>
  <c r="AD488" i="31"/>
  <c r="AC488" i="31"/>
  <c r="AC489" i="31"/>
  <c r="AC490" i="31"/>
  <c r="AC491" i="31"/>
  <c r="AC492" i="31"/>
  <c r="AC493" i="31"/>
  <c r="AC494" i="31"/>
  <c r="AC495" i="31"/>
  <c r="AC496" i="31"/>
  <c r="AC497" i="31"/>
  <c r="AC487" i="31"/>
  <c r="AD487" i="31"/>
  <c r="AB497" i="31"/>
  <c r="AB496" i="31"/>
  <c r="AB495" i="31"/>
  <c r="AB494" i="31"/>
  <c r="AB493" i="31"/>
  <c r="AB492" i="31"/>
  <c r="AB491" i="31"/>
  <c r="AB490" i="31"/>
  <c r="AB489" i="31"/>
  <c r="AB488" i="31"/>
  <c r="AB487" i="31"/>
  <c r="AA497" i="31"/>
  <c r="AA496" i="31"/>
  <c r="AA495" i="31"/>
  <c r="AA494" i="31"/>
  <c r="AA493" i="31"/>
  <c r="AA492" i="31"/>
  <c r="AA491" i="31"/>
  <c r="AA490" i="31"/>
  <c r="AA489" i="31"/>
  <c r="AA488" i="31"/>
  <c r="AA487" i="31"/>
  <c r="AC411" i="31"/>
  <c r="AC410" i="31"/>
  <c r="AC409" i="31"/>
  <c r="AC408" i="31"/>
  <c r="AC407" i="31"/>
  <c r="AC406" i="31"/>
  <c r="AC405" i="31"/>
  <c r="AC404" i="31"/>
  <c r="AB405" i="31"/>
  <c r="AB406" i="31"/>
  <c r="AB407" i="31"/>
  <c r="AB408" i="31"/>
  <c r="AB409" i="31"/>
  <c r="AB410" i="31"/>
  <c r="AB411" i="31"/>
  <c r="AB412" i="31"/>
  <c r="AB413" i="31"/>
  <c r="AB414" i="31"/>
  <c r="AB404" i="31"/>
  <c r="AA414" i="31"/>
  <c r="AA413" i="31"/>
  <c r="AA412" i="31"/>
  <c r="AA411" i="31"/>
  <c r="AA410" i="31"/>
  <c r="AA409" i="31"/>
  <c r="AA408" i="31"/>
  <c r="AA407" i="31"/>
  <c r="AA406" i="31"/>
  <c r="AA405" i="31"/>
  <c r="AA404" i="31"/>
  <c r="Z414" i="31"/>
  <c r="Z413" i="31"/>
  <c r="Z412" i="31"/>
  <c r="Z411" i="31"/>
  <c r="Z410" i="31"/>
  <c r="Z409" i="31"/>
  <c r="Z408" i="31"/>
  <c r="Z407" i="31"/>
  <c r="Z406" i="31"/>
  <c r="Z405" i="31"/>
  <c r="Z404" i="31"/>
  <c r="Q484" i="31"/>
  <c r="Q485" i="31"/>
  <c r="Q486" i="31"/>
  <c r="Q487" i="31"/>
  <c r="Q488" i="31"/>
  <c r="Q489" i="31"/>
  <c r="Q490" i="31"/>
  <c r="Q491" i="31"/>
  <c r="Q492" i="31"/>
  <c r="Q493" i="31"/>
  <c r="Q494" i="31"/>
  <c r="Q495" i="31"/>
  <c r="Q496" i="31"/>
  <c r="Q497" i="31"/>
  <c r="Q498" i="31"/>
  <c r="Q499" i="31"/>
  <c r="Q500" i="31"/>
  <c r="Q501" i="31"/>
  <c r="Q502" i="31"/>
  <c r="Q503" i="31"/>
  <c r="Q504" i="31"/>
  <c r="Q505" i="31"/>
  <c r="Q506" i="31"/>
  <c r="Q507" i="31"/>
  <c r="Q508" i="31"/>
  <c r="Q509" i="31"/>
  <c r="Q510" i="31"/>
  <c r="Q511" i="31"/>
  <c r="Q512" i="31"/>
  <c r="Q513" i="31"/>
  <c r="Q514" i="31"/>
  <c r="Q515" i="31"/>
  <c r="Q516" i="31"/>
  <c r="Q517" i="31"/>
  <c r="Q518" i="31"/>
  <c r="Q519" i="31"/>
  <c r="Q520" i="31"/>
  <c r="Q521" i="31"/>
  <c r="Q522" i="31"/>
  <c r="Q523" i="31"/>
  <c r="Q524" i="31"/>
  <c r="Q525" i="31"/>
  <c r="Q526" i="31"/>
  <c r="Q527" i="31"/>
  <c r="Q528" i="31"/>
  <c r="Q529" i="31"/>
  <c r="Q530" i="31"/>
  <c r="Q531" i="31"/>
  <c r="Q532" i="31"/>
  <c r="Q533" i="31"/>
  <c r="Q534" i="31"/>
  <c r="Q535" i="31"/>
  <c r="Q536" i="31"/>
  <c r="Q537" i="31"/>
  <c r="Q538" i="31"/>
  <c r="Q539" i="31"/>
  <c r="Q540" i="31"/>
  <c r="Q541" i="31"/>
  <c r="Q542" i="31"/>
  <c r="Q543" i="31"/>
  <c r="Q544" i="31"/>
  <c r="Q545" i="31"/>
  <c r="Q546" i="31"/>
  <c r="Q547" i="31"/>
  <c r="Q548" i="31"/>
  <c r="Q549" i="31"/>
  <c r="Q550" i="31"/>
  <c r="Q551" i="31"/>
  <c r="Q552" i="31"/>
  <c r="Q553" i="31"/>
  <c r="Q554" i="31"/>
  <c r="Q555" i="31"/>
  <c r="Q556" i="31"/>
  <c r="Q483" i="31"/>
  <c r="P484" i="31"/>
  <c r="P485" i="31"/>
  <c r="P486" i="31"/>
  <c r="P487" i="31"/>
  <c r="P488" i="31"/>
  <c r="P489" i="31"/>
  <c r="P490" i="31"/>
  <c r="P491" i="31"/>
  <c r="P492" i="31"/>
  <c r="P493" i="31"/>
  <c r="P494" i="31"/>
  <c r="P495" i="31"/>
  <c r="P496" i="31"/>
  <c r="P497" i="31"/>
  <c r="P498" i="31"/>
  <c r="P499" i="31"/>
  <c r="P500" i="31"/>
  <c r="P501" i="31"/>
  <c r="P502" i="31"/>
  <c r="P503" i="31"/>
  <c r="P504" i="31"/>
  <c r="P505" i="31"/>
  <c r="P506" i="31"/>
  <c r="P507" i="31"/>
  <c r="P508" i="31"/>
  <c r="P509" i="31"/>
  <c r="P510" i="31"/>
  <c r="P511" i="31"/>
  <c r="P512" i="31"/>
  <c r="P513" i="31"/>
  <c r="P514" i="31"/>
  <c r="P515" i="31"/>
  <c r="P516" i="31"/>
  <c r="P517" i="31"/>
  <c r="P518" i="31"/>
  <c r="P519" i="31"/>
  <c r="P520" i="31"/>
  <c r="P521" i="31"/>
  <c r="P522" i="31"/>
  <c r="P523" i="31"/>
  <c r="P524" i="31"/>
  <c r="P525" i="31"/>
  <c r="P526" i="31"/>
  <c r="P527" i="31"/>
  <c r="P528" i="31"/>
  <c r="P529" i="31"/>
  <c r="P530" i="31"/>
  <c r="P531" i="31"/>
  <c r="P532" i="31"/>
  <c r="P533" i="31"/>
  <c r="P534" i="31"/>
  <c r="P535" i="31"/>
  <c r="P536" i="31"/>
  <c r="P537" i="31"/>
  <c r="P538" i="31"/>
  <c r="P539" i="31"/>
  <c r="P540" i="31"/>
  <c r="P541" i="31"/>
  <c r="P542" i="31"/>
  <c r="P543" i="31"/>
  <c r="P544" i="31"/>
  <c r="P545" i="31"/>
  <c r="P546" i="31"/>
  <c r="P547" i="31"/>
  <c r="P548" i="31"/>
  <c r="P549" i="31"/>
  <c r="P550" i="31"/>
  <c r="P551" i="31"/>
  <c r="P552" i="31"/>
  <c r="P553" i="31"/>
  <c r="P554" i="31"/>
  <c r="P555" i="31"/>
  <c r="P556" i="31"/>
  <c r="P483" i="31"/>
  <c r="Q401" i="31"/>
  <c r="Q402" i="31"/>
  <c r="Q403" i="31"/>
  <c r="Q404" i="31"/>
  <c r="Q405" i="31"/>
  <c r="Q406" i="31"/>
  <c r="Q407" i="31"/>
  <c r="Q408" i="31"/>
  <c r="Q409" i="31"/>
  <c r="Q410" i="31"/>
  <c r="Q411" i="31"/>
  <c r="Q412" i="31"/>
  <c r="Q413" i="31"/>
  <c r="Q414" i="31"/>
  <c r="Q415" i="31"/>
  <c r="Q416" i="31"/>
  <c r="Q417" i="31"/>
  <c r="Q418" i="31"/>
  <c r="Q419" i="31"/>
  <c r="Q420" i="31"/>
  <c r="Q421" i="31"/>
  <c r="Q422" i="31"/>
  <c r="Q423" i="31"/>
  <c r="Q424" i="31"/>
  <c r="Q425" i="31"/>
  <c r="Q426" i="31"/>
  <c r="Q427" i="31"/>
  <c r="Q428" i="31"/>
  <c r="Q429" i="31"/>
  <c r="Q430" i="31"/>
  <c r="Q431" i="31"/>
  <c r="Q432" i="31"/>
  <c r="Q433" i="31"/>
  <c r="Q434" i="31"/>
  <c r="Q435" i="31"/>
  <c r="Q436" i="31"/>
  <c r="Q437" i="31"/>
  <c r="Q438" i="31"/>
  <c r="Q439" i="31"/>
  <c r="Q440" i="31"/>
  <c r="Q441" i="31"/>
  <c r="Q442" i="31"/>
  <c r="Q443" i="31"/>
  <c r="Q444" i="31"/>
  <c r="Q445" i="31"/>
  <c r="Q446" i="31"/>
  <c r="Q447" i="31"/>
  <c r="Q448" i="31"/>
  <c r="Q449" i="31"/>
  <c r="Q450" i="31"/>
  <c r="Q451" i="31"/>
  <c r="Q452" i="31"/>
  <c r="Q453" i="31"/>
  <c r="Q454" i="31"/>
  <c r="Q455" i="31"/>
  <c r="Q456" i="31"/>
  <c r="Q457" i="31"/>
  <c r="Q458" i="31"/>
  <c r="Q459" i="31"/>
  <c r="Q460" i="31"/>
  <c r="Q461" i="31"/>
  <c r="Q462" i="31"/>
  <c r="Q463" i="31"/>
  <c r="Q464" i="31"/>
  <c r="Q465" i="31"/>
  <c r="Q466" i="31"/>
  <c r="Q467" i="31"/>
  <c r="Q468" i="31"/>
  <c r="Q469" i="31"/>
  <c r="Q470" i="31"/>
  <c r="Q471" i="31"/>
  <c r="Q472" i="31"/>
  <c r="Q473" i="31"/>
  <c r="R401" i="31"/>
  <c r="R400" i="31"/>
  <c r="Q400" i="31"/>
  <c r="P401" i="31"/>
  <c r="P402" i="31"/>
  <c r="P403" i="31"/>
  <c r="P404" i="31"/>
  <c r="P405" i="31"/>
  <c r="P406" i="31"/>
  <c r="P407" i="31"/>
  <c r="P408" i="31"/>
  <c r="P409" i="31"/>
  <c r="P410" i="31"/>
  <c r="P411" i="31"/>
  <c r="P412" i="31"/>
  <c r="P413" i="31"/>
  <c r="P414" i="31"/>
  <c r="P415" i="31"/>
  <c r="P416" i="31"/>
  <c r="P417" i="31"/>
  <c r="P418" i="31"/>
  <c r="P419" i="31"/>
  <c r="P420" i="31"/>
  <c r="P421" i="31"/>
  <c r="P422" i="31"/>
  <c r="P423" i="31"/>
  <c r="P424" i="31"/>
  <c r="P425" i="31"/>
  <c r="P426" i="31"/>
  <c r="P427" i="31"/>
  <c r="P428" i="31"/>
  <c r="P429" i="31"/>
  <c r="P430" i="31"/>
  <c r="P431" i="31"/>
  <c r="P432" i="31"/>
  <c r="P433" i="31"/>
  <c r="P434" i="31"/>
  <c r="P435" i="31"/>
  <c r="P436" i="31"/>
  <c r="P437" i="31"/>
  <c r="P438" i="31"/>
  <c r="P439" i="31"/>
  <c r="P440" i="31"/>
  <c r="P441" i="31"/>
  <c r="P442" i="31"/>
  <c r="P443" i="31"/>
  <c r="P444" i="31"/>
  <c r="P445" i="31"/>
  <c r="P446" i="31"/>
  <c r="P447" i="31"/>
  <c r="P448" i="31"/>
  <c r="P449" i="31"/>
  <c r="P450" i="31"/>
  <c r="P451" i="31"/>
  <c r="P452" i="31"/>
  <c r="P453" i="31"/>
  <c r="P454" i="31"/>
  <c r="P455" i="31"/>
  <c r="P456" i="31"/>
  <c r="P457" i="31"/>
  <c r="P458" i="31"/>
  <c r="P459" i="31"/>
  <c r="P460" i="31"/>
  <c r="P461" i="31"/>
  <c r="P462" i="31"/>
  <c r="P463" i="31"/>
  <c r="P464" i="31"/>
  <c r="P465" i="31"/>
  <c r="P466" i="31"/>
  <c r="P467" i="31"/>
  <c r="P468" i="31"/>
  <c r="P469" i="31"/>
  <c r="P470" i="31"/>
  <c r="P471" i="31"/>
  <c r="P472" i="31"/>
  <c r="P473" i="31"/>
  <c r="P400" i="31"/>
  <c r="Y331" i="31"/>
  <c r="Z331" i="31"/>
  <c r="Z324" i="31"/>
  <c r="Z325" i="31"/>
  <c r="Z326" i="31"/>
  <c r="Z327" i="31"/>
  <c r="Z328" i="31"/>
  <c r="Z329" i="31"/>
  <c r="Z330" i="31"/>
  <c r="Z332" i="31"/>
  <c r="Z333" i="31"/>
  <c r="Z323" i="31"/>
  <c r="AA331" i="31"/>
  <c r="AA330" i="31"/>
  <c r="AA329" i="31"/>
  <c r="AA332" i="31"/>
  <c r="X331" i="31"/>
  <c r="X330" i="31"/>
  <c r="R356" i="31"/>
  <c r="X327" i="31"/>
  <c r="X324" i="31"/>
  <c r="P320" i="31"/>
  <c r="Q320" i="31" s="1"/>
  <c r="P321" i="31"/>
  <c r="Q321" i="31" s="1"/>
  <c r="P322" i="31"/>
  <c r="P323" i="31"/>
  <c r="P324" i="31"/>
  <c r="P325" i="31"/>
  <c r="P326" i="31"/>
  <c r="P327" i="31"/>
  <c r="Q327" i="31" s="1"/>
  <c r="P328" i="31"/>
  <c r="Q328" i="31" s="1"/>
  <c r="P329" i="31"/>
  <c r="Q329" i="31" s="1"/>
  <c r="P330" i="31"/>
  <c r="Q330" i="31" s="1"/>
  <c r="P331" i="31"/>
  <c r="P332" i="31"/>
  <c r="Q332" i="31" s="1"/>
  <c r="P333" i="31"/>
  <c r="Q333" i="31" s="1"/>
  <c r="P334" i="31"/>
  <c r="P335" i="31"/>
  <c r="P336" i="31"/>
  <c r="P337" i="31"/>
  <c r="X325" i="31" s="1"/>
  <c r="P338" i="31"/>
  <c r="P339" i="31"/>
  <c r="Q339" i="31" s="1"/>
  <c r="P340" i="31"/>
  <c r="Q340" i="31" s="1"/>
  <c r="P341" i="31"/>
  <c r="Q341" i="31" s="1"/>
  <c r="P342" i="31"/>
  <c r="Q342" i="31" s="1"/>
  <c r="P343" i="31"/>
  <c r="P344" i="31"/>
  <c r="Q344" i="31" s="1"/>
  <c r="P345" i="31"/>
  <c r="Q345" i="31" s="1"/>
  <c r="P346" i="31"/>
  <c r="X326" i="31" s="1"/>
  <c r="P347" i="31"/>
  <c r="P348" i="31"/>
  <c r="P349" i="31"/>
  <c r="P350" i="31"/>
  <c r="P351" i="31"/>
  <c r="Q351" i="31" s="1"/>
  <c r="P352" i="31"/>
  <c r="Q352" i="31" s="1"/>
  <c r="P353" i="31"/>
  <c r="Q353" i="31" s="1"/>
  <c r="P354" i="31"/>
  <c r="Q354" i="31" s="1"/>
  <c r="P355" i="31"/>
  <c r="P356" i="31"/>
  <c r="X328" i="31" s="1"/>
  <c r="P357" i="31"/>
  <c r="Q357" i="31" s="1"/>
  <c r="P358" i="31"/>
  <c r="P359" i="31"/>
  <c r="X329" i="31" s="1"/>
  <c r="P360" i="31"/>
  <c r="P361" i="31"/>
  <c r="P362" i="31"/>
  <c r="P363" i="31"/>
  <c r="Q363" i="31" s="1"/>
  <c r="P364" i="31"/>
  <c r="Q364" i="31" s="1"/>
  <c r="P365" i="31"/>
  <c r="Q365" i="31" s="1"/>
  <c r="P366" i="31"/>
  <c r="Q366" i="31" s="1"/>
  <c r="P367" i="31"/>
  <c r="P368" i="31"/>
  <c r="Q368" i="31" s="1"/>
  <c r="Y332" i="31" s="1"/>
  <c r="P369" i="31"/>
  <c r="Q369" i="31" s="1"/>
  <c r="P370" i="31"/>
  <c r="P371" i="31"/>
  <c r="P372" i="31"/>
  <c r="P373" i="31"/>
  <c r="P374" i="31"/>
  <c r="P375" i="31"/>
  <c r="Q375" i="31" s="1"/>
  <c r="P376" i="31"/>
  <c r="Q376" i="31" s="1"/>
  <c r="P377" i="31"/>
  <c r="Q377" i="31" s="1"/>
  <c r="P378" i="31"/>
  <c r="Q378" i="31" s="1"/>
  <c r="P379" i="31"/>
  <c r="P380" i="31"/>
  <c r="Q380" i="31" s="1"/>
  <c r="P381" i="31"/>
  <c r="Q381" i="31" s="1"/>
  <c r="P382" i="31"/>
  <c r="P383" i="31"/>
  <c r="P384" i="31"/>
  <c r="P385" i="31"/>
  <c r="P386" i="31"/>
  <c r="P387" i="31"/>
  <c r="Q387" i="31" s="1"/>
  <c r="P388" i="31"/>
  <c r="Q388" i="31" s="1"/>
  <c r="P389" i="31"/>
  <c r="Q389" i="31" s="1"/>
  <c r="Y333" i="31" s="1"/>
  <c r="P390" i="31"/>
  <c r="Q390" i="31" s="1"/>
  <c r="P391" i="31"/>
  <c r="P392" i="31"/>
  <c r="Q392" i="31" s="1"/>
  <c r="P319" i="31"/>
  <c r="Q325" i="31" s="1"/>
  <c r="Y324" i="31" s="1"/>
  <c r="P311" i="31"/>
  <c r="P239" i="31"/>
  <c r="P240" i="31"/>
  <c r="P241" i="31"/>
  <c r="P242" i="31"/>
  <c r="P243" i="31"/>
  <c r="P244" i="31"/>
  <c r="P245" i="31"/>
  <c r="P246" i="31"/>
  <c r="P247" i="31"/>
  <c r="P248" i="31"/>
  <c r="P249" i="31"/>
  <c r="P250" i="31"/>
  <c r="P251" i="31"/>
  <c r="P252" i="31"/>
  <c r="P253" i="31"/>
  <c r="P254" i="31"/>
  <c r="P255" i="31"/>
  <c r="P256" i="31"/>
  <c r="P257" i="31"/>
  <c r="V244" i="31" s="1"/>
  <c r="P258" i="31"/>
  <c r="P259" i="31"/>
  <c r="P260" i="31"/>
  <c r="P261" i="31"/>
  <c r="P262" i="31"/>
  <c r="P263" i="31"/>
  <c r="P264" i="31"/>
  <c r="P265" i="31"/>
  <c r="P266" i="31"/>
  <c r="P267" i="31"/>
  <c r="P268" i="31"/>
  <c r="P269" i="31"/>
  <c r="P270" i="31"/>
  <c r="P271" i="31"/>
  <c r="P272" i="31"/>
  <c r="P273" i="31"/>
  <c r="P274" i="31"/>
  <c r="P275" i="31"/>
  <c r="P276" i="31"/>
  <c r="P277" i="31"/>
  <c r="V245" i="31" s="1"/>
  <c r="P278" i="31"/>
  <c r="P279" i="31"/>
  <c r="P280" i="31"/>
  <c r="P281" i="31"/>
  <c r="P282" i="31"/>
  <c r="P283" i="31"/>
  <c r="P284" i="31"/>
  <c r="P285" i="31"/>
  <c r="P286" i="31"/>
  <c r="P287" i="31"/>
  <c r="P288" i="31"/>
  <c r="P289" i="31"/>
  <c r="P290" i="31"/>
  <c r="P291" i="31"/>
  <c r="P292" i="31"/>
  <c r="V248" i="31" s="1"/>
  <c r="P293" i="31"/>
  <c r="P294" i="31"/>
  <c r="P295" i="31"/>
  <c r="P296" i="31"/>
  <c r="P297" i="31"/>
  <c r="P298" i="31"/>
  <c r="P299" i="31"/>
  <c r="P300" i="31"/>
  <c r="P301" i="31"/>
  <c r="V250" i="31" s="1"/>
  <c r="P302" i="31"/>
  <c r="P303" i="31"/>
  <c r="P304" i="31"/>
  <c r="P305" i="31"/>
  <c r="P306" i="31"/>
  <c r="P307" i="31"/>
  <c r="P308" i="31"/>
  <c r="V252" i="31" s="1"/>
  <c r="P309" i="31"/>
  <c r="P310" i="31"/>
  <c r="P238" i="31"/>
  <c r="V242" i="31" s="1"/>
  <c r="U483" i="31"/>
  <c r="T535" i="31"/>
  <c r="U556" i="31"/>
  <c r="T556" i="31"/>
  <c r="S556" i="31"/>
  <c r="R556" i="31"/>
  <c r="U555" i="31"/>
  <c r="T555" i="31"/>
  <c r="S555" i="31"/>
  <c r="R555" i="31"/>
  <c r="U554" i="31"/>
  <c r="T554" i="31"/>
  <c r="S554" i="31"/>
  <c r="R554" i="31"/>
  <c r="U553" i="31"/>
  <c r="T553" i="31"/>
  <c r="S553" i="31"/>
  <c r="R553" i="31"/>
  <c r="U552" i="31"/>
  <c r="T552" i="31"/>
  <c r="S552" i="31"/>
  <c r="R552" i="31"/>
  <c r="U551" i="31"/>
  <c r="T551" i="31"/>
  <c r="S551" i="31"/>
  <c r="R551" i="31"/>
  <c r="U550" i="31"/>
  <c r="T550" i="31"/>
  <c r="S550" i="31"/>
  <c r="R550" i="31"/>
  <c r="U549" i="31"/>
  <c r="T549" i="31"/>
  <c r="S549" i="31"/>
  <c r="R549" i="31"/>
  <c r="U548" i="31"/>
  <c r="T548" i="31"/>
  <c r="S548" i="31"/>
  <c r="R548" i="31"/>
  <c r="U547" i="31"/>
  <c r="T547" i="31"/>
  <c r="S547" i="31"/>
  <c r="R547" i="31"/>
  <c r="U546" i="31"/>
  <c r="T546" i="31"/>
  <c r="S546" i="31"/>
  <c r="R546" i="31"/>
  <c r="U545" i="31"/>
  <c r="T545" i="31"/>
  <c r="S545" i="31"/>
  <c r="R545" i="31"/>
  <c r="U544" i="31"/>
  <c r="T544" i="31"/>
  <c r="S544" i="31"/>
  <c r="R544" i="31"/>
  <c r="U543" i="31"/>
  <c r="T543" i="31"/>
  <c r="S543" i="31"/>
  <c r="R543" i="31"/>
  <c r="U542" i="31"/>
  <c r="T542" i="31"/>
  <c r="S542" i="31"/>
  <c r="R542" i="31"/>
  <c r="U541" i="31"/>
  <c r="T541" i="31"/>
  <c r="S541" i="31"/>
  <c r="R541" i="31"/>
  <c r="U540" i="31"/>
  <c r="T540" i="31"/>
  <c r="S540" i="31"/>
  <c r="R540" i="31"/>
  <c r="U539" i="31"/>
  <c r="T539" i="31"/>
  <c r="S539" i="31"/>
  <c r="R539" i="31"/>
  <c r="U538" i="31"/>
  <c r="T538" i="31"/>
  <c r="S538" i="31"/>
  <c r="R538" i="31"/>
  <c r="U537" i="31"/>
  <c r="T537" i="31"/>
  <c r="S537" i="31"/>
  <c r="R537" i="31"/>
  <c r="U536" i="31"/>
  <c r="T536" i="31"/>
  <c r="S536" i="31"/>
  <c r="R536" i="31"/>
  <c r="U535" i="31"/>
  <c r="S535" i="31"/>
  <c r="R535" i="31"/>
  <c r="U534" i="31"/>
  <c r="T534" i="31"/>
  <c r="S534" i="31"/>
  <c r="R534" i="31"/>
  <c r="U533" i="31"/>
  <c r="T533" i="31"/>
  <c r="S533" i="31"/>
  <c r="R533" i="31"/>
  <c r="U532" i="31"/>
  <c r="T532" i="31"/>
  <c r="S532" i="31"/>
  <c r="R532" i="31"/>
  <c r="U531" i="31"/>
  <c r="T531" i="31"/>
  <c r="S531" i="31"/>
  <c r="R531" i="31"/>
  <c r="U530" i="31"/>
  <c r="T530" i="31"/>
  <c r="S530" i="31"/>
  <c r="R530" i="31"/>
  <c r="U529" i="31"/>
  <c r="T529" i="31"/>
  <c r="S529" i="31"/>
  <c r="R529" i="31"/>
  <c r="U528" i="31"/>
  <c r="T528" i="31"/>
  <c r="S528" i="31"/>
  <c r="R528" i="31"/>
  <c r="U527" i="31"/>
  <c r="T527" i="31"/>
  <c r="S527" i="31"/>
  <c r="R527" i="31"/>
  <c r="U526" i="31"/>
  <c r="T526" i="31"/>
  <c r="S526" i="31"/>
  <c r="R526" i="31"/>
  <c r="U525" i="31"/>
  <c r="T525" i="31"/>
  <c r="S525" i="31"/>
  <c r="R525" i="31"/>
  <c r="U524" i="31"/>
  <c r="T524" i="31"/>
  <c r="S524" i="31"/>
  <c r="R524" i="31"/>
  <c r="U523" i="31"/>
  <c r="T523" i="31"/>
  <c r="S523" i="31"/>
  <c r="R523" i="31"/>
  <c r="U522" i="31"/>
  <c r="T522" i="31"/>
  <c r="S522" i="31"/>
  <c r="R522" i="31"/>
  <c r="U521" i="31"/>
  <c r="T521" i="31"/>
  <c r="S521" i="31"/>
  <c r="R521" i="31"/>
  <c r="U520" i="31"/>
  <c r="T520" i="31"/>
  <c r="S520" i="31"/>
  <c r="R520" i="31"/>
  <c r="U519" i="31"/>
  <c r="T519" i="31"/>
  <c r="S519" i="31"/>
  <c r="R519" i="31"/>
  <c r="U518" i="31"/>
  <c r="T518" i="31"/>
  <c r="S518" i="31"/>
  <c r="R518" i="31"/>
  <c r="U517" i="31"/>
  <c r="T517" i="31"/>
  <c r="S517" i="31"/>
  <c r="R517" i="31"/>
  <c r="U516" i="31"/>
  <c r="T516" i="31"/>
  <c r="S516" i="31"/>
  <c r="R516" i="31"/>
  <c r="U515" i="31"/>
  <c r="T515" i="31"/>
  <c r="S515" i="31"/>
  <c r="R515" i="31"/>
  <c r="U514" i="31"/>
  <c r="T514" i="31"/>
  <c r="S514" i="31"/>
  <c r="R514" i="31"/>
  <c r="U513" i="31"/>
  <c r="T513" i="31"/>
  <c r="S513" i="31"/>
  <c r="R513" i="31"/>
  <c r="U512" i="31"/>
  <c r="T512" i="31"/>
  <c r="S512" i="31"/>
  <c r="R512" i="31"/>
  <c r="U511" i="31"/>
  <c r="T511" i="31"/>
  <c r="S511" i="31"/>
  <c r="R511" i="31"/>
  <c r="U510" i="31"/>
  <c r="T510" i="31"/>
  <c r="S510" i="31"/>
  <c r="R510" i="31"/>
  <c r="U509" i="31"/>
  <c r="T509" i="31"/>
  <c r="S509" i="31"/>
  <c r="R509" i="31"/>
  <c r="U508" i="31"/>
  <c r="T508" i="31"/>
  <c r="S508" i="31"/>
  <c r="R508" i="31"/>
  <c r="U507" i="31"/>
  <c r="T507" i="31"/>
  <c r="S507" i="31"/>
  <c r="R507" i="31"/>
  <c r="U506" i="31"/>
  <c r="T506" i="31"/>
  <c r="S506" i="31"/>
  <c r="R506" i="31"/>
  <c r="U505" i="31"/>
  <c r="T505" i="31"/>
  <c r="S505" i="31"/>
  <c r="R505" i="31"/>
  <c r="U504" i="31"/>
  <c r="T504" i="31"/>
  <c r="S504" i="31"/>
  <c r="R504" i="31"/>
  <c r="U503" i="31"/>
  <c r="T503" i="31"/>
  <c r="S503" i="31"/>
  <c r="R503" i="31"/>
  <c r="U502" i="31"/>
  <c r="T502" i="31"/>
  <c r="S502" i="31"/>
  <c r="R502" i="31"/>
  <c r="U501" i="31"/>
  <c r="T501" i="31"/>
  <c r="S501" i="31"/>
  <c r="R501" i="31"/>
  <c r="U500" i="31"/>
  <c r="T500" i="31"/>
  <c r="S500" i="31"/>
  <c r="R500" i="31"/>
  <c r="U499" i="31"/>
  <c r="T499" i="31"/>
  <c r="S499" i="31"/>
  <c r="R499" i="31"/>
  <c r="U498" i="31"/>
  <c r="T498" i="31"/>
  <c r="S498" i="31"/>
  <c r="R498" i="31"/>
  <c r="U497" i="31"/>
  <c r="T497" i="31"/>
  <c r="S497" i="31"/>
  <c r="R497" i="31"/>
  <c r="U496" i="31"/>
  <c r="T496" i="31"/>
  <c r="S496" i="31"/>
  <c r="R496" i="31"/>
  <c r="U495" i="31"/>
  <c r="T495" i="31"/>
  <c r="S495" i="31"/>
  <c r="R495" i="31"/>
  <c r="U494" i="31"/>
  <c r="T494" i="31"/>
  <c r="S494" i="31"/>
  <c r="R494" i="31"/>
  <c r="U493" i="31"/>
  <c r="T493" i="31"/>
  <c r="S493" i="31"/>
  <c r="R493" i="31"/>
  <c r="U492" i="31"/>
  <c r="T492" i="31"/>
  <c r="S492" i="31"/>
  <c r="R492" i="31"/>
  <c r="U491" i="31"/>
  <c r="T491" i="31"/>
  <c r="S491" i="31"/>
  <c r="R491" i="31"/>
  <c r="U490" i="31"/>
  <c r="T490" i="31"/>
  <c r="S490" i="31"/>
  <c r="R490" i="31"/>
  <c r="U489" i="31"/>
  <c r="T489" i="31"/>
  <c r="S489" i="31"/>
  <c r="R489" i="31"/>
  <c r="U488" i="31"/>
  <c r="T488" i="31"/>
  <c r="S488" i="31"/>
  <c r="R488" i="31"/>
  <c r="U487" i="31"/>
  <c r="T487" i="31"/>
  <c r="S487" i="31"/>
  <c r="R487" i="31"/>
  <c r="U486" i="31"/>
  <c r="T486" i="31"/>
  <c r="S486" i="31"/>
  <c r="R486" i="31"/>
  <c r="U485" i="31"/>
  <c r="T485" i="31"/>
  <c r="S485" i="31"/>
  <c r="R485" i="31"/>
  <c r="U484" i="31"/>
  <c r="T484" i="31"/>
  <c r="S484" i="31"/>
  <c r="R484" i="31"/>
  <c r="T483" i="31"/>
  <c r="S483" i="31"/>
  <c r="R483" i="31"/>
  <c r="T400" i="31"/>
  <c r="S400" i="31"/>
  <c r="T473" i="31"/>
  <c r="S473" i="31"/>
  <c r="R473" i="31"/>
  <c r="T472" i="31"/>
  <c r="S472" i="31"/>
  <c r="R472" i="31"/>
  <c r="T471" i="31"/>
  <c r="S471" i="31"/>
  <c r="R471" i="31"/>
  <c r="T470" i="31"/>
  <c r="S470" i="31"/>
  <c r="R470" i="31"/>
  <c r="T469" i="31"/>
  <c r="S469" i="31"/>
  <c r="R469" i="31"/>
  <c r="T468" i="31"/>
  <c r="S468" i="31"/>
  <c r="R468" i="31"/>
  <c r="T467" i="31"/>
  <c r="S467" i="31"/>
  <c r="R467" i="31"/>
  <c r="T466" i="31"/>
  <c r="S466" i="31"/>
  <c r="R466" i="31"/>
  <c r="T465" i="31"/>
  <c r="S465" i="31"/>
  <c r="R465" i="31"/>
  <c r="T464" i="31"/>
  <c r="S464" i="31"/>
  <c r="R464" i="31"/>
  <c r="T463" i="31"/>
  <c r="S463" i="31"/>
  <c r="R463" i="31"/>
  <c r="T462" i="31"/>
  <c r="S462" i="31"/>
  <c r="R462" i="31"/>
  <c r="T461" i="31"/>
  <c r="S461" i="31"/>
  <c r="R461" i="31"/>
  <c r="T460" i="31"/>
  <c r="S460" i="31"/>
  <c r="R460" i="31"/>
  <c r="T459" i="31"/>
  <c r="S459" i="31"/>
  <c r="R459" i="31"/>
  <c r="T458" i="31"/>
  <c r="S458" i="31"/>
  <c r="R458" i="31"/>
  <c r="T457" i="31"/>
  <c r="S457" i="31"/>
  <c r="R457" i="31"/>
  <c r="T456" i="31"/>
  <c r="S456" i="31"/>
  <c r="R456" i="31"/>
  <c r="T455" i="31"/>
  <c r="S455" i="31"/>
  <c r="R455" i="31"/>
  <c r="T454" i="31"/>
  <c r="S454" i="31"/>
  <c r="R454" i="31"/>
  <c r="T453" i="31"/>
  <c r="S453" i="31"/>
  <c r="R453" i="31"/>
  <c r="T452" i="31"/>
  <c r="S452" i="31"/>
  <c r="R452" i="31"/>
  <c r="T451" i="31"/>
  <c r="S451" i="31"/>
  <c r="R451" i="31"/>
  <c r="T450" i="31"/>
  <c r="S450" i="31"/>
  <c r="R450" i="31"/>
  <c r="T449" i="31"/>
  <c r="S449" i="31"/>
  <c r="R449" i="31"/>
  <c r="T448" i="31"/>
  <c r="S448" i="31"/>
  <c r="R448" i="31"/>
  <c r="T447" i="31"/>
  <c r="S447" i="31"/>
  <c r="R447" i="31"/>
  <c r="T446" i="31"/>
  <c r="S446" i="31"/>
  <c r="R446" i="31"/>
  <c r="T445" i="31"/>
  <c r="S445" i="31"/>
  <c r="R445" i="31"/>
  <c r="T444" i="31"/>
  <c r="S444" i="31"/>
  <c r="R444" i="31"/>
  <c r="T443" i="31"/>
  <c r="S443" i="31"/>
  <c r="R443" i="31"/>
  <c r="T442" i="31"/>
  <c r="S442" i="31"/>
  <c r="R442" i="31"/>
  <c r="T441" i="31"/>
  <c r="S441" i="31"/>
  <c r="R441" i="31"/>
  <c r="T440" i="31"/>
  <c r="S440" i="31"/>
  <c r="R440" i="31"/>
  <c r="T439" i="31"/>
  <c r="S439" i="31"/>
  <c r="R439" i="31"/>
  <c r="T438" i="31"/>
  <c r="S438" i="31"/>
  <c r="R438" i="31"/>
  <c r="T437" i="31"/>
  <c r="S437" i="31"/>
  <c r="R437" i="31"/>
  <c r="T436" i="31"/>
  <c r="S436" i="31"/>
  <c r="R436" i="31"/>
  <c r="T435" i="31"/>
  <c r="S435" i="31"/>
  <c r="R435" i="31"/>
  <c r="T434" i="31"/>
  <c r="S434" i="31"/>
  <c r="R434" i="31"/>
  <c r="T433" i="31"/>
  <c r="S433" i="31"/>
  <c r="R433" i="31"/>
  <c r="T432" i="31"/>
  <c r="S432" i="31"/>
  <c r="R432" i="31"/>
  <c r="T431" i="31"/>
  <c r="S431" i="31"/>
  <c r="R431" i="31"/>
  <c r="T430" i="31"/>
  <c r="S430" i="31"/>
  <c r="R430" i="31"/>
  <c r="T429" i="31"/>
  <c r="S429" i="31"/>
  <c r="R429" i="31"/>
  <c r="T428" i="31"/>
  <c r="S428" i="31"/>
  <c r="R428" i="31"/>
  <c r="T427" i="31"/>
  <c r="S427" i="31"/>
  <c r="R427" i="31"/>
  <c r="T426" i="31"/>
  <c r="S426" i="31"/>
  <c r="R426" i="31"/>
  <c r="T425" i="31"/>
  <c r="S425" i="31"/>
  <c r="R425" i="31"/>
  <c r="T424" i="31"/>
  <c r="S424" i="31"/>
  <c r="R424" i="31"/>
  <c r="T423" i="31"/>
  <c r="S423" i="31"/>
  <c r="R423" i="31"/>
  <c r="T422" i="31"/>
  <c r="S422" i="31"/>
  <c r="R422" i="31"/>
  <c r="T421" i="31"/>
  <c r="S421" i="31"/>
  <c r="R421" i="31"/>
  <c r="T420" i="31"/>
  <c r="S420" i="31"/>
  <c r="R420" i="31"/>
  <c r="T419" i="31"/>
  <c r="S419" i="31"/>
  <c r="R419" i="31"/>
  <c r="T418" i="31"/>
  <c r="S418" i="31"/>
  <c r="R418" i="31"/>
  <c r="T417" i="31"/>
  <c r="S417" i="31"/>
  <c r="R417" i="31"/>
  <c r="T416" i="31"/>
  <c r="S416" i="31"/>
  <c r="R416" i="31"/>
  <c r="T415" i="31"/>
  <c r="S415" i="31"/>
  <c r="R415" i="31"/>
  <c r="T414" i="31"/>
  <c r="S414" i="31"/>
  <c r="R414" i="31"/>
  <c r="T413" i="31"/>
  <c r="S413" i="31"/>
  <c r="R413" i="31"/>
  <c r="T412" i="31"/>
  <c r="S412" i="31"/>
  <c r="R412" i="31"/>
  <c r="T411" i="31"/>
  <c r="S411" i="31"/>
  <c r="R411" i="31"/>
  <c r="T410" i="31"/>
  <c r="S410" i="31"/>
  <c r="R410" i="31"/>
  <c r="T409" i="31"/>
  <c r="S409" i="31"/>
  <c r="R409" i="31"/>
  <c r="T408" i="31"/>
  <c r="S408" i="31"/>
  <c r="R408" i="31"/>
  <c r="T407" i="31"/>
  <c r="S407" i="31"/>
  <c r="R407" i="31"/>
  <c r="T406" i="31"/>
  <c r="S406" i="31"/>
  <c r="R406" i="31"/>
  <c r="T405" i="31"/>
  <c r="S405" i="31"/>
  <c r="R405" i="31"/>
  <c r="T404" i="31"/>
  <c r="S404" i="31"/>
  <c r="R404" i="31"/>
  <c r="T403" i="31"/>
  <c r="S403" i="31"/>
  <c r="R403" i="31"/>
  <c r="T402" i="31"/>
  <c r="S402" i="31"/>
  <c r="R402" i="31"/>
  <c r="T401" i="31"/>
  <c r="S401" i="31"/>
  <c r="S392" i="31"/>
  <c r="R392" i="31"/>
  <c r="S391" i="31"/>
  <c r="R391" i="31"/>
  <c r="S390" i="31"/>
  <c r="R390" i="31"/>
  <c r="S389" i="31"/>
  <c r="R389" i="31"/>
  <c r="S336" i="31"/>
  <c r="R336" i="31"/>
  <c r="S335" i="31"/>
  <c r="R335" i="31"/>
  <c r="S334" i="31"/>
  <c r="R334" i="31"/>
  <c r="S333" i="31"/>
  <c r="R333" i="31"/>
  <c r="S332" i="31"/>
  <c r="R332" i="31"/>
  <c r="S331" i="31"/>
  <c r="R331" i="31"/>
  <c r="S330" i="31"/>
  <c r="R330" i="31"/>
  <c r="S329" i="31"/>
  <c r="R329" i="31"/>
  <c r="S328" i="31"/>
  <c r="R328" i="31"/>
  <c r="S327" i="31"/>
  <c r="R327" i="31"/>
  <c r="S326" i="31"/>
  <c r="R326" i="31"/>
  <c r="S325" i="31"/>
  <c r="R325" i="31"/>
  <c r="S345" i="31"/>
  <c r="R345" i="31"/>
  <c r="S344" i="31"/>
  <c r="R344" i="31"/>
  <c r="S343" i="31"/>
  <c r="R343" i="31"/>
  <c r="S342" i="31"/>
  <c r="R342" i="31"/>
  <c r="S341" i="31"/>
  <c r="R341" i="31"/>
  <c r="S340" i="31"/>
  <c r="R340" i="31"/>
  <c r="S339" i="31"/>
  <c r="R339" i="31"/>
  <c r="S338" i="31"/>
  <c r="R338" i="31"/>
  <c r="S337" i="31"/>
  <c r="R337" i="31"/>
  <c r="S324" i="31"/>
  <c r="R324" i="31"/>
  <c r="S323" i="31"/>
  <c r="R323" i="31"/>
  <c r="S322" i="31"/>
  <c r="R322" i="31"/>
  <c r="S321" i="31"/>
  <c r="R321" i="31"/>
  <c r="S320" i="31"/>
  <c r="R320" i="31"/>
  <c r="S319" i="31"/>
  <c r="R319" i="31"/>
  <c r="S365" i="31"/>
  <c r="R365" i="31"/>
  <c r="S364" i="31"/>
  <c r="R364" i="31"/>
  <c r="S363" i="31"/>
  <c r="R363" i="31"/>
  <c r="S362" i="31"/>
  <c r="R362" i="31"/>
  <c r="S361" i="31"/>
  <c r="R361" i="31"/>
  <c r="S360" i="31"/>
  <c r="R360" i="31"/>
  <c r="S359" i="31"/>
  <c r="R359" i="31"/>
  <c r="S349" i="31"/>
  <c r="R349" i="31"/>
  <c r="S348" i="31"/>
  <c r="R348" i="31"/>
  <c r="S347" i="31"/>
  <c r="R347" i="31"/>
  <c r="S346" i="31"/>
  <c r="R346" i="31"/>
  <c r="S355" i="31"/>
  <c r="R355" i="31"/>
  <c r="S354" i="31"/>
  <c r="R354" i="31"/>
  <c r="S353" i="31"/>
  <c r="R353" i="31"/>
  <c r="S352" i="31"/>
  <c r="R352" i="31"/>
  <c r="S351" i="31"/>
  <c r="R351" i="31"/>
  <c r="S350" i="31"/>
  <c r="R350" i="31"/>
  <c r="S358" i="31"/>
  <c r="R358" i="31"/>
  <c r="S357" i="31"/>
  <c r="R357" i="31"/>
  <c r="S356" i="31"/>
  <c r="S367" i="31"/>
  <c r="R367" i="31"/>
  <c r="S366" i="31"/>
  <c r="R366" i="31"/>
  <c r="S388" i="31"/>
  <c r="R388" i="31"/>
  <c r="S387" i="31"/>
  <c r="R387" i="31"/>
  <c r="S386" i="31"/>
  <c r="R386" i="31"/>
  <c r="S385" i="31"/>
  <c r="R385" i="31"/>
  <c r="S384" i="31"/>
  <c r="R384" i="31"/>
  <c r="S383" i="31"/>
  <c r="R383" i="31"/>
  <c r="S382" i="31"/>
  <c r="R382" i="31"/>
  <c r="S381" i="31"/>
  <c r="R381" i="31"/>
  <c r="S380" i="31"/>
  <c r="R380" i="31"/>
  <c r="S379" i="31"/>
  <c r="R379" i="31"/>
  <c r="S378" i="31"/>
  <c r="R378" i="31"/>
  <c r="S377" i="31"/>
  <c r="R377" i="31"/>
  <c r="S376" i="31"/>
  <c r="R376" i="31"/>
  <c r="S375" i="31"/>
  <c r="R375" i="31"/>
  <c r="S374" i="31"/>
  <c r="R374" i="31"/>
  <c r="S373" i="31"/>
  <c r="R373" i="31"/>
  <c r="S372" i="31"/>
  <c r="R372" i="31"/>
  <c r="S371" i="31"/>
  <c r="R371" i="31"/>
  <c r="S370" i="31"/>
  <c r="R370" i="31"/>
  <c r="S369" i="31"/>
  <c r="R369" i="31"/>
  <c r="S368" i="31"/>
  <c r="R368" i="31"/>
  <c r="I157" i="31"/>
  <c r="H157" i="31"/>
  <c r="G157" i="31"/>
  <c r="F157" i="31"/>
  <c r="E157" i="31"/>
  <c r="D157" i="31"/>
  <c r="C157" i="31"/>
  <c r="B157" i="31"/>
  <c r="P154" i="31"/>
  <c r="P153" i="31"/>
  <c r="P152" i="31"/>
  <c r="P151" i="31"/>
  <c r="P150" i="31"/>
  <c r="P149" i="31"/>
  <c r="P148" i="31"/>
  <c r="P147" i="31"/>
  <c r="P146" i="31"/>
  <c r="P145" i="31"/>
  <c r="P144" i="31"/>
  <c r="P143" i="31"/>
  <c r="P142" i="31"/>
  <c r="P141" i="31"/>
  <c r="P140" i="31"/>
  <c r="P139" i="31"/>
  <c r="P138" i="31"/>
  <c r="P137" i="31"/>
  <c r="P136" i="31"/>
  <c r="P135" i="31"/>
  <c r="P134" i="31"/>
  <c r="P133" i="31"/>
  <c r="P132" i="31"/>
  <c r="P131" i="31"/>
  <c r="P130" i="31"/>
  <c r="P129" i="31"/>
  <c r="P128" i="31"/>
  <c r="P127" i="31"/>
  <c r="P126" i="31"/>
  <c r="P125" i="31"/>
  <c r="P124" i="31"/>
  <c r="P123" i="31"/>
  <c r="P122" i="31"/>
  <c r="P121" i="31"/>
  <c r="P120" i="31"/>
  <c r="AF119" i="31"/>
  <c r="AE119" i="31"/>
  <c r="AD119" i="31"/>
  <c r="AC119" i="31"/>
  <c r="AB119" i="31"/>
  <c r="AA119" i="31"/>
  <c r="Z119" i="31"/>
  <c r="Y119" i="31"/>
  <c r="X119" i="31"/>
  <c r="W119" i="31"/>
  <c r="V119" i="31"/>
  <c r="U119" i="31"/>
  <c r="T119" i="31"/>
  <c r="S119" i="31"/>
  <c r="P119" i="31"/>
  <c r="P118" i="31"/>
  <c r="P117" i="31"/>
  <c r="P116" i="31"/>
  <c r="P115" i="31"/>
  <c r="P114" i="31"/>
  <c r="P113" i="31"/>
  <c r="P112" i="31"/>
  <c r="P111" i="31"/>
  <c r="P110" i="31"/>
  <c r="P109" i="31"/>
  <c r="P108" i="31"/>
  <c r="P107" i="31"/>
  <c r="P106" i="31"/>
  <c r="P105" i="31"/>
  <c r="P104" i="31"/>
  <c r="P103" i="31"/>
  <c r="P102" i="31"/>
  <c r="P101" i="31"/>
  <c r="P100" i="31"/>
  <c r="P99" i="31"/>
  <c r="P98" i="31"/>
  <c r="P97" i="31"/>
  <c r="P96" i="31"/>
  <c r="P95" i="31"/>
  <c r="P94" i="31"/>
  <c r="P93" i="31"/>
  <c r="P92" i="31"/>
  <c r="P91" i="31"/>
  <c r="P90" i="31"/>
  <c r="P89" i="31"/>
  <c r="P88" i="31"/>
  <c r="P87" i="31"/>
  <c r="P86" i="31"/>
  <c r="P85" i="31"/>
  <c r="P84" i="31"/>
  <c r="P83" i="31"/>
  <c r="P82" i="31"/>
  <c r="P81" i="31"/>
  <c r="V3" i="25"/>
  <c r="V2" i="25"/>
  <c r="P177" i="29"/>
  <c r="P2" i="29"/>
  <c r="J170" i="27"/>
  <c r="J169" i="27"/>
  <c r="G169" i="27"/>
  <c r="C169" i="27"/>
  <c r="C170" i="27"/>
  <c r="P93" i="27"/>
  <c r="T168" i="27"/>
  <c r="U206" i="29"/>
  <c r="U242" i="29"/>
  <c r="T178" i="29"/>
  <c r="T179" i="29"/>
  <c r="T180" i="29"/>
  <c r="T181" i="29"/>
  <c r="T182" i="29"/>
  <c r="T183" i="29"/>
  <c r="T184" i="29"/>
  <c r="T185" i="29"/>
  <c r="T186" i="29"/>
  <c r="T187" i="29"/>
  <c r="T188" i="29"/>
  <c r="T189" i="29"/>
  <c r="T190" i="29"/>
  <c r="T191" i="29"/>
  <c r="T192" i="29"/>
  <c r="T193" i="29"/>
  <c r="T194" i="29"/>
  <c r="T195" i="29"/>
  <c r="T196" i="29"/>
  <c r="T197" i="29"/>
  <c r="T198" i="29"/>
  <c r="T199" i="29"/>
  <c r="T200" i="29"/>
  <c r="T201" i="29"/>
  <c r="T202" i="29"/>
  <c r="T203" i="29"/>
  <c r="T204" i="29"/>
  <c r="T205" i="29"/>
  <c r="T206" i="29"/>
  <c r="T207" i="29"/>
  <c r="T208" i="29"/>
  <c r="T209" i="29"/>
  <c r="T210" i="29"/>
  <c r="T211" i="29"/>
  <c r="T212" i="29"/>
  <c r="T213" i="29"/>
  <c r="T214" i="29"/>
  <c r="T215" i="29"/>
  <c r="T216" i="29"/>
  <c r="T217" i="29"/>
  <c r="T218" i="29"/>
  <c r="T219" i="29"/>
  <c r="T220" i="29"/>
  <c r="T221" i="29"/>
  <c r="T222" i="29"/>
  <c r="T223" i="29"/>
  <c r="T224" i="29"/>
  <c r="T225" i="29"/>
  <c r="T226" i="29"/>
  <c r="T227" i="29"/>
  <c r="T228" i="29"/>
  <c r="T229" i="29"/>
  <c r="T230" i="29"/>
  <c r="T231" i="29"/>
  <c r="T232" i="29"/>
  <c r="T233" i="29"/>
  <c r="T234" i="29"/>
  <c r="T235" i="29"/>
  <c r="T236" i="29"/>
  <c r="T237" i="29"/>
  <c r="T238" i="29"/>
  <c r="T239" i="29"/>
  <c r="T240" i="29"/>
  <c r="T241" i="29"/>
  <c r="T242" i="29"/>
  <c r="T243" i="29"/>
  <c r="T244" i="29"/>
  <c r="T245" i="29"/>
  <c r="T246" i="29"/>
  <c r="T247" i="29"/>
  <c r="T248" i="29"/>
  <c r="T249" i="29"/>
  <c r="T250" i="29"/>
  <c r="S178" i="29"/>
  <c r="S179" i="29"/>
  <c r="S180" i="29"/>
  <c r="S181" i="29"/>
  <c r="S182" i="29"/>
  <c r="S183" i="29"/>
  <c r="S184" i="29"/>
  <c r="S185" i="29"/>
  <c r="S186" i="29"/>
  <c r="S187" i="29"/>
  <c r="S188" i="29"/>
  <c r="S189" i="29"/>
  <c r="S190" i="29"/>
  <c r="S191" i="29"/>
  <c r="S192" i="29"/>
  <c r="S193" i="29"/>
  <c r="S194" i="29"/>
  <c r="S195" i="29"/>
  <c r="S196" i="29"/>
  <c r="S197" i="29"/>
  <c r="S198" i="29"/>
  <c r="S199" i="29"/>
  <c r="S200" i="29"/>
  <c r="S201" i="29"/>
  <c r="S202" i="29"/>
  <c r="S203" i="29"/>
  <c r="S204" i="29"/>
  <c r="S205" i="29"/>
  <c r="S206" i="29"/>
  <c r="S207" i="29"/>
  <c r="S208" i="29"/>
  <c r="S209" i="29"/>
  <c r="S210" i="29"/>
  <c r="S211" i="29"/>
  <c r="S212" i="29"/>
  <c r="S213" i="29"/>
  <c r="S214" i="29"/>
  <c r="S215" i="29"/>
  <c r="S216" i="29"/>
  <c r="S217" i="29"/>
  <c r="S218" i="29"/>
  <c r="S219" i="29"/>
  <c r="S220" i="29"/>
  <c r="S221" i="29"/>
  <c r="S222" i="29"/>
  <c r="S223" i="29"/>
  <c r="S224" i="29"/>
  <c r="S225" i="29"/>
  <c r="S226" i="29"/>
  <c r="S227" i="29"/>
  <c r="S228" i="29"/>
  <c r="S229" i="29"/>
  <c r="S230" i="29"/>
  <c r="S231" i="29"/>
  <c r="S232" i="29"/>
  <c r="S233" i="29"/>
  <c r="S234" i="29"/>
  <c r="S235" i="29"/>
  <c r="S236" i="29"/>
  <c r="S237" i="29"/>
  <c r="S238" i="29"/>
  <c r="S239" i="29"/>
  <c r="S240" i="29"/>
  <c r="S241" i="29"/>
  <c r="S242" i="29"/>
  <c r="S243" i="29"/>
  <c r="S244" i="29"/>
  <c r="S245" i="29"/>
  <c r="S246" i="29"/>
  <c r="S247" i="29"/>
  <c r="S248" i="29"/>
  <c r="S249" i="29"/>
  <c r="S250" i="29"/>
  <c r="R178" i="29"/>
  <c r="R179" i="29"/>
  <c r="R180" i="29"/>
  <c r="R181" i="29"/>
  <c r="R182" i="29"/>
  <c r="R183" i="29"/>
  <c r="R184" i="29"/>
  <c r="R185" i="29"/>
  <c r="R186" i="29"/>
  <c r="R187" i="29"/>
  <c r="R188" i="29"/>
  <c r="R189" i="29"/>
  <c r="R190" i="29"/>
  <c r="R191" i="29"/>
  <c r="R192" i="29"/>
  <c r="R193" i="29"/>
  <c r="R194" i="29"/>
  <c r="R195" i="29"/>
  <c r="R196" i="29"/>
  <c r="R197" i="29"/>
  <c r="R198" i="29"/>
  <c r="R199" i="29"/>
  <c r="R200" i="29"/>
  <c r="R201" i="29"/>
  <c r="R202" i="29"/>
  <c r="R203" i="29"/>
  <c r="R204" i="29"/>
  <c r="R205" i="29"/>
  <c r="R206" i="29"/>
  <c r="R207" i="29"/>
  <c r="R208" i="29"/>
  <c r="R209" i="29"/>
  <c r="R210" i="29"/>
  <c r="R211" i="29"/>
  <c r="R212" i="29"/>
  <c r="R213" i="29"/>
  <c r="R214" i="29"/>
  <c r="R215" i="29"/>
  <c r="R216" i="29"/>
  <c r="R217" i="29"/>
  <c r="R218" i="29"/>
  <c r="R219" i="29"/>
  <c r="R220" i="29"/>
  <c r="R221" i="29"/>
  <c r="R222" i="29"/>
  <c r="R223" i="29"/>
  <c r="R224" i="29"/>
  <c r="R225" i="29"/>
  <c r="R226" i="29"/>
  <c r="R227" i="29"/>
  <c r="R228" i="29"/>
  <c r="R229" i="29"/>
  <c r="R230" i="29"/>
  <c r="R231" i="29"/>
  <c r="R232" i="29"/>
  <c r="R233" i="29"/>
  <c r="R234" i="29"/>
  <c r="R235" i="29"/>
  <c r="R236" i="29"/>
  <c r="R237" i="29"/>
  <c r="R238" i="29"/>
  <c r="R239" i="29"/>
  <c r="R240" i="29"/>
  <c r="R241" i="29"/>
  <c r="R242" i="29"/>
  <c r="R243" i="29"/>
  <c r="R244" i="29"/>
  <c r="R245" i="29"/>
  <c r="R246" i="29"/>
  <c r="R247" i="29"/>
  <c r="R248" i="29"/>
  <c r="R249" i="29"/>
  <c r="R250" i="29"/>
  <c r="Q178" i="29"/>
  <c r="Q179" i="29"/>
  <c r="Q180" i="29"/>
  <c r="Q181" i="29"/>
  <c r="Q182" i="29"/>
  <c r="Q183" i="29"/>
  <c r="Q184" i="29"/>
  <c r="Q185" i="29"/>
  <c r="Q186" i="29"/>
  <c r="Q187" i="29"/>
  <c r="Q188" i="29"/>
  <c r="Q189" i="29"/>
  <c r="Q190" i="29"/>
  <c r="Q191" i="29"/>
  <c r="Q192" i="29"/>
  <c r="Q193" i="29"/>
  <c r="Q194" i="29"/>
  <c r="Q195" i="29"/>
  <c r="Q196" i="29"/>
  <c r="Q197" i="29"/>
  <c r="Q198" i="29"/>
  <c r="Q199" i="29"/>
  <c r="Q200" i="29"/>
  <c r="Q201" i="29"/>
  <c r="Q202" i="29"/>
  <c r="Q203" i="29"/>
  <c r="Q204" i="29"/>
  <c r="Q205" i="29"/>
  <c r="Q206" i="29"/>
  <c r="Q207" i="29"/>
  <c r="Q208" i="29"/>
  <c r="Q209" i="29"/>
  <c r="Q210" i="29"/>
  <c r="Q211" i="29"/>
  <c r="Q212" i="29"/>
  <c r="Q213" i="29"/>
  <c r="Q214" i="29"/>
  <c r="Q215" i="29"/>
  <c r="Q216" i="29"/>
  <c r="Q217" i="29"/>
  <c r="Q218" i="29"/>
  <c r="Q219" i="29"/>
  <c r="Q220" i="29"/>
  <c r="Q221" i="29"/>
  <c r="Q222" i="29"/>
  <c r="Q223" i="29"/>
  <c r="Q224" i="29"/>
  <c r="Q225" i="29"/>
  <c r="Q226" i="29"/>
  <c r="Q227" i="29"/>
  <c r="Q228" i="29"/>
  <c r="Q229" i="29"/>
  <c r="Q230" i="29"/>
  <c r="Q231" i="29"/>
  <c r="Q232" i="29"/>
  <c r="Q233" i="29"/>
  <c r="Q234" i="29"/>
  <c r="Q235" i="29"/>
  <c r="Q236" i="29"/>
  <c r="Q237" i="29"/>
  <c r="Q238" i="29"/>
  <c r="Q239" i="29"/>
  <c r="Q240" i="29"/>
  <c r="Q241" i="29"/>
  <c r="Q242" i="29"/>
  <c r="Q243" i="29"/>
  <c r="Q244" i="29"/>
  <c r="Q245" i="29"/>
  <c r="Q246" i="29"/>
  <c r="Q247" i="29"/>
  <c r="Q248" i="29"/>
  <c r="Q249" i="29"/>
  <c r="Q250" i="29"/>
  <c r="P178" i="29"/>
  <c r="V178" i="29" s="1"/>
  <c r="P179" i="29"/>
  <c r="P180" i="29"/>
  <c r="U180" i="29" s="1"/>
  <c r="P181" i="29"/>
  <c r="P182" i="29"/>
  <c r="V182" i="29" s="1"/>
  <c r="P183" i="29"/>
  <c r="P184" i="29"/>
  <c r="U184" i="29" s="1"/>
  <c r="P185" i="29"/>
  <c r="U185" i="29" s="1"/>
  <c r="P186" i="29"/>
  <c r="P187" i="29"/>
  <c r="P188" i="29"/>
  <c r="V188" i="29" s="1"/>
  <c r="P189" i="29"/>
  <c r="P190" i="29"/>
  <c r="V190" i="29" s="1"/>
  <c r="P191" i="29"/>
  <c r="P192" i="29"/>
  <c r="U192" i="29" s="1"/>
  <c r="P193" i="29"/>
  <c r="P194" i="29"/>
  <c r="V194" i="29" s="1"/>
  <c r="P195" i="29"/>
  <c r="P196" i="29"/>
  <c r="U196" i="29" s="1"/>
  <c r="P197" i="29"/>
  <c r="U197" i="29" s="1"/>
  <c r="P198" i="29"/>
  <c r="P199" i="29"/>
  <c r="P200" i="29"/>
  <c r="V200" i="29" s="1"/>
  <c r="P201" i="29"/>
  <c r="P202" i="29"/>
  <c r="V202" i="29" s="1"/>
  <c r="P203" i="29"/>
  <c r="P204" i="29"/>
  <c r="U204" i="29" s="1"/>
  <c r="P205" i="29"/>
  <c r="P206" i="29"/>
  <c r="V206" i="29" s="1"/>
  <c r="P207" i="29"/>
  <c r="V207" i="29" s="1"/>
  <c r="P208" i="29"/>
  <c r="U208" i="29" s="1"/>
  <c r="P209" i="29"/>
  <c r="U209" i="29" s="1"/>
  <c r="P210" i="29"/>
  <c r="P211" i="29"/>
  <c r="P212" i="29"/>
  <c r="V212" i="29" s="1"/>
  <c r="P213" i="29"/>
  <c r="P214" i="29"/>
  <c r="V214" i="29" s="1"/>
  <c r="P215" i="29"/>
  <c r="P216" i="29"/>
  <c r="U216" i="29" s="1"/>
  <c r="P217" i="29"/>
  <c r="P218" i="29"/>
  <c r="V218" i="29" s="1"/>
  <c r="P219" i="29"/>
  <c r="V219" i="29" s="1"/>
  <c r="P220" i="29"/>
  <c r="U220" i="29" s="1"/>
  <c r="P221" i="29"/>
  <c r="U221" i="29" s="1"/>
  <c r="P222" i="29"/>
  <c r="P223" i="29"/>
  <c r="P224" i="29"/>
  <c r="V224" i="29" s="1"/>
  <c r="P225" i="29"/>
  <c r="P226" i="29"/>
  <c r="V226" i="29" s="1"/>
  <c r="P227" i="29"/>
  <c r="P228" i="29"/>
  <c r="U228" i="29" s="1"/>
  <c r="P229" i="29"/>
  <c r="P230" i="29"/>
  <c r="V230" i="29" s="1"/>
  <c r="P231" i="29"/>
  <c r="P232" i="29"/>
  <c r="U232" i="29" s="1"/>
  <c r="P233" i="29"/>
  <c r="U233" i="29" s="1"/>
  <c r="P234" i="29"/>
  <c r="P235" i="29"/>
  <c r="V235" i="29" s="1"/>
  <c r="P236" i="29"/>
  <c r="V236" i="29" s="1"/>
  <c r="P237" i="29"/>
  <c r="P238" i="29"/>
  <c r="V238" i="29" s="1"/>
  <c r="P239" i="29"/>
  <c r="U239" i="29" s="1"/>
  <c r="P240" i="29"/>
  <c r="U240" i="29" s="1"/>
  <c r="P241" i="29"/>
  <c r="P242" i="29"/>
  <c r="V242" i="29" s="1"/>
  <c r="P243" i="29"/>
  <c r="P244" i="29"/>
  <c r="U244" i="29" s="1"/>
  <c r="P245" i="29"/>
  <c r="P246" i="29"/>
  <c r="P247" i="29"/>
  <c r="P248" i="29"/>
  <c r="V248" i="29" s="1"/>
  <c r="P249" i="29"/>
  <c r="P250" i="29"/>
  <c r="V250" i="29" s="1"/>
  <c r="T177" i="29"/>
  <c r="S177" i="29"/>
  <c r="R177" i="29"/>
  <c r="Q177" i="29"/>
  <c r="C167" i="29"/>
  <c r="D167" i="29"/>
  <c r="E167" i="29"/>
  <c r="F167" i="29"/>
  <c r="G167" i="29"/>
  <c r="H167" i="29"/>
  <c r="I167" i="29"/>
  <c r="J167" i="29"/>
  <c r="K167" i="29"/>
  <c r="L167" i="29"/>
  <c r="M167" i="29"/>
  <c r="N167" i="29"/>
  <c r="O167" i="29"/>
  <c r="B167" i="29"/>
  <c r="C152" i="29"/>
  <c r="D152" i="29"/>
  <c r="E152" i="29"/>
  <c r="F152" i="29"/>
  <c r="G152" i="29"/>
  <c r="H152" i="29"/>
  <c r="I152" i="29"/>
  <c r="J152" i="29"/>
  <c r="K152" i="29"/>
  <c r="L152" i="29"/>
  <c r="M152" i="29"/>
  <c r="N152" i="29"/>
  <c r="O152" i="29"/>
  <c r="C137" i="29"/>
  <c r="D137" i="29"/>
  <c r="E137" i="29"/>
  <c r="F137" i="29"/>
  <c r="G137" i="29"/>
  <c r="H137" i="29"/>
  <c r="I137" i="29"/>
  <c r="J137" i="29"/>
  <c r="K137" i="29"/>
  <c r="L137" i="29"/>
  <c r="M137" i="29"/>
  <c r="N137" i="29"/>
  <c r="O137" i="29"/>
  <c r="B137" i="29"/>
  <c r="B152" i="29"/>
  <c r="C112" i="29"/>
  <c r="D112" i="29"/>
  <c r="E112" i="29"/>
  <c r="F112" i="29"/>
  <c r="G112" i="29"/>
  <c r="H112" i="29"/>
  <c r="I112" i="29"/>
  <c r="J112" i="29"/>
  <c r="K112" i="29"/>
  <c r="L112" i="29"/>
  <c r="M112" i="29"/>
  <c r="N112" i="29"/>
  <c r="O112" i="29"/>
  <c r="B112" i="29"/>
  <c r="C92" i="29"/>
  <c r="D92" i="29"/>
  <c r="E92" i="29"/>
  <c r="F92" i="29"/>
  <c r="G92" i="29"/>
  <c r="H92" i="29"/>
  <c r="I92" i="29"/>
  <c r="J92" i="29"/>
  <c r="K92" i="29"/>
  <c r="L92" i="29"/>
  <c r="M92" i="29"/>
  <c r="N92" i="29"/>
  <c r="O92" i="29"/>
  <c r="B92" i="29"/>
  <c r="T75" i="29"/>
  <c r="S75" i="29"/>
  <c r="R75" i="29"/>
  <c r="Q75" i="29"/>
  <c r="T74" i="29"/>
  <c r="S74" i="29"/>
  <c r="R74" i="29"/>
  <c r="Q74" i="29"/>
  <c r="P74" i="29"/>
  <c r="T73" i="29"/>
  <c r="S73" i="29"/>
  <c r="R73" i="29"/>
  <c r="Q73" i="29"/>
  <c r="P73" i="29"/>
  <c r="T72" i="29"/>
  <c r="S72" i="29"/>
  <c r="R72" i="29"/>
  <c r="Q72" i="29"/>
  <c r="P72" i="29"/>
  <c r="T71" i="29"/>
  <c r="S71" i="29"/>
  <c r="R71" i="29"/>
  <c r="Q71" i="29"/>
  <c r="P71" i="29"/>
  <c r="T70" i="29"/>
  <c r="S70" i="29"/>
  <c r="R70" i="29"/>
  <c r="Q70" i="29"/>
  <c r="P70" i="29"/>
  <c r="T69" i="29"/>
  <c r="S69" i="29"/>
  <c r="R69" i="29"/>
  <c r="Q69" i="29"/>
  <c r="P69" i="29"/>
  <c r="T68" i="29"/>
  <c r="S68" i="29"/>
  <c r="R68" i="29"/>
  <c r="Q68" i="29"/>
  <c r="P68" i="29"/>
  <c r="T67" i="29"/>
  <c r="S67" i="29"/>
  <c r="R67" i="29"/>
  <c r="Q67" i="29"/>
  <c r="P67" i="29"/>
  <c r="T66" i="29"/>
  <c r="S66" i="29"/>
  <c r="R66" i="29"/>
  <c r="Q66" i="29"/>
  <c r="P66" i="29"/>
  <c r="T65" i="29"/>
  <c r="S65" i="29"/>
  <c r="R65" i="29"/>
  <c r="Q65" i="29"/>
  <c r="P65" i="29"/>
  <c r="T64" i="29"/>
  <c r="S64" i="29"/>
  <c r="R64" i="29"/>
  <c r="Q64" i="29"/>
  <c r="P64" i="29"/>
  <c r="T63" i="29"/>
  <c r="S63" i="29"/>
  <c r="R63" i="29"/>
  <c r="Q63" i="29"/>
  <c r="P63" i="29"/>
  <c r="T62" i="29"/>
  <c r="S62" i="29"/>
  <c r="R62" i="29"/>
  <c r="Q62" i="29"/>
  <c r="P62" i="29"/>
  <c r="T61" i="29"/>
  <c r="S61" i="29"/>
  <c r="R61" i="29"/>
  <c r="Q61" i="29"/>
  <c r="P61" i="29"/>
  <c r="T60" i="29"/>
  <c r="S60" i="29"/>
  <c r="R60" i="29"/>
  <c r="Q60" i="29"/>
  <c r="P60" i="29"/>
  <c r="T59" i="29"/>
  <c r="S59" i="29"/>
  <c r="R59" i="29"/>
  <c r="Q59" i="29"/>
  <c r="P59" i="29"/>
  <c r="T58" i="29"/>
  <c r="S58" i="29"/>
  <c r="R58" i="29"/>
  <c r="Q58" i="29"/>
  <c r="P58" i="29"/>
  <c r="T57" i="29"/>
  <c r="S57" i="29"/>
  <c r="R57" i="29"/>
  <c r="Q57" i="29"/>
  <c r="P57" i="29"/>
  <c r="T56" i="29"/>
  <c r="S56" i="29"/>
  <c r="R56" i="29"/>
  <c r="Q56" i="29"/>
  <c r="P56" i="29"/>
  <c r="T55" i="29"/>
  <c r="S55" i="29"/>
  <c r="R55" i="29"/>
  <c r="Q55" i="29"/>
  <c r="P55" i="29"/>
  <c r="T54" i="29"/>
  <c r="S54" i="29"/>
  <c r="R54" i="29"/>
  <c r="Q54" i="29"/>
  <c r="P54" i="29"/>
  <c r="T53" i="29"/>
  <c r="S53" i="29"/>
  <c r="R53" i="29"/>
  <c r="Q53" i="29"/>
  <c r="P53" i="29"/>
  <c r="T52" i="29"/>
  <c r="S52" i="29"/>
  <c r="R52" i="29"/>
  <c r="Q52" i="29"/>
  <c r="P52" i="29"/>
  <c r="T51" i="29"/>
  <c r="S51" i="29"/>
  <c r="R51" i="29"/>
  <c r="Q51" i="29"/>
  <c r="P51" i="29"/>
  <c r="T50" i="29"/>
  <c r="S50" i="29"/>
  <c r="R50" i="29"/>
  <c r="Q50" i="29"/>
  <c r="P50" i="29"/>
  <c r="T49" i="29"/>
  <c r="S49" i="29"/>
  <c r="R49" i="29"/>
  <c r="Q49" i="29"/>
  <c r="P49" i="29"/>
  <c r="T48" i="29"/>
  <c r="S48" i="29"/>
  <c r="R48" i="29"/>
  <c r="Q48" i="29"/>
  <c r="P48" i="29"/>
  <c r="T47" i="29"/>
  <c r="S47" i="29"/>
  <c r="R47" i="29"/>
  <c r="Q47" i="29"/>
  <c r="P47" i="29"/>
  <c r="T46" i="29"/>
  <c r="S46" i="29"/>
  <c r="R46" i="29"/>
  <c r="Q46" i="29"/>
  <c r="P46" i="29"/>
  <c r="T45" i="29"/>
  <c r="S45" i="29"/>
  <c r="R45" i="29"/>
  <c r="Q45" i="29"/>
  <c r="P45" i="29"/>
  <c r="T44" i="29"/>
  <c r="S44" i="29"/>
  <c r="R44" i="29"/>
  <c r="Q44" i="29"/>
  <c r="P44" i="29"/>
  <c r="T43" i="29"/>
  <c r="S43" i="29"/>
  <c r="R43" i="29"/>
  <c r="Q43" i="29"/>
  <c r="P43" i="29"/>
  <c r="T42" i="29"/>
  <c r="S42" i="29"/>
  <c r="R42" i="29"/>
  <c r="Q42" i="29"/>
  <c r="P42" i="29"/>
  <c r="T41" i="29"/>
  <c r="S41" i="29"/>
  <c r="R41" i="29"/>
  <c r="Q41" i="29"/>
  <c r="P41" i="29"/>
  <c r="T40" i="29"/>
  <c r="S40" i="29"/>
  <c r="R40" i="29"/>
  <c r="Q40" i="29"/>
  <c r="P40" i="29"/>
  <c r="T39" i="29"/>
  <c r="S39" i="29"/>
  <c r="R39" i="29"/>
  <c r="Q39" i="29"/>
  <c r="P39" i="29"/>
  <c r="T38" i="29"/>
  <c r="S38" i="29"/>
  <c r="R38" i="29"/>
  <c r="Q38" i="29"/>
  <c r="P38" i="29"/>
  <c r="T37" i="29"/>
  <c r="S37" i="29"/>
  <c r="R37" i="29"/>
  <c r="Q37" i="29"/>
  <c r="P37" i="29"/>
  <c r="T36" i="29"/>
  <c r="S36" i="29"/>
  <c r="R36" i="29"/>
  <c r="Q36" i="29"/>
  <c r="P36" i="29"/>
  <c r="T35" i="29"/>
  <c r="S35" i="29"/>
  <c r="R35" i="29"/>
  <c r="Q35" i="29"/>
  <c r="P35" i="29"/>
  <c r="T34" i="29"/>
  <c r="S34" i="29"/>
  <c r="R34" i="29"/>
  <c r="Q34" i="29"/>
  <c r="P34" i="29"/>
  <c r="T33" i="29"/>
  <c r="S33" i="29"/>
  <c r="R33" i="29"/>
  <c r="Q33" i="29"/>
  <c r="P33" i="29"/>
  <c r="T32" i="29"/>
  <c r="S32" i="29"/>
  <c r="R32" i="29"/>
  <c r="Q32" i="29"/>
  <c r="P32" i="29"/>
  <c r="T31" i="29"/>
  <c r="S31" i="29"/>
  <c r="R31" i="29"/>
  <c r="Q31" i="29"/>
  <c r="P31" i="29"/>
  <c r="T30" i="29"/>
  <c r="S30" i="29"/>
  <c r="R30" i="29"/>
  <c r="Q30" i="29"/>
  <c r="P30" i="29"/>
  <c r="T29" i="29"/>
  <c r="S29" i="29"/>
  <c r="R29" i="29"/>
  <c r="Q29" i="29"/>
  <c r="P29" i="29"/>
  <c r="T28" i="29"/>
  <c r="S28" i="29"/>
  <c r="R28" i="29"/>
  <c r="Q28" i="29"/>
  <c r="P28" i="29"/>
  <c r="T27" i="29"/>
  <c r="S27" i="29"/>
  <c r="R27" i="29"/>
  <c r="Q27" i="29"/>
  <c r="P27" i="29"/>
  <c r="T26" i="29"/>
  <c r="S26" i="29"/>
  <c r="R26" i="29"/>
  <c r="Q26" i="29"/>
  <c r="P26" i="29"/>
  <c r="T25" i="29"/>
  <c r="S25" i="29"/>
  <c r="R25" i="29"/>
  <c r="Q25" i="29"/>
  <c r="P25" i="29"/>
  <c r="T24" i="29"/>
  <c r="S24" i="29"/>
  <c r="R24" i="29"/>
  <c r="Q24" i="29"/>
  <c r="P24" i="29"/>
  <c r="T23" i="29"/>
  <c r="S23" i="29"/>
  <c r="R23" i="29"/>
  <c r="Q23" i="29"/>
  <c r="P23" i="29"/>
  <c r="T22" i="29"/>
  <c r="S22" i="29"/>
  <c r="R22" i="29"/>
  <c r="Q22" i="29"/>
  <c r="P22" i="29"/>
  <c r="T21" i="29"/>
  <c r="S21" i="29"/>
  <c r="R21" i="29"/>
  <c r="Q21" i="29"/>
  <c r="P21" i="29"/>
  <c r="T20" i="29"/>
  <c r="S20" i="29"/>
  <c r="R20" i="29"/>
  <c r="Q20" i="29"/>
  <c r="P20" i="29"/>
  <c r="T19" i="29"/>
  <c r="S19" i="29"/>
  <c r="R19" i="29"/>
  <c r="Q19" i="29"/>
  <c r="P19" i="29"/>
  <c r="T18" i="29"/>
  <c r="S18" i="29"/>
  <c r="R18" i="29"/>
  <c r="Q18" i="29"/>
  <c r="P18" i="29"/>
  <c r="T17" i="29"/>
  <c r="S17" i="29"/>
  <c r="R17" i="29"/>
  <c r="Q17" i="29"/>
  <c r="P17" i="29"/>
  <c r="T16" i="29"/>
  <c r="S16" i="29"/>
  <c r="R16" i="29"/>
  <c r="Q16" i="29"/>
  <c r="P16" i="29"/>
  <c r="T15" i="29"/>
  <c r="S15" i="29"/>
  <c r="R15" i="29"/>
  <c r="Q15" i="29"/>
  <c r="P15" i="29"/>
  <c r="T14" i="29"/>
  <c r="S14" i="29"/>
  <c r="R14" i="29"/>
  <c r="Q14" i="29"/>
  <c r="P14" i="29"/>
  <c r="T13" i="29"/>
  <c r="S13" i="29"/>
  <c r="R13" i="29"/>
  <c r="Q13" i="29"/>
  <c r="P13" i="29"/>
  <c r="T12" i="29"/>
  <c r="S12" i="29"/>
  <c r="R12" i="29"/>
  <c r="Q12" i="29"/>
  <c r="P12" i="29"/>
  <c r="T11" i="29"/>
  <c r="S11" i="29"/>
  <c r="R11" i="29"/>
  <c r="Q11" i="29"/>
  <c r="P11" i="29"/>
  <c r="T10" i="29"/>
  <c r="S10" i="29"/>
  <c r="R10" i="29"/>
  <c r="Q10" i="29"/>
  <c r="P10" i="29"/>
  <c r="T9" i="29"/>
  <c r="S9" i="29"/>
  <c r="R9" i="29"/>
  <c r="Q9" i="29"/>
  <c r="P9" i="29"/>
  <c r="T8" i="29"/>
  <c r="S8" i="29"/>
  <c r="R8" i="29"/>
  <c r="Q8" i="29"/>
  <c r="P8" i="29"/>
  <c r="T7" i="29"/>
  <c r="S7" i="29"/>
  <c r="R7" i="29"/>
  <c r="Q7" i="29"/>
  <c r="P7" i="29"/>
  <c r="T6" i="29"/>
  <c r="S6" i="29"/>
  <c r="R6" i="29"/>
  <c r="Q6" i="29"/>
  <c r="P6" i="29"/>
  <c r="T5" i="29"/>
  <c r="S5" i="29"/>
  <c r="R5" i="29"/>
  <c r="Q5" i="29"/>
  <c r="P5" i="29"/>
  <c r="T4" i="29"/>
  <c r="S4" i="29"/>
  <c r="R4" i="29"/>
  <c r="Q4" i="29"/>
  <c r="P4" i="29"/>
  <c r="T3" i="29"/>
  <c r="S3" i="29"/>
  <c r="R3" i="29"/>
  <c r="Q3" i="29"/>
  <c r="P3" i="29"/>
  <c r="T2" i="29"/>
  <c r="S2" i="29"/>
  <c r="R2" i="29"/>
  <c r="Q2" i="29"/>
  <c r="P168" i="27"/>
  <c r="W93" i="27"/>
  <c r="X94" i="27"/>
  <c r="Z159" i="25"/>
  <c r="Y159" i="25"/>
  <c r="X159" i="25"/>
  <c r="W159" i="25"/>
  <c r="V159" i="25"/>
  <c r="V77" i="25"/>
  <c r="T2" i="25"/>
  <c r="S3" i="25"/>
  <c r="R2" i="25"/>
  <c r="Q2" i="25"/>
  <c r="P2" i="25"/>
  <c r="Q168" i="27"/>
  <c r="S166" i="27"/>
  <c r="S93" i="27"/>
  <c r="B169" i="27"/>
  <c r="B170" i="27"/>
  <c r="P77" i="27"/>
  <c r="S150" i="27"/>
  <c r="E81" i="27"/>
  <c r="P166" i="27"/>
  <c r="Q166" i="27"/>
  <c r="P143" i="27"/>
  <c r="Q143" i="27"/>
  <c r="U143" i="27" s="1"/>
  <c r="P144" i="27"/>
  <c r="Q144" i="27"/>
  <c r="S144" i="27" s="1"/>
  <c r="P145" i="27"/>
  <c r="Q145" i="27"/>
  <c r="P146" i="27"/>
  <c r="Q146" i="27"/>
  <c r="P147" i="27"/>
  <c r="Q147" i="27"/>
  <c r="P148" i="27"/>
  <c r="Q148" i="27"/>
  <c r="P149" i="27"/>
  <c r="Q149" i="27"/>
  <c r="U149" i="27" s="1"/>
  <c r="P150" i="27"/>
  <c r="Q150" i="27"/>
  <c r="U150" i="27" s="1"/>
  <c r="P151" i="27"/>
  <c r="Q151" i="27"/>
  <c r="P152" i="27"/>
  <c r="T152" i="27" s="1"/>
  <c r="Q152" i="27"/>
  <c r="P153" i="27"/>
  <c r="Q153" i="27"/>
  <c r="P154" i="27"/>
  <c r="Q154" i="27"/>
  <c r="P155" i="27"/>
  <c r="Q155" i="27"/>
  <c r="U155" i="27" s="1"/>
  <c r="P156" i="27"/>
  <c r="R156" i="27" s="1"/>
  <c r="X156" i="27" s="1"/>
  <c r="Q156" i="27"/>
  <c r="U156" i="27" s="1"/>
  <c r="P157" i="27"/>
  <c r="Q157" i="27"/>
  <c r="P158" i="27"/>
  <c r="Q158" i="27"/>
  <c r="P159" i="27"/>
  <c r="Q159" i="27"/>
  <c r="P160" i="27"/>
  <c r="Q160" i="27"/>
  <c r="P161" i="27"/>
  <c r="Q161" i="27"/>
  <c r="P162" i="27"/>
  <c r="Q162" i="27"/>
  <c r="P163" i="27"/>
  <c r="Q163" i="27"/>
  <c r="P164" i="27"/>
  <c r="Q164" i="27"/>
  <c r="P165" i="27"/>
  <c r="Q165" i="27"/>
  <c r="Q94" i="27"/>
  <c r="Q95" i="27"/>
  <c r="Q96" i="27"/>
  <c r="Q97" i="27"/>
  <c r="Q98" i="27"/>
  <c r="Q99" i="27"/>
  <c r="Q100" i="27"/>
  <c r="Q101" i="27"/>
  <c r="Q102" i="27"/>
  <c r="Q103" i="27"/>
  <c r="Q104" i="27"/>
  <c r="Q105" i="27"/>
  <c r="Q106" i="27"/>
  <c r="Q107" i="27"/>
  <c r="Q108" i="27"/>
  <c r="Q109" i="27"/>
  <c r="Q110" i="27"/>
  <c r="Q111" i="27"/>
  <c r="Q112" i="27"/>
  <c r="Q113" i="27"/>
  <c r="Q114" i="27"/>
  <c r="Q115" i="27"/>
  <c r="Q116" i="27"/>
  <c r="Q117" i="27"/>
  <c r="Q118" i="27"/>
  <c r="Q119" i="27"/>
  <c r="Q120" i="27"/>
  <c r="R120" i="27" s="1"/>
  <c r="X120" i="27" s="1"/>
  <c r="Q121" i="27"/>
  <c r="Q122" i="27"/>
  <c r="Q123" i="27"/>
  <c r="Q124" i="27"/>
  <c r="Q125" i="27"/>
  <c r="Q126" i="27"/>
  <c r="Q127" i="27"/>
  <c r="Q128" i="27"/>
  <c r="Q129" i="27"/>
  <c r="Q130" i="27"/>
  <c r="Q131" i="27"/>
  <c r="Q132" i="27"/>
  <c r="U132" i="27" s="1"/>
  <c r="Q133" i="27"/>
  <c r="Q134" i="27"/>
  <c r="Q135" i="27"/>
  <c r="Q136" i="27"/>
  <c r="Q137" i="27"/>
  <c r="Q138" i="27"/>
  <c r="Q139" i="27"/>
  <c r="Q140" i="27"/>
  <c r="Q141" i="27"/>
  <c r="Q142" i="27"/>
  <c r="Q93" i="27"/>
  <c r="P94" i="27"/>
  <c r="S94" i="27" s="1"/>
  <c r="P95" i="27"/>
  <c r="T95" i="27" s="1"/>
  <c r="P96" i="27"/>
  <c r="P97" i="27"/>
  <c r="P98" i="27"/>
  <c r="R98" i="27" s="1"/>
  <c r="X98" i="27" s="1"/>
  <c r="P99" i="27"/>
  <c r="R99" i="27" s="1"/>
  <c r="X99" i="27" s="1"/>
  <c r="P100" i="27"/>
  <c r="R100" i="27" s="1"/>
  <c r="X100" i="27" s="1"/>
  <c r="P101" i="27"/>
  <c r="R101" i="27" s="1"/>
  <c r="X101" i="27" s="1"/>
  <c r="P102" i="27"/>
  <c r="R102" i="27" s="1"/>
  <c r="X102" i="27" s="1"/>
  <c r="P103" i="27"/>
  <c r="S103" i="27" s="1"/>
  <c r="P104" i="27"/>
  <c r="P105" i="27"/>
  <c r="T105" i="27" s="1"/>
  <c r="P106" i="27"/>
  <c r="R106" i="27" s="1"/>
  <c r="X106" i="27" s="1"/>
  <c r="P107" i="27"/>
  <c r="T107" i="27" s="1"/>
  <c r="P108" i="27"/>
  <c r="P109" i="27"/>
  <c r="P110" i="27"/>
  <c r="R110" i="27" s="1"/>
  <c r="X110" i="27" s="1"/>
  <c r="P111" i="27"/>
  <c r="R111" i="27" s="1"/>
  <c r="X111" i="27" s="1"/>
  <c r="P112" i="27"/>
  <c r="R112" i="27" s="1"/>
  <c r="X112" i="27" s="1"/>
  <c r="P113" i="27"/>
  <c r="R113" i="27" s="1"/>
  <c r="X113" i="27" s="1"/>
  <c r="P114" i="27"/>
  <c r="R114" i="27" s="1"/>
  <c r="X114" i="27" s="1"/>
  <c r="P115" i="27"/>
  <c r="S115" i="27" s="1"/>
  <c r="P116" i="27"/>
  <c r="P117" i="27"/>
  <c r="R117" i="27" s="1"/>
  <c r="X117" i="27" s="1"/>
  <c r="P118" i="27"/>
  <c r="S118" i="27" s="1"/>
  <c r="P119" i="27"/>
  <c r="T119" i="27" s="1"/>
  <c r="P120" i="27"/>
  <c r="P121" i="27"/>
  <c r="P122" i="27"/>
  <c r="R122" i="27" s="1"/>
  <c r="X122" i="27" s="1"/>
  <c r="P123" i="27"/>
  <c r="R123" i="27" s="1"/>
  <c r="X123" i="27" s="1"/>
  <c r="P124" i="27"/>
  <c r="R124" i="27" s="1"/>
  <c r="X124" i="27" s="1"/>
  <c r="P125" i="27"/>
  <c r="R125" i="27" s="1"/>
  <c r="X125" i="27" s="1"/>
  <c r="P126" i="27"/>
  <c r="R126" i="27" s="1"/>
  <c r="X126" i="27" s="1"/>
  <c r="P127" i="27"/>
  <c r="S127" i="27" s="1"/>
  <c r="P128" i="27"/>
  <c r="P129" i="27"/>
  <c r="R129" i="27" s="1"/>
  <c r="X129" i="27" s="1"/>
  <c r="P130" i="27"/>
  <c r="S130" i="27" s="1"/>
  <c r="P131" i="27"/>
  <c r="T131" i="27" s="1"/>
  <c r="P132" i="27"/>
  <c r="P133" i="27"/>
  <c r="P134" i="27"/>
  <c r="R134" i="27" s="1"/>
  <c r="X134" i="27" s="1"/>
  <c r="P135" i="27"/>
  <c r="R135" i="27" s="1"/>
  <c r="X135" i="27" s="1"/>
  <c r="P136" i="27"/>
  <c r="R136" i="27" s="1"/>
  <c r="X136" i="27" s="1"/>
  <c r="P137" i="27"/>
  <c r="R137" i="27" s="1"/>
  <c r="X137" i="27" s="1"/>
  <c r="P138" i="27"/>
  <c r="R138" i="27" s="1"/>
  <c r="X138" i="27" s="1"/>
  <c r="P139" i="27"/>
  <c r="S139" i="27" s="1"/>
  <c r="P140" i="27"/>
  <c r="P141" i="27"/>
  <c r="P142" i="27"/>
  <c r="S142" i="27" s="1"/>
  <c r="T93" i="27"/>
  <c r="P5" i="27"/>
  <c r="Q5" i="27" s="1"/>
  <c r="P6" i="27"/>
  <c r="P7" i="27"/>
  <c r="P8" i="27"/>
  <c r="P9" i="27"/>
  <c r="Q9" i="27" s="1"/>
  <c r="P10" i="27"/>
  <c r="P11" i="27"/>
  <c r="Q11" i="27" s="1"/>
  <c r="P12" i="27"/>
  <c r="P13" i="27"/>
  <c r="Q13" i="27" s="1"/>
  <c r="P14" i="27"/>
  <c r="Q14" i="27" s="1"/>
  <c r="P15" i="27"/>
  <c r="Q15" i="27" s="1"/>
  <c r="P16" i="27"/>
  <c r="Q16" i="27" s="1"/>
  <c r="P17" i="27"/>
  <c r="Q17" i="27" s="1"/>
  <c r="P18" i="27"/>
  <c r="Q18" i="27" s="1"/>
  <c r="P19" i="27"/>
  <c r="Q19" i="27" s="1"/>
  <c r="P20" i="27"/>
  <c r="Q20" i="27" s="1"/>
  <c r="P21" i="27"/>
  <c r="Q21" i="27" s="1"/>
  <c r="P22" i="27"/>
  <c r="Q22" i="27" s="1"/>
  <c r="P23" i="27"/>
  <c r="Q23" i="27" s="1"/>
  <c r="P24" i="27"/>
  <c r="P25" i="27"/>
  <c r="Q25" i="27" s="1"/>
  <c r="P26" i="27"/>
  <c r="Q26" i="27" s="1"/>
  <c r="P27" i="27"/>
  <c r="Q27" i="27" s="1"/>
  <c r="P28" i="27"/>
  <c r="P29" i="27"/>
  <c r="Q29" i="27" s="1"/>
  <c r="P30" i="27"/>
  <c r="Q30" i="27" s="1"/>
  <c r="P31" i="27"/>
  <c r="Q31" i="27" s="1"/>
  <c r="P32" i="27"/>
  <c r="Q32" i="27" s="1"/>
  <c r="P33" i="27"/>
  <c r="Q33" i="27" s="1"/>
  <c r="P34" i="27"/>
  <c r="Q34" i="27" s="1"/>
  <c r="P35" i="27"/>
  <c r="Q35" i="27" s="1"/>
  <c r="P36" i="27"/>
  <c r="Q36" i="27" s="1"/>
  <c r="P37" i="27"/>
  <c r="Q37" i="27" s="1"/>
  <c r="P38" i="27"/>
  <c r="Q38" i="27" s="1"/>
  <c r="P39" i="27"/>
  <c r="Q39" i="27" s="1"/>
  <c r="P40" i="27"/>
  <c r="Q40" i="27" s="1"/>
  <c r="P41" i="27"/>
  <c r="Q41" i="27" s="1"/>
  <c r="P42" i="27"/>
  <c r="Q42" i="27" s="1"/>
  <c r="P43" i="27"/>
  <c r="P44" i="27"/>
  <c r="Q44" i="27" s="1"/>
  <c r="P45" i="27"/>
  <c r="Q45" i="27" s="1"/>
  <c r="P46" i="27"/>
  <c r="Q46" i="27" s="1"/>
  <c r="P47" i="27"/>
  <c r="Q47" i="27" s="1"/>
  <c r="P48" i="27"/>
  <c r="Q48" i="27" s="1"/>
  <c r="P49" i="27"/>
  <c r="Q49" i="27" s="1"/>
  <c r="P50" i="27"/>
  <c r="Q50" i="27" s="1"/>
  <c r="P51" i="27"/>
  <c r="Q51" i="27" s="1"/>
  <c r="P52" i="27"/>
  <c r="Q52" i="27" s="1"/>
  <c r="P53" i="27"/>
  <c r="Q53" i="27" s="1"/>
  <c r="P54" i="27"/>
  <c r="Q54" i="27" s="1"/>
  <c r="P55" i="27"/>
  <c r="Q55" i="27" s="1"/>
  <c r="P56" i="27"/>
  <c r="Q56" i="27" s="1"/>
  <c r="P57" i="27"/>
  <c r="Q57" i="27" s="1"/>
  <c r="P58" i="27"/>
  <c r="Q58" i="27" s="1"/>
  <c r="P59" i="27"/>
  <c r="Q59" i="27" s="1"/>
  <c r="P60" i="27"/>
  <c r="Q60" i="27" s="1"/>
  <c r="P61" i="27"/>
  <c r="Q61" i="27" s="1"/>
  <c r="P62" i="27"/>
  <c r="Q62" i="27" s="1"/>
  <c r="P63" i="27"/>
  <c r="Q63" i="27" s="1"/>
  <c r="P64" i="27"/>
  <c r="Q64" i="27" s="1"/>
  <c r="P65" i="27"/>
  <c r="Q65" i="27" s="1"/>
  <c r="P66" i="27"/>
  <c r="Q66" i="27" s="1"/>
  <c r="P67" i="27"/>
  <c r="Q67" i="27" s="1"/>
  <c r="P68" i="27"/>
  <c r="Q68" i="27" s="1"/>
  <c r="P69" i="27"/>
  <c r="Q69" i="27" s="1"/>
  <c r="P70" i="27"/>
  <c r="Q70" i="27" s="1"/>
  <c r="P71" i="27"/>
  <c r="Q71" i="27" s="1"/>
  <c r="P72" i="27"/>
  <c r="Q72" i="27" s="1"/>
  <c r="P73" i="27"/>
  <c r="Q73" i="27" s="1"/>
  <c r="P74" i="27"/>
  <c r="Q74" i="27" s="1"/>
  <c r="P75" i="27"/>
  <c r="Q75" i="27" s="1"/>
  <c r="P76" i="27"/>
  <c r="Q76" i="27" s="1"/>
  <c r="Q77" i="27"/>
  <c r="P78" i="27"/>
  <c r="Q78" i="27" s="1"/>
  <c r="Q6" i="27"/>
  <c r="Q7" i="27"/>
  <c r="Q8" i="27"/>
  <c r="Q10" i="27"/>
  <c r="Q12" i="27"/>
  <c r="Q24" i="27"/>
  <c r="Q28" i="27"/>
  <c r="Q43" i="27"/>
  <c r="R84" i="25"/>
  <c r="Q84" i="25"/>
  <c r="P84" i="25"/>
  <c r="V4" i="25"/>
  <c r="P85" i="25"/>
  <c r="Q141" i="25"/>
  <c r="V151" i="25"/>
  <c r="V92" i="25"/>
  <c r="V93" i="25"/>
  <c r="V94" i="25"/>
  <c r="V95" i="25"/>
  <c r="V96" i="25"/>
  <c r="V97" i="25"/>
  <c r="V98" i="25"/>
  <c r="V99" i="25"/>
  <c r="V100" i="25"/>
  <c r="V101" i="25"/>
  <c r="V102" i="25"/>
  <c r="V103" i="25"/>
  <c r="V104" i="25"/>
  <c r="V105" i="25"/>
  <c r="V106" i="25"/>
  <c r="V107" i="25"/>
  <c r="V108" i="25"/>
  <c r="V109" i="25"/>
  <c r="V110" i="25"/>
  <c r="V111" i="25"/>
  <c r="V112" i="25"/>
  <c r="V113" i="25"/>
  <c r="V114" i="25"/>
  <c r="V115" i="25"/>
  <c r="V116" i="25"/>
  <c r="V117" i="25"/>
  <c r="V118" i="25"/>
  <c r="V119" i="25"/>
  <c r="V120" i="25"/>
  <c r="V121" i="25"/>
  <c r="V122" i="25"/>
  <c r="V123" i="25"/>
  <c r="V124" i="25"/>
  <c r="V125" i="25"/>
  <c r="V126" i="25"/>
  <c r="V127" i="25"/>
  <c r="V128" i="25"/>
  <c r="V129" i="25"/>
  <c r="V130" i="25"/>
  <c r="V131" i="25"/>
  <c r="V132" i="25"/>
  <c r="V133" i="25"/>
  <c r="V134" i="25"/>
  <c r="V135" i="25"/>
  <c r="V136" i="25"/>
  <c r="V137" i="25"/>
  <c r="V138" i="25"/>
  <c r="V139" i="25"/>
  <c r="V140" i="25"/>
  <c r="V141" i="25"/>
  <c r="V142" i="25"/>
  <c r="V143" i="25"/>
  <c r="V144" i="25"/>
  <c r="V145" i="25"/>
  <c r="V146" i="25"/>
  <c r="V147" i="25"/>
  <c r="V148" i="25"/>
  <c r="V149" i="25"/>
  <c r="V150" i="25"/>
  <c r="V152" i="25"/>
  <c r="V153" i="25"/>
  <c r="V154" i="25"/>
  <c r="V155" i="25"/>
  <c r="V156" i="25"/>
  <c r="V157" i="25"/>
  <c r="V85" i="25"/>
  <c r="V86" i="25"/>
  <c r="V87" i="25"/>
  <c r="V88" i="25"/>
  <c r="V89" i="25"/>
  <c r="V90" i="25"/>
  <c r="V91" i="25"/>
  <c r="U85" i="25"/>
  <c r="U86" i="25"/>
  <c r="U87" i="25"/>
  <c r="U88" i="25"/>
  <c r="U89" i="25"/>
  <c r="U90" i="25"/>
  <c r="U91" i="25"/>
  <c r="U92" i="25"/>
  <c r="U93" i="25"/>
  <c r="U94" i="25"/>
  <c r="U95" i="25"/>
  <c r="U96" i="25"/>
  <c r="U97" i="25"/>
  <c r="U98" i="25"/>
  <c r="U99" i="25"/>
  <c r="U100" i="25"/>
  <c r="U101" i="25"/>
  <c r="U102" i="25"/>
  <c r="U103" i="25"/>
  <c r="U104" i="25"/>
  <c r="U105" i="25"/>
  <c r="U106" i="25"/>
  <c r="U107" i="25"/>
  <c r="U108" i="25"/>
  <c r="U109" i="25"/>
  <c r="U110" i="25"/>
  <c r="U111" i="25"/>
  <c r="U112" i="25"/>
  <c r="U113" i="25"/>
  <c r="U114" i="25"/>
  <c r="U115" i="25"/>
  <c r="U116" i="25"/>
  <c r="U117" i="25"/>
  <c r="U118" i="25"/>
  <c r="U119" i="25"/>
  <c r="U120" i="25"/>
  <c r="U121" i="25"/>
  <c r="U122" i="25"/>
  <c r="U123" i="25"/>
  <c r="U124" i="25"/>
  <c r="U125" i="25"/>
  <c r="U126" i="25"/>
  <c r="U127" i="25"/>
  <c r="U128" i="25"/>
  <c r="U129" i="25"/>
  <c r="U130" i="25"/>
  <c r="U131" i="25"/>
  <c r="U132" i="25"/>
  <c r="U133" i="25"/>
  <c r="U134" i="25"/>
  <c r="U135" i="25"/>
  <c r="U136" i="25"/>
  <c r="U137" i="25"/>
  <c r="U138" i="25"/>
  <c r="U139" i="25"/>
  <c r="U140" i="25"/>
  <c r="U141" i="25"/>
  <c r="U142" i="25"/>
  <c r="U143" i="25"/>
  <c r="U144" i="25"/>
  <c r="U145" i="25"/>
  <c r="U146" i="25"/>
  <c r="U147" i="25"/>
  <c r="U148" i="25"/>
  <c r="U149" i="25"/>
  <c r="U150" i="25"/>
  <c r="U151" i="25"/>
  <c r="U152" i="25"/>
  <c r="U153" i="25"/>
  <c r="U154" i="25"/>
  <c r="U155" i="25"/>
  <c r="U156" i="25"/>
  <c r="U157" i="25"/>
  <c r="T85" i="25"/>
  <c r="T86" i="25"/>
  <c r="T87" i="25"/>
  <c r="T88" i="25"/>
  <c r="T89" i="25"/>
  <c r="T90" i="25"/>
  <c r="T91" i="25"/>
  <c r="T92" i="25"/>
  <c r="T93" i="25"/>
  <c r="T94" i="25"/>
  <c r="T95" i="25"/>
  <c r="T96" i="25"/>
  <c r="T97" i="25"/>
  <c r="T98" i="25"/>
  <c r="T99" i="25"/>
  <c r="T100" i="25"/>
  <c r="T101" i="25"/>
  <c r="T102" i="25"/>
  <c r="T103" i="25"/>
  <c r="T104" i="25"/>
  <c r="T105" i="25"/>
  <c r="T106" i="25"/>
  <c r="T107" i="25"/>
  <c r="T108" i="25"/>
  <c r="T109" i="25"/>
  <c r="T110" i="25"/>
  <c r="T111" i="25"/>
  <c r="T112" i="25"/>
  <c r="T113" i="25"/>
  <c r="T114" i="25"/>
  <c r="T115" i="25"/>
  <c r="T116" i="25"/>
  <c r="T117" i="25"/>
  <c r="T118" i="25"/>
  <c r="T119" i="25"/>
  <c r="T120" i="25"/>
  <c r="T121" i="25"/>
  <c r="T122" i="25"/>
  <c r="T123" i="25"/>
  <c r="T124" i="25"/>
  <c r="T125" i="25"/>
  <c r="T126" i="25"/>
  <c r="T127" i="25"/>
  <c r="T128" i="25"/>
  <c r="T129" i="25"/>
  <c r="T130" i="25"/>
  <c r="T131" i="25"/>
  <c r="T132" i="25"/>
  <c r="T133" i="25"/>
  <c r="T134" i="25"/>
  <c r="T135" i="25"/>
  <c r="T136" i="25"/>
  <c r="T137" i="25"/>
  <c r="T138" i="25"/>
  <c r="T139" i="25"/>
  <c r="T140" i="25"/>
  <c r="T141" i="25"/>
  <c r="T142" i="25"/>
  <c r="T143" i="25"/>
  <c r="T144" i="25"/>
  <c r="T145" i="25"/>
  <c r="T146" i="25"/>
  <c r="T147" i="25"/>
  <c r="T148" i="25"/>
  <c r="T149" i="25"/>
  <c r="T150" i="25"/>
  <c r="T151" i="25"/>
  <c r="T152" i="25"/>
  <c r="T153" i="25"/>
  <c r="T154" i="25"/>
  <c r="T155" i="25"/>
  <c r="T156" i="25"/>
  <c r="T157" i="25"/>
  <c r="T84" i="25"/>
  <c r="S84" i="25"/>
  <c r="S85" i="25"/>
  <c r="S86" i="25"/>
  <c r="S87" i="25"/>
  <c r="S88" i="25"/>
  <c r="S89" i="25"/>
  <c r="S90" i="25"/>
  <c r="S91" i="25"/>
  <c r="S92" i="25"/>
  <c r="S93" i="25"/>
  <c r="S94" i="25"/>
  <c r="S95" i="25"/>
  <c r="S96" i="25"/>
  <c r="S97" i="25"/>
  <c r="S98" i="25"/>
  <c r="S99" i="25"/>
  <c r="S100" i="25"/>
  <c r="S101" i="25"/>
  <c r="S102" i="25"/>
  <c r="S103" i="25"/>
  <c r="S104" i="25"/>
  <c r="S105" i="25"/>
  <c r="S106" i="25"/>
  <c r="S107" i="25"/>
  <c r="S108" i="25"/>
  <c r="S109" i="25"/>
  <c r="S110" i="25"/>
  <c r="S111" i="25"/>
  <c r="S112" i="25"/>
  <c r="S113" i="25"/>
  <c r="S114" i="25"/>
  <c r="S115" i="25"/>
  <c r="S116" i="25"/>
  <c r="S117" i="25"/>
  <c r="S118" i="25"/>
  <c r="S119" i="25"/>
  <c r="S120" i="25"/>
  <c r="S121" i="25"/>
  <c r="S122" i="25"/>
  <c r="S123" i="25"/>
  <c r="S124" i="25"/>
  <c r="S125" i="25"/>
  <c r="S126" i="25"/>
  <c r="S127" i="25"/>
  <c r="S128" i="25"/>
  <c r="S129" i="25"/>
  <c r="S130" i="25"/>
  <c r="S131" i="25"/>
  <c r="S132" i="25"/>
  <c r="S133" i="25"/>
  <c r="S134" i="25"/>
  <c r="S135" i="25"/>
  <c r="S136" i="25"/>
  <c r="S137" i="25"/>
  <c r="S138" i="25"/>
  <c r="S139" i="25"/>
  <c r="S140" i="25"/>
  <c r="S141" i="25"/>
  <c r="S142" i="25"/>
  <c r="S143" i="25"/>
  <c r="S144" i="25"/>
  <c r="S145" i="25"/>
  <c r="S146" i="25"/>
  <c r="S147" i="25"/>
  <c r="S148" i="25"/>
  <c r="S149" i="25"/>
  <c r="S150" i="25"/>
  <c r="S151" i="25"/>
  <c r="S152" i="25"/>
  <c r="S153" i="25"/>
  <c r="S154" i="25"/>
  <c r="S155" i="25"/>
  <c r="S156" i="25"/>
  <c r="S157" i="25"/>
  <c r="R85" i="25"/>
  <c r="R86" i="25"/>
  <c r="R87" i="25"/>
  <c r="R88" i="25"/>
  <c r="R89" i="25"/>
  <c r="R90" i="25"/>
  <c r="R91" i="25"/>
  <c r="R92" i="25"/>
  <c r="R93" i="25"/>
  <c r="R94" i="25"/>
  <c r="R95" i="25"/>
  <c r="R96" i="25"/>
  <c r="R97" i="25"/>
  <c r="R98" i="25"/>
  <c r="R99" i="25"/>
  <c r="R100" i="25"/>
  <c r="R101" i="25"/>
  <c r="R102" i="25"/>
  <c r="R103" i="25"/>
  <c r="R104" i="25"/>
  <c r="R105" i="25"/>
  <c r="R106" i="25"/>
  <c r="R107" i="25"/>
  <c r="R108" i="25"/>
  <c r="R109" i="25"/>
  <c r="R110" i="25"/>
  <c r="R111" i="25"/>
  <c r="R112" i="25"/>
  <c r="R113" i="25"/>
  <c r="R114" i="25"/>
  <c r="R115" i="25"/>
  <c r="R116" i="25"/>
  <c r="R117" i="25"/>
  <c r="R118" i="25"/>
  <c r="R119" i="25"/>
  <c r="R120" i="25"/>
  <c r="R121" i="25"/>
  <c r="R122" i="25"/>
  <c r="R123" i="25"/>
  <c r="R124" i="25"/>
  <c r="R125" i="25"/>
  <c r="R126" i="25"/>
  <c r="R127" i="25"/>
  <c r="R128" i="25"/>
  <c r="R129" i="25"/>
  <c r="R130" i="25"/>
  <c r="R131" i="25"/>
  <c r="R132" i="25"/>
  <c r="R133" i="25"/>
  <c r="R134" i="25"/>
  <c r="R135" i="25"/>
  <c r="R136" i="25"/>
  <c r="R137" i="25"/>
  <c r="R138" i="25"/>
  <c r="R139" i="25"/>
  <c r="R140" i="25"/>
  <c r="R141" i="25"/>
  <c r="R142" i="25"/>
  <c r="R143" i="25"/>
  <c r="R144" i="25"/>
  <c r="R145" i="25"/>
  <c r="R146" i="25"/>
  <c r="R147" i="25"/>
  <c r="R148" i="25"/>
  <c r="R149" i="25"/>
  <c r="R150" i="25"/>
  <c r="R151" i="25"/>
  <c r="R152" i="25"/>
  <c r="R153" i="25"/>
  <c r="R154" i="25"/>
  <c r="R155" i="25"/>
  <c r="R156" i="25"/>
  <c r="R157" i="25"/>
  <c r="Q85" i="25"/>
  <c r="Q86" i="25"/>
  <c r="Q87" i="25"/>
  <c r="Q88" i="25"/>
  <c r="Q89" i="25"/>
  <c r="Q90" i="25"/>
  <c r="Q91" i="25"/>
  <c r="Q92" i="25"/>
  <c r="Q93" i="25"/>
  <c r="Q94" i="25"/>
  <c r="Q95" i="25"/>
  <c r="Q96" i="25"/>
  <c r="Q97" i="25"/>
  <c r="Q98" i="25"/>
  <c r="Q99" i="25"/>
  <c r="Q100" i="25"/>
  <c r="Q101" i="25"/>
  <c r="Q102" i="25"/>
  <c r="Q103" i="25"/>
  <c r="Q104" i="25"/>
  <c r="Q105" i="25"/>
  <c r="Q106" i="25"/>
  <c r="Q107" i="25"/>
  <c r="Q108" i="25"/>
  <c r="Q109" i="25"/>
  <c r="Q110" i="25"/>
  <c r="Q111" i="25"/>
  <c r="Q112" i="25"/>
  <c r="Q113" i="25"/>
  <c r="Q114" i="25"/>
  <c r="Q115" i="25"/>
  <c r="Q116" i="25"/>
  <c r="Q117" i="25"/>
  <c r="Q118" i="25"/>
  <c r="Q119" i="25"/>
  <c r="Q120" i="25"/>
  <c r="Q121" i="25"/>
  <c r="Q122" i="25"/>
  <c r="Q123" i="25"/>
  <c r="Q124" i="25"/>
  <c r="Q125" i="25"/>
  <c r="Q126" i="25"/>
  <c r="Q127" i="25"/>
  <c r="Q128" i="25"/>
  <c r="Q129" i="25"/>
  <c r="Q130" i="25"/>
  <c r="Q131" i="25"/>
  <c r="Q132" i="25"/>
  <c r="Q133" i="25"/>
  <c r="Q134" i="25"/>
  <c r="Q135" i="25"/>
  <c r="Q136" i="25"/>
  <c r="Q137" i="25"/>
  <c r="Q138" i="25"/>
  <c r="Q139" i="25"/>
  <c r="Q140" i="25"/>
  <c r="Q142" i="25"/>
  <c r="Q143" i="25"/>
  <c r="Q144" i="25"/>
  <c r="Q145" i="25"/>
  <c r="Q146" i="25"/>
  <c r="Q147" i="25"/>
  <c r="Q148" i="25"/>
  <c r="Q149" i="25"/>
  <c r="Q150" i="25"/>
  <c r="Q151" i="25"/>
  <c r="Q152" i="25"/>
  <c r="Q153" i="25"/>
  <c r="Q154" i="25"/>
  <c r="Q155" i="25"/>
  <c r="Q156" i="25"/>
  <c r="Q157" i="25"/>
  <c r="P86" i="25"/>
  <c r="P87" i="25"/>
  <c r="P88" i="25"/>
  <c r="P89" i="25"/>
  <c r="P90" i="25"/>
  <c r="P91" i="25"/>
  <c r="P92" i="25"/>
  <c r="P93" i="25"/>
  <c r="P94" i="25"/>
  <c r="P95" i="25"/>
  <c r="P96" i="25"/>
  <c r="P97" i="25"/>
  <c r="P98" i="25"/>
  <c r="P99" i="25"/>
  <c r="P100" i="25"/>
  <c r="P101" i="25"/>
  <c r="P102" i="25"/>
  <c r="P103" i="25"/>
  <c r="P104" i="25"/>
  <c r="P105" i="25"/>
  <c r="P106" i="25"/>
  <c r="P107" i="25"/>
  <c r="P108" i="25"/>
  <c r="P109" i="25"/>
  <c r="P110" i="25"/>
  <c r="P111" i="25"/>
  <c r="P112" i="25"/>
  <c r="P113" i="25"/>
  <c r="P114" i="25"/>
  <c r="P115" i="25"/>
  <c r="P116" i="25"/>
  <c r="P117" i="25"/>
  <c r="P118" i="25"/>
  <c r="P119" i="25"/>
  <c r="P120" i="25"/>
  <c r="P121" i="25"/>
  <c r="P122" i="25"/>
  <c r="P123" i="25"/>
  <c r="P124" i="25"/>
  <c r="P125" i="25"/>
  <c r="P126" i="25"/>
  <c r="P127" i="25"/>
  <c r="P128" i="25"/>
  <c r="P129" i="25"/>
  <c r="P130" i="25"/>
  <c r="P131" i="25"/>
  <c r="P132" i="25"/>
  <c r="P133" i="25"/>
  <c r="P134" i="25"/>
  <c r="P135" i="25"/>
  <c r="P136" i="25"/>
  <c r="P137" i="25"/>
  <c r="P138" i="25"/>
  <c r="P139" i="25"/>
  <c r="P140" i="25"/>
  <c r="P141" i="25"/>
  <c r="P142" i="25"/>
  <c r="P143" i="25"/>
  <c r="P144" i="25"/>
  <c r="P145" i="25"/>
  <c r="P146" i="25"/>
  <c r="P147" i="25"/>
  <c r="P148" i="25"/>
  <c r="P149" i="25"/>
  <c r="P150" i="25"/>
  <c r="P151" i="25"/>
  <c r="P152" i="25"/>
  <c r="P153" i="25"/>
  <c r="P154" i="25"/>
  <c r="P155" i="25"/>
  <c r="P156" i="25"/>
  <c r="P157" i="25"/>
  <c r="V5" i="25"/>
  <c r="V6" i="25"/>
  <c r="V7" i="25"/>
  <c r="V8" i="25"/>
  <c r="V9" i="25"/>
  <c r="V10" i="25"/>
  <c r="V11" i="25"/>
  <c r="V12" i="25"/>
  <c r="V13" i="25"/>
  <c r="V14" i="25"/>
  <c r="V15" i="25"/>
  <c r="V16" i="25"/>
  <c r="V17" i="25"/>
  <c r="V18" i="25"/>
  <c r="V19" i="25"/>
  <c r="V20" i="25"/>
  <c r="V21" i="25"/>
  <c r="V22" i="25"/>
  <c r="V23" i="25"/>
  <c r="V24" i="25"/>
  <c r="V25" i="25"/>
  <c r="V26" i="25"/>
  <c r="V27" i="25"/>
  <c r="V28" i="25"/>
  <c r="V29" i="25"/>
  <c r="V30" i="25"/>
  <c r="V31" i="25"/>
  <c r="V32" i="25"/>
  <c r="V33" i="25"/>
  <c r="V34" i="25"/>
  <c r="V35" i="25"/>
  <c r="V36" i="25"/>
  <c r="V37" i="25"/>
  <c r="V38" i="25"/>
  <c r="V39" i="25"/>
  <c r="V40" i="25"/>
  <c r="V41" i="25"/>
  <c r="V42" i="25"/>
  <c r="V43" i="25"/>
  <c r="V44" i="25"/>
  <c r="V45" i="25"/>
  <c r="V46" i="25"/>
  <c r="V47" i="25"/>
  <c r="V48" i="25"/>
  <c r="V49" i="25"/>
  <c r="V50" i="25"/>
  <c r="V51" i="25"/>
  <c r="V52" i="25"/>
  <c r="V53" i="25"/>
  <c r="V54" i="25"/>
  <c r="V55" i="25"/>
  <c r="V56" i="25"/>
  <c r="V57" i="25"/>
  <c r="V58" i="25"/>
  <c r="V59" i="25"/>
  <c r="V60" i="25"/>
  <c r="V61" i="25"/>
  <c r="V62" i="25"/>
  <c r="V63" i="25"/>
  <c r="V64" i="25"/>
  <c r="V65" i="25"/>
  <c r="V66" i="25"/>
  <c r="V67" i="25"/>
  <c r="V68" i="25"/>
  <c r="V69" i="25"/>
  <c r="V70" i="25"/>
  <c r="V71" i="25"/>
  <c r="V72" i="25"/>
  <c r="V73" i="25"/>
  <c r="V74" i="25"/>
  <c r="V75" i="25"/>
  <c r="U3" i="25"/>
  <c r="U4" i="25"/>
  <c r="U5" i="25"/>
  <c r="U6" i="25"/>
  <c r="U7" i="25"/>
  <c r="U8" i="25"/>
  <c r="U9" i="25"/>
  <c r="U10" i="25"/>
  <c r="U11" i="25"/>
  <c r="U12" i="25"/>
  <c r="U13" i="25"/>
  <c r="U14" i="25"/>
  <c r="U15" i="25"/>
  <c r="U16" i="25"/>
  <c r="U17" i="25"/>
  <c r="U18" i="25"/>
  <c r="U19" i="25"/>
  <c r="U20" i="25"/>
  <c r="U21" i="25"/>
  <c r="U22" i="25"/>
  <c r="U23" i="25"/>
  <c r="U24" i="25"/>
  <c r="U25" i="25"/>
  <c r="U26" i="25"/>
  <c r="U27" i="25"/>
  <c r="U28" i="25"/>
  <c r="U29" i="25"/>
  <c r="U30" i="25"/>
  <c r="U31" i="25"/>
  <c r="U32" i="25"/>
  <c r="U33" i="25"/>
  <c r="U34" i="25"/>
  <c r="U35" i="25"/>
  <c r="U36" i="25"/>
  <c r="U37" i="25"/>
  <c r="U38" i="25"/>
  <c r="U39" i="25"/>
  <c r="U40" i="25"/>
  <c r="U41" i="25"/>
  <c r="U42" i="25"/>
  <c r="U43" i="25"/>
  <c r="U44" i="25"/>
  <c r="U45" i="25"/>
  <c r="U46" i="25"/>
  <c r="U47" i="25"/>
  <c r="U48" i="25"/>
  <c r="U49" i="25"/>
  <c r="U50" i="25"/>
  <c r="U51" i="25"/>
  <c r="U52" i="25"/>
  <c r="U53" i="25"/>
  <c r="U54" i="25"/>
  <c r="U55" i="25"/>
  <c r="U56" i="25"/>
  <c r="U57" i="25"/>
  <c r="U58" i="25"/>
  <c r="U59" i="25"/>
  <c r="U60" i="25"/>
  <c r="U61" i="25"/>
  <c r="U62" i="25"/>
  <c r="U63" i="25"/>
  <c r="U64" i="25"/>
  <c r="U65" i="25"/>
  <c r="U66" i="25"/>
  <c r="U67" i="25"/>
  <c r="U68" i="25"/>
  <c r="U69" i="25"/>
  <c r="U70" i="25"/>
  <c r="U71" i="25"/>
  <c r="U72" i="25"/>
  <c r="U73" i="25"/>
  <c r="U74" i="25"/>
  <c r="U75" i="25"/>
  <c r="T3" i="25"/>
  <c r="T4" i="25"/>
  <c r="T5" i="25"/>
  <c r="T6" i="25"/>
  <c r="T7" i="25"/>
  <c r="T8" i="25"/>
  <c r="T9" i="25"/>
  <c r="T10" i="25"/>
  <c r="T11" i="25"/>
  <c r="T12" i="25"/>
  <c r="T13" i="25"/>
  <c r="T14" i="25"/>
  <c r="T15" i="25"/>
  <c r="T16" i="25"/>
  <c r="T17" i="25"/>
  <c r="T18" i="25"/>
  <c r="T19" i="25"/>
  <c r="T20" i="25"/>
  <c r="T21" i="25"/>
  <c r="T22" i="25"/>
  <c r="T23" i="25"/>
  <c r="T24" i="25"/>
  <c r="T25" i="25"/>
  <c r="T26" i="25"/>
  <c r="T27" i="25"/>
  <c r="T28" i="25"/>
  <c r="T29" i="25"/>
  <c r="T30" i="25"/>
  <c r="T31" i="25"/>
  <c r="T32" i="25"/>
  <c r="T33" i="25"/>
  <c r="T34" i="25"/>
  <c r="T35" i="25"/>
  <c r="T36" i="25"/>
  <c r="T37" i="25"/>
  <c r="T38" i="25"/>
  <c r="T39" i="25"/>
  <c r="T40" i="25"/>
  <c r="T41" i="25"/>
  <c r="T42" i="25"/>
  <c r="T43" i="25"/>
  <c r="T44" i="25"/>
  <c r="T45" i="25"/>
  <c r="T46" i="25"/>
  <c r="T47" i="25"/>
  <c r="T48" i="25"/>
  <c r="T49" i="25"/>
  <c r="T50" i="25"/>
  <c r="T51" i="25"/>
  <c r="T52" i="25"/>
  <c r="T53" i="25"/>
  <c r="T54" i="25"/>
  <c r="T55" i="25"/>
  <c r="T56" i="25"/>
  <c r="T57" i="25"/>
  <c r="T58" i="25"/>
  <c r="T59" i="25"/>
  <c r="T60" i="25"/>
  <c r="T61" i="25"/>
  <c r="T62" i="25"/>
  <c r="T63" i="25"/>
  <c r="T64" i="25"/>
  <c r="T65" i="25"/>
  <c r="T66" i="25"/>
  <c r="T67" i="25"/>
  <c r="T68" i="25"/>
  <c r="T69" i="25"/>
  <c r="T70" i="25"/>
  <c r="T71" i="25"/>
  <c r="T72" i="25"/>
  <c r="T73" i="25"/>
  <c r="T74" i="25"/>
  <c r="T75" i="25"/>
  <c r="S2" i="25"/>
  <c r="S4" i="25"/>
  <c r="S5" i="25"/>
  <c r="S6" i="25"/>
  <c r="S7" i="25"/>
  <c r="S8" i="25"/>
  <c r="S9" i="25"/>
  <c r="S10" i="25"/>
  <c r="S11" i="25"/>
  <c r="S12" i="25"/>
  <c r="S13" i="25"/>
  <c r="S14" i="25"/>
  <c r="S15" i="25"/>
  <c r="S16" i="25"/>
  <c r="S17" i="25"/>
  <c r="S18" i="25"/>
  <c r="S19" i="25"/>
  <c r="S20" i="25"/>
  <c r="S21" i="25"/>
  <c r="S22" i="25"/>
  <c r="S23" i="25"/>
  <c r="S24" i="25"/>
  <c r="S25" i="25"/>
  <c r="S26" i="25"/>
  <c r="S27" i="25"/>
  <c r="S28" i="25"/>
  <c r="S29" i="25"/>
  <c r="S30" i="25"/>
  <c r="S31" i="25"/>
  <c r="S32" i="25"/>
  <c r="S33" i="25"/>
  <c r="S34" i="25"/>
  <c r="S35" i="25"/>
  <c r="S36" i="25"/>
  <c r="S37" i="25"/>
  <c r="S38" i="25"/>
  <c r="S39" i="25"/>
  <c r="S40" i="25"/>
  <c r="S41" i="25"/>
  <c r="S42" i="25"/>
  <c r="S43" i="25"/>
  <c r="S44" i="25"/>
  <c r="S45" i="25"/>
  <c r="S46" i="25"/>
  <c r="S47" i="25"/>
  <c r="S48" i="25"/>
  <c r="S49" i="25"/>
  <c r="S50" i="25"/>
  <c r="S51" i="25"/>
  <c r="S52" i="25"/>
  <c r="S53" i="25"/>
  <c r="S54" i="25"/>
  <c r="S55" i="25"/>
  <c r="S56" i="25"/>
  <c r="S57" i="25"/>
  <c r="S58" i="25"/>
  <c r="S59" i="25"/>
  <c r="S60" i="25"/>
  <c r="S61" i="25"/>
  <c r="S62" i="25"/>
  <c r="S63" i="25"/>
  <c r="S64" i="25"/>
  <c r="S65" i="25"/>
  <c r="S66" i="25"/>
  <c r="S67" i="25"/>
  <c r="S68" i="25"/>
  <c r="S69" i="25"/>
  <c r="S70" i="25"/>
  <c r="S71" i="25"/>
  <c r="S72" i="25"/>
  <c r="S73" i="25"/>
  <c r="S74" i="25"/>
  <c r="S75" i="25"/>
  <c r="R3" i="25"/>
  <c r="R4" i="25"/>
  <c r="R5" i="25"/>
  <c r="R6" i="25"/>
  <c r="R7" i="25"/>
  <c r="R8" i="25"/>
  <c r="R9" i="25"/>
  <c r="R10" i="25"/>
  <c r="R11" i="25"/>
  <c r="R12" i="25"/>
  <c r="R13" i="25"/>
  <c r="R14" i="25"/>
  <c r="R15" i="25"/>
  <c r="R16" i="25"/>
  <c r="R17" i="25"/>
  <c r="R18" i="25"/>
  <c r="R19" i="25"/>
  <c r="R20" i="25"/>
  <c r="R21" i="25"/>
  <c r="R22" i="25"/>
  <c r="R23" i="25"/>
  <c r="R24" i="25"/>
  <c r="R25" i="25"/>
  <c r="R26" i="25"/>
  <c r="R27" i="25"/>
  <c r="R28" i="25"/>
  <c r="R29" i="25"/>
  <c r="R30" i="25"/>
  <c r="R31" i="25"/>
  <c r="R32" i="25"/>
  <c r="R33" i="25"/>
  <c r="R34" i="25"/>
  <c r="R35" i="25"/>
  <c r="R36" i="25"/>
  <c r="R37" i="25"/>
  <c r="R38" i="25"/>
  <c r="R39" i="25"/>
  <c r="R40" i="25"/>
  <c r="R41" i="25"/>
  <c r="R42" i="25"/>
  <c r="R43" i="25"/>
  <c r="R44" i="25"/>
  <c r="R45" i="25"/>
  <c r="R46" i="25"/>
  <c r="R47" i="25"/>
  <c r="R48" i="25"/>
  <c r="R49" i="25"/>
  <c r="R50" i="25"/>
  <c r="R51" i="25"/>
  <c r="R52" i="25"/>
  <c r="R53" i="25"/>
  <c r="R54" i="25"/>
  <c r="R55" i="25"/>
  <c r="R56" i="25"/>
  <c r="R57" i="25"/>
  <c r="R58" i="25"/>
  <c r="R59" i="25"/>
  <c r="R60" i="25"/>
  <c r="R61" i="25"/>
  <c r="R62" i="25"/>
  <c r="R63" i="25"/>
  <c r="R64" i="25"/>
  <c r="R65" i="25"/>
  <c r="R66" i="25"/>
  <c r="R67" i="25"/>
  <c r="R68" i="25"/>
  <c r="R69" i="25"/>
  <c r="R70" i="25"/>
  <c r="R71" i="25"/>
  <c r="R72" i="25"/>
  <c r="R73" i="25"/>
  <c r="R74" i="25"/>
  <c r="R75" i="25"/>
  <c r="Q3" i="25"/>
  <c r="Q4" i="25"/>
  <c r="Q5" i="25"/>
  <c r="Q6" i="25"/>
  <c r="Q7" i="25"/>
  <c r="Q8" i="25"/>
  <c r="Q9" i="25"/>
  <c r="Q10" i="25"/>
  <c r="Q11" i="25"/>
  <c r="Q12" i="25"/>
  <c r="Q13" i="25"/>
  <c r="Q14" i="25"/>
  <c r="Q15" i="25"/>
  <c r="Q16" i="25"/>
  <c r="Q17" i="25"/>
  <c r="Q18" i="25"/>
  <c r="Q19" i="25"/>
  <c r="Q20" i="25"/>
  <c r="Q21" i="25"/>
  <c r="Q22" i="25"/>
  <c r="Q23" i="25"/>
  <c r="Q24" i="25"/>
  <c r="Q25" i="25"/>
  <c r="Q26" i="25"/>
  <c r="Q27" i="25"/>
  <c r="Q28" i="25"/>
  <c r="Q29" i="25"/>
  <c r="Q30" i="25"/>
  <c r="Q31" i="25"/>
  <c r="Q32" i="25"/>
  <c r="Q33" i="25"/>
  <c r="Q34" i="25"/>
  <c r="Q35" i="25"/>
  <c r="Q36" i="25"/>
  <c r="Q37" i="25"/>
  <c r="Q38" i="25"/>
  <c r="Q39" i="25"/>
  <c r="Q40" i="25"/>
  <c r="Q41" i="25"/>
  <c r="Q42" i="25"/>
  <c r="Q43" i="25"/>
  <c r="Q44" i="25"/>
  <c r="Q45" i="25"/>
  <c r="Q46" i="25"/>
  <c r="Q47" i="25"/>
  <c r="Q48" i="25"/>
  <c r="Q49" i="25"/>
  <c r="Q50" i="25"/>
  <c r="Q51" i="25"/>
  <c r="Q52" i="25"/>
  <c r="Q53" i="25"/>
  <c r="Q54" i="25"/>
  <c r="Q55" i="25"/>
  <c r="Q56" i="25"/>
  <c r="Q57" i="25"/>
  <c r="Q58" i="25"/>
  <c r="Q59" i="25"/>
  <c r="Q60" i="25"/>
  <c r="Q61" i="25"/>
  <c r="Q62" i="25"/>
  <c r="Q63" i="25"/>
  <c r="Q64" i="25"/>
  <c r="Q65" i="25"/>
  <c r="Q66" i="25"/>
  <c r="Q67" i="25"/>
  <c r="Q68" i="25"/>
  <c r="Q69" i="25"/>
  <c r="Q70" i="25"/>
  <c r="Q71" i="25"/>
  <c r="Q72" i="25"/>
  <c r="Q73" i="25"/>
  <c r="Q74" i="25"/>
  <c r="Q75" i="25"/>
  <c r="P4" i="25"/>
  <c r="P5" i="25"/>
  <c r="P6" i="25"/>
  <c r="P7" i="25"/>
  <c r="P8" i="25"/>
  <c r="P9" i="25"/>
  <c r="P10" i="25"/>
  <c r="P11" i="25"/>
  <c r="P12" i="25"/>
  <c r="P13" i="25"/>
  <c r="P14" i="25"/>
  <c r="P15" i="25"/>
  <c r="P16" i="25"/>
  <c r="P17" i="25"/>
  <c r="P18" i="25"/>
  <c r="P19" i="25"/>
  <c r="P20" i="25"/>
  <c r="P21" i="25"/>
  <c r="P22" i="25"/>
  <c r="P23" i="25"/>
  <c r="P24" i="25"/>
  <c r="P25" i="25"/>
  <c r="P26" i="25"/>
  <c r="P27" i="25"/>
  <c r="P28" i="25"/>
  <c r="P29" i="25"/>
  <c r="P30" i="25"/>
  <c r="P31" i="25"/>
  <c r="P32" i="25"/>
  <c r="P33" i="25"/>
  <c r="P34" i="25"/>
  <c r="P35" i="25"/>
  <c r="P36" i="25"/>
  <c r="P37" i="25"/>
  <c r="P38" i="25"/>
  <c r="P39" i="25"/>
  <c r="P40" i="25"/>
  <c r="P41" i="25"/>
  <c r="P42" i="25"/>
  <c r="P43" i="25"/>
  <c r="P44" i="25"/>
  <c r="P45" i="25"/>
  <c r="P46" i="25"/>
  <c r="P47" i="25"/>
  <c r="P48" i="25"/>
  <c r="P49" i="25"/>
  <c r="P50" i="25"/>
  <c r="P51" i="25"/>
  <c r="P52" i="25"/>
  <c r="P53" i="25"/>
  <c r="P54" i="25"/>
  <c r="P55" i="25"/>
  <c r="P56" i="25"/>
  <c r="P57" i="25"/>
  <c r="P58" i="25"/>
  <c r="P59" i="25"/>
  <c r="P60" i="25"/>
  <c r="P61" i="25"/>
  <c r="P62" i="25"/>
  <c r="P63" i="25"/>
  <c r="P64" i="25"/>
  <c r="P65" i="25"/>
  <c r="P66" i="25"/>
  <c r="P67" i="25"/>
  <c r="P68" i="25"/>
  <c r="P69" i="25"/>
  <c r="P70" i="25"/>
  <c r="P71" i="25"/>
  <c r="P72" i="25"/>
  <c r="P73" i="25"/>
  <c r="P74" i="25"/>
  <c r="P75" i="25"/>
  <c r="P3" i="25"/>
  <c r="Q384" i="31" l="1"/>
  <c r="Q372" i="31"/>
  <c r="Q360" i="31"/>
  <c r="Q348" i="31"/>
  <c r="Q336" i="31"/>
  <c r="Q324" i="31"/>
  <c r="Q383" i="31"/>
  <c r="Q371" i="31"/>
  <c r="Q359" i="31"/>
  <c r="Y329" i="31" s="1"/>
  <c r="Q347" i="31"/>
  <c r="Q323" i="31"/>
  <c r="Q382" i="31"/>
  <c r="Q370" i="31"/>
  <c r="Q358" i="31"/>
  <c r="Q346" i="31"/>
  <c r="Y326" i="31" s="1"/>
  <c r="Q334" i="31"/>
  <c r="Q322" i="31"/>
  <c r="X332" i="31"/>
  <c r="Q335" i="31"/>
  <c r="Q319" i="31"/>
  <c r="Y323" i="31" s="1"/>
  <c r="X333" i="31"/>
  <c r="Q356" i="31"/>
  <c r="Y328" i="31" s="1"/>
  <c r="Q391" i="31"/>
  <c r="Q379" i="31"/>
  <c r="Q367" i="31"/>
  <c r="Q355" i="31"/>
  <c r="Q343" i="31"/>
  <c r="Q331" i="31"/>
  <c r="X323" i="31"/>
  <c r="Q386" i="31"/>
  <c r="Q374" i="31"/>
  <c r="Q362" i="31"/>
  <c r="Y330" i="31" s="1"/>
  <c r="Q350" i="31"/>
  <c r="Y327" i="31" s="1"/>
  <c r="Q338" i="31"/>
  <c r="Q326" i="31"/>
  <c r="Q385" i="31"/>
  <c r="Q373" i="31"/>
  <c r="Q361" i="31"/>
  <c r="Q349" i="31"/>
  <c r="Q337" i="31"/>
  <c r="Y325" i="31" s="1"/>
  <c r="T323" i="31"/>
  <c r="T341" i="31"/>
  <c r="Q262" i="31"/>
  <c r="T377" i="31"/>
  <c r="T366" i="31"/>
  <c r="T351" i="31"/>
  <c r="T347" i="31"/>
  <c r="T362" i="31"/>
  <c r="T321" i="31"/>
  <c r="T340" i="31"/>
  <c r="T331" i="31"/>
  <c r="T346" i="31"/>
  <c r="AA326" i="31" s="1"/>
  <c r="T378" i="31"/>
  <c r="T384" i="31"/>
  <c r="T367" i="31"/>
  <c r="T352" i="31"/>
  <c r="T363" i="31"/>
  <c r="T368" i="31"/>
  <c r="V499" i="31"/>
  <c r="W499" i="31" s="1"/>
  <c r="T370" i="31"/>
  <c r="T329" i="31"/>
  <c r="V406" i="31" s="1"/>
  <c r="Q310" i="31"/>
  <c r="Q298" i="31"/>
  <c r="Q286" i="31"/>
  <c r="W246" i="31" s="1"/>
  <c r="Q274" i="31"/>
  <c r="Q250" i="31"/>
  <c r="T372" i="31"/>
  <c r="U447" i="31" s="1"/>
  <c r="T379" i="31"/>
  <c r="V454" i="31" s="1"/>
  <c r="T353" i="31"/>
  <c r="Q307" i="31"/>
  <c r="Q295" i="31"/>
  <c r="W249" i="31" s="1"/>
  <c r="Q283" i="31"/>
  <c r="Q271" i="31"/>
  <c r="Q259" i="31"/>
  <c r="Q247" i="31"/>
  <c r="Q306" i="31"/>
  <c r="Q294" i="31"/>
  <c r="Q282" i="31"/>
  <c r="Q270" i="31"/>
  <c r="Q258" i="31"/>
  <c r="Q246" i="31"/>
  <c r="U473" i="31"/>
  <c r="Q305" i="31"/>
  <c r="Q293" i="31"/>
  <c r="Q281" i="31"/>
  <c r="Q269" i="31"/>
  <c r="Q257" i="31"/>
  <c r="W244" i="31" s="1"/>
  <c r="Q245" i="31"/>
  <c r="T358" i="31"/>
  <c r="U435" i="31" s="1"/>
  <c r="T319" i="31"/>
  <c r="AA323" i="31" s="1"/>
  <c r="U454" i="31"/>
  <c r="U470" i="31"/>
  <c r="V554" i="31"/>
  <c r="W554" i="31" s="1"/>
  <c r="Q302" i="31"/>
  <c r="Q290" i="31"/>
  <c r="Q278" i="31"/>
  <c r="Q266" i="31"/>
  <c r="Q254" i="31"/>
  <c r="Q242" i="31"/>
  <c r="V549" i="31"/>
  <c r="W549" i="31" s="1"/>
  <c r="Q301" i="31"/>
  <c r="W250" i="31" s="1"/>
  <c r="Q289" i="31"/>
  <c r="Q277" i="31"/>
  <c r="W245" i="31" s="1"/>
  <c r="Q265" i="31"/>
  <c r="Q253" i="31"/>
  <c r="Q241" i="31"/>
  <c r="V471" i="31"/>
  <c r="Q238" i="31"/>
  <c r="W242" i="31" s="1"/>
  <c r="Q300" i="31"/>
  <c r="Q288" i="31"/>
  <c r="W247" i="31" s="1"/>
  <c r="Q276" i="31"/>
  <c r="Q264" i="31"/>
  <c r="Q252" i="31"/>
  <c r="Q240" i="31"/>
  <c r="Q311" i="31"/>
  <c r="Q299" i="31"/>
  <c r="Q287" i="31"/>
  <c r="Q275" i="31"/>
  <c r="Q263" i="31"/>
  <c r="Q251" i="31"/>
  <c r="Q239" i="31"/>
  <c r="T386" i="31"/>
  <c r="T359" i="31"/>
  <c r="V447" i="31"/>
  <c r="V472" i="31"/>
  <c r="T375" i="31"/>
  <c r="T327" i="31"/>
  <c r="T333" i="31"/>
  <c r="T391" i="31"/>
  <c r="Q309" i="31"/>
  <c r="Q297" i="31"/>
  <c r="Q285" i="31"/>
  <c r="Q273" i="31"/>
  <c r="Q261" i="31"/>
  <c r="Q249" i="31"/>
  <c r="V513" i="31"/>
  <c r="W513" i="31" s="1"/>
  <c r="V518" i="31"/>
  <c r="W518" i="31" s="1"/>
  <c r="Q308" i="31"/>
  <c r="W252" i="31" s="1"/>
  <c r="Q296" i="31"/>
  <c r="Q284" i="31"/>
  <c r="Q272" i="31"/>
  <c r="Q260" i="31"/>
  <c r="Q248" i="31"/>
  <c r="P199" i="31"/>
  <c r="T337" i="31"/>
  <c r="AA325" i="31" s="1"/>
  <c r="T343" i="31"/>
  <c r="T392" i="31"/>
  <c r="U469" i="31" s="1"/>
  <c r="V522" i="31"/>
  <c r="W522" i="31" s="1"/>
  <c r="V525" i="31"/>
  <c r="W525" i="31" s="1"/>
  <c r="V552" i="31"/>
  <c r="W552" i="31" s="1"/>
  <c r="V501" i="31"/>
  <c r="W501" i="31" s="1"/>
  <c r="P232" i="31"/>
  <c r="T371" i="31"/>
  <c r="T350" i="31"/>
  <c r="AA327" i="31" s="1"/>
  <c r="T344" i="31"/>
  <c r="V421" i="31" s="1"/>
  <c r="U406" i="31"/>
  <c r="V473" i="31"/>
  <c r="V487" i="31"/>
  <c r="W487" i="31" s="1"/>
  <c r="V537" i="31"/>
  <c r="W537" i="31" s="1"/>
  <c r="Q304" i="31"/>
  <c r="W251" i="31" s="1"/>
  <c r="Q292" i="31"/>
  <c r="W248" i="31" s="1"/>
  <c r="Q280" i="31"/>
  <c r="Q268" i="31"/>
  <c r="Q256" i="31"/>
  <c r="Q244" i="31"/>
  <c r="W243" i="31" s="1"/>
  <c r="T345" i="31"/>
  <c r="T330" i="31"/>
  <c r="T336" i="31"/>
  <c r="U443" i="31"/>
  <c r="Q303" i="31"/>
  <c r="Q291" i="31"/>
  <c r="Q279" i="31"/>
  <c r="Q267" i="31"/>
  <c r="Q255" i="31"/>
  <c r="Q243" i="31"/>
  <c r="V400" i="31"/>
  <c r="T389" i="31"/>
  <c r="AA333" i="31" s="1"/>
  <c r="U471" i="31"/>
  <c r="V408" i="31"/>
  <c r="V486" i="31"/>
  <c r="W486" i="31" s="1"/>
  <c r="V489" i="31"/>
  <c r="W489" i="31" s="1"/>
  <c r="V498" i="31"/>
  <c r="W498" i="31" s="1"/>
  <c r="V523" i="31"/>
  <c r="W523" i="31" s="1"/>
  <c r="V556" i="31"/>
  <c r="W556" i="31" s="1"/>
  <c r="V546" i="31"/>
  <c r="W546" i="31" s="1"/>
  <c r="V494" i="31"/>
  <c r="W494" i="31" s="1"/>
  <c r="V535" i="31"/>
  <c r="W535" i="31" s="1"/>
  <c r="V511" i="31"/>
  <c r="W511" i="31" s="1"/>
  <c r="V530" i="31"/>
  <c r="W530" i="31" s="1"/>
  <c r="V547" i="31"/>
  <c r="W547" i="31" s="1"/>
  <c r="V539" i="31"/>
  <c r="W539" i="31" s="1"/>
  <c r="V506" i="31"/>
  <c r="W506" i="31" s="1"/>
  <c r="V534" i="31"/>
  <c r="W534" i="31" s="1"/>
  <c r="V545" i="31"/>
  <c r="W545" i="31" s="1"/>
  <c r="V542" i="31"/>
  <c r="W542" i="31" s="1"/>
  <c r="V510" i="31"/>
  <c r="W510" i="31" s="1"/>
  <c r="V551" i="31"/>
  <c r="W551" i="31" s="1"/>
  <c r="V493" i="31"/>
  <c r="W493" i="31" s="1"/>
  <c r="V505" i="31"/>
  <c r="W505" i="31" s="1"/>
  <c r="V517" i="31"/>
  <c r="W517" i="31" s="1"/>
  <c r="V529" i="31"/>
  <c r="W529" i="31" s="1"/>
  <c r="V541" i="31"/>
  <c r="W541" i="31" s="1"/>
  <c r="V553" i="31"/>
  <c r="W553" i="31" s="1"/>
  <c r="V488" i="31"/>
  <c r="W488" i="31" s="1"/>
  <c r="V500" i="31"/>
  <c r="W500" i="31" s="1"/>
  <c r="V512" i="31"/>
  <c r="W512" i="31" s="1"/>
  <c r="V524" i="31"/>
  <c r="W524" i="31" s="1"/>
  <c r="V536" i="31"/>
  <c r="W536" i="31" s="1"/>
  <c r="V548" i="31"/>
  <c r="W548" i="31" s="1"/>
  <c r="V483" i="31"/>
  <c r="V495" i="31"/>
  <c r="W495" i="31" s="1"/>
  <c r="V507" i="31"/>
  <c r="W507" i="31" s="1"/>
  <c r="V519" i="31"/>
  <c r="W519" i="31" s="1"/>
  <c r="V531" i="31"/>
  <c r="W531" i="31" s="1"/>
  <c r="V543" i="31"/>
  <c r="W543" i="31" s="1"/>
  <c r="V555" i="31"/>
  <c r="W555" i="31" s="1"/>
  <c r="V490" i="31"/>
  <c r="W490" i="31" s="1"/>
  <c r="V502" i="31"/>
  <c r="W502" i="31" s="1"/>
  <c r="V514" i="31"/>
  <c r="W514" i="31" s="1"/>
  <c r="V526" i="31"/>
  <c r="W526" i="31" s="1"/>
  <c r="V538" i="31"/>
  <c r="W538" i="31" s="1"/>
  <c r="V550" i="31"/>
  <c r="W550" i="31" s="1"/>
  <c r="V485" i="31"/>
  <c r="W485" i="31" s="1"/>
  <c r="V497" i="31"/>
  <c r="W497" i="31" s="1"/>
  <c r="V509" i="31"/>
  <c r="W509" i="31" s="1"/>
  <c r="V521" i="31"/>
  <c r="W521" i="31" s="1"/>
  <c r="V533" i="31"/>
  <c r="W533" i="31" s="1"/>
  <c r="V492" i="31"/>
  <c r="W492" i="31" s="1"/>
  <c r="V504" i="31"/>
  <c r="W504" i="31" s="1"/>
  <c r="V516" i="31"/>
  <c r="W516" i="31" s="1"/>
  <c r="V528" i="31"/>
  <c r="W528" i="31" s="1"/>
  <c r="V540" i="31"/>
  <c r="W540" i="31" s="1"/>
  <c r="V484" i="31"/>
  <c r="W484" i="31" s="1"/>
  <c r="V496" i="31"/>
  <c r="W496" i="31" s="1"/>
  <c r="V508" i="31"/>
  <c r="W508" i="31" s="1"/>
  <c r="V520" i="31"/>
  <c r="W520" i="31" s="1"/>
  <c r="V532" i="31"/>
  <c r="W532" i="31" s="1"/>
  <c r="V544" i="31"/>
  <c r="W544" i="31" s="1"/>
  <c r="V491" i="31"/>
  <c r="W491" i="31" s="1"/>
  <c r="V503" i="31"/>
  <c r="W503" i="31" s="1"/>
  <c r="V515" i="31"/>
  <c r="W515" i="31" s="1"/>
  <c r="V527" i="31"/>
  <c r="W527" i="31" s="1"/>
  <c r="V422" i="31"/>
  <c r="V470" i="31"/>
  <c r="U424" i="31"/>
  <c r="U472" i="31"/>
  <c r="U408" i="31"/>
  <c r="U468" i="31"/>
  <c r="U439" i="31"/>
  <c r="T369" i="31"/>
  <c r="T380" i="31"/>
  <c r="T356" i="31"/>
  <c r="AA328" i="31" s="1"/>
  <c r="T348" i="31"/>
  <c r="T339" i="31"/>
  <c r="U414" i="31" s="1"/>
  <c r="T335" i="31"/>
  <c r="U410" i="31" s="1"/>
  <c r="T381" i="31"/>
  <c r="T357" i="31"/>
  <c r="V434" i="31" s="1"/>
  <c r="T349" i="31"/>
  <c r="V424" i="31" s="1"/>
  <c r="T322" i="31"/>
  <c r="T376" i="31"/>
  <c r="V453" i="31" s="1"/>
  <c r="T387" i="31"/>
  <c r="T354" i="31"/>
  <c r="V429" i="31" s="1"/>
  <c r="T364" i="31"/>
  <c r="V439" i="31" s="1"/>
  <c r="T325" i="31"/>
  <c r="T382" i="31"/>
  <c r="T388" i="31"/>
  <c r="T355" i="31"/>
  <c r="V430" i="31" s="1"/>
  <c r="T365" i="31"/>
  <c r="V440" i="31" s="1"/>
  <c r="T326" i="31"/>
  <c r="U403" i="31" s="1"/>
  <c r="T332" i="31"/>
  <c r="V407" i="31" s="1"/>
  <c r="T383" i="31"/>
  <c r="T360" i="31"/>
  <c r="U437" i="31" s="1"/>
  <c r="T324" i="31"/>
  <c r="T342" i="31"/>
  <c r="V417" i="31" s="1"/>
  <c r="T390" i="31"/>
  <c r="T373" i="31"/>
  <c r="T361" i="31"/>
  <c r="U436" i="31" s="1"/>
  <c r="T320" i="31"/>
  <c r="T328" i="31"/>
  <c r="V403" i="31" s="1"/>
  <c r="T334" i="31"/>
  <c r="T374" i="31"/>
  <c r="T385" i="31"/>
  <c r="T338" i="31"/>
  <c r="U413" i="31" s="1"/>
  <c r="P223" i="31"/>
  <c r="P163" i="31"/>
  <c r="P175" i="31"/>
  <c r="P187" i="31"/>
  <c r="R248" i="31"/>
  <c r="P211" i="31"/>
  <c r="P167" i="31"/>
  <c r="P179" i="31"/>
  <c r="P191" i="31"/>
  <c r="P203" i="31"/>
  <c r="P215" i="31"/>
  <c r="P227" i="31"/>
  <c r="R252" i="31"/>
  <c r="R256" i="31"/>
  <c r="Y244" i="31" s="1"/>
  <c r="R260" i="31"/>
  <c r="R264" i="31"/>
  <c r="R268" i="31"/>
  <c r="R272" i="31"/>
  <c r="R276" i="31"/>
  <c r="R280" i="31"/>
  <c r="R284" i="31"/>
  <c r="R288" i="31"/>
  <c r="Y247" i="31" s="1"/>
  <c r="R292" i="31"/>
  <c r="Y248" i="31" s="1"/>
  <c r="R296" i="31"/>
  <c r="R300" i="31"/>
  <c r="R304" i="31"/>
  <c r="Y251" i="31" s="1"/>
  <c r="R308" i="31"/>
  <c r="Y252" i="31" s="1"/>
  <c r="P168" i="31"/>
  <c r="P180" i="31"/>
  <c r="P192" i="31"/>
  <c r="P204" i="31"/>
  <c r="P216" i="31"/>
  <c r="P228" i="31"/>
  <c r="R239" i="31"/>
  <c r="P169" i="31"/>
  <c r="P181" i="31"/>
  <c r="P193" i="31"/>
  <c r="P205" i="31"/>
  <c r="P217" i="31"/>
  <c r="P229" i="31"/>
  <c r="P194" i="31"/>
  <c r="R249" i="31"/>
  <c r="R269" i="31"/>
  <c r="R281" i="31"/>
  <c r="R285" i="31"/>
  <c r="R289" i="31"/>
  <c r="R309" i="31"/>
  <c r="P170" i="31"/>
  <c r="P218" i="31"/>
  <c r="R253" i="31"/>
  <c r="R277" i="31"/>
  <c r="Y245" i="31" s="1"/>
  <c r="R305" i="31"/>
  <c r="P171" i="31"/>
  <c r="P183" i="31"/>
  <c r="P195" i="31"/>
  <c r="P207" i="31"/>
  <c r="P219" i="31"/>
  <c r="P231" i="31"/>
  <c r="P230" i="31"/>
  <c r="R261" i="31"/>
  <c r="R301" i="31"/>
  <c r="Y250" i="31" s="1"/>
  <c r="P172" i="31"/>
  <c r="P184" i="31"/>
  <c r="P196" i="31"/>
  <c r="P208" i="31"/>
  <c r="P220" i="31"/>
  <c r="R240" i="31"/>
  <c r="P182" i="31"/>
  <c r="R243" i="31"/>
  <c r="R257" i="31"/>
  <c r="R273" i="31"/>
  <c r="R297" i="31"/>
  <c r="P161" i="31"/>
  <c r="P173" i="31"/>
  <c r="P185" i="31"/>
  <c r="P197" i="31"/>
  <c r="P209" i="31"/>
  <c r="P221" i="31"/>
  <c r="P233" i="31"/>
  <c r="R250" i="31"/>
  <c r="R254" i="31"/>
  <c r="R258" i="31"/>
  <c r="R262" i="31"/>
  <c r="R266" i="31"/>
  <c r="R270" i="31"/>
  <c r="R274" i="31"/>
  <c r="R278" i="31"/>
  <c r="R282" i="31"/>
  <c r="R286" i="31"/>
  <c r="Y246" i="31" s="1"/>
  <c r="R290" i="31"/>
  <c r="R294" i="31"/>
  <c r="R298" i="31"/>
  <c r="R302" i="31"/>
  <c r="R306" i="31"/>
  <c r="R310" i="31"/>
  <c r="P206" i="31"/>
  <c r="R246" i="31"/>
  <c r="R265" i="31"/>
  <c r="R293" i="31"/>
  <c r="P162" i="31"/>
  <c r="P174" i="31"/>
  <c r="P186" i="31"/>
  <c r="P198" i="31"/>
  <c r="P210" i="31"/>
  <c r="P222" i="31"/>
  <c r="P234" i="31"/>
  <c r="R244" i="31"/>
  <c r="Y243" i="31" s="1"/>
  <c r="R247" i="31"/>
  <c r="R241" i="31"/>
  <c r="P164" i="31"/>
  <c r="P176" i="31"/>
  <c r="P188" i="31"/>
  <c r="P200" i="31"/>
  <c r="P212" i="31"/>
  <c r="P224" i="31"/>
  <c r="R238" i="31"/>
  <c r="Y242" i="31" s="1"/>
  <c r="R251" i="31"/>
  <c r="R255" i="31"/>
  <c r="R259" i="31"/>
  <c r="R263" i="31"/>
  <c r="R267" i="31"/>
  <c r="R271" i="31"/>
  <c r="R275" i="31"/>
  <c r="R279" i="31"/>
  <c r="R283" i="31"/>
  <c r="R287" i="31"/>
  <c r="R291" i="31"/>
  <c r="R295" i="31"/>
  <c r="Y249" i="31" s="1"/>
  <c r="R299" i="31"/>
  <c r="R303" i="31"/>
  <c r="R307" i="31"/>
  <c r="R311" i="31"/>
  <c r="P165" i="31"/>
  <c r="P177" i="31"/>
  <c r="P189" i="31"/>
  <c r="P201" i="31"/>
  <c r="P213" i="31"/>
  <c r="P225" i="31"/>
  <c r="P166" i="31"/>
  <c r="P178" i="31"/>
  <c r="P190" i="31"/>
  <c r="P202" i="31"/>
  <c r="P214" i="31"/>
  <c r="P226" i="31"/>
  <c r="R242" i="31"/>
  <c r="R245" i="31"/>
  <c r="T171" i="27"/>
  <c r="F170" i="27" s="1"/>
  <c r="U245" i="29"/>
  <c r="V244" i="29"/>
  <c r="V241" i="29"/>
  <c r="V229" i="29"/>
  <c r="V217" i="29"/>
  <c r="V205" i="29"/>
  <c r="V193" i="29"/>
  <c r="V181" i="29"/>
  <c r="U229" i="29"/>
  <c r="V233" i="29"/>
  <c r="U230" i="29"/>
  <c r="U218" i="29"/>
  <c r="V232" i="29"/>
  <c r="U227" i="29"/>
  <c r="U215" i="29"/>
  <c r="U203" i="29"/>
  <c r="U191" i="29"/>
  <c r="U179" i="29"/>
  <c r="U217" i="29"/>
  <c r="V221" i="29"/>
  <c r="V220" i="29"/>
  <c r="V249" i="29"/>
  <c r="V237" i="29"/>
  <c r="V225" i="29"/>
  <c r="V213" i="29"/>
  <c r="V201" i="29"/>
  <c r="V189" i="29"/>
  <c r="U205" i="29"/>
  <c r="V209" i="29"/>
  <c r="U194" i="29"/>
  <c r="V208" i="29"/>
  <c r="V247" i="29"/>
  <c r="V223" i="29"/>
  <c r="V211" i="29"/>
  <c r="V199" i="29"/>
  <c r="V187" i="29"/>
  <c r="U193" i="29"/>
  <c r="V197" i="29"/>
  <c r="V246" i="29"/>
  <c r="V234" i="29"/>
  <c r="V222" i="29"/>
  <c r="V210" i="29"/>
  <c r="V198" i="29"/>
  <c r="V186" i="29"/>
  <c r="U182" i="29"/>
  <c r="V196" i="29"/>
  <c r="U181" i="29"/>
  <c r="V185" i="29"/>
  <c r="V184" i="29"/>
  <c r="U177" i="29"/>
  <c r="V243" i="29"/>
  <c r="V231" i="29"/>
  <c r="V195" i="29"/>
  <c r="V183" i="29"/>
  <c r="U241" i="29"/>
  <c r="V245" i="29"/>
  <c r="U250" i="29"/>
  <c r="U238" i="29"/>
  <c r="U226" i="29"/>
  <c r="U214" i="29"/>
  <c r="U202" i="29"/>
  <c r="U190" i="29"/>
  <c r="U178" i="29"/>
  <c r="U249" i="29"/>
  <c r="U237" i="29"/>
  <c r="U225" i="29"/>
  <c r="U213" i="29"/>
  <c r="U201" i="29"/>
  <c r="U189" i="29"/>
  <c r="V240" i="29"/>
  <c r="V228" i="29"/>
  <c r="V216" i="29"/>
  <c r="V204" i="29"/>
  <c r="V192" i="29"/>
  <c r="V180" i="29"/>
  <c r="U248" i="29"/>
  <c r="U236" i="29"/>
  <c r="U224" i="29"/>
  <c r="U212" i="29"/>
  <c r="U200" i="29"/>
  <c r="U188" i="29"/>
  <c r="V177" i="29"/>
  <c r="V239" i="29"/>
  <c r="V227" i="29"/>
  <c r="V215" i="29"/>
  <c r="V203" i="29"/>
  <c r="V191" i="29"/>
  <c r="V179" i="29"/>
  <c r="U247" i="29"/>
  <c r="U235" i="29"/>
  <c r="U223" i="29"/>
  <c r="U211" i="29"/>
  <c r="U199" i="29"/>
  <c r="U187" i="29"/>
  <c r="U246" i="29"/>
  <c r="U234" i="29"/>
  <c r="U222" i="29"/>
  <c r="U210" i="29"/>
  <c r="U198" i="29"/>
  <c r="U186" i="29"/>
  <c r="U243" i="29"/>
  <c r="U231" i="29"/>
  <c r="U219" i="29"/>
  <c r="U207" i="29"/>
  <c r="U195" i="29"/>
  <c r="U183" i="29"/>
  <c r="V74" i="29"/>
  <c r="V6" i="29"/>
  <c r="U10" i="29"/>
  <c r="V41" i="29"/>
  <c r="V46" i="29"/>
  <c r="V75" i="29"/>
  <c r="W250" i="29" s="1"/>
  <c r="V53" i="29"/>
  <c r="V20" i="29"/>
  <c r="V27" i="29"/>
  <c r="W202" i="29" s="1"/>
  <c r="V65" i="29"/>
  <c r="V13" i="29"/>
  <c r="W188" i="29" s="1"/>
  <c r="V48" i="29"/>
  <c r="V55" i="29"/>
  <c r="W230" i="29" s="1"/>
  <c r="V58" i="29"/>
  <c r="V70" i="29"/>
  <c r="U53" i="29"/>
  <c r="V56" i="29"/>
  <c r="V4" i="29"/>
  <c r="V47" i="29"/>
  <c r="V73" i="29"/>
  <c r="W248" i="29" s="1"/>
  <c r="U33" i="29"/>
  <c r="V57" i="29"/>
  <c r="V5" i="29"/>
  <c r="V17" i="29"/>
  <c r="U41" i="29"/>
  <c r="U57" i="29"/>
  <c r="U74" i="29"/>
  <c r="V26" i="29"/>
  <c r="U67" i="29"/>
  <c r="U5" i="29"/>
  <c r="V8" i="29"/>
  <c r="U19" i="29"/>
  <c r="U22" i="29"/>
  <c r="V24" i="29"/>
  <c r="V29" i="29"/>
  <c r="V45" i="29"/>
  <c r="V52" i="29"/>
  <c r="V54" i="29"/>
  <c r="V61" i="29"/>
  <c r="W236" i="29" s="1"/>
  <c r="V63" i="29"/>
  <c r="W238" i="29" s="1"/>
  <c r="V3" i="29"/>
  <c r="W178" i="29" s="1"/>
  <c r="V60" i="29"/>
  <c r="W235" i="29" s="1"/>
  <c r="V12" i="29"/>
  <c r="V15" i="29"/>
  <c r="W190" i="29" s="1"/>
  <c r="U38" i="29"/>
  <c r="U45" i="29"/>
  <c r="U65" i="29"/>
  <c r="V68" i="29"/>
  <c r="U31" i="29"/>
  <c r="U34" i="29"/>
  <c r="V59" i="29"/>
  <c r="V64" i="29"/>
  <c r="V66" i="29"/>
  <c r="V72" i="29"/>
  <c r="V50" i="29"/>
  <c r="U70" i="29"/>
  <c r="U6" i="29"/>
  <c r="U17" i="29"/>
  <c r="V18" i="29"/>
  <c r="V25" i="29"/>
  <c r="W200" i="29" s="1"/>
  <c r="V9" i="29"/>
  <c r="V16" i="29"/>
  <c r="U18" i="29"/>
  <c r="V22" i="29"/>
  <c r="U29" i="29"/>
  <c r="V36" i="29"/>
  <c r="V43" i="29"/>
  <c r="W218" i="29" s="1"/>
  <c r="V7" i="29"/>
  <c r="W182" i="29" s="1"/>
  <c r="V10" i="29"/>
  <c r="U24" i="29"/>
  <c r="V11" i="29"/>
  <c r="V32" i="29"/>
  <c r="W207" i="29" s="1"/>
  <c r="V2" i="29"/>
  <c r="U9" i="29"/>
  <c r="U23" i="29"/>
  <c r="V30" i="29"/>
  <c r="V37" i="29"/>
  <c r="W212" i="29" s="1"/>
  <c r="V39" i="29"/>
  <c r="W214" i="29" s="1"/>
  <c r="U46" i="29"/>
  <c r="V69" i="29"/>
  <c r="V71" i="29"/>
  <c r="V21" i="29"/>
  <c r="V28" i="29"/>
  <c r="U30" i="29"/>
  <c r="V34" i="29"/>
  <c r="V44" i="29"/>
  <c r="W219" i="29" s="1"/>
  <c r="V62" i="29"/>
  <c r="U69" i="29"/>
  <c r="U21" i="29"/>
  <c r="V23" i="29"/>
  <c r="V35" i="29"/>
  <c r="U75" i="29"/>
  <c r="U14" i="29"/>
  <c r="V33" i="29"/>
  <c r="V40" i="29"/>
  <c r="V42" i="29"/>
  <c r="V49" i="29"/>
  <c r="W224" i="29" s="1"/>
  <c r="V51" i="29"/>
  <c r="W226" i="29" s="1"/>
  <c r="U58" i="29"/>
  <c r="V31" i="29"/>
  <c r="W206" i="29" s="1"/>
  <c r="U50" i="29"/>
  <c r="U62" i="29"/>
  <c r="V67" i="29"/>
  <c r="W242" i="29" s="1"/>
  <c r="V14" i="29"/>
  <c r="V38" i="29"/>
  <c r="U4" i="29"/>
  <c r="U16" i="29"/>
  <c r="U28" i="29"/>
  <c r="U40" i="29"/>
  <c r="U52" i="29"/>
  <c r="U64" i="29"/>
  <c r="V19" i="29"/>
  <c r="W194" i="29" s="1"/>
  <c r="U11" i="29"/>
  <c r="U35" i="29"/>
  <c r="U47" i="29"/>
  <c r="U59" i="29"/>
  <c r="U71" i="29"/>
  <c r="U42" i="29"/>
  <c r="U54" i="29"/>
  <c r="U66" i="29"/>
  <c r="U13" i="29"/>
  <c r="U25" i="29"/>
  <c r="U37" i="29"/>
  <c r="U49" i="29"/>
  <c r="U61" i="29"/>
  <c r="U73" i="29"/>
  <c r="U44" i="29"/>
  <c r="U56" i="29"/>
  <c r="U68" i="29"/>
  <c r="U8" i="29"/>
  <c r="U20" i="29"/>
  <c r="U32" i="29"/>
  <c r="U3" i="29"/>
  <c r="U15" i="29"/>
  <c r="U27" i="29"/>
  <c r="U39" i="29"/>
  <c r="U51" i="29"/>
  <c r="U63" i="29"/>
  <c r="U2" i="29"/>
  <c r="U12" i="29"/>
  <c r="U36" i="29"/>
  <c r="U48" i="29"/>
  <c r="U60" i="29"/>
  <c r="U72" i="29"/>
  <c r="U7" i="29"/>
  <c r="U43" i="29"/>
  <c r="U55" i="29"/>
  <c r="U26" i="29"/>
  <c r="S140" i="27"/>
  <c r="S128" i="27"/>
  <c r="S116" i="27"/>
  <c r="S104" i="27"/>
  <c r="S153" i="27"/>
  <c r="U147" i="27"/>
  <c r="R151" i="27"/>
  <c r="X151" i="27" s="1"/>
  <c r="R145" i="27"/>
  <c r="X145" i="27" s="1"/>
  <c r="T118" i="27"/>
  <c r="U133" i="27"/>
  <c r="U121" i="27"/>
  <c r="U109" i="27"/>
  <c r="U97" i="27"/>
  <c r="R108" i="27"/>
  <c r="X108" i="27" s="1"/>
  <c r="R96" i="27"/>
  <c r="X96" i="27" s="1"/>
  <c r="R141" i="27"/>
  <c r="X141" i="27" s="1"/>
  <c r="U154" i="27"/>
  <c r="U148" i="27"/>
  <c r="R161" i="27"/>
  <c r="X161" i="27" s="1"/>
  <c r="R155" i="27"/>
  <c r="X155" i="27" s="1"/>
  <c r="R149" i="27"/>
  <c r="X149" i="27" s="1"/>
  <c r="R143" i="27"/>
  <c r="X143" i="27" s="1"/>
  <c r="T106" i="27"/>
  <c r="U93" i="27"/>
  <c r="U168" i="27" s="1"/>
  <c r="U171" i="27" s="1"/>
  <c r="R131" i="27"/>
  <c r="X131" i="27" s="1"/>
  <c r="R119" i="27"/>
  <c r="X119" i="27" s="1"/>
  <c r="U107" i="27"/>
  <c r="U95" i="27"/>
  <c r="T94" i="27"/>
  <c r="U142" i="27"/>
  <c r="U130" i="27"/>
  <c r="U118" i="27"/>
  <c r="U106" i="27"/>
  <c r="U94" i="27"/>
  <c r="R160" i="27"/>
  <c r="X160" i="27" s="1"/>
  <c r="S154" i="27"/>
  <c r="R148" i="27"/>
  <c r="X148" i="27" s="1"/>
  <c r="U135" i="27"/>
  <c r="U141" i="27"/>
  <c r="U129" i="27"/>
  <c r="U117" i="27"/>
  <c r="U105" i="27"/>
  <c r="U123" i="27"/>
  <c r="U140" i="27"/>
  <c r="U128" i="27"/>
  <c r="U116" i="27"/>
  <c r="U104" i="27"/>
  <c r="R153" i="27"/>
  <c r="X153" i="27" s="1"/>
  <c r="U111" i="27"/>
  <c r="U152" i="27"/>
  <c r="U146" i="27"/>
  <c r="U99" i="27"/>
  <c r="U138" i="27"/>
  <c r="U126" i="27"/>
  <c r="U114" i="27"/>
  <c r="U102" i="27"/>
  <c r="U137" i="27"/>
  <c r="U125" i="27"/>
  <c r="U113" i="27"/>
  <c r="U101" i="27"/>
  <c r="S148" i="27"/>
  <c r="U136" i="27"/>
  <c r="U124" i="27"/>
  <c r="U112" i="27"/>
  <c r="U100" i="27"/>
  <c r="S151" i="27"/>
  <c r="T145" i="27"/>
  <c r="T154" i="27"/>
  <c r="R133" i="27"/>
  <c r="X133" i="27" s="1"/>
  <c r="T121" i="27"/>
  <c r="T109" i="27"/>
  <c r="T97" i="27"/>
  <c r="T142" i="27"/>
  <c r="T120" i="27"/>
  <c r="T108" i="27"/>
  <c r="T96" i="27"/>
  <c r="U134" i="27"/>
  <c r="U122" i="27"/>
  <c r="U110" i="27"/>
  <c r="U98" i="27"/>
  <c r="T156" i="27"/>
  <c r="T150" i="27"/>
  <c r="T144" i="27"/>
  <c r="T130" i="27"/>
  <c r="R165" i="27"/>
  <c r="X165" i="27" s="1"/>
  <c r="R159" i="27"/>
  <c r="X159" i="27" s="1"/>
  <c r="R147" i="27"/>
  <c r="X147" i="27" s="1"/>
  <c r="R154" i="27"/>
  <c r="X154" i="27" s="1"/>
  <c r="R97" i="27"/>
  <c r="X97" i="27" s="1"/>
  <c r="S149" i="27"/>
  <c r="S137" i="27"/>
  <c r="S125" i="27"/>
  <c r="S113" i="27"/>
  <c r="S101" i="27"/>
  <c r="T153" i="27"/>
  <c r="T141" i="27"/>
  <c r="T129" i="27"/>
  <c r="T117" i="27"/>
  <c r="R139" i="27"/>
  <c r="X139" i="27" s="1"/>
  <c r="R127" i="27"/>
  <c r="X127" i="27" s="1"/>
  <c r="R115" i="27"/>
  <c r="X115" i="27" s="1"/>
  <c r="R103" i="27"/>
  <c r="X103" i="27" s="1"/>
  <c r="R95" i="27"/>
  <c r="X95" i="27" s="1"/>
  <c r="S136" i="27"/>
  <c r="S124" i="27"/>
  <c r="S112" i="27"/>
  <c r="S100" i="27"/>
  <c r="T140" i="27"/>
  <c r="T128" i="27"/>
  <c r="T116" i="27"/>
  <c r="T104" i="27"/>
  <c r="U145" i="27"/>
  <c r="R164" i="27"/>
  <c r="X164" i="27" s="1"/>
  <c r="R158" i="27"/>
  <c r="X158" i="27" s="1"/>
  <c r="R152" i="27"/>
  <c r="X152" i="27" s="1"/>
  <c r="R146" i="27"/>
  <c r="X146" i="27" s="1"/>
  <c r="R144" i="27"/>
  <c r="X144" i="27" s="1"/>
  <c r="R94" i="27"/>
  <c r="S147" i="27"/>
  <c r="S135" i="27"/>
  <c r="S123" i="27"/>
  <c r="S111" i="27"/>
  <c r="S99" i="27"/>
  <c r="T151" i="27"/>
  <c r="T139" i="27"/>
  <c r="T127" i="27"/>
  <c r="T115" i="27"/>
  <c r="T103" i="27"/>
  <c r="U144" i="27"/>
  <c r="U120" i="27"/>
  <c r="U108" i="27"/>
  <c r="U96" i="27"/>
  <c r="S138" i="27"/>
  <c r="S102" i="27"/>
  <c r="R142" i="27"/>
  <c r="X142" i="27" s="1"/>
  <c r="S146" i="27"/>
  <c r="S134" i="27"/>
  <c r="S122" i="27"/>
  <c r="S110" i="27"/>
  <c r="S98" i="27"/>
  <c r="T138" i="27"/>
  <c r="T126" i="27"/>
  <c r="T114" i="27"/>
  <c r="T102" i="27"/>
  <c r="U131" i="27"/>
  <c r="U119" i="27"/>
  <c r="S163" i="27"/>
  <c r="U157" i="27"/>
  <c r="R140" i="27"/>
  <c r="X140" i="27" s="1"/>
  <c r="S145" i="27"/>
  <c r="S133" i="27"/>
  <c r="S121" i="27"/>
  <c r="S109" i="27"/>
  <c r="S97" i="27"/>
  <c r="T149" i="27"/>
  <c r="T137" i="27"/>
  <c r="T125" i="27"/>
  <c r="T113" i="27"/>
  <c r="T101" i="27"/>
  <c r="R104" i="27"/>
  <c r="X104" i="27" s="1"/>
  <c r="S126" i="27"/>
  <c r="R132" i="27"/>
  <c r="X132" i="27" s="1"/>
  <c r="R130" i="27"/>
  <c r="X130" i="27" s="1"/>
  <c r="S156" i="27"/>
  <c r="S132" i="27"/>
  <c r="S120" i="27"/>
  <c r="S108" i="27"/>
  <c r="S96" i="27"/>
  <c r="T148" i="27"/>
  <c r="T136" i="27"/>
  <c r="T124" i="27"/>
  <c r="T112" i="27"/>
  <c r="T100" i="27"/>
  <c r="U153" i="27"/>
  <c r="P80" i="27"/>
  <c r="B81" i="27" s="1"/>
  <c r="R93" i="27"/>
  <c r="X93" i="27" s="1"/>
  <c r="R162" i="27"/>
  <c r="X162" i="27" s="1"/>
  <c r="R150" i="27"/>
  <c r="X150" i="27" s="1"/>
  <c r="R128" i="27"/>
  <c r="X128" i="27" s="1"/>
  <c r="S155" i="27"/>
  <c r="S143" i="27"/>
  <c r="S131" i="27"/>
  <c r="S119" i="27"/>
  <c r="S107" i="27"/>
  <c r="S95" i="27"/>
  <c r="T147" i="27"/>
  <c r="T135" i="27"/>
  <c r="T123" i="27"/>
  <c r="T111" i="27"/>
  <c r="T99" i="27"/>
  <c r="S114" i="27"/>
  <c r="R121" i="27"/>
  <c r="X121" i="27" s="1"/>
  <c r="R109" i="27"/>
  <c r="X109" i="27" s="1"/>
  <c r="R118" i="27"/>
  <c r="X118" i="27" s="1"/>
  <c r="S106" i="27"/>
  <c r="T146" i="27"/>
  <c r="T134" i="27"/>
  <c r="T122" i="27"/>
  <c r="T110" i="27"/>
  <c r="T98" i="27"/>
  <c r="U151" i="27"/>
  <c r="U139" i="27"/>
  <c r="U127" i="27"/>
  <c r="U115" i="27"/>
  <c r="U103" i="27"/>
  <c r="R105" i="27"/>
  <c r="X105" i="27" s="1"/>
  <c r="R116" i="27"/>
  <c r="X116" i="27" s="1"/>
  <c r="S141" i="27"/>
  <c r="S129" i="27"/>
  <c r="S117" i="27"/>
  <c r="S105" i="27"/>
  <c r="T133" i="27"/>
  <c r="R107" i="27"/>
  <c r="X107" i="27" s="1"/>
  <c r="S152" i="27"/>
  <c r="T132" i="27"/>
  <c r="R166" i="27"/>
  <c r="X166" i="27" s="1"/>
  <c r="T155" i="27"/>
  <c r="T143" i="27"/>
  <c r="S161" i="27"/>
  <c r="T163" i="27"/>
  <c r="U166" i="27"/>
  <c r="S160" i="27"/>
  <c r="T162" i="27"/>
  <c r="U165" i="27"/>
  <c r="R163" i="27"/>
  <c r="X163" i="27" s="1"/>
  <c r="R157" i="27"/>
  <c r="X157" i="27" s="1"/>
  <c r="S159" i="27"/>
  <c r="T161" i="27"/>
  <c r="U164" i="27"/>
  <c r="S158" i="27"/>
  <c r="T160" i="27"/>
  <c r="U163" i="27"/>
  <c r="S157" i="27"/>
  <c r="T159" i="27"/>
  <c r="U162" i="27"/>
  <c r="T158" i="27"/>
  <c r="U161" i="27"/>
  <c r="T157" i="27"/>
  <c r="U160" i="27"/>
  <c r="U159" i="27"/>
  <c r="S165" i="27"/>
  <c r="U158" i="27"/>
  <c r="S164" i="27"/>
  <c r="T166" i="27"/>
  <c r="T165" i="27"/>
  <c r="S162" i="27"/>
  <c r="T164" i="27"/>
  <c r="Q80" i="27"/>
  <c r="V84" i="25"/>
  <c r="U84" i="25"/>
  <c r="U2" i="25"/>
  <c r="U400" i="31" l="1"/>
  <c r="AA324" i="31"/>
  <c r="V423" i="31"/>
  <c r="V443" i="31"/>
  <c r="U409" i="31"/>
  <c r="V457" i="31"/>
  <c r="U461" i="31"/>
  <c r="V455" i="31"/>
  <c r="V420" i="31"/>
  <c r="U428" i="31"/>
  <c r="U460" i="31"/>
  <c r="V425" i="31"/>
  <c r="V466" i="31"/>
  <c r="U453" i="31"/>
  <c r="V437" i="31"/>
  <c r="U422" i="31"/>
  <c r="V433" i="31"/>
  <c r="U438" i="31"/>
  <c r="V463" i="31"/>
  <c r="V469" i="31"/>
  <c r="V427" i="31"/>
  <c r="V442" i="31"/>
  <c r="V448" i="31"/>
  <c r="V431" i="31"/>
  <c r="U412" i="31"/>
  <c r="V468" i="31"/>
  <c r="U459" i="31"/>
  <c r="U465" i="31"/>
  <c r="U411" i="31"/>
  <c r="V402" i="31"/>
  <c r="V444" i="31"/>
  <c r="V441" i="31"/>
  <c r="U405" i="31"/>
  <c r="U446" i="31"/>
  <c r="U450" i="31"/>
  <c r="U462" i="31"/>
  <c r="U463" i="31"/>
  <c r="V446" i="31"/>
  <c r="V464" i="31"/>
  <c r="U434" i="31"/>
  <c r="V467" i="31"/>
  <c r="V415" i="31"/>
  <c r="V416" i="31"/>
  <c r="U421" i="31"/>
  <c r="V435" i="31"/>
  <c r="U451" i="31"/>
  <c r="U441" i="31"/>
  <c r="U431" i="31"/>
  <c r="V412" i="31"/>
  <c r="U452" i="31"/>
  <c r="U458" i="31"/>
  <c r="U427" i="31"/>
  <c r="U416" i="31"/>
  <c r="V404" i="31"/>
  <c r="U415" i="31"/>
  <c r="V426" i="31"/>
  <c r="U426" i="31"/>
  <c r="V445" i="31"/>
  <c r="V419" i="31"/>
  <c r="U404" i="31"/>
  <c r="V452" i="31"/>
  <c r="U402" i="31"/>
  <c r="U466" i="31"/>
  <c r="V428" i="31"/>
  <c r="V405" i="31"/>
  <c r="U442" i="31"/>
  <c r="U433" i="31"/>
  <c r="U445" i="31"/>
  <c r="U388" i="31"/>
  <c r="V388" i="31" s="1"/>
  <c r="U444" i="31"/>
  <c r="U429" i="31"/>
  <c r="V459" i="31"/>
  <c r="U420" i="31"/>
  <c r="U467" i="31"/>
  <c r="U417" i="31"/>
  <c r="V438" i="31"/>
  <c r="V410" i="31"/>
  <c r="U419" i="31"/>
  <c r="U448" i="31"/>
  <c r="U352" i="31"/>
  <c r="V352" i="31" s="1"/>
  <c r="Y318" i="31"/>
  <c r="U326" i="31"/>
  <c r="V326" i="31" s="1"/>
  <c r="U357" i="31"/>
  <c r="V357" i="31" s="1"/>
  <c r="S238" i="31"/>
  <c r="Z242" i="31" s="1"/>
  <c r="U363" i="31"/>
  <c r="V363" i="31" s="1"/>
  <c r="U381" i="31"/>
  <c r="V381" i="31" s="1"/>
  <c r="U425" i="31"/>
  <c r="V460" i="31"/>
  <c r="U440" i="31"/>
  <c r="V411" i="31"/>
  <c r="U430" i="31"/>
  <c r="U320" i="31"/>
  <c r="V320" i="31" s="1"/>
  <c r="V465" i="31"/>
  <c r="V413" i="31"/>
  <c r="V451" i="31"/>
  <c r="V409" i="31"/>
  <c r="U361" i="31"/>
  <c r="V361" i="31" s="1"/>
  <c r="U386" i="31"/>
  <c r="V386" i="31" s="1"/>
  <c r="U456" i="31"/>
  <c r="V456" i="31"/>
  <c r="U407" i="31"/>
  <c r="V462" i="31"/>
  <c r="U337" i="31"/>
  <c r="U418" i="31"/>
  <c r="V418" i="31"/>
  <c r="U378" i="31"/>
  <c r="V378" i="31" s="1"/>
  <c r="U325" i="31"/>
  <c r="U432" i="31"/>
  <c r="V458" i="31"/>
  <c r="V401" i="31"/>
  <c r="V436" i="31"/>
  <c r="V450" i="31"/>
  <c r="U457" i="31"/>
  <c r="U346" i="31"/>
  <c r="U423" i="31"/>
  <c r="V449" i="31"/>
  <c r="U332" i="31"/>
  <c r="V332" i="31" s="1"/>
  <c r="V432" i="31"/>
  <c r="V461" i="31"/>
  <c r="U338" i="31"/>
  <c r="V338" i="31" s="1"/>
  <c r="V414" i="31"/>
  <c r="U385" i="31"/>
  <c r="V385" i="31" s="1"/>
  <c r="U455" i="31"/>
  <c r="U362" i="31"/>
  <c r="U383" i="31"/>
  <c r="V383" i="31" s="1"/>
  <c r="U351" i="31"/>
  <c r="V351" i="31" s="1"/>
  <c r="U401" i="31"/>
  <c r="U449" i="31"/>
  <c r="U367" i="31"/>
  <c r="V367" i="31" s="1"/>
  <c r="U349" i="31"/>
  <c r="V349" i="31" s="1"/>
  <c r="W483" i="31"/>
  <c r="X483" i="31"/>
  <c r="Y483" i="31" s="1"/>
  <c r="U464" i="31"/>
  <c r="AB482" i="31"/>
  <c r="AB483" i="31"/>
  <c r="X544" i="31"/>
  <c r="Y544" i="31" s="1"/>
  <c r="X521" i="31"/>
  <c r="Y521" i="31" s="1"/>
  <c r="X531" i="31"/>
  <c r="Y531" i="31" s="1"/>
  <c r="X498" i="31"/>
  <c r="Y498" i="31" s="1"/>
  <c r="X534" i="31"/>
  <c r="Y534" i="31" s="1"/>
  <c r="X547" i="31"/>
  <c r="Y547" i="31" s="1"/>
  <c r="X522" i="31"/>
  <c r="Y522" i="31" s="1"/>
  <c r="X537" i="31"/>
  <c r="Y537" i="31" s="1"/>
  <c r="X520" i="31"/>
  <c r="Y520" i="31" s="1"/>
  <c r="X497" i="31"/>
  <c r="Y497" i="31" s="1"/>
  <c r="X507" i="31"/>
  <c r="Y507" i="31" s="1"/>
  <c r="X545" i="31"/>
  <c r="Y545" i="31" s="1"/>
  <c r="X508" i="31"/>
  <c r="Y508" i="31" s="1"/>
  <c r="X485" i="31"/>
  <c r="Y485" i="31" s="1"/>
  <c r="X495" i="31"/>
  <c r="Y495" i="31" s="1"/>
  <c r="X529" i="31"/>
  <c r="Y529" i="31" s="1"/>
  <c r="X541" i="31"/>
  <c r="Y541" i="31" s="1"/>
  <c r="X496" i="31"/>
  <c r="Y496" i="31" s="1"/>
  <c r="X550" i="31"/>
  <c r="Y550" i="31" s="1"/>
  <c r="X499" i="31"/>
  <c r="Y499" i="31" s="1"/>
  <c r="X554" i="31"/>
  <c r="Y554" i="31" s="1"/>
  <c r="X552" i="31"/>
  <c r="Y552" i="31" s="1"/>
  <c r="X511" i="31"/>
  <c r="Y511" i="31" s="1"/>
  <c r="X487" i="31"/>
  <c r="Y487" i="31" s="1"/>
  <c r="X523" i="31"/>
  <c r="Y523" i="31" s="1"/>
  <c r="X510" i="31"/>
  <c r="Y510" i="31" s="1"/>
  <c r="X530" i="31"/>
  <c r="Y530" i="31" s="1"/>
  <c r="X494" i="31"/>
  <c r="Y494" i="31" s="1"/>
  <c r="X532" i="31"/>
  <c r="Y532" i="31" s="1"/>
  <c r="X484" i="31"/>
  <c r="Y484" i="31" s="1"/>
  <c r="X538" i="31"/>
  <c r="Y538" i="31" s="1"/>
  <c r="X548" i="31"/>
  <c r="Y548" i="31" s="1"/>
  <c r="X517" i="31"/>
  <c r="Y517" i="31" s="1"/>
  <c r="X540" i="31"/>
  <c r="Y540" i="31" s="1"/>
  <c r="X526" i="31"/>
  <c r="Y526" i="31" s="1"/>
  <c r="X536" i="31"/>
  <c r="Y536" i="31" s="1"/>
  <c r="X506" i="31"/>
  <c r="Y506" i="31" s="1"/>
  <c r="X489" i="31"/>
  <c r="Y489" i="31" s="1"/>
  <c r="X513" i="31"/>
  <c r="Y513" i="31" s="1"/>
  <c r="X486" i="31"/>
  <c r="Y486" i="31" s="1"/>
  <c r="X519" i="31"/>
  <c r="Y519" i="31" s="1"/>
  <c r="X527" i="31"/>
  <c r="Y527" i="31" s="1"/>
  <c r="X528" i="31"/>
  <c r="Y528" i="31" s="1"/>
  <c r="X514" i="31"/>
  <c r="Y514" i="31" s="1"/>
  <c r="X524" i="31"/>
  <c r="Y524" i="31" s="1"/>
  <c r="X505" i="31"/>
  <c r="Y505" i="31" s="1"/>
  <c r="X556" i="31"/>
  <c r="Y556" i="31" s="1"/>
  <c r="X509" i="31"/>
  <c r="Y509" i="31" s="1"/>
  <c r="X515" i="31"/>
  <c r="Y515" i="31" s="1"/>
  <c r="X516" i="31"/>
  <c r="Y516" i="31" s="1"/>
  <c r="X502" i="31"/>
  <c r="Y502" i="31" s="1"/>
  <c r="X512" i="31"/>
  <c r="Y512" i="31" s="1"/>
  <c r="X542" i="31"/>
  <c r="Y542" i="31" s="1"/>
  <c r="X546" i="31"/>
  <c r="Y546" i="31" s="1"/>
  <c r="X551" i="31"/>
  <c r="Y551" i="31" s="1"/>
  <c r="X503" i="31"/>
  <c r="Y503" i="31" s="1"/>
  <c r="X504" i="31"/>
  <c r="Y504" i="31" s="1"/>
  <c r="X490" i="31"/>
  <c r="Y490" i="31" s="1"/>
  <c r="X500" i="31"/>
  <c r="Y500" i="31" s="1"/>
  <c r="X493" i="31"/>
  <c r="Y493" i="31" s="1"/>
  <c r="X539" i="31"/>
  <c r="Y539" i="31" s="1"/>
  <c r="X549" i="31"/>
  <c r="Y549" i="31" s="1"/>
  <c r="X555" i="31"/>
  <c r="Y555" i="31" s="1"/>
  <c r="X488" i="31"/>
  <c r="Y488" i="31" s="1"/>
  <c r="X525" i="31"/>
  <c r="Y525" i="31" s="1"/>
  <c r="X535" i="31"/>
  <c r="Y535" i="31" s="1"/>
  <c r="X501" i="31"/>
  <c r="Y501" i="31" s="1"/>
  <c r="X491" i="31"/>
  <c r="Y491" i="31" s="1"/>
  <c r="X492" i="31"/>
  <c r="Y492" i="31" s="1"/>
  <c r="X533" i="31"/>
  <c r="Y533" i="31" s="1"/>
  <c r="X543" i="31"/>
  <c r="Y543" i="31" s="1"/>
  <c r="X553" i="31"/>
  <c r="Y553" i="31" s="1"/>
  <c r="X518" i="31"/>
  <c r="Y518" i="31" s="1"/>
  <c r="U371" i="31"/>
  <c r="V371" i="31" s="1"/>
  <c r="U374" i="31"/>
  <c r="V374" i="31" s="1"/>
  <c r="U384" i="31"/>
  <c r="V384" i="31" s="1"/>
  <c r="U333" i="31"/>
  <c r="V333" i="31" s="1"/>
  <c r="U336" i="31"/>
  <c r="V336" i="31" s="1"/>
  <c r="U392" i="31"/>
  <c r="V392" i="31" s="1"/>
  <c r="U334" i="31"/>
  <c r="V334" i="31" s="1"/>
  <c r="U327" i="31"/>
  <c r="V327" i="31" s="1"/>
  <c r="U365" i="31"/>
  <c r="V365" i="31" s="1"/>
  <c r="U375" i="31"/>
  <c r="V375" i="31" s="1"/>
  <c r="U344" i="31"/>
  <c r="V344" i="31" s="1"/>
  <c r="U328" i="31"/>
  <c r="V328" i="31" s="1"/>
  <c r="U319" i="31"/>
  <c r="U355" i="31"/>
  <c r="V355" i="31" s="1"/>
  <c r="U340" i="31"/>
  <c r="V340" i="31" s="1"/>
  <c r="U335" i="31"/>
  <c r="V335" i="31" s="1"/>
  <c r="U364" i="31"/>
  <c r="V364" i="31" s="1"/>
  <c r="U329" i="31"/>
  <c r="V329" i="31" s="1"/>
  <c r="U321" i="31"/>
  <c r="V321" i="31" s="1"/>
  <c r="U350" i="31"/>
  <c r="U382" i="31"/>
  <c r="V382" i="31" s="1"/>
  <c r="U354" i="31"/>
  <c r="V354" i="31" s="1"/>
  <c r="U339" i="31"/>
  <c r="V339" i="31" s="1"/>
  <c r="U353" i="31"/>
  <c r="V353" i="31" s="1"/>
  <c r="U379" i="31"/>
  <c r="V379" i="31" s="1"/>
  <c r="U366" i="31"/>
  <c r="U377" i="31"/>
  <c r="V377" i="31" s="1"/>
  <c r="U389" i="31"/>
  <c r="U387" i="31"/>
  <c r="V387" i="31" s="1"/>
  <c r="U348" i="31"/>
  <c r="V348" i="31" s="1"/>
  <c r="U373" i="31"/>
  <c r="V373" i="31" s="1"/>
  <c r="U390" i="31"/>
  <c r="V390" i="31" s="1"/>
  <c r="U331" i="31"/>
  <c r="V331" i="31" s="1"/>
  <c r="U376" i="31"/>
  <c r="V376" i="31" s="1"/>
  <c r="U356" i="31"/>
  <c r="U368" i="31"/>
  <c r="AB332" i="31" s="1"/>
  <c r="U391" i="31"/>
  <c r="V391" i="31" s="1"/>
  <c r="U342" i="31"/>
  <c r="V342" i="31" s="1"/>
  <c r="U341" i="31"/>
  <c r="V341" i="31" s="1"/>
  <c r="U370" i="31"/>
  <c r="V370" i="31" s="1"/>
  <c r="U380" i="31"/>
  <c r="V380" i="31" s="1"/>
  <c r="U372" i="31"/>
  <c r="V372" i="31" s="1"/>
  <c r="U343" i="31"/>
  <c r="V343" i="31" s="1"/>
  <c r="U324" i="31"/>
  <c r="V324" i="31" s="1"/>
  <c r="U323" i="31"/>
  <c r="V323" i="31" s="1"/>
  <c r="U345" i="31"/>
  <c r="V345" i="31" s="1"/>
  <c r="U369" i="31"/>
  <c r="V369" i="31" s="1"/>
  <c r="U360" i="31"/>
  <c r="V360" i="31" s="1"/>
  <c r="U359" i="31"/>
  <c r="U322" i="31"/>
  <c r="V322" i="31" s="1"/>
  <c r="U330" i="31"/>
  <c r="V330" i="31" s="1"/>
  <c r="U347" i="31"/>
  <c r="V347" i="31" s="1"/>
  <c r="Y319" i="31"/>
  <c r="U358" i="31"/>
  <c r="V358" i="31" s="1"/>
  <c r="S245" i="31"/>
  <c r="S271" i="31"/>
  <c r="S295" i="31"/>
  <c r="Z249" i="31" s="1"/>
  <c r="S283" i="31"/>
  <c r="S286" i="31"/>
  <c r="Z246" i="31" s="1"/>
  <c r="S268" i="31"/>
  <c r="S279" i="31"/>
  <c r="S282" i="31"/>
  <c r="S305" i="31"/>
  <c r="S264" i="31"/>
  <c r="S275" i="31"/>
  <c r="S293" i="31"/>
  <c r="S278" i="31"/>
  <c r="S277" i="31"/>
  <c r="Z245" i="31" s="1"/>
  <c r="S308" i="31"/>
  <c r="Z252" i="31" s="1"/>
  <c r="S260" i="31"/>
  <c r="S265" i="31"/>
  <c r="S253" i="31"/>
  <c r="S304" i="31"/>
  <c r="Z251" i="31" s="1"/>
  <c r="S256" i="31"/>
  <c r="Z244" i="31" s="1"/>
  <c r="S301" i="31"/>
  <c r="Z250" i="31" s="1"/>
  <c r="S300" i="31"/>
  <c r="S252" i="31"/>
  <c r="S270" i="31"/>
  <c r="S263" i="31"/>
  <c r="S247" i="31"/>
  <c r="S266" i="31"/>
  <c r="S297" i="31"/>
  <c r="S261" i="31"/>
  <c r="S296" i="31"/>
  <c r="S246" i="31"/>
  <c r="S307" i="31"/>
  <c r="S259" i="31"/>
  <c r="S244" i="31"/>
  <c r="Z243" i="31" s="1"/>
  <c r="S310" i="31"/>
  <c r="S262" i="31"/>
  <c r="S273" i="31"/>
  <c r="S309" i="31"/>
  <c r="S292" i="31"/>
  <c r="Z248" i="31" s="1"/>
  <c r="S274" i="31"/>
  <c r="S241" i="31"/>
  <c r="S311" i="31"/>
  <c r="S303" i="31"/>
  <c r="S255" i="31"/>
  <c r="S306" i="31"/>
  <c r="S258" i="31"/>
  <c r="S257" i="31"/>
  <c r="S289" i="31"/>
  <c r="S239" i="31"/>
  <c r="S288" i="31"/>
  <c r="Z247" i="31" s="1"/>
  <c r="S251" i="31"/>
  <c r="S302" i="31"/>
  <c r="S254" i="31"/>
  <c r="S243" i="31"/>
  <c r="S285" i="31"/>
  <c r="S284" i="31"/>
  <c r="W237" i="31"/>
  <c r="W239" i="31"/>
  <c r="X246" i="31" s="1"/>
  <c r="W238" i="31"/>
  <c r="S298" i="31"/>
  <c r="S250" i="31"/>
  <c r="S281" i="31"/>
  <c r="S280" i="31"/>
  <c r="S242" i="31"/>
  <c r="S299" i="31"/>
  <c r="S294" i="31"/>
  <c r="S240" i="31"/>
  <c r="S269" i="31"/>
  <c r="S276" i="31"/>
  <c r="S267" i="31"/>
  <c r="T267" i="31" s="1"/>
  <c r="S291" i="31"/>
  <c r="S287" i="31"/>
  <c r="S290" i="31"/>
  <c r="S249" i="31"/>
  <c r="S272" i="31"/>
  <c r="S248" i="31"/>
  <c r="P76" i="29"/>
  <c r="W177" i="29"/>
  <c r="H169" i="27"/>
  <c r="W179" i="29"/>
  <c r="W203" i="29"/>
  <c r="W192" i="29"/>
  <c r="W197" i="29"/>
  <c r="W201" i="29"/>
  <c r="W244" i="29"/>
  <c r="W215" i="29"/>
  <c r="W204" i="29"/>
  <c r="W184" i="29"/>
  <c r="W213" i="29"/>
  <c r="W232" i="29"/>
  <c r="W216" i="29"/>
  <c r="W187" i="29"/>
  <c r="W225" i="29"/>
  <c r="W239" i="29"/>
  <c r="W228" i="29"/>
  <c r="W223" i="29"/>
  <c r="W220" i="29"/>
  <c r="W186" i="29"/>
  <c r="W247" i="29"/>
  <c r="W227" i="29"/>
  <c r="W185" i="29"/>
  <c r="W199" i="29"/>
  <c r="W237" i="29"/>
  <c r="W240" i="29"/>
  <c r="W196" i="29"/>
  <c r="W211" i="29"/>
  <c r="W249" i="29"/>
  <c r="W233" i="29"/>
  <c r="W181" i="29"/>
  <c r="W245" i="29"/>
  <c r="W198" i="29"/>
  <c r="W208" i="29"/>
  <c r="W193" i="29"/>
  <c r="W183" i="29"/>
  <c r="W210" i="29"/>
  <c r="W205" i="29"/>
  <c r="W221" i="29"/>
  <c r="W195" i="29"/>
  <c r="W222" i="29"/>
  <c r="W209" i="29"/>
  <c r="W217" i="29"/>
  <c r="W231" i="29"/>
  <c r="W234" i="29"/>
  <c r="W229" i="29"/>
  <c r="W191" i="29"/>
  <c r="W180" i="29"/>
  <c r="W243" i="29"/>
  <c r="W246" i="29"/>
  <c r="W189" i="29"/>
  <c r="W241" i="29"/>
  <c r="T251" i="29"/>
  <c r="S251" i="29"/>
  <c r="R251" i="29"/>
  <c r="Q251" i="29"/>
  <c r="P251" i="29"/>
  <c r="T76" i="29"/>
  <c r="Q76" i="29"/>
  <c r="R76" i="29"/>
  <c r="S76" i="29"/>
  <c r="Y77" i="25"/>
  <c r="Z77" i="25"/>
  <c r="W77" i="25"/>
  <c r="X77" i="25"/>
  <c r="V366" i="31" l="1"/>
  <c r="AB331" i="31"/>
  <c r="V359" i="31"/>
  <c r="AB329" i="31"/>
  <c r="V362" i="31"/>
  <c r="AB330" i="31"/>
  <c r="V356" i="31"/>
  <c r="AB328" i="31"/>
  <c r="V389" i="31"/>
  <c r="AB333" i="31"/>
  <c r="V350" i="31"/>
  <c r="AB327" i="31"/>
  <c r="V368" i="31"/>
  <c r="V337" i="31"/>
  <c r="AB325" i="31"/>
  <c r="V346" i="31"/>
  <c r="AB326" i="31"/>
  <c r="V319" i="31"/>
  <c r="AB323" i="31"/>
  <c r="V325" i="31"/>
  <c r="AB324" i="31"/>
  <c r="X250" i="31"/>
  <c r="AA252" i="31"/>
  <c r="AA249" i="31"/>
  <c r="X251" i="31"/>
  <c r="AA245" i="31"/>
  <c r="X248" i="31"/>
  <c r="X245" i="31"/>
  <c r="X252" i="31"/>
  <c r="X243" i="31"/>
  <c r="AA243" i="31"/>
  <c r="X249" i="31"/>
  <c r="AA250" i="31"/>
  <c r="AA244" i="31"/>
  <c r="X247" i="31"/>
  <c r="AA251" i="31"/>
  <c r="X244" i="31"/>
  <c r="AA242" i="31"/>
  <c r="AA246" i="31"/>
  <c r="AA247" i="31"/>
  <c r="AA248" i="31"/>
  <c r="T289" i="31"/>
  <c r="W460" i="31"/>
  <c r="X460" i="31" s="1"/>
  <c r="W416" i="31"/>
  <c r="X416" i="31" s="1"/>
  <c r="W423" i="31"/>
  <c r="X423" i="31" s="1"/>
  <c r="W418" i="31"/>
  <c r="X418" i="31" s="1"/>
  <c r="W470" i="31"/>
  <c r="X470" i="31" s="1"/>
  <c r="W456" i="31"/>
  <c r="X456" i="31" s="1"/>
  <c r="W426" i="31"/>
  <c r="X426" i="31" s="1"/>
  <c r="W415" i="31"/>
  <c r="X415" i="31" s="1"/>
  <c r="W453" i="31"/>
  <c r="X453" i="31" s="1"/>
  <c r="W437" i="31"/>
  <c r="X437" i="31" s="1"/>
  <c r="W438" i="31"/>
  <c r="X438" i="31" s="1"/>
  <c r="W428" i="31"/>
  <c r="X428" i="31" s="1"/>
  <c r="W461" i="31"/>
  <c r="X461" i="31" s="1"/>
  <c r="W451" i="31"/>
  <c r="X451" i="31" s="1"/>
  <c r="W408" i="31"/>
  <c r="X408" i="31" s="1"/>
  <c r="W420" i="31"/>
  <c r="X420" i="31" s="1"/>
  <c r="W442" i="31"/>
  <c r="X442" i="31" s="1"/>
  <c r="W450" i="31"/>
  <c r="X450" i="31" s="1"/>
  <c r="W440" i="31"/>
  <c r="X440" i="31" s="1"/>
  <c r="W406" i="31"/>
  <c r="X406" i="31" s="1"/>
  <c r="W458" i="31"/>
  <c r="X458" i="31" s="1"/>
  <c r="W410" i="31"/>
  <c r="X410" i="31" s="1"/>
  <c r="W473" i="31"/>
  <c r="X473" i="31" s="1"/>
  <c r="W462" i="31"/>
  <c r="X462" i="31" s="1"/>
  <c r="W452" i="31"/>
  <c r="X452" i="31" s="1"/>
  <c r="W436" i="31"/>
  <c r="X436" i="31" s="1"/>
  <c r="W471" i="31"/>
  <c r="X471" i="31" s="1"/>
  <c r="W413" i="31"/>
  <c r="X413" i="31" s="1"/>
  <c r="W443" i="31"/>
  <c r="X443" i="31" s="1"/>
  <c r="W409" i="31"/>
  <c r="X409" i="31" s="1"/>
  <c r="W464" i="31"/>
  <c r="X464" i="31" s="1"/>
  <c r="W427" i="31"/>
  <c r="X427" i="31" s="1"/>
  <c r="W446" i="31"/>
  <c r="X446" i="31" s="1"/>
  <c r="W419" i="31"/>
  <c r="X419" i="31" s="1"/>
  <c r="W421" i="31"/>
  <c r="X421" i="31" s="1"/>
  <c r="W468" i="31"/>
  <c r="X468" i="31" s="1"/>
  <c r="W467" i="31"/>
  <c r="X467" i="31" s="1"/>
  <c r="W441" i="31"/>
  <c r="X441" i="31" s="1"/>
  <c r="W454" i="31"/>
  <c r="X454" i="31" s="1"/>
  <c r="W432" i="31"/>
  <c r="X432" i="31" s="1"/>
  <c r="W405" i="31"/>
  <c r="X405" i="31" s="1"/>
  <c r="W433" i="31"/>
  <c r="X433" i="31" s="1"/>
  <c r="W449" i="31"/>
  <c r="X449" i="31" s="1"/>
  <c r="W431" i="31"/>
  <c r="X431" i="31" s="1"/>
  <c r="W472" i="31"/>
  <c r="X472" i="31" s="1"/>
  <c r="W425" i="31"/>
  <c r="X425" i="31" s="1"/>
  <c r="W447" i="31"/>
  <c r="X447" i="31" s="1"/>
  <c r="W445" i="31"/>
  <c r="X445" i="31" s="1"/>
  <c r="W466" i="31"/>
  <c r="X466" i="31" s="1"/>
  <c r="W429" i="31"/>
  <c r="X429" i="31" s="1"/>
  <c r="W463" i="31"/>
  <c r="X463" i="31" s="1"/>
  <c r="W430" i="31"/>
  <c r="X430" i="31" s="1"/>
  <c r="W400" i="31"/>
  <c r="X400" i="31" s="1"/>
  <c r="W457" i="31"/>
  <c r="X457" i="31" s="1"/>
  <c r="W412" i="31"/>
  <c r="X412" i="31" s="1"/>
  <c r="W448" i="31"/>
  <c r="X448" i="31" s="1"/>
  <c r="W422" i="31"/>
  <c r="X422" i="31" s="1"/>
  <c r="W459" i="31"/>
  <c r="X459" i="31" s="1"/>
  <c r="W469" i="31"/>
  <c r="X469" i="31" s="1"/>
  <c r="W403" i="31"/>
  <c r="X403" i="31" s="1"/>
  <c r="W439" i="31"/>
  <c r="X439" i="31" s="1"/>
  <c r="AA399" i="31"/>
  <c r="W407" i="31"/>
  <c r="X407" i="31" s="1"/>
  <c r="W465" i="31"/>
  <c r="X465" i="31" s="1"/>
  <c r="W402" i="31"/>
  <c r="X402" i="31" s="1"/>
  <c r="W435" i="31"/>
  <c r="X435" i="31" s="1"/>
  <c r="W417" i="31"/>
  <c r="X417" i="31" s="1"/>
  <c r="W401" i="31"/>
  <c r="X401" i="31" s="1"/>
  <c r="AA400" i="31"/>
  <c r="W411" i="31"/>
  <c r="X411" i="31" s="1"/>
  <c r="W444" i="31"/>
  <c r="X444" i="31" s="1"/>
  <c r="W414" i="31"/>
  <c r="X414" i="31" s="1"/>
  <c r="W404" i="31"/>
  <c r="X404" i="31" s="1"/>
  <c r="W424" i="31"/>
  <c r="X424" i="31" s="1"/>
  <c r="W434" i="31"/>
  <c r="X434" i="31" s="1"/>
  <c r="W455" i="31"/>
  <c r="X455" i="31" s="1"/>
  <c r="T295" i="31"/>
  <c r="T239" i="31"/>
  <c r="T273" i="31"/>
  <c r="T263" i="31"/>
  <c r="T278" i="31"/>
  <c r="T291" i="31"/>
  <c r="T298" i="31"/>
  <c r="T288" i="31"/>
  <c r="T309" i="31"/>
  <c r="T247" i="31"/>
  <c r="T277" i="31"/>
  <c r="T262" i="31"/>
  <c r="T270" i="31"/>
  <c r="T293" i="31"/>
  <c r="T276" i="31"/>
  <c r="T257" i="31"/>
  <c r="T310" i="31"/>
  <c r="T252" i="31"/>
  <c r="T275" i="31"/>
  <c r="T269" i="31"/>
  <c r="T258" i="31"/>
  <c r="T244" i="31"/>
  <c r="T300" i="31"/>
  <c r="T264" i="31"/>
  <c r="T245" i="31"/>
  <c r="T240" i="31"/>
  <c r="T306" i="31"/>
  <c r="T259" i="31"/>
  <c r="T301" i="31"/>
  <c r="T305" i="31"/>
  <c r="T294" i="31"/>
  <c r="T284" i="31"/>
  <c r="T255" i="31"/>
  <c r="T307" i="31"/>
  <c r="T256" i="31"/>
  <c r="T282" i="31"/>
  <c r="T299" i="31"/>
  <c r="T285" i="31"/>
  <c r="T303" i="31"/>
  <c r="T246" i="31"/>
  <c r="T304" i="31"/>
  <c r="T279" i="31"/>
  <c r="T272" i="31"/>
  <c r="T242" i="31"/>
  <c r="T243" i="31"/>
  <c r="T311" i="31"/>
  <c r="T296" i="31"/>
  <c r="T253" i="31"/>
  <c r="T268" i="31"/>
  <c r="T280" i="31"/>
  <c r="T254" i="31"/>
  <c r="T241" i="31"/>
  <c r="T261" i="31"/>
  <c r="T265" i="31"/>
  <c r="T286" i="31"/>
  <c r="T249" i="31"/>
  <c r="T281" i="31"/>
  <c r="T302" i="31"/>
  <c r="T274" i="31"/>
  <c r="T297" i="31"/>
  <c r="T260" i="31"/>
  <c r="T283" i="31"/>
  <c r="T248" i="31"/>
  <c r="T290" i="31"/>
  <c r="T287" i="31"/>
  <c r="T250" i="31"/>
  <c r="T251" i="31"/>
  <c r="T292" i="31"/>
  <c r="T266" i="31"/>
  <c r="T308" i="31"/>
  <c r="T271" i="31"/>
  <c r="AA77" i="25"/>
  <c r="G170" i="27"/>
  <c r="H170" i="27"/>
</calcChain>
</file>

<file path=xl/sharedStrings.xml><?xml version="1.0" encoding="utf-8"?>
<sst xmlns="http://schemas.openxmlformats.org/spreadsheetml/2006/main" count="1602" uniqueCount="157">
  <si>
    <t>FirstAppOpen</t>
  </si>
  <si>
    <t>ReadOboarding</t>
  </si>
  <si>
    <t>SignUp</t>
  </si>
  <si>
    <t>LoadTopic</t>
  </si>
  <si>
    <t>TopicChoosed</t>
  </si>
  <si>
    <t>LoadLearningPage</t>
  </si>
  <si>
    <t>SubTopicChoosed</t>
  </si>
  <si>
    <t>ReadMaterial</t>
  </si>
  <si>
    <t>CorrectAnswerQuiz</t>
  </si>
  <si>
    <t>FinishHooray</t>
  </si>
  <si>
    <t>ExerciseChoosed</t>
  </si>
  <si>
    <t>CorrectAnswerExercise</t>
  </si>
  <si>
    <t>UserID</t>
  </si>
  <si>
    <t>0117FD20-2E2B-4F20-82C6-CEE3CAD0CB8F</t>
  </si>
  <si>
    <t>09DFCEC7-0C88-4507-9BE3-718771A1AA39</t>
  </si>
  <si>
    <t>0AFFDB71-B14D-4F9C-BE5B-5A57A45E52C4</t>
  </si>
  <si>
    <t>0ECD5988-28CE-4B81-A492-C59D14432062</t>
  </si>
  <si>
    <t>1227FF13-A01B-467F-BFC4-2145AE0FDF93</t>
  </si>
  <si>
    <t>134D83B5-9729-44C6-AC3C-AA9D26F8AEE8</t>
  </si>
  <si>
    <t>14566398-30D2-493D-86A9-B3650B75A98A</t>
  </si>
  <si>
    <t>1C8ECA83-EA48-49AB-8600-83606FA02779</t>
  </si>
  <si>
    <t>1D890BE2-EE32-4EE5-BD41-0A6F3380700E</t>
  </si>
  <si>
    <t>1D953BD0-D827-4CDA-8321-50FA543D4C6F</t>
  </si>
  <si>
    <t>20D433D7-4950-42C5-B853-FFD068969198</t>
  </si>
  <si>
    <t>25D57EF3-843D-468F-AC8C-1EC717814802</t>
  </si>
  <si>
    <t>2AA55F35-CF99-4E23-8F7A-BD623C1BA14E</t>
  </si>
  <si>
    <t>2CC67463-E5F6-42E2-B992-D813CBD1FC9E</t>
  </si>
  <si>
    <t>2DA846CA-7680-45CC-B436-AD795315DFED</t>
  </si>
  <si>
    <t>2E017D80-053D-4717-9B73-699DF590EEE1</t>
  </si>
  <si>
    <t>2E40F9F1-2F69-434D-982E-F3B6B88403DB</t>
  </si>
  <si>
    <t>33E672C7-566D-4F80-A60D-D24E5DE2BD36</t>
  </si>
  <si>
    <t>3534F819-4078-4622-9DCB-97106DEE1CDF</t>
  </si>
  <si>
    <t>37A5E48B-0581-4474-9C49-3FB96A62D70D</t>
  </si>
  <si>
    <t>3B81D3E9-D6D1-4532-8B38-6D896CB8C32E</t>
  </si>
  <si>
    <t>3E479B35-E16C-49AE-9676-1FB753F0C951</t>
  </si>
  <si>
    <t>4261C946-C4DA-4ABC-B2AB-A9EDF8A731CD</t>
  </si>
  <si>
    <t>45095612-F21B-40DD-97A5-23F591BA1D80</t>
  </si>
  <si>
    <t>4DAB72B6-1747-4321-8D4A-D00AB589AB5F</t>
  </si>
  <si>
    <t>5000B605-4E2F-4A34-83B1-8B3ABEE7CE1C</t>
  </si>
  <si>
    <t>51312287-207C-4D21-AD9E-ED156D65C53D</t>
  </si>
  <si>
    <t>59535DD7-359D-407E-BA4E-464D2B3EE0CF</t>
  </si>
  <si>
    <t>64871ABA-9347-48E8-8DE8-89B06B51015F</t>
  </si>
  <si>
    <t>64E5962A-4003-4364-B270-D4376047541D</t>
  </si>
  <si>
    <t>6B797882-6573-4A48-917C-12563448209F</t>
  </si>
  <si>
    <t>6CCAAB89-0BCB-4DC5-BD2E-8B713C533D19</t>
  </si>
  <si>
    <t>6FBA740A-071B-4CEB-91A1-7B7AFD5E6AA3</t>
  </si>
  <si>
    <t>72E2F349-1F58-4936-8340-9806482F1E9A</t>
  </si>
  <si>
    <t>731C5A81-16DE-4ED8-8DC6-F1D8BB34579C</t>
  </si>
  <si>
    <t>73F5EAE3-5ED3-4B8B-80C8-459CF2467DE4</t>
  </si>
  <si>
    <t>75E09870-394A-407A-85F6-CB09ECFF0024</t>
  </si>
  <si>
    <t>77472961-6F9B-4EE5-93C1-684CEA5A2605</t>
  </si>
  <si>
    <t>78540DCD-D205-4C41-BED2-C5DCE36FACCB</t>
  </si>
  <si>
    <t>79975CF6-0A07-4251-AAD9-7DE52701B611</t>
  </si>
  <si>
    <t>7C21AC00-8C4E-4CBA-A0B3-0816C44FD0C2</t>
  </si>
  <si>
    <t>88080F9C-F179-491B-97D7-3B85C3623021</t>
  </si>
  <si>
    <t>888C5C18-5E19-430D-87E7-9D4AC57717FA</t>
  </si>
  <si>
    <t>8AC36C73-A980-4C36-8170-BE654AFF5CAD</t>
  </si>
  <si>
    <t>8B470434-559E-4675-B4A8-C015E767B5B5</t>
  </si>
  <si>
    <t>999C3F06-AD4D-456E-BDA3-CFF3D928DDBA</t>
  </si>
  <si>
    <t>9E28D920-4510-4477-B9E3-4E2844502351</t>
  </si>
  <si>
    <t>9EBE064A-3C23-4AEE-8811-6CE5564D2662</t>
  </si>
  <si>
    <t>A252C541-8654-4966-BC71-615965EAA3C2</t>
  </si>
  <si>
    <t>A2A82C36-C99B-495F-A6CC-31AE32DFCF16</t>
  </si>
  <si>
    <t>A5CF6150-65A7-4A98-9E01-287B6325D626</t>
  </si>
  <si>
    <t>ADD3E025-4677-42A6-A1A7-AAE3E7908752</t>
  </si>
  <si>
    <t>B3F124A9-EAE3-4E4D-A85F-B4BB46D9EC11</t>
  </si>
  <si>
    <t>B83D2902-2AC5-4B94-A1D7-B42288236E70</t>
  </si>
  <si>
    <t>B8C8FA6B-A7F6-4E21-B51F-C5CD92E9C638</t>
  </si>
  <si>
    <t>BF5580C7-359D-4DA4-B5DA-D0ED1B20CA64</t>
  </si>
  <si>
    <t>BFD0DED7-F0D1-4C2F-8E5E-7E6FB07BAC87</t>
  </si>
  <si>
    <t>C42EEF99-23DD-497E-899A-F63873E1D1E5</t>
  </si>
  <si>
    <t>CE032874-0A5C-432F-8092-86B1074D42CE</t>
  </si>
  <si>
    <t>CE0E937E-EE59-4BFC-BEF0-DC8944C0A755</t>
  </si>
  <si>
    <t>D11EBCD8-9049-421C-A246-9B036F136553</t>
  </si>
  <si>
    <t>D39F1F47-E9D4-4D81-93C3-E68E4B244FF9</t>
  </si>
  <si>
    <t>D40BC28E-0ECA-4378-8136-C6ADFACF23DD</t>
  </si>
  <si>
    <t>D8EB820B-D464-4538-B254-85C57A9DB4A9</t>
  </si>
  <si>
    <t>DA417A8F-ABB8-40A0-9419-AA5A03399665</t>
  </si>
  <si>
    <t>DF90C5C3-B751-4A84-B14D-B3F6F4FDE525</t>
  </si>
  <si>
    <t>E267B166-1A95-42F0-BCA4-916FF7269106</t>
  </si>
  <si>
    <t>E42DBBC1-1B74-4C28-88E1-208885FC55C8</t>
  </si>
  <si>
    <t>E4B13FD9-8738-4DE9-8360-84B4E7BD82F4</t>
  </si>
  <si>
    <t>E5EB354C-E86B-47BF-89B7-8301EA52895A</t>
  </si>
  <si>
    <t>F326FF4F-AF23-4F63-8414-02C71F00E0F1</t>
  </si>
  <si>
    <t>F6119266-3EDD-443F-9A80-24D53F1B24FB</t>
  </si>
  <si>
    <t>FE2F2899-8C58-4849-A361-7BF1FB72F258</t>
  </si>
  <si>
    <t>FF36A85C-B8EE-4E91-B45E-7C43846F3D77</t>
  </si>
  <si>
    <t>cluster 1</t>
  </si>
  <si>
    <t>cluster 2</t>
  </si>
  <si>
    <t>cluster 3</t>
  </si>
  <si>
    <t>cluster 4</t>
  </si>
  <si>
    <t>cluster 0</t>
  </si>
  <si>
    <t>Cluster 0</t>
  </si>
  <si>
    <t>Cluster 1</t>
  </si>
  <si>
    <t>Cluster 2</t>
  </si>
  <si>
    <t>Cluster 3</t>
  </si>
  <si>
    <t>Cluster 4</t>
  </si>
  <si>
    <t>Jarak Terdekat</t>
  </si>
  <si>
    <t>Kelompok Data</t>
  </si>
  <si>
    <t>c1</t>
  </si>
  <si>
    <t>c2</t>
  </si>
  <si>
    <t>c3</t>
  </si>
  <si>
    <t>c4</t>
  </si>
  <si>
    <t>hasil dari tiap cluster sama, pindahin aja pusat cluster sesuai angka yg di python</t>
  </si>
  <si>
    <t>c0</t>
  </si>
  <si>
    <t>di excel</t>
  </si>
  <si>
    <t>di python</t>
  </si>
  <si>
    <t>min</t>
  </si>
  <si>
    <t>sum</t>
  </si>
  <si>
    <t>k=1</t>
  </si>
  <si>
    <t>C0^2</t>
  </si>
  <si>
    <t>SSE</t>
  </si>
  <si>
    <t>k=2</t>
  </si>
  <si>
    <t>min^2</t>
  </si>
  <si>
    <t>SSB</t>
  </si>
  <si>
    <t>R</t>
  </si>
  <si>
    <t>SUM</t>
  </si>
  <si>
    <t>SSW</t>
  </si>
  <si>
    <t>DBI</t>
  </si>
  <si>
    <t>cluster</t>
  </si>
  <si>
    <t>ssw1</t>
  </si>
  <si>
    <t>ssw0</t>
  </si>
  <si>
    <t>SSW1</t>
  </si>
  <si>
    <t xml:space="preserve">ELBOW </t>
  </si>
  <si>
    <t>Rmax</t>
  </si>
  <si>
    <t>SSW0</t>
  </si>
  <si>
    <t>mencari pusat baru</t>
  </si>
  <si>
    <t>new centroid iterasi 2</t>
  </si>
  <si>
    <t>ket</t>
  </si>
  <si>
    <t>data set mentah</t>
  </si>
  <si>
    <t>pusat pertama</t>
  </si>
  <si>
    <t>pusat pertama / c0</t>
  </si>
  <si>
    <t>pusat pertama = mencari data tengah</t>
  </si>
  <si>
    <t>menghitung jarak data ke c0</t>
  </si>
  <si>
    <t>mengurutkan dari yang terbesar ke terkecil</t>
  </si>
  <si>
    <t>f</t>
  </si>
  <si>
    <t>max =</t>
  </si>
  <si>
    <t>min =</t>
  </si>
  <si>
    <t>n =</t>
  </si>
  <si>
    <t>P(X)</t>
  </si>
  <si>
    <t>mencari pusat cluster 2</t>
  </si>
  <si>
    <t>p(x)</t>
  </si>
  <si>
    <t>max</t>
  </si>
  <si>
    <t>n</t>
  </si>
  <si>
    <t>mencari pusat centroid cluster 3</t>
  </si>
  <si>
    <t>mencari pusat cluster terakhir</t>
  </si>
  <si>
    <t>sebelum c0 masukin sum kolom B-O biar bisa keliatan beda karakter datanya</t>
  </si>
  <si>
    <t>kar</t>
  </si>
  <si>
    <t>f(kar)</t>
  </si>
  <si>
    <t>f(min)</t>
  </si>
  <si>
    <t>D(min)</t>
  </si>
  <si>
    <t>D(kar)</t>
  </si>
  <si>
    <t>cari karakter dengan bobot paling banyak dan jarak paling jauh dari tiap cluster</t>
  </si>
  <si>
    <t>jarak min</t>
  </si>
  <si>
    <t>no</t>
  </si>
  <si>
    <t>Number of Data</t>
  </si>
  <si>
    <t>dipython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</si>
</sst>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4">
    <font>
      <sz val="10"/>
      <color rgb="FF000000"/>
      <name val="Arial"/>
      <scheme val="minor"/>
    </font>
    <font>
      <b/>
      <sz val="8"/>
      <color rgb="FF000000"/>
      <name val="Helvetica Neue"/>
    </font>
    <font>
      <sz val="8"/>
      <color rgb="FF000000"/>
      <name val="Helvetica Neue"/>
    </font>
    <font>
      <sz val="10"/>
      <color rgb="FF000000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sz val="8"/>
      <color rgb="FF000000"/>
      <name val="Courier New"/>
      <family val="3"/>
    </font>
    <font>
      <sz val="10"/>
      <color rgb="FFFF0000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b/>
      <sz val="10"/>
      <color theme="3"/>
      <name val="Arial"/>
      <family val="2"/>
      <scheme val="minor"/>
    </font>
    <font>
      <sz val="10"/>
      <color theme="0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0"/>
      <color rgb="FF000000"/>
      <name val="Arial"/>
      <family val="2"/>
    </font>
    <font>
      <sz val="8"/>
      <name val="Arial"/>
      <scheme val="minor"/>
    </font>
    <font>
      <sz val="10"/>
      <color theme="5"/>
      <name val="Arial"/>
      <family val="2"/>
      <scheme val="minor"/>
    </font>
    <font>
      <sz val="10"/>
      <color theme="5"/>
      <name val="Arial"/>
      <family val="2"/>
      <scheme val="major"/>
    </font>
    <font>
      <b/>
      <sz val="8"/>
      <color theme="1"/>
      <name val="Arial"/>
      <family val="2"/>
      <scheme val="minor"/>
    </font>
    <font>
      <sz val="8"/>
      <color rgb="FF000000"/>
      <name val="Helvetica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23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/>
    </xf>
    <xf numFmtId="11" fontId="2" fillId="2" borderId="1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left"/>
    </xf>
    <xf numFmtId="11" fontId="2" fillId="2" borderId="2" xfId="0" applyNumberFormat="1" applyFont="1" applyFill="1" applyBorder="1" applyAlignment="1">
      <alignment horizontal="center" vertical="center"/>
    </xf>
    <xf numFmtId="11" fontId="2" fillId="2" borderId="1" xfId="0" applyNumberFormat="1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4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11" fontId="4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2" borderId="0" xfId="0" applyFont="1" applyFill="1" applyAlignment="1">
      <alignment horizontal="center" wrapText="1"/>
    </xf>
    <xf numFmtId="0" fontId="4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/>
    </xf>
    <xf numFmtId="11" fontId="2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/>
    </xf>
    <xf numFmtId="11" fontId="2" fillId="3" borderId="2" xfId="0" applyNumberFormat="1" applyFont="1" applyFill="1" applyBorder="1" applyAlignment="1">
      <alignment horizontal="center" vertical="center"/>
    </xf>
    <xf numFmtId="11" fontId="2" fillId="3" borderId="1" xfId="0" applyNumberFormat="1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/>
    </xf>
    <xf numFmtId="0" fontId="6" fillId="3" borderId="0" xfId="0" applyFont="1" applyFill="1" applyAlignment="1">
      <alignment horizontal="right"/>
    </xf>
    <xf numFmtId="11" fontId="4" fillId="3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0" borderId="0" xfId="0" applyFont="1"/>
    <xf numFmtId="0" fontId="9" fillId="2" borderId="0" xfId="0" applyFont="1" applyFill="1" applyAlignment="1">
      <alignment horizontal="left"/>
    </xf>
    <xf numFmtId="0" fontId="1" fillId="2" borderId="3" xfId="0" applyFont="1" applyFill="1" applyBorder="1" applyAlignment="1">
      <alignment horizontal="center" vertical="center"/>
    </xf>
    <xf numFmtId="11" fontId="2" fillId="0" borderId="0" xfId="0" applyNumberFormat="1" applyFont="1" applyAlignment="1">
      <alignment horizontal="center" vertical="top"/>
    </xf>
    <xf numFmtId="0" fontId="10" fillId="0" borderId="0" xfId="0" applyFont="1" applyAlignment="1">
      <alignment horizontal="left" vertical="center"/>
    </xf>
    <xf numFmtId="0" fontId="11" fillId="0" borderId="0" xfId="0" applyFont="1"/>
    <xf numFmtId="11" fontId="2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3" fillId="2" borderId="0" xfId="0" applyFont="1" applyFill="1"/>
    <xf numFmtId="0" fontId="8" fillId="0" borderId="0" xfId="0" applyFont="1" applyAlignment="1">
      <alignment horizontal="right"/>
    </xf>
    <xf numFmtId="0" fontId="12" fillId="2" borderId="0" xfId="0" applyFont="1" applyFill="1" applyAlignment="1">
      <alignment horizontal="right"/>
    </xf>
    <xf numFmtId="0" fontId="8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12" fillId="2" borderId="0" xfId="0" applyFont="1" applyFill="1" applyAlignment="1">
      <alignment horizontal="right" vertical="center"/>
    </xf>
    <xf numFmtId="0" fontId="14" fillId="4" borderId="0" xfId="0" applyFont="1" applyFill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/>
    </xf>
    <xf numFmtId="11" fontId="2" fillId="5" borderId="1" xfId="0" applyNumberFormat="1" applyFont="1" applyFill="1" applyBorder="1" applyAlignment="1">
      <alignment horizontal="center" vertical="top"/>
    </xf>
    <xf numFmtId="0" fontId="5" fillId="5" borderId="0" xfId="0" applyFont="1" applyFill="1" applyAlignment="1">
      <alignment horizontal="left"/>
    </xf>
    <xf numFmtId="0" fontId="0" fillId="2" borderId="0" xfId="0" applyFill="1"/>
    <xf numFmtId="0" fontId="0" fillId="3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5" fillId="9" borderId="3" xfId="0" applyFont="1" applyFill="1" applyBorder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left"/>
    </xf>
    <xf numFmtId="11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11" fontId="2" fillId="0" borderId="2" xfId="0" applyNumberFormat="1" applyFont="1" applyBorder="1" applyAlignment="1">
      <alignment horizontal="center" vertical="center"/>
    </xf>
    <xf numFmtId="11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center"/>
    </xf>
    <xf numFmtId="11" fontId="0" fillId="0" borderId="0" xfId="0" applyNumberFormat="1"/>
    <xf numFmtId="0" fontId="1" fillId="5" borderId="3" xfId="0" applyFont="1" applyFill="1" applyBorder="1" applyAlignment="1">
      <alignment horizontal="center" vertical="center"/>
    </xf>
    <xf numFmtId="164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11" fontId="2" fillId="2" borderId="2" xfId="0" applyNumberFormat="1" applyFont="1" applyFill="1" applyBorder="1" applyAlignment="1">
      <alignment horizontal="center" vertical="top"/>
    </xf>
    <xf numFmtId="0" fontId="2" fillId="2" borderId="6" xfId="0" applyFont="1" applyFill="1" applyBorder="1" applyAlignment="1">
      <alignment horizontal="center" vertical="top"/>
    </xf>
    <xf numFmtId="0" fontId="2" fillId="2" borderId="6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3" fillId="0" borderId="0" xfId="0" applyFont="1"/>
    <xf numFmtId="0" fontId="1" fillId="0" borderId="0" xfId="0" applyFont="1" applyAlignment="1">
      <alignment horizontal="center" vertical="center"/>
    </xf>
    <xf numFmtId="0" fontId="1" fillId="3" borderId="7" xfId="0" applyFont="1" applyFill="1" applyBorder="1" applyAlignment="1">
      <alignment horizontal="right" vertical="center"/>
    </xf>
    <xf numFmtId="0" fontId="0" fillId="3" borderId="7" xfId="0" applyFill="1" applyBorder="1" applyAlignment="1">
      <alignment horizontal="center" vertical="center"/>
    </xf>
    <xf numFmtId="0" fontId="8" fillId="3" borderId="7" xfId="0" applyFont="1" applyFill="1" applyBorder="1" applyAlignment="1">
      <alignment horizontal="right" vertical="center"/>
    </xf>
    <xf numFmtId="0" fontId="0" fillId="0" borderId="7" xfId="0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5" fillId="2" borderId="8" xfId="0" applyFont="1" applyFill="1" applyBorder="1" applyAlignment="1">
      <alignment horizontal="left"/>
    </xf>
    <xf numFmtId="11" fontId="0" fillId="10" borderId="0" xfId="0" applyNumberFormat="1" applyFill="1"/>
    <xf numFmtId="0" fontId="12" fillId="2" borderId="0" xfId="0" applyFont="1" applyFill="1" applyAlignment="1">
      <alignment horizontal="left"/>
    </xf>
    <xf numFmtId="11" fontId="13" fillId="0" borderId="0" xfId="0" applyNumberFormat="1" applyFont="1"/>
    <xf numFmtId="11" fontId="1" fillId="2" borderId="1" xfId="0" applyNumberFormat="1" applyFont="1" applyFill="1" applyBorder="1" applyAlignment="1">
      <alignment horizontal="center" vertical="top"/>
    </xf>
    <xf numFmtId="0" fontId="1" fillId="4" borderId="7" xfId="0" applyFont="1" applyFill="1" applyBorder="1" applyAlignment="1">
      <alignment horizontal="right" vertical="center"/>
    </xf>
    <xf numFmtId="0" fontId="8" fillId="4" borderId="7" xfId="0" applyFont="1" applyFill="1" applyBorder="1" applyAlignment="1">
      <alignment horizontal="right"/>
    </xf>
    <xf numFmtId="0" fontId="0" fillId="4" borderId="7" xfId="0" applyFill="1" applyBorder="1" applyAlignment="1">
      <alignment horizontal="left" vertical="center"/>
    </xf>
    <xf numFmtId="0" fontId="0" fillId="4" borderId="7" xfId="0" applyFill="1" applyBorder="1" applyAlignment="1">
      <alignment horizontal="left"/>
    </xf>
    <xf numFmtId="0" fontId="0" fillId="0" borderId="7" xfId="0" applyBorder="1"/>
    <xf numFmtId="0" fontId="0" fillId="2" borderId="7" xfId="0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11" fontId="1" fillId="0" borderId="1" xfId="0" applyNumberFormat="1" applyFont="1" applyBorder="1" applyAlignment="1">
      <alignment horizontal="center" vertical="top"/>
    </xf>
    <xf numFmtId="0" fontId="13" fillId="0" borderId="7" xfId="0" applyFont="1" applyBorder="1"/>
    <xf numFmtId="0" fontId="13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11" fontId="1" fillId="0" borderId="9" xfId="0" applyNumberFormat="1" applyFont="1" applyBorder="1" applyAlignment="1">
      <alignment horizontal="center" vertical="top"/>
    </xf>
    <xf numFmtId="11" fontId="2" fillId="0" borderId="7" xfId="0" applyNumberFormat="1" applyFont="1" applyBorder="1" applyAlignment="1">
      <alignment horizontal="center" vertical="top"/>
    </xf>
    <xf numFmtId="11" fontId="2" fillId="6" borderId="9" xfId="0" applyNumberFormat="1" applyFont="1" applyFill="1" applyBorder="1" applyAlignment="1">
      <alignment horizontal="center" vertical="top"/>
    </xf>
    <xf numFmtId="11" fontId="1" fillId="3" borderId="1" xfId="0" applyNumberFormat="1" applyFont="1" applyFill="1" applyBorder="1" applyAlignment="1">
      <alignment horizontal="center" vertical="top"/>
    </xf>
    <xf numFmtId="0" fontId="0" fillId="3" borderId="7" xfId="0" applyFill="1" applyBorder="1" applyAlignment="1">
      <alignment horizontal="left" vertical="center"/>
    </xf>
    <xf numFmtId="11" fontId="2" fillId="7" borderId="13" xfId="0" applyNumberFormat="1" applyFont="1" applyFill="1" applyBorder="1" applyAlignment="1">
      <alignment horizontal="center" vertical="center"/>
    </xf>
    <xf numFmtId="11" fontId="2" fillId="7" borderId="1" xfId="0" applyNumberFormat="1" applyFont="1" applyFill="1" applyBorder="1" applyAlignment="1">
      <alignment horizontal="center" vertical="center"/>
    </xf>
    <xf numFmtId="0" fontId="8" fillId="6" borderId="7" xfId="0" applyFont="1" applyFill="1" applyBorder="1"/>
    <xf numFmtId="11" fontId="2" fillId="6" borderId="7" xfId="0" applyNumberFormat="1" applyFont="1" applyFill="1" applyBorder="1" applyAlignment="1">
      <alignment horizontal="center" vertical="top"/>
    </xf>
    <xf numFmtId="0" fontId="8" fillId="6" borderId="22" xfId="0" applyFont="1" applyFill="1" applyBorder="1"/>
    <xf numFmtId="0" fontId="0" fillId="6" borderId="12" xfId="0" applyFill="1" applyBorder="1"/>
    <xf numFmtId="11" fontId="2" fillId="6" borderId="23" xfId="0" applyNumberFormat="1" applyFont="1" applyFill="1" applyBorder="1" applyAlignment="1">
      <alignment horizontal="center" vertical="top"/>
    </xf>
    <xf numFmtId="0" fontId="0" fillId="6" borderId="14" xfId="0" applyFill="1" applyBorder="1"/>
    <xf numFmtId="11" fontId="2" fillId="6" borderId="24" xfId="0" applyNumberFormat="1" applyFont="1" applyFill="1" applyBorder="1" applyAlignment="1">
      <alignment horizontal="center" vertical="top"/>
    </xf>
    <xf numFmtId="11" fontId="2" fillId="6" borderId="25" xfId="0" applyNumberFormat="1" applyFont="1" applyFill="1" applyBorder="1" applyAlignment="1">
      <alignment horizontal="center" vertical="top"/>
    </xf>
    <xf numFmtId="0" fontId="8" fillId="6" borderId="25" xfId="0" applyFont="1" applyFill="1" applyBorder="1"/>
    <xf numFmtId="0" fontId="0" fillId="6" borderId="17" xfId="0" applyFill="1" applyBorder="1"/>
    <xf numFmtId="11" fontId="2" fillId="2" borderId="9" xfId="0" applyNumberFormat="1" applyFont="1" applyFill="1" applyBorder="1" applyAlignment="1">
      <alignment horizontal="center" vertical="center"/>
    </xf>
    <xf numFmtId="11" fontId="1" fillId="3" borderId="10" xfId="0" applyNumberFormat="1" applyFont="1" applyFill="1" applyBorder="1" applyAlignment="1">
      <alignment horizontal="center" vertical="top"/>
    </xf>
    <xf numFmtId="11" fontId="1" fillId="3" borderId="11" xfId="0" applyNumberFormat="1" applyFont="1" applyFill="1" applyBorder="1" applyAlignment="1">
      <alignment horizontal="center" vertical="top"/>
    </xf>
    <xf numFmtId="11" fontId="2" fillId="3" borderId="11" xfId="0" applyNumberFormat="1" applyFont="1" applyFill="1" applyBorder="1" applyAlignment="1">
      <alignment horizontal="center" vertical="top"/>
    </xf>
    <xf numFmtId="0" fontId="0" fillId="3" borderId="18" xfId="0" applyFill="1" applyBorder="1"/>
    <xf numFmtId="0" fontId="0" fillId="3" borderId="12" xfId="0" applyFill="1" applyBorder="1"/>
    <xf numFmtId="11" fontId="1" fillId="3" borderId="13" xfId="0" applyNumberFormat="1" applyFont="1" applyFill="1" applyBorder="1" applyAlignment="1">
      <alignment horizontal="center" vertical="top"/>
    </xf>
    <xf numFmtId="0" fontId="0" fillId="3" borderId="14" xfId="0" applyFill="1" applyBorder="1"/>
    <xf numFmtId="11" fontId="1" fillId="3" borderId="15" xfId="0" applyNumberFormat="1" applyFont="1" applyFill="1" applyBorder="1" applyAlignment="1">
      <alignment horizontal="center" vertical="top"/>
    </xf>
    <xf numFmtId="11" fontId="1" fillId="3" borderId="16" xfId="0" applyNumberFormat="1" applyFont="1" applyFill="1" applyBorder="1" applyAlignment="1">
      <alignment horizontal="center" vertical="top"/>
    </xf>
    <xf numFmtId="11" fontId="2" fillId="3" borderId="16" xfId="0" applyNumberFormat="1" applyFont="1" applyFill="1" applyBorder="1" applyAlignment="1">
      <alignment horizontal="center" vertical="top"/>
    </xf>
    <xf numFmtId="0" fontId="0" fillId="3" borderId="19" xfId="0" applyFill="1" applyBorder="1"/>
    <xf numFmtId="0" fontId="0" fillId="3" borderId="17" xfId="0" applyFill="1" applyBorder="1"/>
    <xf numFmtId="0" fontId="8" fillId="10" borderId="7" xfId="0" applyFont="1" applyFill="1" applyBorder="1"/>
    <xf numFmtId="0" fontId="8" fillId="10" borderId="20" xfId="0" applyFont="1" applyFill="1" applyBorder="1"/>
    <xf numFmtId="0" fontId="2" fillId="0" borderId="4" xfId="0" applyFont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18" fillId="0" borderId="7" xfId="0" applyFont="1" applyBorder="1" applyAlignment="1">
      <alignment horizontal="left"/>
    </xf>
    <xf numFmtId="0" fontId="9" fillId="0" borderId="7" xfId="0" applyFont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9" fillId="0" borderId="26" xfId="0" applyFont="1" applyBorder="1" applyAlignment="1">
      <alignment horizontal="left"/>
    </xf>
    <xf numFmtId="11" fontId="2" fillId="0" borderId="27" xfId="0" applyNumberFormat="1" applyFont="1" applyBorder="1" applyAlignment="1">
      <alignment horizontal="center" vertical="center"/>
    </xf>
    <xf numFmtId="0" fontId="0" fillId="0" borderId="27" xfId="0" applyBorder="1"/>
    <xf numFmtId="0" fontId="0" fillId="0" borderId="14" xfId="0" applyBorder="1"/>
    <xf numFmtId="0" fontId="0" fillId="0" borderId="17" xfId="0" applyBorder="1"/>
    <xf numFmtId="11" fontId="2" fillId="2" borderId="23" xfId="0" applyNumberFormat="1" applyFont="1" applyFill="1" applyBorder="1" applyAlignment="1">
      <alignment horizontal="center" vertical="center"/>
    </xf>
    <xf numFmtId="11" fontId="2" fillId="2" borderId="7" xfId="0" applyNumberFormat="1" applyFont="1" applyFill="1" applyBorder="1" applyAlignment="1">
      <alignment horizontal="center" vertical="center"/>
    </xf>
    <xf numFmtId="0" fontId="0" fillId="2" borderId="7" xfId="0" applyFill="1" applyBorder="1"/>
    <xf numFmtId="11" fontId="2" fillId="2" borderId="23" xfId="0" applyNumberFormat="1" applyFont="1" applyFill="1" applyBorder="1" applyAlignment="1">
      <alignment horizontal="center" vertical="top"/>
    </xf>
    <xf numFmtId="11" fontId="2" fillId="2" borderId="7" xfId="0" applyNumberFormat="1" applyFont="1" applyFill="1" applyBorder="1" applyAlignment="1">
      <alignment horizontal="center" vertical="top"/>
    </xf>
    <xf numFmtId="11" fontId="2" fillId="2" borderId="24" xfId="0" applyNumberFormat="1" applyFont="1" applyFill="1" applyBorder="1" applyAlignment="1">
      <alignment horizontal="center" vertical="top"/>
    </xf>
    <xf numFmtId="11" fontId="2" fillId="2" borderId="25" xfId="0" applyNumberFormat="1" applyFont="1" applyFill="1" applyBorder="1" applyAlignment="1">
      <alignment horizontal="center" vertical="top"/>
    </xf>
    <xf numFmtId="0" fontId="0" fillId="2" borderId="25" xfId="0" applyFill="1" applyBorder="1"/>
    <xf numFmtId="11" fontId="2" fillId="11" borderId="7" xfId="0" applyNumberFormat="1" applyFont="1" applyFill="1" applyBorder="1" applyAlignment="1">
      <alignment horizontal="center" vertical="center"/>
    </xf>
    <xf numFmtId="0" fontId="0" fillId="11" borderId="7" xfId="0" applyFill="1" applyBorder="1"/>
    <xf numFmtId="11" fontId="2" fillId="11" borderId="7" xfId="0" applyNumberFormat="1" applyFont="1" applyFill="1" applyBorder="1" applyAlignment="1">
      <alignment horizontal="center" vertical="top"/>
    </xf>
    <xf numFmtId="11" fontId="2" fillId="11" borderId="20" xfId="0" applyNumberFormat="1" applyFont="1" applyFill="1" applyBorder="1" applyAlignment="1">
      <alignment horizontal="center" vertical="top"/>
    </xf>
    <xf numFmtId="0" fontId="0" fillId="11" borderId="20" xfId="0" applyFill="1" applyBorder="1"/>
    <xf numFmtId="0" fontId="8" fillId="11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11" fontId="2" fillId="11" borderId="1" xfId="0" applyNumberFormat="1" applyFont="1" applyFill="1" applyBorder="1" applyAlignment="1">
      <alignment horizontal="center" vertical="center"/>
    </xf>
    <xf numFmtId="0" fontId="0" fillId="11" borderId="0" xfId="0" applyFill="1"/>
    <xf numFmtId="11" fontId="2" fillId="11" borderId="1" xfId="0" applyNumberFormat="1" applyFont="1" applyFill="1" applyBorder="1" applyAlignment="1">
      <alignment horizontal="center" vertical="top"/>
    </xf>
    <xf numFmtId="11" fontId="2" fillId="11" borderId="2" xfId="0" applyNumberFormat="1" applyFont="1" applyFill="1" applyBorder="1" applyAlignment="1">
      <alignment horizontal="center" vertical="top"/>
    </xf>
    <xf numFmtId="0" fontId="9" fillId="0" borderId="0" xfId="0" applyFont="1"/>
    <xf numFmtId="11" fontId="1" fillId="6" borderId="21" xfId="0" applyNumberFormat="1" applyFont="1" applyFill="1" applyBorder="1" applyAlignment="1">
      <alignment horizontal="center" vertical="center"/>
    </xf>
    <xf numFmtId="11" fontId="1" fillId="6" borderId="22" xfId="0" applyNumberFormat="1" applyFont="1" applyFill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11" fontId="21" fillId="0" borderId="7" xfId="0" applyNumberFormat="1" applyFont="1" applyBorder="1" applyAlignment="1">
      <alignment horizontal="center" vertical="center"/>
    </xf>
    <xf numFmtId="11" fontId="0" fillId="0" borderId="7" xfId="0" applyNumberFormat="1" applyBorder="1" applyAlignment="1">
      <alignment horizontal="center" vertical="center"/>
    </xf>
    <xf numFmtId="11" fontId="13" fillId="0" borderId="7" xfId="0" applyNumberFormat="1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1" fillId="2" borderId="6" xfId="0" applyFont="1" applyFill="1" applyBorder="1" applyAlignment="1">
      <alignment horizontal="center" vertical="center"/>
    </xf>
    <xf numFmtId="11" fontId="8" fillId="2" borderId="0" xfId="0" applyNumberFormat="1" applyFont="1" applyFill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0" borderId="7" xfId="0" applyFont="1" applyBorder="1"/>
    <xf numFmtId="11" fontId="8" fillId="0" borderId="7" xfId="0" applyNumberFormat="1" applyFont="1" applyBorder="1" applyAlignment="1">
      <alignment horizontal="center" vertical="center"/>
    </xf>
    <xf numFmtId="11" fontId="20" fillId="0" borderId="7" xfId="0" applyNumberFormat="1" applyFont="1" applyBorder="1" applyAlignment="1">
      <alignment horizontal="center" vertical="center"/>
    </xf>
    <xf numFmtId="0" fontId="20" fillId="0" borderId="7" xfId="0" applyFont="1" applyBorder="1"/>
    <xf numFmtId="11" fontId="2" fillId="0" borderId="2" xfId="0" applyNumberFormat="1" applyFont="1" applyBorder="1" applyAlignment="1">
      <alignment horizontal="center" vertical="top"/>
    </xf>
    <xf numFmtId="11" fontId="2" fillId="0" borderId="7" xfId="0" applyNumberFormat="1" applyFont="1" applyBorder="1" applyAlignment="1">
      <alignment horizontal="center" vertical="center"/>
    </xf>
    <xf numFmtId="11" fontId="2" fillId="0" borderId="20" xfId="0" applyNumberFormat="1" applyFont="1" applyBorder="1" applyAlignment="1">
      <alignment horizontal="center" vertical="top"/>
    </xf>
    <xf numFmtId="0" fontId="8" fillId="0" borderId="20" xfId="0" applyFont="1" applyBorder="1"/>
    <xf numFmtId="0" fontId="2" fillId="0" borderId="29" xfId="0" applyFont="1" applyBorder="1" applyAlignment="1">
      <alignment horizontal="center" vertical="center"/>
    </xf>
    <xf numFmtId="11" fontId="11" fillId="0" borderId="0" xfId="0" applyNumberFormat="1" applyFont="1"/>
    <xf numFmtId="11" fontId="2" fillId="0" borderId="28" xfId="0" applyNumberFormat="1" applyFont="1" applyBorder="1" applyAlignment="1">
      <alignment horizontal="center" vertical="top"/>
    </xf>
    <xf numFmtId="11" fontId="2" fillId="0" borderId="27" xfId="0" applyNumberFormat="1" applyFont="1" applyBorder="1" applyAlignment="1">
      <alignment horizontal="center" vertical="top"/>
    </xf>
    <xf numFmtId="11" fontId="2" fillId="0" borderId="23" xfId="0" applyNumberFormat="1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0" fillId="5" borderId="0" xfId="0" applyFill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0" fillId="0" borderId="30" xfId="0" applyBorder="1"/>
    <xf numFmtId="0" fontId="0" fillId="0" borderId="0" xfId="0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1" fillId="5" borderId="1" xfId="0" applyFont="1" applyFill="1" applyBorder="1" applyAlignment="1">
      <alignment horizontal="center" vertical="center" textRotation="180"/>
    </xf>
    <xf numFmtId="0" fontId="22" fillId="5" borderId="1" xfId="0" applyFont="1" applyFill="1" applyBorder="1" applyAlignment="1">
      <alignment horizontal="center" vertical="center" textRotation="180"/>
    </xf>
    <xf numFmtId="0" fontId="1" fillId="5" borderId="8" xfId="0" applyFont="1" applyFill="1" applyBorder="1" applyAlignment="1">
      <alignment horizontal="center" vertical="center" textRotation="180"/>
    </xf>
    <xf numFmtId="2" fontId="1" fillId="5" borderId="7" xfId="0" applyNumberFormat="1" applyFont="1" applyFill="1" applyBorder="1" applyAlignment="1">
      <alignment horizontal="center" vertical="center" textRotation="180"/>
    </xf>
    <xf numFmtId="2" fontId="22" fillId="5" borderId="7" xfId="0" applyNumberFormat="1" applyFont="1" applyFill="1" applyBorder="1" applyAlignment="1">
      <alignment horizontal="center" vertical="center" textRotation="180"/>
    </xf>
    <xf numFmtId="1" fontId="1" fillId="0" borderId="7" xfId="0" applyNumberFormat="1" applyFont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2" fontId="0" fillId="0" borderId="0" xfId="0" applyNumberFormat="1"/>
    <xf numFmtId="1" fontId="2" fillId="0" borderId="1" xfId="0" applyNumberFormat="1" applyFont="1" applyBorder="1" applyAlignment="1">
      <alignment horizontal="center" vertical="center"/>
    </xf>
    <xf numFmtId="1" fontId="2" fillId="0" borderId="8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top"/>
    </xf>
    <xf numFmtId="1" fontId="2" fillId="0" borderId="8" xfId="0" applyNumberFormat="1" applyFont="1" applyBorder="1" applyAlignment="1">
      <alignment horizontal="center" vertical="top"/>
    </xf>
    <xf numFmtId="0" fontId="1" fillId="5" borderId="3" xfId="0" applyFont="1" applyFill="1" applyBorder="1" applyAlignment="1">
      <alignment horizontal="center" vertical="center" textRotation="180"/>
    </xf>
    <xf numFmtId="0" fontId="1" fillId="12" borderId="1" xfId="0" applyFont="1" applyFill="1" applyBorder="1" applyAlignment="1">
      <alignment horizontal="center" vertical="center" textRotation="180"/>
    </xf>
    <xf numFmtId="0" fontId="0" fillId="12" borderId="0" xfId="0" applyFill="1"/>
    <xf numFmtId="11" fontId="2" fillId="12" borderId="1" xfId="0" applyNumberFormat="1" applyFont="1" applyFill="1" applyBorder="1" applyAlignment="1">
      <alignment horizontal="center" vertical="center"/>
    </xf>
    <xf numFmtId="11" fontId="2" fillId="12" borderId="2" xfId="0" applyNumberFormat="1" applyFont="1" applyFill="1" applyBorder="1" applyAlignment="1">
      <alignment horizontal="center" vertical="center"/>
    </xf>
    <xf numFmtId="11" fontId="2" fillId="12" borderId="1" xfId="0" applyNumberFormat="1" applyFont="1" applyFill="1" applyBorder="1" applyAlignment="1">
      <alignment horizontal="center" vertical="top"/>
    </xf>
    <xf numFmtId="11" fontId="23" fillId="12" borderId="0" xfId="0" applyNumberFormat="1" applyFont="1" applyFill="1" applyAlignment="1">
      <alignment horizontal="center" vertical="center"/>
    </xf>
    <xf numFmtId="0" fontId="13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3" fillId="0" borderId="5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40"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2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2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2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2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2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2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2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2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144780</xdr:colOff>
      <xdr:row>169</xdr:row>
      <xdr:rowOff>45721</xdr:rowOff>
    </xdr:from>
    <xdr:to>
      <xdr:col>18</xdr:col>
      <xdr:colOff>30947</xdr:colOff>
      <xdr:row>174</xdr:row>
      <xdr:rowOff>30481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D3C034-97BB-4F04-A72F-A95BBA11D3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9980" y="28376881"/>
          <a:ext cx="3543767" cy="8229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435428</xdr:colOff>
      <xdr:row>256</xdr:row>
      <xdr:rowOff>127000</xdr:rowOff>
    </xdr:from>
    <xdr:to>
      <xdr:col>24</xdr:col>
      <xdr:colOff>572810</xdr:colOff>
      <xdr:row>261</xdr:row>
      <xdr:rowOff>64293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3A208C-D938-487F-8522-47158B9030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91142" y="42009786"/>
          <a:ext cx="2568525" cy="753721"/>
        </a:xfrm>
        <a:prstGeom prst="rect">
          <a:avLst/>
        </a:prstGeom>
      </xdr:spPr>
    </xdr:pic>
    <xdr:clientData/>
  </xdr:twoCellAnchor>
  <xdr:twoCellAnchor editAs="oneCell">
    <xdr:from>
      <xdr:col>22</xdr:col>
      <xdr:colOff>532311</xdr:colOff>
      <xdr:row>345</xdr:row>
      <xdr:rowOff>60959</xdr:rowOff>
    </xdr:from>
    <xdr:to>
      <xdr:col>27</xdr:col>
      <xdr:colOff>8565</xdr:colOff>
      <xdr:row>350</xdr:row>
      <xdr:rowOff>108208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1DBFCB9-FE8D-4284-9FBE-A5BDBE9733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03597" y="56503388"/>
          <a:ext cx="2515182" cy="863677"/>
        </a:xfrm>
        <a:prstGeom prst="rect">
          <a:avLst/>
        </a:prstGeom>
      </xdr:spPr>
    </xdr:pic>
    <xdr:clientData/>
  </xdr:twoCellAnchor>
  <xdr:twoCellAnchor editAs="oneCell">
    <xdr:from>
      <xdr:col>24</xdr:col>
      <xdr:colOff>483125</xdr:colOff>
      <xdr:row>427</xdr:row>
      <xdr:rowOff>47997</xdr:rowOff>
    </xdr:from>
    <xdr:to>
      <xdr:col>28</xdr:col>
      <xdr:colOff>536681</xdr:colOff>
      <xdr:row>434</xdr:row>
      <xdr:rowOff>116685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56870BA-0DE4-465B-BF7F-73591F9647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197608" y="71220549"/>
          <a:ext cx="2505970" cy="1233584"/>
        </a:xfrm>
        <a:prstGeom prst="rect">
          <a:avLst/>
        </a:prstGeom>
      </xdr:spPr>
    </xdr:pic>
    <xdr:clientData/>
  </xdr:twoCellAnchor>
  <xdr:twoCellAnchor editAs="oneCell">
    <xdr:from>
      <xdr:col>25</xdr:col>
      <xdr:colOff>461755</xdr:colOff>
      <xdr:row>506</xdr:row>
      <xdr:rowOff>43443</xdr:rowOff>
    </xdr:from>
    <xdr:to>
      <xdr:col>29</xdr:col>
      <xdr:colOff>515311</xdr:colOff>
      <xdr:row>513</xdr:row>
      <xdr:rowOff>103372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FB87E14-FB0F-4B28-9DA2-E8DDC58911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789341" y="84371443"/>
          <a:ext cx="2505970" cy="12335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33E22-D272-4986-90A2-DE9C70910F4C}">
  <dimension ref="A1:X171"/>
  <sheetViews>
    <sheetView tabSelected="1" topLeftCell="A164" zoomScaleNormal="100" workbookViewId="0">
      <selection activeCell="H176" sqref="H176"/>
    </sheetView>
  </sheetViews>
  <sheetFormatPr defaultRowHeight="13.2"/>
  <cols>
    <col min="8" max="8" width="10.88671875" customWidth="1"/>
  </cols>
  <sheetData>
    <row r="1" spans="1:17">
      <c r="A1" s="29" t="s">
        <v>109</v>
      </c>
    </row>
    <row r="2" spans="1:17">
      <c r="A2" s="29" t="s">
        <v>104</v>
      </c>
      <c r="B2">
        <v>1</v>
      </c>
      <c r="C2" s="33">
        <v>0.91891891999999997</v>
      </c>
      <c r="D2" s="33">
        <v>0.75675676000000003</v>
      </c>
      <c r="E2" s="33">
        <v>0.63513514000000004</v>
      </c>
      <c r="F2" s="33">
        <v>0.58108108000000003</v>
      </c>
      <c r="G2" s="33">
        <v>0.58108108000000003</v>
      </c>
      <c r="H2" s="33">
        <v>0.54054053999999996</v>
      </c>
      <c r="I2" s="33">
        <v>0.54054053999999996</v>
      </c>
      <c r="J2" s="33">
        <v>0.48648648999999999</v>
      </c>
      <c r="K2" s="33">
        <v>0.48648648999999999</v>
      </c>
      <c r="L2" s="33">
        <v>0.43243242999999998</v>
      </c>
      <c r="M2" s="33">
        <v>0.35135135000000001</v>
      </c>
      <c r="N2" s="33">
        <v>0.31081080999999999</v>
      </c>
      <c r="O2" s="33">
        <v>0.28378377999999999</v>
      </c>
    </row>
    <row r="4" spans="1:17">
      <c r="A4" s="3" t="s">
        <v>12</v>
      </c>
      <c r="B4" s="4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 t="s">
        <v>9</v>
      </c>
      <c r="L4" s="4" t="s">
        <v>10</v>
      </c>
      <c r="M4" s="4" t="s">
        <v>10</v>
      </c>
      <c r="N4" s="4" t="s">
        <v>11</v>
      </c>
      <c r="O4" s="4" t="s">
        <v>9</v>
      </c>
      <c r="P4" s="31" t="s">
        <v>104</v>
      </c>
      <c r="Q4" s="31" t="s">
        <v>110</v>
      </c>
    </row>
    <row r="5" spans="1:17">
      <c r="A5" s="5" t="s">
        <v>13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0</v>
      </c>
      <c r="N5" s="6">
        <v>0</v>
      </c>
      <c r="O5" s="6">
        <v>0</v>
      </c>
      <c r="P5">
        <f>SQRT(((((B5-$B$2)^2)+(C5-$C$2)^2)+((D5-$D$2)^2)+((E5-$E$2)^2)+((F5-$F$2)^2)+((G5-$G$2)^2)+((H5-$H$2)^2)+((I5-$I$2)^2)+((J5-$J$2)^2)+((K5-$K$2)^2)+((L5-$L$2)^2)+((M5-$M$2)^2)+((N5-$N$2)^2)+((O5-$O$2)^2)))</f>
        <v>1.4567667816808945</v>
      </c>
      <c r="Q5">
        <f>P5^2</f>
        <v>2.1221694562089106</v>
      </c>
    </row>
    <row r="6" spans="1:17">
      <c r="A6" s="8" t="s">
        <v>14</v>
      </c>
      <c r="B6" s="6">
        <v>1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>
        <f>SQRT(((((B6-$B$2)^2)+(C6-$C$2)^2)+((D6-$D$2)^2)+((E6-$E$2)^2)+((F6-$F$2)^2)+((G6-$G$2)^2)+((H6-$H$2)^2)+((I6-$I$2)^2)+((J6-$J$2)^2)+((K6-$K$2)^2)+((L6-$L$2)^2)+((M6-$M$2)^2)+((N6-$N$2)^2)+((O6-$O$2)^2)))</f>
        <v>2.01024585466776</v>
      </c>
      <c r="Q6">
        <f t="shared" ref="Q6:Q69" si="0">P6^2</f>
        <v>4.041088396208913</v>
      </c>
    </row>
    <row r="7" spans="1:17">
      <c r="A7" s="8" t="s">
        <v>15</v>
      </c>
      <c r="B7" s="6">
        <v>1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>
        <f t="shared" ref="P7:P69" si="1">SQRT(((((B7-$B$2)^2)+(C7-$C$2)^2)+((D7-$D$2)^2)+((E7-$E$2)^2)+((F7-$F$2)^2)+((G7-$G$2)^2)+((H7-$H$2)^2)+((I7-$I$2)^2)+((J7-$J$2)^2)+((K7-$K$2)^2)+((L7-$L$2)^2)+((M7-$M$2)^2)+((N7-$N$2)^2)+((O7-$O$2)^2)))</f>
        <v>2.01024585466776</v>
      </c>
      <c r="Q7">
        <f t="shared" si="0"/>
        <v>4.041088396208913</v>
      </c>
    </row>
    <row r="8" spans="1:17">
      <c r="A8" s="8" t="s">
        <v>16</v>
      </c>
      <c r="B8" s="9">
        <v>1</v>
      </c>
      <c r="C8" s="9">
        <v>1</v>
      </c>
      <c r="D8" s="9">
        <v>1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>
        <f t="shared" si="1"/>
        <v>1.6400417787998303</v>
      </c>
      <c r="Q8">
        <f t="shared" si="0"/>
        <v>2.6897370362089115</v>
      </c>
    </row>
    <row r="9" spans="1:17">
      <c r="A9" s="8" t="s">
        <v>17</v>
      </c>
      <c r="B9" s="10">
        <v>1</v>
      </c>
      <c r="C9" s="10">
        <v>1</v>
      </c>
      <c r="D9" s="10">
        <v>1</v>
      </c>
      <c r="E9" s="10">
        <v>1</v>
      </c>
      <c r="F9" s="10">
        <v>1</v>
      </c>
      <c r="G9" s="10">
        <v>1</v>
      </c>
      <c r="H9" s="10">
        <v>1</v>
      </c>
      <c r="I9" s="10">
        <v>1</v>
      </c>
      <c r="J9" s="10">
        <v>1</v>
      </c>
      <c r="K9" s="10">
        <v>1</v>
      </c>
      <c r="L9" s="10">
        <v>1</v>
      </c>
      <c r="M9" s="10">
        <v>1</v>
      </c>
      <c r="N9" s="10">
        <v>1</v>
      </c>
      <c r="O9" s="10">
        <v>1</v>
      </c>
      <c r="P9">
        <f t="shared" si="1"/>
        <v>1.7972972976691728</v>
      </c>
      <c r="Q9">
        <f t="shared" si="0"/>
        <v>3.2302775762089113</v>
      </c>
    </row>
    <row r="10" spans="1:17">
      <c r="A10" s="8" t="s">
        <v>18</v>
      </c>
      <c r="B10" s="10">
        <v>1</v>
      </c>
      <c r="C10" s="10">
        <v>1</v>
      </c>
      <c r="D10" s="10">
        <v>1</v>
      </c>
      <c r="E10" s="10">
        <v>1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1</v>
      </c>
      <c r="L10" s="10">
        <v>1</v>
      </c>
      <c r="M10" s="10">
        <v>1</v>
      </c>
      <c r="N10" s="10">
        <v>1</v>
      </c>
      <c r="O10" s="10">
        <v>1</v>
      </c>
      <c r="P10">
        <f t="shared" si="1"/>
        <v>1.7972972976691728</v>
      </c>
      <c r="Q10">
        <f t="shared" si="0"/>
        <v>3.2302775762089113</v>
      </c>
    </row>
    <row r="11" spans="1:17">
      <c r="A11" s="8" t="s">
        <v>19</v>
      </c>
      <c r="B11" s="10">
        <v>1</v>
      </c>
      <c r="C11" s="10">
        <v>1</v>
      </c>
      <c r="D11" s="10">
        <v>1</v>
      </c>
      <c r="E11" s="10">
        <v>1</v>
      </c>
      <c r="F11" s="10">
        <v>1</v>
      </c>
      <c r="G11" s="10">
        <v>1</v>
      </c>
      <c r="H11" s="10">
        <v>1</v>
      </c>
      <c r="I11" s="10">
        <v>1</v>
      </c>
      <c r="J11" s="10">
        <v>1</v>
      </c>
      <c r="K11" s="10">
        <v>1</v>
      </c>
      <c r="L11" s="10">
        <v>1</v>
      </c>
      <c r="M11" s="10">
        <v>1</v>
      </c>
      <c r="N11" s="10">
        <v>1</v>
      </c>
      <c r="O11" s="10">
        <v>1</v>
      </c>
      <c r="P11">
        <f t="shared" si="1"/>
        <v>1.7972972976691728</v>
      </c>
      <c r="Q11">
        <f t="shared" si="0"/>
        <v>3.2302775762089113</v>
      </c>
    </row>
    <row r="12" spans="1:17">
      <c r="A12" s="8" t="s">
        <v>20</v>
      </c>
      <c r="B12" s="10">
        <v>1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>
        <f t="shared" si="1"/>
        <v>2.01024585466776</v>
      </c>
      <c r="Q12">
        <f t="shared" si="0"/>
        <v>4.041088396208913</v>
      </c>
    </row>
    <row r="13" spans="1:17">
      <c r="A13" s="8" t="s">
        <v>21</v>
      </c>
      <c r="B13" s="10">
        <v>1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>
        <f t="shared" si="1"/>
        <v>2.01024585466776</v>
      </c>
      <c r="Q13">
        <f t="shared" si="0"/>
        <v>4.041088396208913</v>
      </c>
    </row>
    <row r="14" spans="1:17">
      <c r="A14" s="8" t="s">
        <v>22</v>
      </c>
      <c r="B14" s="10">
        <v>1</v>
      </c>
      <c r="C14" s="10">
        <v>1</v>
      </c>
      <c r="D14" s="10">
        <v>1</v>
      </c>
      <c r="E14" s="10">
        <v>1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>
        <f t="shared" si="1"/>
        <v>1.5554635181221419</v>
      </c>
      <c r="Q14">
        <f t="shared" si="0"/>
        <v>2.4194667562089109</v>
      </c>
    </row>
    <row r="15" spans="1:17">
      <c r="A15" s="8" t="s">
        <v>23</v>
      </c>
      <c r="B15" s="10">
        <v>1</v>
      </c>
      <c r="C15" s="10">
        <v>1</v>
      </c>
      <c r="D15" s="10">
        <v>1</v>
      </c>
      <c r="E15" s="10">
        <v>1</v>
      </c>
      <c r="F15" s="10">
        <v>1</v>
      </c>
      <c r="G15" s="10">
        <v>1</v>
      </c>
      <c r="H15" s="10">
        <v>1</v>
      </c>
      <c r="I15" s="10">
        <v>1</v>
      </c>
      <c r="J15" s="10">
        <v>1</v>
      </c>
      <c r="K15" s="10">
        <v>1</v>
      </c>
      <c r="L15" s="10">
        <v>1</v>
      </c>
      <c r="M15" s="10">
        <v>1</v>
      </c>
      <c r="N15" s="10">
        <v>1</v>
      </c>
      <c r="O15" s="10">
        <v>1</v>
      </c>
      <c r="P15">
        <f t="shared" si="1"/>
        <v>1.7972972976691728</v>
      </c>
      <c r="Q15">
        <f t="shared" si="0"/>
        <v>3.2302775762089113</v>
      </c>
    </row>
    <row r="16" spans="1:17">
      <c r="A16" s="8" t="s">
        <v>24</v>
      </c>
      <c r="B16" s="10">
        <v>1</v>
      </c>
      <c r="C16" s="10">
        <v>1</v>
      </c>
      <c r="D16" s="10">
        <v>1</v>
      </c>
      <c r="E16" s="10">
        <v>1</v>
      </c>
      <c r="F16" s="10">
        <v>1</v>
      </c>
      <c r="G16" s="10">
        <v>1</v>
      </c>
      <c r="H16" s="10">
        <v>1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1</v>
      </c>
      <c r="P16">
        <f t="shared" si="1"/>
        <v>1.7972972976691728</v>
      </c>
      <c r="Q16">
        <f t="shared" si="0"/>
        <v>3.2302775762089113</v>
      </c>
    </row>
    <row r="17" spans="1:17">
      <c r="A17" s="8" t="s">
        <v>25</v>
      </c>
      <c r="B17" s="10">
        <v>1</v>
      </c>
      <c r="C17" s="10">
        <v>1</v>
      </c>
      <c r="D17" s="10">
        <v>1</v>
      </c>
      <c r="E17" s="10">
        <v>1</v>
      </c>
      <c r="F17" s="10">
        <v>1</v>
      </c>
      <c r="G17" s="10">
        <v>1</v>
      </c>
      <c r="H17" s="10">
        <v>1</v>
      </c>
      <c r="I17" s="10">
        <v>1</v>
      </c>
      <c r="J17" s="10">
        <v>1</v>
      </c>
      <c r="K17" s="10">
        <v>1</v>
      </c>
      <c r="L17" s="10">
        <v>0</v>
      </c>
      <c r="M17" s="10">
        <v>0</v>
      </c>
      <c r="N17" s="10">
        <v>0</v>
      </c>
      <c r="O17" s="10">
        <v>0</v>
      </c>
      <c r="P17">
        <f t="shared" si="1"/>
        <v>1.4096220472910148</v>
      </c>
      <c r="Q17">
        <f t="shared" si="0"/>
        <v>1.9870343162089119</v>
      </c>
    </row>
    <row r="18" spans="1:17">
      <c r="A18" s="8" t="s">
        <v>26</v>
      </c>
      <c r="B18" s="10">
        <v>1</v>
      </c>
      <c r="C18" s="10">
        <v>1</v>
      </c>
      <c r="D18" s="10">
        <v>1</v>
      </c>
      <c r="E18" s="10">
        <v>1</v>
      </c>
      <c r="F18" s="10">
        <v>1</v>
      </c>
      <c r="G18" s="10">
        <v>1</v>
      </c>
      <c r="H18" s="10">
        <v>1</v>
      </c>
      <c r="I18" s="10">
        <v>1</v>
      </c>
      <c r="J18" s="10">
        <v>1</v>
      </c>
      <c r="K18" s="10">
        <v>1</v>
      </c>
      <c r="L18" s="10">
        <v>1</v>
      </c>
      <c r="M18" s="10">
        <v>1</v>
      </c>
      <c r="N18" s="10">
        <v>1</v>
      </c>
      <c r="O18" s="10">
        <v>1</v>
      </c>
      <c r="P18">
        <f t="shared" si="1"/>
        <v>1.7972972976691728</v>
      </c>
      <c r="Q18">
        <f t="shared" si="0"/>
        <v>3.2302775762089113</v>
      </c>
    </row>
    <row r="19" spans="1:17">
      <c r="A19" s="8" t="s">
        <v>27</v>
      </c>
      <c r="B19" s="10">
        <v>1</v>
      </c>
      <c r="C19" s="10">
        <v>1</v>
      </c>
      <c r="D19" s="10">
        <v>1</v>
      </c>
      <c r="E19" s="10">
        <v>1</v>
      </c>
      <c r="F19" s="10">
        <v>1</v>
      </c>
      <c r="G19" s="10">
        <v>1</v>
      </c>
      <c r="H19" s="10">
        <v>1</v>
      </c>
      <c r="I19" s="10">
        <v>1</v>
      </c>
      <c r="J19" s="10">
        <v>1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>
        <f t="shared" si="1"/>
        <v>1.7972972976691728</v>
      </c>
      <c r="Q19">
        <f t="shared" si="0"/>
        <v>3.2302775762089113</v>
      </c>
    </row>
    <row r="20" spans="1:17">
      <c r="A20" s="8" t="s">
        <v>28</v>
      </c>
      <c r="B20" s="10">
        <v>1</v>
      </c>
      <c r="C20" s="10">
        <v>1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>
        <f t="shared" si="1"/>
        <v>1.7897627094698647</v>
      </c>
      <c r="Q20">
        <f t="shared" si="0"/>
        <v>3.2032505562089115</v>
      </c>
    </row>
    <row r="21" spans="1:17">
      <c r="A21" s="8" t="s">
        <v>29</v>
      </c>
      <c r="B21" s="10">
        <v>1</v>
      </c>
      <c r="C21" s="10">
        <v>1</v>
      </c>
      <c r="D21" s="10">
        <v>1</v>
      </c>
      <c r="E21" s="10">
        <v>1</v>
      </c>
      <c r="F21" s="10">
        <v>1</v>
      </c>
      <c r="G21" s="10">
        <v>1</v>
      </c>
      <c r="H21" s="10">
        <v>1</v>
      </c>
      <c r="I21" s="10">
        <v>1</v>
      </c>
      <c r="J21" s="10">
        <v>1</v>
      </c>
      <c r="K21" s="10">
        <v>1</v>
      </c>
      <c r="L21" s="10">
        <v>1</v>
      </c>
      <c r="M21" s="10">
        <v>1</v>
      </c>
      <c r="N21" s="10">
        <v>0</v>
      </c>
      <c r="O21" s="10">
        <v>0</v>
      </c>
      <c r="P21">
        <f t="shared" si="1"/>
        <v>1.5554635181221419</v>
      </c>
      <c r="Q21">
        <f t="shared" si="0"/>
        <v>2.4194667562089109</v>
      </c>
    </row>
    <row r="22" spans="1:17">
      <c r="A22" s="8" t="s">
        <v>30</v>
      </c>
      <c r="B22" s="10">
        <v>1</v>
      </c>
      <c r="C22" s="10">
        <v>1</v>
      </c>
      <c r="D22" s="10">
        <v>1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>
        <f t="shared" si="1"/>
        <v>1.6400417787998303</v>
      </c>
      <c r="Q22">
        <f t="shared" si="0"/>
        <v>2.6897370362089115</v>
      </c>
    </row>
    <row r="23" spans="1:17">
      <c r="A23" s="8" t="s">
        <v>31</v>
      </c>
      <c r="B23" s="10">
        <v>1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>
        <f t="shared" si="1"/>
        <v>2.01024585466776</v>
      </c>
      <c r="Q23">
        <f t="shared" si="0"/>
        <v>4.041088396208913</v>
      </c>
    </row>
    <row r="24" spans="1:17">
      <c r="A24" s="8" t="s">
        <v>32</v>
      </c>
      <c r="B24" s="10">
        <v>1</v>
      </c>
      <c r="C24" s="10">
        <v>1</v>
      </c>
      <c r="D24" s="10">
        <v>1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>
        <f t="shared" si="1"/>
        <v>1.6400417787998303</v>
      </c>
      <c r="Q24">
        <f t="shared" si="0"/>
        <v>2.6897370362089115</v>
      </c>
    </row>
    <row r="25" spans="1:17">
      <c r="A25" s="8" t="s">
        <v>33</v>
      </c>
      <c r="B25" s="10">
        <v>1</v>
      </c>
      <c r="C25" s="10">
        <v>1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>
        <f t="shared" si="1"/>
        <v>1.7897627094698647</v>
      </c>
      <c r="Q25">
        <f t="shared" si="0"/>
        <v>3.2032505562089115</v>
      </c>
    </row>
    <row r="26" spans="1:17">
      <c r="A26" s="8" t="s">
        <v>34</v>
      </c>
      <c r="B26" s="10">
        <v>1</v>
      </c>
      <c r="C26" s="10">
        <v>1</v>
      </c>
      <c r="D26" s="10">
        <v>1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>
        <f t="shared" si="1"/>
        <v>1.6400417787998303</v>
      </c>
      <c r="Q26">
        <f t="shared" si="0"/>
        <v>2.6897370362089115</v>
      </c>
    </row>
    <row r="27" spans="1:17">
      <c r="A27" s="8" t="s">
        <v>35</v>
      </c>
      <c r="B27" s="10">
        <v>1</v>
      </c>
      <c r="C27" s="10">
        <v>1</v>
      </c>
      <c r="D27" s="10">
        <v>1</v>
      </c>
      <c r="E27" s="10">
        <v>1</v>
      </c>
      <c r="F27" s="10">
        <v>1</v>
      </c>
      <c r="G27" s="10">
        <v>1</v>
      </c>
      <c r="H27" s="10">
        <v>1</v>
      </c>
      <c r="I27" s="10">
        <v>1</v>
      </c>
      <c r="J27" s="10">
        <v>1</v>
      </c>
      <c r="K27" s="10">
        <v>1</v>
      </c>
      <c r="L27" s="10">
        <v>1</v>
      </c>
      <c r="M27" s="10">
        <v>1</v>
      </c>
      <c r="N27" s="10">
        <v>1</v>
      </c>
      <c r="O27" s="10">
        <v>1</v>
      </c>
      <c r="P27">
        <f t="shared" si="1"/>
        <v>1.7972972976691728</v>
      </c>
      <c r="Q27">
        <f t="shared" si="0"/>
        <v>3.2302775762089113</v>
      </c>
    </row>
    <row r="28" spans="1:17">
      <c r="A28" s="8" t="s">
        <v>36</v>
      </c>
      <c r="B28" s="10">
        <v>1</v>
      </c>
      <c r="C28" s="10">
        <v>1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>
        <f t="shared" si="1"/>
        <v>1.7897627094698647</v>
      </c>
      <c r="Q28">
        <f t="shared" si="0"/>
        <v>3.2032505562089115</v>
      </c>
    </row>
    <row r="29" spans="1:17">
      <c r="A29" s="8" t="s">
        <v>37</v>
      </c>
      <c r="B29" s="10">
        <v>1</v>
      </c>
      <c r="C29" s="10">
        <v>1</v>
      </c>
      <c r="D29" s="10">
        <v>1</v>
      </c>
      <c r="E29" s="10">
        <v>1</v>
      </c>
      <c r="F29" s="10">
        <v>1</v>
      </c>
      <c r="G29" s="10">
        <v>1</v>
      </c>
      <c r="H29" s="10">
        <v>1</v>
      </c>
      <c r="I29" s="10">
        <v>1</v>
      </c>
      <c r="J29" s="10">
        <v>1</v>
      </c>
      <c r="K29" s="10">
        <v>1</v>
      </c>
      <c r="L29" s="10">
        <v>1</v>
      </c>
      <c r="M29" s="10">
        <v>1</v>
      </c>
      <c r="N29" s="10">
        <v>1</v>
      </c>
      <c r="O29" s="10">
        <v>1</v>
      </c>
      <c r="P29">
        <f t="shared" si="1"/>
        <v>1.7972972976691728</v>
      </c>
      <c r="Q29">
        <f t="shared" si="0"/>
        <v>3.2302775762089113</v>
      </c>
    </row>
    <row r="30" spans="1:17">
      <c r="A30" s="8" t="s">
        <v>38</v>
      </c>
      <c r="B30" s="10">
        <v>1</v>
      </c>
      <c r="C30" s="10">
        <v>1</v>
      </c>
      <c r="D30" s="10">
        <v>1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>
        <f t="shared" si="1"/>
        <v>1.6400417787998303</v>
      </c>
      <c r="Q30">
        <f t="shared" si="0"/>
        <v>2.6897370362089115</v>
      </c>
    </row>
    <row r="31" spans="1:17">
      <c r="A31" s="8" t="s">
        <v>39</v>
      </c>
      <c r="B31" s="10">
        <v>1</v>
      </c>
      <c r="C31" s="10">
        <v>1</v>
      </c>
      <c r="D31" s="10">
        <v>1</v>
      </c>
      <c r="E31" s="10">
        <v>1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>
        <f t="shared" si="1"/>
        <v>1.5554635181221419</v>
      </c>
      <c r="Q31">
        <f t="shared" si="0"/>
        <v>2.4194667562089109</v>
      </c>
    </row>
    <row r="32" spans="1:17">
      <c r="A32" s="8" t="s">
        <v>40</v>
      </c>
      <c r="B32" s="10">
        <v>1</v>
      </c>
      <c r="C32" s="10">
        <v>1</v>
      </c>
      <c r="D32" s="10">
        <v>1</v>
      </c>
      <c r="E32" s="10">
        <v>1</v>
      </c>
      <c r="F32" s="10">
        <v>1</v>
      </c>
      <c r="G32" s="10">
        <v>1</v>
      </c>
      <c r="H32" s="10">
        <v>1</v>
      </c>
      <c r="I32" s="10">
        <v>1</v>
      </c>
      <c r="J32" s="10">
        <v>1</v>
      </c>
      <c r="K32" s="10">
        <v>1</v>
      </c>
      <c r="L32" s="10">
        <v>0</v>
      </c>
      <c r="M32" s="10">
        <v>0</v>
      </c>
      <c r="N32" s="10">
        <v>0</v>
      </c>
      <c r="O32" s="10">
        <v>0</v>
      </c>
      <c r="P32">
        <f t="shared" si="1"/>
        <v>1.4096220472910148</v>
      </c>
      <c r="Q32">
        <f t="shared" si="0"/>
        <v>1.9870343162089119</v>
      </c>
    </row>
    <row r="33" spans="1:17">
      <c r="A33" s="8" t="s">
        <v>41</v>
      </c>
      <c r="B33" s="10">
        <v>1</v>
      </c>
      <c r="C33" s="10">
        <v>1</v>
      </c>
      <c r="D33" s="10">
        <v>1</v>
      </c>
      <c r="E33" s="10">
        <v>1</v>
      </c>
      <c r="F33" s="10">
        <v>1</v>
      </c>
      <c r="G33" s="10">
        <v>1</v>
      </c>
      <c r="H33" s="10">
        <v>1</v>
      </c>
      <c r="I33" s="10">
        <v>1</v>
      </c>
      <c r="J33" s="10">
        <v>1</v>
      </c>
      <c r="K33" s="10">
        <v>1</v>
      </c>
      <c r="L33" s="10">
        <v>1</v>
      </c>
      <c r="M33" s="10">
        <v>1</v>
      </c>
      <c r="N33" s="10">
        <v>1</v>
      </c>
      <c r="O33" s="10">
        <v>1</v>
      </c>
      <c r="P33">
        <f t="shared" si="1"/>
        <v>1.7972972976691728</v>
      </c>
      <c r="Q33">
        <f t="shared" si="0"/>
        <v>3.2302775762089113</v>
      </c>
    </row>
    <row r="34" spans="1:17">
      <c r="A34" s="8" t="s">
        <v>42</v>
      </c>
      <c r="B34" s="10">
        <v>1</v>
      </c>
      <c r="C34" s="10">
        <v>1</v>
      </c>
      <c r="D34" s="10">
        <v>1</v>
      </c>
      <c r="E34" s="10">
        <v>1</v>
      </c>
      <c r="F34" s="10">
        <v>1</v>
      </c>
      <c r="G34" s="10">
        <v>1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>
        <f t="shared" si="1"/>
        <v>1.4474606855486305</v>
      </c>
      <c r="Q34">
        <f t="shared" si="0"/>
        <v>2.0951424362089113</v>
      </c>
    </row>
    <row r="35" spans="1:17">
      <c r="A35" s="8" t="s">
        <v>43</v>
      </c>
      <c r="B35" s="10">
        <v>1</v>
      </c>
      <c r="C35" s="10">
        <v>1</v>
      </c>
      <c r="D35" s="10">
        <v>1</v>
      </c>
      <c r="E35" s="10">
        <v>1</v>
      </c>
      <c r="F35" s="10">
        <v>1</v>
      </c>
      <c r="G35" s="10">
        <v>1</v>
      </c>
      <c r="H35" s="10">
        <v>1</v>
      </c>
      <c r="I35" s="10">
        <v>1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>
        <f t="shared" si="1"/>
        <v>1.3903166100600652</v>
      </c>
      <c r="Q35">
        <f t="shared" si="0"/>
        <v>1.9329802762089114</v>
      </c>
    </row>
    <row r="36" spans="1:17">
      <c r="A36" s="8" t="s">
        <v>44</v>
      </c>
      <c r="B36" s="10">
        <v>1</v>
      </c>
      <c r="C36" s="10">
        <v>1</v>
      </c>
      <c r="D36" s="10">
        <v>1</v>
      </c>
      <c r="E36" s="10">
        <v>1</v>
      </c>
      <c r="F36" s="10">
        <v>1</v>
      </c>
      <c r="G36" s="10">
        <v>1</v>
      </c>
      <c r="H36" s="10">
        <v>1</v>
      </c>
      <c r="I36" s="10">
        <v>1</v>
      </c>
      <c r="J36" s="10">
        <v>1</v>
      </c>
      <c r="K36" s="10">
        <v>1</v>
      </c>
      <c r="L36" s="10">
        <v>1</v>
      </c>
      <c r="M36" s="10">
        <v>1</v>
      </c>
      <c r="N36" s="10">
        <v>1</v>
      </c>
      <c r="O36" s="10">
        <v>1</v>
      </c>
      <c r="P36">
        <f t="shared" si="1"/>
        <v>1.7972972976691728</v>
      </c>
      <c r="Q36">
        <f t="shared" si="0"/>
        <v>3.2302775762089113</v>
      </c>
    </row>
    <row r="37" spans="1:17">
      <c r="A37" s="8" t="s">
        <v>45</v>
      </c>
      <c r="B37" s="10">
        <v>1</v>
      </c>
      <c r="C37" s="10">
        <v>1</v>
      </c>
      <c r="D37" s="10">
        <v>1</v>
      </c>
      <c r="E37" s="10">
        <v>1</v>
      </c>
      <c r="F37" s="10">
        <v>1</v>
      </c>
      <c r="G37" s="10">
        <v>1</v>
      </c>
      <c r="H37" s="10">
        <v>1</v>
      </c>
      <c r="I37" s="10">
        <v>1</v>
      </c>
      <c r="J37" s="10">
        <v>1</v>
      </c>
      <c r="K37" s="10">
        <v>1</v>
      </c>
      <c r="L37" s="10">
        <v>1</v>
      </c>
      <c r="M37" s="10">
        <v>1</v>
      </c>
      <c r="N37" s="10">
        <v>1</v>
      </c>
      <c r="O37" s="10">
        <v>1</v>
      </c>
      <c r="P37">
        <f t="shared" si="1"/>
        <v>1.7972972976691728</v>
      </c>
      <c r="Q37">
        <f t="shared" si="0"/>
        <v>3.2302775762089113</v>
      </c>
    </row>
    <row r="38" spans="1:17">
      <c r="A38" s="8" t="s">
        <v>46</v>
      </c>
      <c r="B38" s="10">
        <v>1</v>
      </c>
      <c r="C38" s="10">
        <v>1</v>
      </c>
      <c r="D38" s="10">
        <v>1</v>
      </c>
      <c r="E38" s="10">
        <v>1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>
        <f t="shared" si="1"/>
        <v>1.5554635181221419</v>
      </c>
      <c r="Q38">
        <f t="shared" si="0"/>
        <v>2.4194667562089109</v>
      </c>
    </row>
    <row r="39" spans="1:17">
      <c r="A39" s="8" t="s">
        <v>47</v>
      </c>
      <c r="B39" s="10">
        <v>1</v>
      </c>
      <c r="C39" s="10">
        <v>1</v>
      </c>
      <c r="D39" s="10">
        <v>1</v>
      </c>
      <c r="E39" s="10">
        <v>1</v>
      </c>
      <c r="F39" s="10">
        <v>1</v>
      </c>
      <c r="G39" s="10">
        <v>1</v>
      </c>
      <c r="H39" s="10">
        <v>1</v>
      </c>
      <c r="I39" s="10">
        <v>1</v>
      </c>
      <c r="J39" s="10">
        <v>1</v>
      </c>
      <c r="K39" s="10">
        <v>1</v>
      </c>
      <c r="L39" s="10">
        <v>1</v>
      </c>
      <c r="M39" s="10">
        <v>1</v>
      </c>
      <c r="N39" s="10">
        <v>1</v>
      </c>
      <c r="O39" s="10">
        <v>1</v>
      </c>
      <c r="P39">
        <f t="shared" si="1"/>
        <v>1.7972972976691728</v>
      </c>
      <c r="Q39">
        <f t="shared" si="0"/>
        <v>3.2302775762089113</v>
      </c>
    </row>
    <row r="40" spans="1:17">
      <c r="A40" s="8" t="s">
        <v>48</v>
      </c>
      <c r="B40" s="10">
        <v>1</v>
      </c>
      <c r="C40" s="10">
        <v>1</v>
      </c>
      <c r="D40" s="10">
        <v>1</v>
      </c>
      <c r="E40" s="10">
        <v>1</v>
      </c>
      <c r="F40" s="10">
        <v>1</v>
      </c>
      <c r="G40" s="10">
        <v>1</v>
      </c>
      <c r="H40" s="10">
        <v>1</v>
      </c>
      <c r="I40" s="10">
        <v>1</v>
      </c>
      <c r="J40" s="10">
        <v>1</v>
      </c>
      <c r="K40" s="10">
        <v>1</v>
      </c>
      <c r="L40" s="10">
        <v>1</v>
      </c>
      <c r="M40" s="10">
        <v>1</v>
      </c>
      <c r="N40" s="10">
        <v>0</v>
      </c>
      <c r="O40" s="10">
        <v>0</v>
      </c>
      <c r="P40">
        <f t="shared" si="1"/>
        <v>1.5554635181221419</v>
      </c>
      <c r="Q40">
        <f t="shared" si="0"/>
        <v>2.4194667562089109</v>
      </c>
    </row>
    <row r="41" spans="1:17">
      <c r="A41" s="8" t="s">
        <v>49</v>
      </c>
      <c r="B41" s="10">
        <v>1</v>
      </c>
      <c r="C41" s="10">
        <v>1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>
        <f t="shared" si="1"/>
        <v>1.7897627094698647</v>
      </c>
      <c r="Q41">
        <f t="shared" si="0"/>
        <v>3.2032505562089115</v>
      </c>
    </row>
    <row r="42" spans="1:17">
      <c r="A42" s="8" t="s">
        <v>50</v>
      </c>
      <c r="B42" s="10">
        <v>1</v>
      </c>
      <c r="C42" s="10">
        <v>1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>
        <f t="shared" si="1"/>
        <v>1.7897627094698647</v>
      </c>
      <c r="Q42">
        <f t="shared" si="0"/>
        <v>3.2032505562089115</v>
      </c>
    </row>
    <row r="43" spans="1:17">
      <c r="A43" s="8" t="s">
        <v>51</v>
      </c>
      <c r="B43" s="10">
        <v>1</v>
      </c>
      <c r="C43" s="10">
        <v>1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>
        <f t="shared" si="1"/>
        <v>1.7897627094698647</v>
      </c>
      <c r="Q43">
        <f t="shared" si="0"/>
        <v>3.2032505562089115</v>
      </c>
    </row>
    <row r="44" spans="1:17">
      <c r="A44" s="8" t="s">
        <v>52</v>
      </c>
      <c r="B44" s="10">
        <v>1</v>
      </c>
      <c r="C44" s="10">
        <v>1</v>
      </c>
      <c r="D44" s="10">
        <v>1</v>
      </c>
      <c r="E44" s="10">
        <v>1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>
        <f t="shared" si="1"/>
        <v>1.5554635181221419</v>
      </c>
      <c r="Q44">
        <f t="shared" si="0"/>
        <v>2.4194667562089109</v>
      </c>
    </row>
    <row r="45" spans="1:17">
      <c r="A45" s="8" t="s">
        <v>53</v>
      </c>
      <c r="B45" s="10">
        <v>1</v>
      </c>
      <c r="C45" s="10">
        <v>1</v>
      </c>
      <c r="D45" s="10">
        <v>1</v>
      </c>
      <c r="E45" s="10">
        <v>1</v>
      </c>
      <c r="F45" s="10">
        <v>1</v>
      </c>
      <c r="G45" s="10">
        <v>1</v>
      </c>
      <c r="H45" s="10">
        <v>1</v>
      </c>
      <c r="I45" s="10">
        <v>1</v>
      </c>
      <c r="J45" s="10">
        <v>1</v>
      </c>
      <c r="K45" s="10">
        <v>1</v>
      </c>
      <c r="L45" s="10">
        <v>1</v>
      </c>
      <c r="M45" s="10">
        <v>1</v>
      </c>
      <c r="N45" s="10">
        <v>1</v>
      </c>
      <c r="O45" s="10">
        <v>1</v>
      </c>
      <c r="P45">
        <f t="shared" si="1"/>
        <v>1.7972972976691728</v>
      </c>
      <c r="Q45">
        <f t="shared" si="0"/>
        <v>3.2302775762089113</v>
      </c>
    </row>
    <row r="46" spans="1:17">
      <c r="A46" s="8" t="s">
        <v>54</v>
      </c>
      <c r="B46" s="10">
        <v>1</v>
      </c>
      <c r="C46" s="10">
        <v>1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>
        <f t="shared" si="1"/>
        <v>1.7897627094698647</v>
      </c>
      <c r="Q46">
        <f t="shared" si="0"/>
        <v>3.2032505562089115</v>
      </c>
    </row>
    <row r="47" spans="1:17">
      <c r="A47" s="8" t="s">
        <v>55</v>
      </c>
      <c r="B47" s="10">
        <v>1</v>
      </c>
      <c r="C47" s="10">
        <v>1</v>
      </c>
      <c r="D47" s="10">
        <v>1</v>
      </c>
      <c r="E47" s="10">
        <v>1</v>
      </c>
      <c r="F47" s="10">
        <v>1</v>
      </c>
      <c r="G47" s="10">
        <v>1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>
        <f t="shared" si="1"/>
        <v>1.4474606855486305</v>
      </c>
      <c r="Q47">
        <f t="shared" si="0"/>
        <v>2.0951424362089113</v>
      </c>
    </row>
    <row r="48" spans="1:17">
      <c r="A48" s="8" t="s">
        <v>56</v>
      </c>
      <c r="B48" s="10">
        <v>1</v>
      </c>
      <c r="C48" s="10">
        <v>1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>
        <f t="shared" si="1"/>
        <v>1.7897627094698647</v>
      </c>
      <c r="Q48">
        <f t="shared" si="0"/>
        <v>3.2032505562089115</v>
      </c>
    </row>
    <row r="49" spans="1:17">
      <c r="A49" s="8" t="s">
        <v>57</v>
      </c>
      <c r="B49" s="10">
        <v>1</v>
      </c>
      <c r="C49" s="10">
        <v>1</v>
      </c>
      <c r="D49" s="10">
        <v>1</v>
      </c>
      <c r="E49" s="10">
        <v>1</v>
      </c>
      <c r="F49" s="10">
        <v>1</v>
      </c>
      <c r="G49" s="10">
        <v>1</v>
      </c>
      <c r="H49" s="10">
        <v>1</v>
      </c>
      <c r="I49" s="10">
        <v>1</v>
      </c>
      <c r="J49" s="10">
        <v>1</v>
      </c>
      <c r="K49" s="10">
        <v>1</v>
      </c>
      <c r="L49" s="10">
        <v>1</v>
      </c>
      <c r="M49" s="10">
        <v>1</v>
      </c>
      <c r="N49" s="10">
        <v>1</v>
      </c>
      <c r="O49" s="10">
        <v>1</v>
      </c>
      <c r="P49">
        <f t="shared" si="1"/>
        <v>1.7972972976691728</v>
      </c>
      <c r="Q49">
        <f t="shared" si="0"/>
        <v>3.2302775762089113</v>
      </c>
    </row>
    <row r="50" spans="1:17">
      <c r="A50" s="8" t="s">
        <v>58</v>
      </c>
      <c r="B50" s="10">
        <v>1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>
        <f t="shared" si="1"/>
        <v>2.01024585466776</v>
      </c>
      <c r="Q50">
        <f t="shared" si="0"/>
        <v>4.041088396208913</v>
      </c>
    </row>
    <row r="51" spans="1:17">
      <c r="A51" s="8" t="s">
        <v>59</v>
      </c>
      <c r="B51" s="10">
        <v>1</v>
      </c>
      <c r="C51" s="10">
        <v>1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>
        <f t="shared" si="1"/>
        <v>1.7897627094698647</v>
      </c>
      <c r="Q51">
        <f t="shared" si="0"/>
        <v>3.2032505562089115</v>
      </c>
    </row>
    <row r="52" spans="1:17">
      <c r="A52" s="8" t="s">
        <v>60</v>
      </c>
      <c r="B52" s="10">
        <v>1</v>
      </c>
      <c r="C52" s="10">
        <v>1</v>
      </c>
      <c r="D52" s="10">
        <v>1</v>
      </c>
      <c r="E52" s="10">
        <v>1</v>
      </c>
      <c r="F52" s="10">
        <v>1</v>
      </c>
      <c r="G52" s="10">
        <v>1</v>
      </c>
      <c r="H52" s="10">
        <v>1</v>
      </c>
      <c r="I52" s="10">
        <v>1</v>
      </c>
      <c r="J52" s="10">
        <v>1</v>
      </c>
      <c r="K52" s="10">
        <v>1</v>
      </c>
      <c r="L52" s="10">
        <v>1</v>
      </c>
      <c r="M52" s="10">
        <v>0</v>
      </c>
      <c r="N52" s="10">
        <v>0</v>
      </c>
      <c r="O52" s="10">
        <v>0</v>
      </c>
      <c r="P52">
        <f t="shared" si="1"/>
        <v>1.4567667816808945</v>
      </c>
      <c r="Q52">
        <f t="shared" si="0"/>
        <v>2.1221694562089106</v>
      </c>
    </row>
    <row r="53" spans="1:17">
      <c r="A53" s="8" t="s">
        <v>61</v>
      </c>
      <c r="B53" s="10">
        <v>1</v>
      </c>
      <c r="C53" s="10">
        <v>1</v>
      </c>
      <c r="D53" s="10">
        <v>1</v>
      </c>
      <c r="E53" s="10">
        <v>1</v>
      </c>
      <c r="F53" s="10">
        <v>1</v>
      </c>
      <c r="G53" s="10">
        <v>1</v>
      </c>
      <c r="H53" s="10">
        <v>1</v>
      </c>
      <c r="I53" s="10">
        <v>1</v>
      </c>
      <c r="J53" s="10">
        <v>1</v>
      </c>
      <c r="K53" s="10">
        <v>1</v>
      </c>
      <c r="L53" s="10">
        <v>0</v>
      </c>
      <c r="M53" s="10">
        <v>0</v>
      </c>
      <c r="N53" s="10">
        <v>0</v>
      </c>
      <c r="O53" s="10">
        <v>0</v>
      </c>
      <c r="P53">
        <f t="shared" si="1"/>
        <v>1.4096220472910148</v>
      </c>
      <c r="Q53">
        <f t="shared" si="0"/>
        <v>1.9870343162089119</v>
      </c>
    </row>
    <row r="54" spans="1:17">
      <c r="A54" s="8" t="s">
        <v>62</v>
      </c>
      <c r="B54" s="10">
        <v>1</v>
      </c>
      <c r="C54" s="10">
        <v>1</v>
      </c>
      <c r="D54" s="10">
        <v>1</v>
      </c>
      <c r="E54" s="10">
        <v>1</v>
      </c>
      <c r="F54" s="10">
        <v>1</v>
      </c>
      <c r="G54" s="10">
        <v>1</v>
      </c>
      <c r="H54" s="10">
        <v>1</v>
      </c>
      <c r="I54" s="10">
        <v>1</v>
      </c>
      <c r="J54" s="10">
        <v>1</v>
      </c>
      <c r="K54" s="10">
        <v>1</v>
      </c>
      <c r="L54" s="10">
        <v>1</v>
      </c>
      <c r="M54" s="10">
        <v>1</v>
      </c>
      <c r="N54" s="10">
        <v>1</v>
      </c>
      <c r="O54" s="10">
        <v>1</v>
      </c>
      <c r="P54">
        <f t="shared" si="1"/>
        <v>1.7972972976691728</v>
      </c>
      <c r="Q54">
        <f t="shared" si="0"/>
        <v>3.2302775762089113</v>
      </c>
    </row>
    <row r="55" spans="1:17">
      <c r="A55" s="8" t="s">
        <v>63</v>
      </c>
      <c r="B55" s="10">
        <v>1</v>
      </c>
      <c r="C55" s="10">
        <v>1</v>
      </c>
      <c r="D55" s="10">
        <v>1</v>
      </c>
      <c r="E55" s="10">
        <v>1</v>
      </c>
      <c r="F55" s="10">
        <v>1</v>
      </c>
      <c r="G55" s="10">
        <v>1</v>
      </c>
      <c r="H55" s="10">
        <v>1</v>
      </c>
      <c r="I55" s="10">
        <v>1</v>
      </c>
      <c r="J55" s="10">
        <v>1</v>
      </c>
      <c r="K55" s="10">
        <v>1</v>
      </c>
      <c r="L55" s="10">
        <v>0</v>
      </c>
      <c r="M55" s="10">
        <v>0</v>
      </c>
      <c r="N55" s="10">
        <v>0</v>
      </c>
      <c r="O55" s="10">
        <v>0</v>
      </c>
      <c r="P55">
        <f t="shared" si="1"/>
        <v>1.4096220472910148</v>
      </c>
      <c r="Q55">
        <f t="shared" si="0"/>
        <v>1.9870343162089119</v>
      </c>
    </row>
    <row r="56" spans="1:17">
      <c r="A56" s="8" t="s">
        <v>64</v>
      </c>
      <c r="B56" s="10">
        <v>1</v>
      </c>
      <c r="C56" s="10">
        <v>1</v>
      </c>
      <c r="D56" s="10">
        <v>1</v>
      </c>
      <c r="E56" s="10">
        <v>1</v>
      </c>
      <c r="F56" s="10">
        <v>1</v>
      </c>
      <c r="G56" s="10">
        <v>1</v>
      </c>
      <c r="H56" s="10">
        <v>1</v>
      </c>
      <c r="I56" s="10">
        <v>1</v>
      </c>
      <c r="J56" s="10">
        <v>1</v>
      </c>
      <c r="K56" s="10">
        <v>1</v>
      </c>
      <c r="L56" s="10">
        <v>1</v>
      </c>
      <c r="M56" s="10">
        <v>1</v>
      </c>
      <c r="N56" s="10">
        <v>1</v>
      </c>
      <c r="O56" s="10">
        <v>1</v>
      </c>
      <c r="P56">
        <f t="shared" si="1"/>
        <v>1.7972972976691728</v>
      </c>
      <c r="Q56">
        <f t="shared" si="0"/>
        <v>3.2302775762089113</v>
      </c>
    </row>
    <row r="57" spans="1:17">
      <c r="A57" s="8" t="s">
        <v>65</v>
      </c>
      <c r="B57" s="10">
        <v>1</v>
      </c>
      <c r="C57" s="10">
        <v>1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>
        <f t="shared" si="1"/>
        <v>1.7897627094698647</v>
      </c>
      <c r="Q57">
        <f t="shared" si="0"/>
        <v>3.2032505562089115</v>
      </c>
    </row>
    <row r="58" spans="1:17">
      <c r="A58" s="8" t="s">
        <v>66</v>
      </c>
      <c r="B58" s="10">
        <v>1</v>
      </c>
      <c r="C58" s="10">
        <v>1</v>
      </c>
      <c r="D58" s="10">
        <v>1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>
        <f t="shared" si="1"/>
        <v>1.6400417787998303</v>
      </c>
      <c r="Q58">
        <f t="shared" si="0"/>
        <v>2.6897370362089115</v>
      </c>
    </row>
    <row r="59" spans="1:17">
      <c r="A59" s="8" t="s">
        <v>67</v>
      </c>
      <c r="B59" s="10">
        <v>1</v>
      </c>
      <c r="C59" s="10">
        <v>1</v>
      </c>
      <c r="D59" s="10">
        <v>1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>
        <f t="shared" si="1"/>
        <v>1.6400417787998303</v>
      </c>
      <c r="Q59">
        <f t="shared" si="0"/>
        <v>2.6897370362089115</v>
      </c>
    </row>
    <row r="60" spans="1:17">
      <c r="A60" s="8" t="s">
        <v>68</v>
      </c>
      <c r="B60" s="10">
        <v>1</v>
      </c>
      <c r="C60" s="10">
        <v>1</v>
      </c>
      <c r="D60" s="10">
        <v>1</v>
      </c>
      <c r="E60" s="10">
        <v>1</v>
      </c>
      <c r="F60" s="10">
        <v>1</v>
      </c>
      <c r="G60" s="10">
        <v>1</v>
      </c>
      <c r="H60" s="10">
        <v>1</v>
      </c>
      <c r="I60" s="10">
        <v>1</v>
      </c>
      <c r="J60" s="10">
        <v>1</v>
      </c>
      <c r="K60" s="10">
        <v>1</v>
      </c>
      <c r="L60" s="10">
        <v>1</v>
      </c>
      <c r="M60" s="10">
        <v>0</v>
      </c>
      <c r="N60" s="10">
        <v>0</v>
      </c>
      <c r="O60" s="10">
        <v>0</v>
      </c>
      <c r="P60">
        <f t="shared" si="1"/>
        <v>1.4567667816808945</v>
      </c>
      <c r="Q60">
        <f t="shared" si="0"/>
        <v>2.1221694562089106</v>
      </c>
    </row>
    <row r="61" spans="1:17">
      <c r="A61" s="8" t="s">
        <v>69</v>
      </c>
      <c r="B61" s="10">
        <v>1</v>
      </c>
      <c r="C61" s="10">
        <v>1</v>
      </c>
      <c r="D61" s="10">
        <v>1</v>
      </c>
      <c r="E61" s="10">
        <v>1</v>
      </c>
      <c r="F61" s="10">
        <v>1</v>
      </c>
      <c r="G61" s="10">
        <v>1</v>
      </c>
      <c r="H61" s="10">
        <v>1</v>
      </c>
      <c r="I61" s="10">
        <v>1</v>
      </c>
      <c r="J61" s="10">
        <v>1</v>
      </c>
      <c r="K61" s="10">
        <v>1</v>
      </c>
      <c r="L61" s="10">
        <v>1</v>
      </c>
      <c r="M61" s="10">
        <v>1</v>
      </c>
      <c r="N61" s="10">
        <v>1</v>
      </c>
      <c r="O61" s="11">
        <v>0</v>
      </c>
      <c r="P61">
        <f t="shared" si="1"/>
        <v>1.6726760404241197</v>
      </c>
      <c r="Q61">
        <f t="shared" si="0"/>
        <v>2.7978451362089114</v>
      </c>
    </row>
    <row r="62" spans="1:17">
      <c r="A62" s="8" t="s">
        <v>70</v>
      </c>
      <c r="B62" s="10">
        <v>1</v>
      </c>
      <c r="C62" s="10">
        <v>1</v>
      </c>
      <c r="D62" s="10">
        <v>1</v>
      </c>
      <c r="E62" s="10">
        <v>1</v>
      </c>
      <c r="F62" s="10">
        <v>1</v>
      </c>
      <c r="G62" s="10">
        <v>1</v>
      </c>
      <c r="H62" s="10">
        <v>1</v>
      </c>
      <c r="I62" s="10">
        <v>1</v>
      </c>
      <c r="J62" s="10">
        <v>1</v>
      </c>
      <c r="K62" s="10">
        <v>1</v>
      </c>
      <c r="L62" s="10">
        <v>1</v>
      </c>
      <c r="M62" s="10">
        <v>0</v>
      </c>
      <c r="N62" s="10">
        <v>0</v>
      </c>
      <c r="O62" s="10">
        <v>0</v>
      </c>
      <c r="P62">
        <f t="shared" si="1"/>
        <v>1.4567667816808945</v>
      </c>
      <c r="Q62">
        <f t="shared" si="0"/>
        <v>2.1221694562089106</v>
      </c>
    </row>
    <row r="63" spans="1:17">
      <c r="A63" s="8" t="s">
        <v>71</v>
      </c>
      <c r="B63" s="10">
        <v>1</v>
      </c>
      <c r="C63" s="10">
        <v>1</v>
      </c>
      <c r="D63" s="10">
        <v>1</v>
      </c>
      <c r="E63" s="10">
        <v>1</v>
      </c>
      <c r="F63" s="10">
        <v>1</v>
      </c>
      <c r="G63" s="10">
        <v>1</v>
      </c>
      <c r="H63" s="10">
        <v>1</v>
      </c>
      <c r="I63" s="10">
        <v>1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>
        <f t="shared" si="1"/>
        <v>1.3903166100600652</v>
      </c>
      <c r="Q63">
        <f t="shared" si="0"/>
        <v>1.9329802762089114</v>
      </c>
    </row>
    <row r="64" spans="1:17">
      <c r="A64" s="8" t="s">
        <v>72</v>
      </c>
      <c r="B64" s="10">
        <v>1</v>
      </c>
      <c r="C64" s="10">
        <v>1</v>
      </c>
      <c r="D64" s="10">
        <v>1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>
        <f t="shared" si="1"/>
        <v>1.6400417787998303</v>
      </c>
      <c r="Q64">
        <f t="shared" si="0"/>
        <v>2.6897370362089115</v>
      </c>
    </row>
    <row r="65" spans="1:17">
      <c r="A65" s="8" t="s">
        <v>73</v>
      </c>
      <c r="B65" s="10">
        <v>1</v>
      </c>
      <c r="C65" s="10">
        <v>1</v>
      </c>
      <c r="D65" s="10">
        <v>1</v>
      </c>
      <c r="E65" s="10">
        <v>1</v>
      </c>
      <c r="F65" s="10">
        <v>1</v>
      </c>
      <c r="G65" s="10">
        <v>1</v>
      </c>
      <c r="H65" s="10">
        <v>1</v>
      </c>
      <c r="I65" s="10">
        <v>1</v>
      </c>
      <c r="J65" s="10">
        <v>1</v>
      </c>
      <c r="K65" s="10">
        <v>1</v>
      </c>
      <c r="L65" s="10">
        <v>1</v>
      </c>
      <c r="M65" s="10">
        <v>1</v>
      </c>
      <c r="N65" s="10">
        <v>1</v>
      </c>
      <c r="O65" s="10">
        <v>1</v>
      </c>
      <c r="P65">
        <f t="shared" si="1"/>
        <v>1.7972972976691728</v>
      </c>
      <c r="Q65">
        <f t="shared" si="0"/>
        <v>3.2302775762089113</v>
      </c>
    </row>
    <row r="66" spans="1:17">
      <c r="A66" s="8" t="s">
        <v>74</v>
      </c>
      <c r="B66" s="10">
        <v>1</v>
      </c>
      <c r="C66" s="10">
        <v>1</v>
      </c>
      <c r="D66" s="10">
        <v>1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>
        <f t="shared" si="1"/>
        <v>1.6400417787998303</v>
      </c>
      <c r="Q66">
        <f t="shared" si="0"/>
        <v>2.6897370362089115</v>
      </c>
    </row>
    <row r="67" spans="1:17">
      <c r="A67" s="8" t="s">
        <v>75</v>
      </c>
      <c r="B67" s="10">
        <v>1</v>
      </c>
      <c r="C67" s="10">
        <v>1</v>
      </c>
      <c r="D67" s="10">
        <v>1</v>
      </c>
      <c r="E67" s="10">
        <v>1</v>
      </c>
      <c r="F67" s="10">
        <v>1</v>
      </c>
      <c r="G67" s="10">
        <v>1</v>
      </c>
      <c r="H67" s="10">
        <v>1</v>
      </c>
      <c r="I67" s="10">
        <v>1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>
        <f t="shared" si="1"/>
        <v>1.3903166100600652</v>
      </c>
      <c r="Q67">
        <f t="shared" si="0"/>
        <v>1.9329802762089114</v>
      </c>
    </row>
    <row r="68" spans="1:17">
      <c r="A68" s="8" t="s">
        <v>76</v>
      </c>
      <c r="B68" s="10">
        <v>1</v>
      </c>
      <c r="C68" s="10">
        <v>1</v>
      </c>
      <c r="D68" s="10">
        <v>1</v>
      </c>
      <c r="E68" s="10">
        <v>1</v>
      </c>
      <c r="F68" s="10">
        <v>1</v>
      </c>
      <c r="G68" s="10">
        <v>1</v>
      </c>
      <c r="H68" s="10">
        <v>1</v>
      </c>
      <c r="I68" s="10">
        <v>1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>
        <f t="shared" si="1"/>
        <v>1.3903166100600652</v>
      </c>
      <c r="Q68">
        <f t="shared" si="0"/>
        <v>1.9329802762089114</v>
      </c>
    </row>
    <row r="69" spans="1:17">
      <c r="A69" s="8" t="s">
        <v>77</v>
      </c>
      <c r="B69" s="10">
        <v>1</v>
      </c>
      <c r="C69" s="10">
        <v>1</v>
      </c>
      <c r="D69" s="10">
        <v>1</v>
      </c>
      <c r="E69" s="10">
        <v>1</v>
      </c>
      <c r="F69" s="10">
        <v>1</v>
      </c>
      <c r="G69" s="10">
        <v>1</v>
      </c>
      <c r="H69" s="10">
        <v>1</v>
      </c>
      <c r="I69" s="10">
        <v>1</v>
      </c>
      <c r="J69" s="10">
        <v>1</v>
      </c>
      <c r="K69" s="10">
        <v>1</v>
      </c>
      <c r="L69" s="10">
        <v>1</v>
      </c>
      <c r="M69" s="10">
        <v>1</v>
      </c>
      <c r="N69" s="10">
        <v>1</v>
      </c>
      <c r="O69" s="10">
        <v>1</v>
      </c>
      <c r="P69">
        <f t="shared" si="1"/>
        <v>1.7972972976691728</v>
      </c>
      <c r="Q69">
        <f t="shared" si="0"/>
        <v>3.2302775762089113</v>
      </c>
    </row>
    <row r="70" spans="1:17">
      <c r="A70" s="8" t="s">
        <v>78</v>
      </c>
      <c r="B70" s="10">
        <v>1</v>
      </c>
      <c r="C70" s="10">
        <v>1</v>
      </c>
      <c r="D70" s="10">
        <v>1</v>
      </c>
      <c r="E70" s="10">
        <v>1</v>
      </c>
      <c r="F70" s="10">
        <v>1</v>
      </c>
      <c r="G70" s="10">
        <v>1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>
        <f t="shared" ref="P70:P78" si="2">SQRT(((((B70-$B$2)^2)+(C70-$C$2)^2)+((D70-$D$2)^2)+((E70-$E$2)^2)+((F70-$F$2)^2)+((G70-$G$2)^2)+((H70-$H$2)^2)+((I70-$I$2)^2)+((J70-$J$2)^2)+((K70-$K$2)^2)+((L70-$L$2)^2)+((M70-$M$2)^2)+((N70-$N$2)^2)+((O70-$O$2)^2)))</f>
        <v>1.4474606855486305</v>
      </c>
      <c r="Q70">
        <f t="shared" ref="Q70:Q77" si="3">P70^2</f>
        <v>2.0951424362089113</v>
      </c>
    </row>
    <row r="71" spans="1:17">
      <c r="A71" s="8" t="s">
        <v>79</v>
      </c>
      <c r="B71" s="10">
        <v>1</v>
      </c>
      <c r="C71" s="10">
        <v>1</v>
      </c>
      <c r="D71" s="10">
        <v>0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>
        <f t="shared" si="2"/>
        <v>1.7897627094698647</v>
      </c>
      <c r="Q71">
        <f t="shared" si="3"/>
        <v>3.2032505562089115</v>
      </c>
    </row>
    <row r="72" spans="1:17">
      <c r="A72" s="8" t="s">
        <v>80</v>
      </c>
      <c r="B72" s="10">
        <v>1</v>
      </c>
      <c r="C72" s="10">
        <v>1</v>
      </c>
      <c r="D72" s="10">
        <v>1</v>
      </c>
      <c r="E72" s="10">
        <v>1</v>
      </c>
      <c r="F72" s="10">
        <v>1</v>
      </c>
      <c r="G72" s="10">
        <v>1</v>
      </c>
      <c r="H72" s="10">
        <v>1</v>
      </c>
      <c r="I72" s="10">
        <v>1</v>
      </c>
      <c r="J72" s="10">
        <v>1</v>
      </c>
      <c r="K72" s="10">
        <v>1</v>
      </c>
      <c r="L72" s="10">
        <v>1</v>
      </c>
      <c r="M72" s="10">
        <v>1</v>
      </c>
      <c r="N72" s="10">
        <v>0</v>
      </c>
      <c r="O72" s="10">
        <v>0</v>
      </c>
      <c r="P72">
        <f t="shared" si="2"/>
        <v>1.5554635181221419</v>
      </c>
      <c r="Q72">
        <f t="shared" si="3"/>
        <v>2.4194667562089109</v>
      </c>
    </row>
    <row r="73" spans="1:17">
      <c r="A73" s="8" t="s">
        <v>81</v>
      </c>
      <c r="B73" s="10">
        <v>1</v>
      </c>
      <c r="C73" s="10">
        <v>1</v>
      </c>
      <c r="D73" s="10">
        <v>1</v>
      </c>
      <c r="E73" s="10">
        <v>1</v>
      </c>
      <c r="F73" s="10">
        <v>1</v>
      </c>
      <c r="G73" s="10">
        <v>1</v>
      </c>
      <c r="H73" s="10">
        <v>1</v>
      </c>
      <c r="I73" s="10">
        <v>1</v>
      </c>
      <c r="J73" s="10">
        <v>1</v>
      </c>
      <c r="K73" s="10">
        <v>1</v>
      </c>
      <c r="L73" s="10">
        <v>1</v>
      </c>
      <c r="M73" s="10">
        <v>0</v>
      </c>
      <c r="N73" s="10">
        <v>0</v>
      </c>
      <c r="O73" s="10">
        <v>0</v>
      </c>
      <c r="P73">
        <f t="shared" si="2"/>
        <v>1.4567667816808945</v>
      </c>
      <c r="Q73">
        <f t="shared" si="3"/>
        <v>2.1221694562089106</v>
      </c>
    </row>
    <row r="74" spans="1:17">
      <c r="A74" s="8" t="s">
        <v>82</v>
      </c>
      <c r="B74" s="10">
        <v>1</v>
      </c>
      <c r="C74" s="10">
        <v>1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>
        <f t="shared" si="2"/>
        <v>1.7897627094698647</v>
      </c>
      <c r="Q74">
        <f t="shared" si="3"/>
        <v>3.2032505562089115</v>
      </c>
    </row>
    <row r="75" spans="1:17">
      <c r="A75" s="8" t="s">
        <v>83</v>
      </c>
      <c r="B75" s="10">
        <v>1</v>
      </c>
      <c r="C75" s="10">
        <v>1</v>
      </c>
      <c r="D75" s="10">
        <v>1</v>
      </c>
      <c r="E75" s="10">
        <v>1</v>
      </c>
      <c r="F75" s="10">
        <v>1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0</v>
      </c>
      <c r="P75">
        <f t="shared" si="2"/>
        <v>1.6726760404241197</v>
      </c>
      <c r="Q75">
        <f t="shared" si="3"/>
        <v>2.7978451362089114</v>
      </c>
    </row>
    <row r="76" spans="1:17">
      <c r="A76" s="8" t="s">
        <v>84</v>
      </c>
      <c r="B76" s="10">
        <v>1</v>
      </c>
      <c r="C76" s="10">
        <v>1</v>
      </c>
      <c r="D76" s="10">
        <v>1</v>
      </c>
      <c r="E76" s="10">
        <v>1</v>
      </c>
      <c r="F76" s="10">
        <v>1</v>
      </c>
      <c r="G76" s="10">
        <v>1</v>
      </c>
      <c r="H76" s="10">
        <v>1</v>
      </c>
      <c r="I76" s="10">
        <v>1</v>
      </c>
      <c r="J76" s="10">
        <v>1</v>
      </c>
      <c r="K76" s="10">
        <v>1</v>
      </c>
      <c r="L76" s="10">
        <v>1</v>
      </c>
      <c r="M76" s="10">
        <v>1</v>
      </c>
      <c r="N76" s="10">
        <v>1</v>
      </c>
      <c r="O76" s="10">
        <v>1</v>
      </c>
      <c r="P76">
        <f t="shared" si="2"/>
        <v>1.7972972976691728</v>
      </c>
      <c r="Q76">
        <f t="shared" si="3"/>
        <v>3.2302775762089113</v>
      </c>
    </row>
    <row r="77" spans="1:17">
      <c r="A77" s="8" t="s">
        <v>85</v>
      </c>
      <c r="B77" s="10">
        <v>1</v>
      </c>
      <c r="C77" s="10">
        <v>1</v>
      </c>
      <c r="D77" s="10">
        <v>1</v>
      </c>
      <c r="E77" s="10">
        <v>1</v>
      </c>
      <c r="F77" s="10">
        <v>1</v>
      </c>
      <c r="G77" s="10">
        <v>1</v>
      </c>
      <c r="H77" s="10">
        <v>1</v>
      </c>
      <c r="I77" s="10">
        <v>1</v>
      </c>
      <c r="J77" s="10">
        <v>1</v>
      </c>
      <c r="K77" s="10">
        <v>1</v>
      </c>
      <c r="L77" s="10">
        <v>1</v>
      </c>
      <c r="M77" s="10">
        <v>0</v>
      </c>
      <c r="N77" s="10">
        <v>0</v>
      </c>
      <c r="O77" s="10">
        <v>0</v>
      </c>
      <c r="P77">
        <f>SQRT(((((B77-$B$2)^2)+(C77-$C$2)^2)+((D77-$D$2)^2)+((E77-$E$2)^2)+((F77-$F$2)^2)+((G77-$G$2)^2)+((H77-$H$2)^2)+((I77-$I$2)^2)+((J77-$J$2)^2)+((K77-$K$2)^2)+((L77-$L$2)^2)+((M77-$M$2)^2)+((N77-$N$2)^2)+((O77-$O$2)^2)))</f>
        <v>1.4567667816808945</v>
      </c>
      <c r="Q77">
        <f t="shared" si="3"/>
        <v>2.1221694562089106</v>
      </c>
    </row>
    <row r="78" spans="1:17">
      <c r="A78" s="8" t="s">
        <v>86</v>
      </c>
      <c r="B78" s="10">
        <v>1</v>
      </c>
      <c r="C78" s="10">
        <v>1</v>
      </c>
      <c r="D78" s="10">
        <v>1</v>
      </c>
      <c r="E78" s="10">
        <v>1</v>
      </c>
      <c r="F78" s="10">
        <v>1</v>
      </c>
      <c r="G78" s="10">
        <v>1</v>
      </c>
      <c r="H78" s="10">
        <v>1</v>
      </c>
      <c r="I78" s="10">
        <v>1</v>
      </c>
      <c r="J78" s="10">
        <v>1</v>
      </c>
      <c r="K78" s="10">
        <v>1</v>
      </c>
      <c r="L78" s="10">
        <v>1</v>
      </c>
      <c r="M78" s="10">
        <v>1</v>
      </c>
      <c r="N78" s="10">
        <v>1</v>
      </c>
      <c r="O78" s="10">
        <v>1</v>
      </c>
      <c r="P78">
        <f t="shared" si="2"/>
        <v>1.7972972976691728</v>
      </c>
      <c r="Q78">
        <f>P78^2</f>
        <v>3.2302775762089113</v>
      </c>
    </row>
    <row r="79" spans="1:17">
      <c r="P79" s="41" t="s">
        <v>116</v>
      </c>
      <c r="Q79" s="34" t="s">
        <v>111</v>
      </c>
    </row>
    <row r="80" spans="1:17">
      <c r="A80" s="40" t="s">
        <v>117</v>
      </c>
      <c r="B80" s="37">
        <v>1</v>
      </c>
      <c r="D80" s="39" t="s">
        <v>114</v>
      </c>
      <c r="E80" s="36">
        <v>1</v>
      </c>
      <c r="G80" s="39" t="s">
        <v>115</v>
      </c>
      <c r="H80" s="36">
        <v>1</v>
      </c>
      <c r="J80" s="29" t="s">
        <v>118</v>
      </c>
      <c r="P80">
        <f>SUM(P5:P78)</f>
        <v>124.55858098573491</v>
      </c>
      <c r="Q80" s="34">
        <f>SUM(Q5:Q78)</f>
        <v>211.95945945945954</v>
      </c>
    </row>
    <row r="81" spans="1:24">
      <c r="A81" s="38">
        <v>1</v>
      </c>
      <c r="B81" s="35">
        <f>(1/1)*P80</f>
        <v>124.55858098573491</v>
      </c>
      <c r="D81" s="36">
        <v>1</v>
      </c>
      <c r="E81">
        <f>SQRT(((((B2-$B$2)^2)+((C2-$C$2)^2)+((D2-$D$2)^2)+((E2-$E$2)^2)+((F2-$F$2)^2)+((G2-$G$2)^2)+((H2-$H$2)^2)+((I2-$I$2)^2)+((J2-$J$2)^2)+((K2-$K$2)^2)+((L2-$L$2)^2)+((M2-$M$2)^2)+((N2-$N$2)^2)+((O2-$O$2)^2))))</f>
        <v>0</v>
      </c>
      <c r="G81" s="36">
        <v>1</v>
      </c>
      <c r="H81" s="234" t="e">
        <f>(B81+B81)/E81</f>
        <v>#DIV/0!</v>
      </c>
      <c r="J81" t="e">
        <f>1/1*(H81)</f>
        <v>#DIV/0!</v>
      </c>
    </row>
    <row r="88" spans="1:24" ht="93">
      <c r="A88" s="30" t="s">
        <v>112</v>
      </c>
      <c r="B88" s="216" t="s">
        <v>0</v>
      </c>
      <c r="C88" s="216" t="s">
        <v>1</v>
      </c>
      <c r="D88" s="216" t="s">
        <v>2</v>
      </c>
      <c r="E88" s="216" t="s">
        <v>3</v>
      </c>
      <c r="F88" s="216" t="s">
        <v>4</v>
      </c>
      <c r="G88" s="216" t="s">
        <v>5</v>
      </c>
      <c r="H88" s="216" t="s">
        <v>6</v>
      </c>
      <c r="I88" s="216" t="s">
        <v>7</v>
      </c>
      <c r="J88" s="216" t="s">
        <v>8</v>
      </c>
      <c r="K88" s="216" t="s">
        <v>9</v>
      </c>
      <c r="L88" s="216" t="s">
        <v>10</v>
      </c>
      <c r="M88" s="216" t="s">
        <v>10</v>
      </c>
      <c r="N88" s="216" t="s">
        <v>11</v>
      </c>
      <c r="O88" s="216" t="s">
        <v>9</v>
      </c>
    </row>
    <row r="89" spans="1:24">
      <c r="A89" s="30" t="s">
        <v>104</v>
      </c>
      <c r="B89" s="221">
        <v>1</v>
      </c>
      <c r="C89" s="221">
        <v>1</v>
      </c>
      <c r="D89" s="221">
        <v>1</v>
      </c>
      <c r="E89" s="221">
        <v>1</v>
      </c>
      <c r="F89" s="221">
        <v>1</v>
      </c>
      <c r="G89" s="221">
        <v>1</v>
      </c>
      <c r="H89" s="221">
        <v>1</v>
      </c>
      <c r="I89" s="221">
        <v>1</v>
      </c>
      <c r="J89" s="221">
        <v>0.9</v>
      </c>
      <c r="K89" s="221">
        <v>0.9</v>
      </c>
      <c r="L89" s="221">
        <v>0.8</v>
      </c>
      <c r="M89" s="221">
        <v>0.65</v>
      </c>
      <c r="N89" s="221">
        <v>0.57499999999999996</v>
      </c>
      <c r="O89" s="221">
        <v>0.52500000000000002</v>
      </c>
    </row>
    <row r="90" spans="1:24">
      <c r="A90" s="30" t="s">
        <v>99</v>
      </c>
      <c r="B90" s="221">
        <v>1</v>
      </c>
      <c r="C90" s="221">
        <v>0.82352941199999996</v>
      </c>
      <c r="D90" s="221">
        <v>0.47058823500000002</v>
      </c>
      <c r="E90" s="221">
        <v>0.20588235299999999</v>
      </c>
      <c r="F90" s="221">
        <v>8.82352941E-2</v>
      </c>
      <c r="G90" s="221">
        <v>8.82352941E-2</v>
      </c>
      <c r="H90" s="221">
        <v>1.11022302E-16</v>
      </c>
      <c r="I90" s="221">
        <v>1.11022302E-16</v>
      </c>
      <c r="J90" s="221">
        <v>1.6653345399999999E-16</v>
      </c>
      <c r="K90" s="221">
        <v>1.6653345399999999E-16</v>
      </c>
      <c r="L90" s="221">
        <v>3.8857805899999998E-16</v>
      </c>
      <c r="M90" s="221">
        <v>5.5511151200000003E-17</v>
      </c>
      <c r="N90" s="221">
        <v>1.11022302E-16</v>
      </c>
      <c r="O90" s="221">
        <v>-2.2204460500000001E-16</v>
      </c>
    </row>
    <row r="91" spans="1:24">
      <c r="B91" s="217"/>
      <c r="C91" s="217"/>
      <c r="D91" s="217"/>
      <c r="E91" s="217"/>
      <c r="F91" s="217"/>
      <c r="G91" s="217"/>
      <c r="H91" s="217"/>
      <c r="I91" s="217"/>
      <c r="J91" s="217"/>
      <c r="K91" s="217"/>
      <c r="L91" s="217"/>
      <c r="M91" s="217"/>
      <c r="N91" s="217"/>
      <c r="O91" s="217"/>
      <c r="X91" s="29" t="s">
        <v>123</v>
      </c>
    </row>
    <row r="92" spans="1:24" ht="93">
      <c r="A92" s="3" t="s">
        <v>12</v>
      </c>
      <c r="B92" s="216" t="s">
        <v>0</v>
      </c>
      <c r="C92" s="216" t="s">
        <v>1</v>
      </c>
      <c r="D92" s="216" t="s">
        <v>2</v>
      </c>
      <c r="E92" s="216" t="s">
        <v>3</v>
      </c>
      <c r="F92" s="216" t="s">
        <v>4</v>
      </c>
      <c r="G92" s="216" t="s">
        <v>5</v>
      </c>
      <c r="H92" s="216" t="s">
        <v>6</v>
      </c>
      <c r="I92" s="216" t="s">
        <v>7</v>
      </c>
      <c r="J92" s="216" t="s">
        <v>8</v>
      </c>
      <c r="K92" s="216" t="s">
        <v>9</v>
      </c>
      <c r="L92" s="216" t="s">
        <v>10</v>
      </c>
      <c r="M92" s="216" t="s">
        <v>10</v>
      </c>
      <c r="N92" s="216" t="s">
        <v>11</v>
      </c>
      <c r="O92" s="216" t="s">
        <v>9</v>
      </c>
      <c r="P92" s="31" t="s">
        <v>104</v>
      </c>
      <c r="Q92" s="31" t="s">
        <v>99</v>
      </c>
      <c r="R92" s="31" t="s">
        <v>107</v>
      </c>
      <c r="S92" s="31" t="s">
        <v>119</v>
      </c>
      <c r="T92" s="31" t="s">
        <v>121</v>
      </c>
      <c r="U92" s="31" t="s">
        <v>120</v>
      </c>
      <c r="X92" s="31" t="s">
        <v>113</v>
      </c>
    </row>
    <row r="93" spans="1:24">
      <c r="A93" s="5" t="s">
        <v>13</v>
      </c>
      <c r="B93" s="218">
        <v>1</v>
      </c>
      <c r="C93" s="218">
        <v>1</v>
      </c>
      <c r="D93" s="218">
        <v>1</v>
      </c>
      <c r="E93" s="218">
        <v>1</v>
      </c>
      <c r="F93" s="218">
        <v>1</v>
      </c>
      <c r="G93" s="218">
        <v>1</v>
      </c>
      <c r="H93" s="218">
        <v>1</v>
      </c>
      <c r="I93" s="218">
        <v>1</v>
      </c>
      <c r="J93" s="218">
        <v>1</v>
      </c>
      <c r="K93" s="218">
        <v>1</v>
      </c>
      <c r="L93" s="218">
        <v>1</v>
      </c>
      <c r="M93" s="218">
        <v>0</v>
      </c>
      <c r="N93" s="218">
        <v>0</v>
      </c>
      <c r="O93" s="218">
        <v>0</v>
      </c>
      <c r="P93">
        <f>SQRT(((((B93-$B$89)^2)+(C93-$C$89)^2)+((D93-$D$89)^2)+((E93-$E$89)^2)+((F93-$F$89)^2)+((G93-$G$89)^2)+((H93-$H$89)^2)+((I93-$I$89)^2)+((J93-$J$89)^2)+((K93-$K$89)^2)+((L93-$L$89)^2)+((M93-$M$89)^2)+((N93-$N$89)^2)+((O93-$O$89)^2)))</f>
        <v>1.0434318377354603</v>
      </c>
      <c r="Q93">
        <f t="shared" ref="Q93:Q124" si="4">SQRT(((((B93-$B$90)^2)+(C93-$C$90)^2)+((D93-$D$90)^2)+((E93-$E$90)^2)+((F93-$F$90)^2)+((G93-$G$90)^2)+((H93-$H$90)^2)+((I93-$I$90)^2)+((J93-$J$90)^2)+((K93-$K$90)^2)+((L93-$L$90)^2)+((M93-$M$90)^2)+((N93-$N$90)^2)+((O93-$O$90)^2)))</f>
        <v>2.7576568460336257</v>
      </c>
      <c r="R93">
        <f>MIN(P93:Q93)</f>
        <v>1.0434318377354603</v>
      </c>
      <c r="S93" t="str">
        <f>IF(MIN(P93:Q93)=P93,"Cluster 0","Cluster 1")</f>
        <v>Cluster 0</v>
      </c>
      <c r="T93">
        <f t="shared" ref="T93:T124" si="5">IF(MIN(P93:Q93)=P93,P93,0)</f>
        <v>1.0434318377354603</v>
      </c>
      <c r="U93">
        <f t="shared" ref="U93:U124" si="6">IF(MIN(P93:Q93)=Q93,Q93,0)</f>
        <v>0</v>
      </c>
      <c r="W93">
        <f>P93^2</f>
        <v>1.0887500000000001</v>
      </c>
      <c r="X93">
        <f>R93^2</f>
        <v>1.0887500000000001</v>
      </c>
    </row>
    <row r="94" spans="1:24">
      <c r="A94" s="8" t="s">
        <v>14</v>
      </c>
      <c r="B94" s="218">
        <v>1</v>
      </c>
      <c r="C94" s="218">
        <v>0</v>
      </c>
      <c r="D94" s="218">
        <v>0</v>
      </c>
      <c r="E94" s="218">
        <v>0</v>
      </c>
      <c r="F94" s="218">
        <v>0</v>
      </c>
      <c r="G94" s="218">
        <v>0</v>
      </c>
      <c r="H94" s="218">
        <v>0</v>
      </c>
      <c r="I94" s="218">
        <v>0</v>
      </c>
      <c r="J94" s="218">
        <v>0</v>
      </c>
      <c r="K94" s="218">
        <v>0</v>
      </c>
      <c r="L94" s="218">
        <v>0</v>
      </c>
      <c r="M94" s="218">
        <v>0</v>
      </c>
      <c r="N94" s="218">
        <v>0</v>
      </c>
      <c r="O94" s="218">
        <v>0</v>
      </c>
      <c r="P94">
        <f t="shared" ref="P94:P124" si="7">SQRT(((((B94-$B$89)^2)+(C94-$C$89)^2)+((D94-$D$89)^2)+((E94-$E$89)^2)+((F94-$F$89)^2)+((G94-$G$89)^2)+((H94-$H$89)^2)+((I94-$I$89)^2)+((J94-$J$89)^2)+((K94-$K$89)^2)+((L94-$L$89)^2)+((M94-$M$89)^2)+((N94-$N$89)^2)+((O94-$O$89)^2)))</f>
        <v>3.2076081431496584</v>
      </c>
      <c r="Q94">
        <f t="shared" si="4"/>
        <v>0.97857675063130556</v>
      </c>
      <c r="R94">
        <f t="shared" ref="R94:R157" si="8">MIN(P94:Q94)</f>
        <v>0.97857675063130556</v>
      </c>
      <c r="S94" t="str">
        <f t="shared" ref="S94:S157" si="9">IF(MIN(P94:Q94)=P94,"Cluster 0","Cluster 1")</f>
        <v>Cluster 1</v>
      </c>
      <c r="T94">
        <f t="shared" si="5"/>
        <v>0</v>
      </c>
      <c r="U94">
        <f t="shared" si="6"/>
        <v>0.97857675063130556</v>
      </c>
      <c r="X94">
        <f>R94^2</f>
        <v>0.9576124568761244</v>
      </c>
    </row>
    <row r="95" spans="1:24">
      <c r="A95" s="8" t="s">
        <v>15</v>
      </c>
      <c r="B95" s="218">
        <v>1</v>
      </c>
      <c r="C95" s="218">
        <v>0</v>
      </c>
      <c r="D95" s="218">
        <v>0</v>
      </c>
      <c r="E95" s="218">
        <v>0</v>
      </c>
      <c r="F95" s="218">
        <v>0</v>
      </c>
      <c r="G95" s="218">
        <v>0</v>
      </c>
      <c r="H95" s="218">
        <v>0</v>
      </c>
      <c r="I95" s="218">
        <v>0</v>
      </c>
      <c r="J95" s="218">
        <v>0</v>
      </c>
      <c r="K95" s="218">
        <v>0</v>
      </c>
      <c r="L95" s="218">
        <v>0</v>
      </c>
      <c r="M95" s="218">
        <v>0</v>
      </c>
      <c r="N95" s="218">
        <v>0</v>
      </c>
      <c r="O95" s="218">
        <v>0</v>
      </c>
      <c r="P95">
        <f t="shared" si="7"/>
        <v>3.2076081431496584</v>
      </c>
      <c r="Q95">
        <f t="shared" si="4"/>
        <v>0.97857675063130556</v>
      </c>
      <c r="R95">
        <f t="shared" si="8"/>
        <v>0.97857675063130556</v>
      </c>
      <c r="S95" t="str">
        <f t="shared" si="9"/>
        <v>Cluster 1</v>
      </c>
      <c r="T95">
        <f t="shared" si="5"/>
        <v>0</v>
      </c>
      <c r="U95">
        <f t="shared" si="6"/>
        <v>0.97857675063130556</v>
      </c>
      <c r="X95">
        <f t="shared" ref="X95:X124" si="10">R95^2</f>
        <v>0.9576124568761244</v>
      </c>
    </row>
    <row r="96" spans="1:24">
      <c r="A96" s="8" t="s">
        <v>16</v>
      </c>
      <c r="B96" s="219">
        <v>1</v>
      </c>
      <c r="C96" s="219">
        <v>1</v>
      </c>
      <c r="D96" s="219">
        <v>1</v>
      </c>
      <c r="E96" s="219">
        <v>0</v>
      </c>
      <c r="F96" s="219">
        <v>0</v>
      </c>
      <c r="G96" s="219">
        <v>0</v>
      </c>
      <c r="H96" s="219">
        <v>0</v>
      </c>
      <c r="I96" s="219">
        <v>0</v>
      </c>
      <c r="J96" s="219">
        <v>0</v>
      </c>
      <c r="K96" s="219">
        <v>0</v>
      </c>
      <c r="L96" s="219">
        <v>0</v>
      </c>
      <c r="M96" s="219">
        <v>0</v>
      </c>
      <c r="N96" s="219">
        <v>0</v>
      </c>
      <c r="O96" s="219">
        <v>0</v>
      </c>
      <c r="P96">
        <f t="shared" si="7"/>
        <v>2.8790189301218572</v>
      </c>
      <c r="Q96">
        <f t="shared" si="4"/>
        <v>0.60776406843126607</v>
      </c>
      <c r="R96">
        <f t="shared" si="8"/>
        <v>0.60776406843126607</v>
      </c>
      <c r="S96" t="str">
        <f t="shared" si="9"/>
        <v>Cluster 1</v>
      </c>
      <c r="T96">
        <f t="shared" si="5"/>
        <v>0</v>
      </c>
      <c r="U96">
        <f t="shared" si="6"/>
        <v>0.60776406843126607</v>
      </c>
      <c r="X96">
        <f t="shared" si="10"/>
        <v>0.36937716287612465</v>
      </c>
    </row>
    <row r="97" spans="1:24">
      <c r="A97" s="8" t="s">
        <v>17</v>
      </c>
      <c r="B97" s="220">
        <v>1</v>
      </c>
      <c r="C97" s="220">
        <v>1</v>
      </c>
      <c r="D97" s="220">
        <v>1</v>
      </c>
      <c r="E97" s="220">
        <v>1</v>
      </c>
      <c r="F97" s="220">
        <v>1</v>
      </c>
      <c r="G97" s="220">
        <v>1</v>
      </c>
      <c r="H97" s="220">
        <v>1</v>
      </c>
      <c r="I97" s="220">
        <v>1</v>
      </c>
      <c r="J97" s="220">
        <v>1</v>
      </c>
      <c r="K97" s="220">
        <v>1</v>
      </c>
      <c r="L97" s="220">
        <v>1</v>
      </c>
      <c r="M97" s="220">
        <v>1</v>
      </c>
      <c r="N97" s="220">
        <v>1</v>
      </c>
      <c r="O97" s="220">
        <v>1</v>
      </c>
      <c r="P97">
        <f t="shared" si="7"/>
        <v>0.76730046266114027</v>
      </c>
      <c r="Q97">
        <f t="shared" si="4"/>
        <v>3.2564814263981487</v>
      </c>
      <c r="R97">
        <f t="shared" si="8"/>
        <v>0.76730046266114027</v>
      </c>
      <c r="S97" t="str">
        <f t="shared" si="9"/>
        <v>Cluster 0</v>
      </c>
      <c r="T97">
        <f t="shared" si="5"/>
        <v>0.76730046266114027</v>
      </c>
      <c r="U97">
        <f t="shared" si="6"/>
        <v>0</v>
      </c>
      <c r="X97">
        <f t="shared" si="10"/>
        <v>0.58874999999999988</v>
      </c>
    </row>
    <row r="98" spans="1:24">
      <c r="A98" s="8" t="s">
        <v>18</v>
      </c>
      <c r="B98" s="10">
        <v>1</v>
      </c>
      <c r="C98" s="10">
        <v>1</v>
      </c>
      <c r="D98" s="10">
        <v>1</v>
      </c>
      <c r="E98" s="10">
        <v>1</v>
      </c>
      <c r="F98" s="10">
        <v>1</v>
      </c>
      <c r="G98" s="10">
        <v>1</v>
      </c>
      <c r="H98" s="10">
        <v>1</v>
      </c>
      <c r="I98" s="10">
        <v>1</v>
      </c>
      <c r="J98" s="10">
        <v>1</v>
      </c>
      <c r="K98" s="10">
        <v>1</v>
      </c>
      <c r="L98" s="10">
        <v>1</v>
      </c>
      <c r="M98" s="10">
        <v>1</v>
      </c>
      <c r="N98" s="10">
        <v>1</v>
      </c>
      <c r="O98" s="10">
        <v>1</v>
      </c>
      <c r="P98">
        <f t="shared" si="7"/>
        <v>0.76730046266114027</v>
      </c>
      <c r="Q98">
        <f t="shared" si="4"/>
        <v>3.2564814263981487</v>
      </c>
      <c r="R98">
        <f t="shared" si="8"/>
        <v>0.76730046266114027</v>
      </c>
      <c r="S98" t="str">
        <f t="shared" si="9"/>
        <v>Cluster 0</v>
      </c>
      <c r="T98">
        <f t="shared" si="5"/>
        <v>0.76730046266114027</v>
      </c>
      <c r="U98">
        <f t="shared" si="6"/>
        <v>0</v>
      </c>
      <c r="X98">
        <f t="shared" si="10"/>
        <v>0.58874999999999988</v>
      </c>
    </row>
    <row r="99" spans="1:24">
      <c r="A99" s="8" t="s">
        <v>19</v>
      </c>
      <c r="B99" s="10">
        <v>1</v>
      </c>
      <c r="C99" s="10">
        <v>1</v>
      </c>
      <c r="D99" s="10">
        <v>1</v>
      </c>
      <c r="E99" s="10">
        <v>1</v>
      </c>
      <c r="F99" s="10">
        <v>1</v>
      </c>
      <c r="G99" s="10">
        <v>1</v>
      </c>
      <c r="H99" s="10">
        <v>1</v>
      </c>
      <c r="I99" s="10">
        <v>1</v>
      </c>
      <c r="J99" s="10">
        <v>1</v>
      </c>
      <c r="K99" s="10">
        <v>1</v>
      </c>
      <c r="L99" s="10">
        <v>1</v>
      </c>
      <c r="M99" s="10">
        <v>1</v>
      </c>
      <c r="N99" s="10">
        <v>1</v>
      </c>
      <c r="O99" s="10">
        <v>1</v>
      </c>
      <c r="P99">
        <f t="shared" si="7"/>
        <v>0.76730046266114027</v>
      </c>
      <c r="Q99">
        <f t="shared" si="4"/>
        <v>3.2564814263981487</v>
      </c>
      <c r="R99">
        <f t="shared" si="8"/>
        <v>0.76730046266114027</v>
      </c>
      <c r="S99" t="str">
        <f t="shared" si="9"/>
        <v>Cluster 0</v>
      </c>
      <c r="T99">
        <f t="shared" si="5"/>
        <v>0.76730046266114027</v>
      </c>
      <c r="U99">
        <f t="shared" si="6"/>
        <v>0</v>
      </c>
      <c r="X99">
        <f t="shared" si="10"/>
        <v>0.58874999999999988</v>
      </c>
    </row>
    <row r="100" spans="1:24">
      <c r="A100" s="8" t="s">
        <v>20</v>
      </c>
      <c r="B100" s="10">
        <v>1</v>
      </c>
      <c r="C100" s="10">
        <v>0</v>
      </c>
      <c r="D100" s="10">
        <v>0</v>
      </c>
      <c r="E100" s="10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0</v>
      </c>
      <c r="O100" s="10">
        <v>0</v>
      </c>
      <c r="P100">
        <f t="shared" si="7"/>
        <v>3.2076081431496584</v>
      </c>
      <c r="Q100">
        <f t="shared" si="4"/>
        <v>0.97857675063130556</v>
      </c>
      <c r="R100">
        <f t="shared" si="8"/>
        <v>0.97857675063130556</v>
      </c>
      <c r="S100" t="str">
        <f t="shared" si="9"/>
        <v>Cluster 1</v>
      </c>
      <c r="T100">
        <f t="shared" si="5"/>
        <v>0</v>
      </c>
      <c r="U100">
        <f t="shared" si="6"/>
        <v>0.97857675063130556</v>
      </c>
      <c r="X100">
        <f t="shared" si="10"/>
        <v>0.9576124568761244</v>
      </c>
    </row>
    <row r="101" spans="1:24">
      <c r="A101" s="8" t="s">
        <v>21</v>
      </c>
      <c r="B101" s="10">
        <v>1</v>
      </c>
      <c r="C101" s="10">
        <v>0</v>
      </c>
      <c r="D101" s="10">
        <v>0</v>
      </c>
      <c r="E101" s="10">
        <v>0</v>
      </c>
      <c r="F101" s="10">
        <v>0</v>
      </c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10">
        <v>0</v>
      </c>
      <c r="M101" s="10">
        <v>0</v>
      </c>
      <c r="N101" s="10">
        <v>0</v>
      </c>
      <c r="O101" s="10">
        <v>0</v>
      </c>
      <c r="P101">
        <f t="shared" si="7"/>
        <v>3.2076081431496584</v>
      </c>
      <c r="Q101">
        <f t="shared" si="4"/>
        <v>0.97857675063130556</v>
      </c>
      <c r="R101">
        <f t="shared" si="8"/>
        <v>0.97857675063130556</v>
      </c>
      <c r="S101" t="str">
        <f t="shared" si="9"/>
        <v>Cluster 1</v>
      </c>
      <c r="T101">
        <f t="shared" si="5"/>
        <v>0</v>
      </c>
      <c r="U101">
        <f t="shared" si="6"/>
        <v>0.97857675063130556</v>
      </c>
      <c r="X101">
        <f t="shared" si="10"/>
        <v>0.9576124568761244</v>
      </c>
    </row>
    <row r="102" spans="1:24">
      <c r="A102" s="8" t="s">
        <v>22</v>
      </c>
      <c r="B102" s="10">
        <v>1</v>
      </c>
      <c r="C102" s="10">
        <v>1</v>
      </c>
      <c r="D102" s="10">
        <v>1</v>
      </c>
      <c r="E102" s="10">
        <v>1</v>
      </c>
      <c r="F102" s="10">
        <v>0</v>
      </c>
      <c r="G102" s="10">
        <v>0</v>
      </c>
      <c r="H102" s="10">
        <v>0</v>
      </c>
      <c r="I102" s="10">
        <v>0</v>
      </c>
      <c r="J102" s="10">
        <v>0</v>
      </c>
      <c r="K102" s="10">
        <v>0</v>
      </c>
      <c r="L102" s="10">
        <v>0</v>
      </c>
      <c r="M102" s="10">
        <v>0</v>
      </c>
      <c r="N102" s="10">
        <v>0</v>
      </c>
      <c r="O102" s="10">
        <v>0</v>
      </c>
      <c r="P102">
        <f t="shared" si="7"/>
        <v>2.6997685085947651</v>
      </c>
      <c r="Q102">
        <f t="shared" si="4"/>
        <v>0.97857675063130556</v>
      </c>
      <c r="R102">
        <f t="shared" si="8"/>
        <v>0.97857675063130556</v>
      </c>
      <c r="S102" t="str">
        <f t="shared" si="9"/>
        <v>Cluster 1</v>
      </c>
      <c r="T102">
        <f t="shared" si="5"/>
        <v>0</v>
      </c>
      <c r="U102">
        <f t="shared" si="6"/>
        <v>0.97857675063130556</v>
      </c>
      <c r="X102">
        <f t="shared" si="10"/>
        <v>0.9576124568761244</v>
      </c>
    </row>
    <row r="103" spans="1:24">
      <c r="A103" s="8" t="s">
        <v>23</v>
      </c>
      <c r="B103" s="10">
        <v>1</v>
      </c>
      <c r="C103" s="10">
        <v>1</v>
      </c>
      <c r="D103" s="10">
        <v>1</v>
      </c>
      <c r="E103" s="10">
        <v>1</v>
      </c>
      <c r="F103" s="10">
        <v>1</v>
      </c>
      <c r="G103" s="10">
        <v>1</v>
      </c>
      <c r="H103" s="10">
        <v>1</v>
      </c>
      <c r="I103" s="10">
        <v>1</v>
      </c>
      <c r="J103" s="10">
        <v>1</v>
      </c>
      <c r="K103" s="10">
        <v>1</v>
      </c>
      <c r="L103" s="10">
        <v>1</v>
      </c>
      <c r="M103" s="10">
        <v>1</v>
      </c>
      <c r="N103" s="10">
        <v>1</v>
      </c>
      <c r="O103" s="10">
        <v>1</v>
      </c>
      <c r="P103">
        <f t="shared" si="7"/>
        <v>0.76730046266114027</v>
      </c>
      <c r="Q103">
        <f t="shared" si="4"/>
        <v>3.2564814263981487</v>
      </c>
      <c r="R103">
        <f t="shared" si="8"/>
        <v>0.76730046266114027</v>
      </c>
      <c r="S103" t="str">
        <f t="shared" si="9"/>
        <v>Cluster 0</v>
      </c>
      <c r="T103">
        <f t="shared" si="5"/>
        <v>0.76730046266114027</v>
      </c>
      <c r="U103">
        <f t="shared" si="6"/>
        <v>0</v>
      </c>
      <c r="X103">
        <f t="shared" si="10"/>
        <v>0.58874999999999988</v>
      </c>
    </row>
    <row r="104" spans="1:24">
      <c r="A104" s="8" t="s">
        <v>24</v>
      </c>
      <c r="B104" s="10">
        <v>1</v>
      </c>
      <c r="C104" s="10">
        <v>1</v>
      </c>
      <c r="D104" s="10">
        <v>1</v>
      </c>
      <c r="E104" s="10">
        <v>1</v>
      </c>
      <c r="F104" s="10">
        <v>1</v>
      </c>
      <c r="G104" s="10">
        <v>1</v>
      </c>
      <c r="H104" s="10">
        <v>1</v>
      </c>
      <c r="I104" s="10">
        <v>1</v>
      </c>
      <c r="J104" s="10">
        <v>1</v>
      </c>
      <c r="K104" s="10">
        <v>1</v>
      </c>
      <c r="L104" s="10">
        <v>1</v>
      </c>
      <c r="M104" s="10">
        <v>1</v>
      </c>
      <c r="N104" s="10">
        <v>1</v>
      </c>
      <c r="O104" s="10">
        <v>1</v>
      </c>
      <c r="P104">
        <f t="shared" si="7"/>
        <v>0.76730046266114027</v>
      </c>
      <c r="Q104">
        <f t="shared" si="4"/>
        <v>3.2564814263981487</v>
      </c>
      <c r="R104">
        <f t="shared" si="8"/>
        <v>0.76730046266114027</v>
      </c>
      <c r="S104" t="str">
        <f t="shared" si="9"/>
        <v>Cluster 0</v>
      </c>
      <c r="T104">
        <f t="shared" si="5"/>
        <v>0.76730046266114027</v>
      </c>
      <c r="U104">
        <f t="shared" si="6"/>
        <v>0</v>
      </c>
      <c r="X104">
        <f t="shared" si="10"/>
        <v>0.58874999999999988</v>
      </c>
    </row>
    <row r="105" spans="1:24">
      <c r="A105" s="8" t="s">
        <v>25</v>
      </c>
      <c r="B105" s="10">
        <v>1</v>
      </c>
      <c r="C105" s="10">
        <v>1</v>
      </c>
      <c r="D105" s="10">
        <v>1</v>
      </c>
      <c r="E105" s="10">
        <v>1</v>
      </c>
      <c r="F105" s="10">
        <v>1</v>
      </c>
      <c r="G105" s="10">
        <v>1</v>
      </c>
      <c r="H105" s="10">
        <v>1</v>
      </c>
      <c r="I105" s="10">
        <v>1</v>
      </c>
      <c r="J105" s="10">
        <v>1</v>
      </c>
      <c r="K105" s="10">
        <v>1</v>
      </c>
      <c r="L105" s="10">
        <v>0</v>
      </c>
      <c r="M105" s="10">
        <v>0</v>
      </c>
      <c r="N105" s="10">
        <v>0</v>
      </c>
      <c r="O105" s="10">
        <v>0</v>
      </c>
      <c r="P105">
        <f t="shared" si="7"/>
        <v>1.2995191418367027</v>
      </c>
      <c r="Q105">
        <f t="shared" si="4"/>
        <v>2.5699555016529225</v>
      </c>
      <c r="R105">
        <f t="shared" si="8"/>
        <v>1.2995191418367027</v>
      </c>
      <c r="S105" t="str">
        <f t="shared" si="9"/>
        <v>Cluster 0</v>
      </c>
      <c r="T105">
        <f t="shared" si="5"/>
        <v>1.2995191418367027</v>
      </c>
      <c r="U105">
        <f t="shared" si="6"/>
        <v>0</v>
      </c>
      <c r="X105">
        <f t="shared" si="10"/>
        <v>1.6887500000000002</v>
      </c>
    </row>
    <row r="106" spans="1:24">
      <c r="A106" s="8" t="s">
        <v>26</v>
      </c>
      <c r="B106" s="10">
        <v>1</v>
      </c>
      <c r="C106" s="10">
        <v>1</v>
      </c>
      <c r="D106" s="10">
        <v>1</v>
      </c>
      <c r="E106" s="10">
        <v>1</v>
      </c>
      <c r="F106" s="10">
        <v>1</v>
      </c>
      <c r="G106" s="10">
        <v>1</v>
      </c>
      <c r="H106" s="10">
        <v>1</v>
      </c>
      <c r="I106" s="10">
        <v>1</v>
      </c>
      <c r="J106" s="10">
        <v>1</v>
      </c>
      <c r="K106" s="10">
        <v>1</v>
      </c>
      <c r="L106" s="10">
        <v>1</v>
      </c>
      <c r="M106" s="10">
        <v>1</v>
      </c>
      <c r="N106" s="10">
        <v>1</v>
      </c>
      <c r="O106" s="10">
        <v>1</v>
      </c>
      <c r="P106">
        <f t="shared" si="7"/>
        <v>0.76730046266114027</v>
      </c>
      <c r="Q106">
        <f t="shared" si="4"/>
        <v>3.2564814263981487</v>
      </c>
      <c r="R106">
        <f t="shared" si="8"/>
        <v>0.76730046266114027</v>
      </c>
      <c r="S106" t="str">
        <f t="shared" si="9"/>
        <v>Cluster 0</v>
      </c>
      <c r="T106">
        <f t="shared" si="5"/>
        <v>0.76730046266114027</v>
      </c>
      <c r="U106">
        <f t="shared" si="6"/>
        <v>0</v>
      </c>
      <c r="X106">
        <f t="shared" si="10"/>
        <v>0.58874999999999988</v>
      </c>
    </row>
    <row r="107" spans="1:24">
      <c r="A107" s="8" t="s">
        <v>27</v>
      </c>
      <c r="B107" s="10">
        <v>1</v>
      </c>
      <c r="C107" s="10">
        <v>1</v>
      </c>
      <c r="D107" s="10">
        <v>1</v>
      </c>
      <c r="E107" s="10">
        <v>1</v>
      </c>
      <c r="F107" s="10">
        <v>1</v>
      </c>
      <c r="G107" s="10">
        <v>1</v>
      </c>
      <c r="H107" s="10">
        <v>1</v>
      </c>
      <c r="I107" s="10">
        <v>1</v>
      </c>
      <c r="J107" s="10">
        <v>1</v>
      </c>
      <c r="K107" s="10">
        <v>1</v>
      </c>
      <c r="L107" s="10">
        <v>1</v>
      </c>
      <c r="M107" s="10">
        <v>1</v>
      </c>
      <c r="N107" s="10">
        <v>1</v>
      </c>
      <c r="O107" s="10">
        <v>1</v>
      </c>
      <c r="P107">
        <f t="shared" si="7"/>
        <v>0.76730046266114027</v>
      </c>
      <c r="Q107">
        <f t="shared" si="4"/>
        <v>3.2564814263981487</v>
      </c>
      <c r="R107">
        <f t="shared" si="8"/>
        <v>0.76730046266114027</v>
      </c>
      <c r="S107" t="str">
        <f t="shared" si="9"/>
        <v>Cluster 0</v>
      </c>
      <c r="T107">
        <f t="shared" si="5"/>
        <v>0.76730046266114027</v>
      </c>
      <c r="U107">
        <f t="shared" si="6"/>
        <v>0</v>
      </c>
      <c r="X107">
        <f t="shared" si="10"/>
        <v>0.58874999999999988</v>
      </c>
    </row>
    <row r="108" spans="1:24">
      <c r="A108" s="8" t="s">
        <v>28</v>
      </c>
      <c r="B108" s="10">
        <v>1</v>
      </c>
      <c r="C108" s="10">
        <v>1</v>
      </c>
      <c r="D108" s="10">
        <v>0</v>
      </c>
      <c r="E108" s="10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10">
        <v>0</v>
      </c>
      <c r="N108" s="10">
        <v>0</v>
      </c>
      <c r="O108" s="10">
        <v>0</v>
      </c>
      <c r="P108">
        <f t="shared" si="7"/>
        <v>3.0477450680790215</v>
      </c>
      <c r="Q108">
        <f t="shared" si="4"/>
        <v>0.55727339150198496</v>
      </c>
      <c r="R108">
        <f t="shared" si="8"/>
        <v>0.55727339150198496</v>
      </c>
      <c r="S108" t="str">
        <f t="shared" si="9"/>
        <v>Cluster 1</v>
      </c>
      <c r="T108">
        <f t="shared" si="5"/>
        <v>0</v>
      </c>
      <c r="U108">
        <f t="shared" si="6"/>
        <v>0.55727339150198496</v>
      </c>
      <c r="X108">
        <f t="shared" si="10"/>
        <v>0.31055363287612459</v>
      </c>
    </row>
    <row r="109" spans="1:24">
      <c r="A109" s="8" t="s">
        <v>29</v>
      </c>
      <c r="B109" s="10">
        <v>1</v>
      </c>
      <c r="C109" s="10">
        <v>1</v>
      </c>
      <c r="D109" s="10">
        <v>1</v>
      </c>
      <c r="E109" s="10">
        <v>1</v>
      </c>
      <c r="F109" s="10">
        <v>1</v>
      </c>
      <c r="G109" s="10">
        <v>1</v>
      </c>
      <c r="H109" s="10">
        <v>1</v>
      </c>
      <c r="I109" s="10">
        <v>1</v>
      </c>
      <c r="J109" s="10">
        <v>1</v>
      </c>
      <c r="K109" s="10">
        <v>1</v>
      </c>
      <c r="L109" s="10">
        <v>1</v>
      </c>
      <c r="M109" s="10">
        <v>1</v>
      </c>
      <c r="N109" s="10">
        <v>0</v>
      </c>
      <c r="O109" s="10">
        <v>0</v>
      </c>
      <c r="P109">
        <f t="shared" si="7"/>
        <v>0.88811598341658049</v>
      </c>
      <c r="Q109">
        <f t="shared" si="4"/>
        <v>2.9333719983111792</v>
      </c>
      <c r="R109">
        <f t="shared" si="8"/>
        <v>0.88811598341658049</v>
      </c>
      <c r="S109" t="str">
        <f t="shared" si="9"/>
        <v>Cluster 0</v>
      </c>
      <c r="T109">
        <f t="shared" si="5"/>
        <v>0.88811598341658049</v>
      </c>
      <c r="U109">
        <f t="shared" si="6"/>
        <v>0</v>
      </c>
      <c r="X109">
        <f t="shared" si="10"/>
        <v>0.78874999999999984</v>
      </c>
    </row>
    <row r="110" spans="1:24">
      <c r="A110" s="8" t="s">
        <v>30</v>
      </c>
      <c r="B110" s="10">
        <v>1</v>
      </c>
      <c r="C110" s="10">
        <v>1</v>
      </c>
      <c r="D110" s="10">
        <v>1</v>
      </c>
      <c r="E110" s="10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0</v>
      </c>
      <c r="O110" s="10">
        <v>0</v>
      </c>
      <c r="P110">
        <f t="shared" si="7"/>
        <v>2.8790189301218572</v>
      </c>
      <c r="Q110">
        <f t="shared" si="4"/>
        <v>0.60776406843126607</v>
      </c>
      <c r="R110">
        <f t="shared" si="8"/>
        <v>0.60776406843126607</v>
      </c>
      <c r="S110" t="str">
        <f t="shared" si="9"/>
        <v>Cluster 1</v>
      </c>
      <c r="T110">
        <f t="shared" si="5"/>
        <v>0</v>
      </c>
      <c r="U110">
        <f t="shared" si="6"/>
        <v>0.60776406843126607</v>
      </c>
      <c r="X110">
        <f t="shared" si="10"/>
        <v>0.36937716287612465</v>
      </c>
    </row>
    <row r="111" spans="1:24">
      <c r="A111" s="8" t="s">
        <v>31</v>
      </c>
      <c r="B111" s="10">
        <v>1</v>
      </c>
      <c r="C111" s="10">
        <v>0</v>
      </c>
      <c r="D111" s="10">
        <v>0</v>
      </c>
      <c r="E111" s="10">
        <v>0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>
        <f t="shared" si="7"/>
        <v>3.2076081431496584</v>
      </c>
      <c r="Q111">
        <f t="shared" si="4"/>
        <v>0.97857675063130556</v>
      </c>
      <c r="R111">
        <f t="shared" si="8"/>
        <v>0.97857675063130556</v>
      </c>
      <c r="S111" t="str">
        <f t="shared" si="9"/>
        <v>Cluster 1</v>
      </c>
      <c r="T111">
        <f t="shared" si="5"/>
        <v>0</v>
      </c>
      <c r="U111">
        <f t="shared" si="6"/>
        <v>0.97857675063130556</v>
      </c>
      <c r="X111">
        <f t="shared" si="10"/>
        <v>0.9576124568761244</v>
      </c>
    </row>
    <row r="112" spans="1:24">
      <c r="A112" s="8" t="s">
        <v>32</v>
      </c>
      <c r="B112" s="10">
        <v>1</v>
      </c>
      <c r="C112" s="10">
        <v>1</v>
      </c>
      <c r="D112" s="10">
        <v>1</v>
      </c>
      <c r="E112" s="10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>
        <f t="shared" si="7"/>
        <v>2.8790189301218572</v>
      </c>
      <c r="Q112">
        <f t="shared" si="4"/>
        <v>0.60776406843126607</v>
      </c>
      <c r="R112">
        <f t="shared" si="8"/>
        <v>0.60776406843126607</v>
      </c>
      <c r="S112" t="str">
        <f t="shared" si="9"/>
        <v>Cluster 1</v>
      </c>
      <c r="T112">
        <f t="shared" si="5"/>
        <v>0</v>
      </c>
      <c r="U112">
        <f t="shared" si="6"/>
        <v>0.60776406843126607</v>
      </c>
      <c r="X112">
        <f t="shared" si="10"/>
        <v>0.36937716287612465</v>
      </c>
    </row>
    <row r="113" spans="1:24">
      <c r="A113" s="8" t="s">
        <v>33</v>
      </c>
      <c r="B113" s="10">
        <v>1</v>
      </c>
      <c r="C113" s="10">
        <v>1</v>
      </c>
      <c r="D113" s="10">
        <v>0</v>
      </c>
      <c r="E113" s="10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0</v>
      </c>
      <c r="L113" s="10">
        <v>0</v>
      </c>
      <c r="M113" s="10">
        <v>0</v>
      </c>
      <c r="N113" s="10">
        <v>0</v>
      </c>
      <c r="O113" s="10">
        <v>0</v>
      </c>
      <c r="P113">
        <f t="shared" si="7"/>
        <v>3.0477450680790215</v>
      </c>
      <c r="Q113">
        <f t="shared" si="4"/>
        <v>0.55727339150198496</v>
      </c>
      <c r="R113">
        <f t="shared" si="8"/>
        <v>0.55727339150198496</v>
      </c>
      <c r="S113" t="str">
        <f t="shared" si="9"/>
        <v>Cluster 1</v>
      </c>
      <c r="T113">
        <f t="shared" si="5"/>
        <v>0</v>
      </c>
      <c r="U113">
        <f t="shared" si="6"/>
        <v>0.55727339150198496</v>
      </c>
      <c r="X113">
        <f t="shared" si="10"/>
        <v>0.31055363287612459</v>
      </c>
    </row>
    <row r="114" spans="1:24">
      <c r="A114" s="8" t="s">
        <v>34</v>
      </c>
      <c r="B114" s="10">
        <v>1</v>
      </c>
      <c r="C114" s="10">
        <v>1</v>
      </c>
      <c r="D114" s="10">
        <v>1</v>
      </c>
      <c r="E114" s="10">
        <v>0</v>
      </c>
      <c r="F114" s="10">
        <v>0</v>
      </c>
      <c r="G114" s="10">
        <v>0</v>
      </c>
      <c r="H114" s="10">
        <v>0</v>
      </c>
      <c r="I114" s="10">
        <v>0</v>
      </c>
      <c r="J114" s="10">
        <v>0</v>
      </c>
      <c r="K114" s="10">
        <v>0</v>
      </c>
      <c r="L114" s="10">
        <v>0</v>
      </c>
      <c r="M114" s="10">
        <v>0</v>
      </c>
      <c r="N114" s="10">
        <v>0</v>
      </c>
      <c r="O114" s="10">
        <v>0</v>
      </c>
      <c r="P114">
        <f t="shared" si="7"/>
        <v>2.8790189301218572</v>
      </c>
      <c r="Q114">
        <f t="shared" si="4"/>
        <v>0.60776406843126607</v>
      </c>
      <c r="R114">
        <f t="shared" si="8"/>
        <v>0.60776406843126607</v>
      </c>
      <c r="S114" t="str">
        <f t="shared" si="9"/>
        <v>Cluster 1</v>
      </c>
      <c r="T114">
        <f t="shared" si="5"/>
        <v>0</v>
      </c>
      <c r="U114">
        <f t="shared" si="6"/>
        <v>0.60776406843126607</v>
      </c>
      <c r="X114">
        <f t="shared" si="10"/>
        <v>0.36937716287612465</v>
      </c>
    </row>
    <row r="115" spans="1:24">
      <c r="A115" s="8" t="s">
        <v>35</v>
      </c>
      <c r="B115" s="10">
        <v>1</v>
      </c>
      <c r="C115" s="10">
        <v>1</v>
      </c>
      <c r="D115" s="10">
        <v>1</v>
      </c>
      <c r="E115" s="10">
        <v>1</v>
      </c>
      <c r="F115" s="10">
        <v>1</v>
      </c>
      <c r="G115" s="10">
        <v>1</v>
      </c>
      <c r="H115" s="10">
        <v>1</v>
      </c>
      <c r="I115" s="10">
        <v>1</v>
      </c>
      <c r="J115" s="10">
        <v>1</v>
      </c>
      <c r="K115" s="10">
        <v>1</v>
      </c>
      <c r="L115" s="10">
        <v>1</v>
      </c>
      <c r="M115" s="10">
        <v>1</v>
      </c>
      <c r="N115" s="10">
        <v>1</v>
      </c>
      <c r="O115" s="10">
        <v>1</v>
      </c>
      <c r="P115">
        <f t="shared" si="7"/>
        <v>0.76730046266114027</v>
      </c>
      <c r="Q115">
        <f t="shared" si="4"/>
        <v>3.2564814263981487</v>
      </c>
      <c r="R115">
        <f t="shared" si="8"/>
        <v>0.76730046266114027</v>
      </c>
      <c r="S115" t="str">
        <f t="shared" si="9"/>
        <v>Cluster 0</v>
      </c>
      <c r="T115">
        <f t="shared" si="5"/>
        <v>0.76730046266114027</v>
      </c>
      <c r="U115">
        <f t="shared" si="6"/>
        <v>0</v>
      </c>
      <c r="X115">
        <f t="shared" si="10"/>
        <v>0.58874999999999988</v>
      </c>
    </row>
    <row r="116" spans="1:24">
      <c r="A116" s="8" t="s">
        <v>36</v>
      </c>
      <c r="B116" s="10">
        <v>1</v>
      </c>
      <c r="C116" s="10">
        <v>1</v>
      </c>
      <c r="D116" s="10">
        <v>0</v>
      </c>
      <c r="E116" s="10">
        <v>0</v>
      </c>
      <c r="F116" s="10">
        <v>0</v>
      </c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10">
        <v>0</v>
      </c>
      <c r="M116" s="10">
        <v>0</v>
      </c>
      <c r="N116" s="10">
        <v>0</v>
      </c>
      <c r="O116" s="10">
        <v>0</v>
      </c>
      <c r="P116">
        <f t="shared" si="7"/>
        <v>3.0477450680790215</v>
      </c>
      <c r="Q116">
        <f t="shared" si="4"/>
        <v>0.55727339150198496</v>
      </c>
      <c r="R116">
        <f t="shared" si="8"/>
        <v>0.55727339150198496</v>
      </c>
      <c r="S116" t="str">
        <f t="shared" si="9"/>
        <v>Cluster 1</v>
      </c>
      <c r="T116">
        <f t="shared" si="5"/>
        <v>0</v>
      </c>
      <c r="U116">
        <f t="shared" si="6"/>
        <v>0.55727339150198496</v>
      </c>
      <c r="X116">
        <f t="shared" si="10"/>
        <v>0.31055363287612459</v>
      </c>
    </row>
    <row r="117" spans="1:24">
      <c r="A117" s="8" t="s">
        <v>37</v>
      </c>
      <c r="B117" s="10">
        <v>1</v>
      </c>
      <c r="C117" s="10">
        <v>1</v>
      </c>
      <c r="D117" s="10">
        <v>1</v>
      </c>
      <c r="E117" s="10">
        <v>1</v>
      </c>
      <c r="F117" s="10">
        <v>1</v>
      </c>
      <c r="G117" s="10">
        <v>1</v>
      </c>
      <c r="H117" s="10">
        <v>1</v>
      </c>
      <c r="I117" s="10">
        <v>1</v>
      </c>
      <c r="J117" s="10">
        <v>1</v>
      </c>
      <c r="K117" s="10">
        <v>1</v>
      </c>
      <c r="L117" s="10">
        <v>1</v>
      </c>
      <c r="M117" s="10">
        <v>1</v>
      </c>
      <c r="N117" s="10">
        <v>1</v>
      </c>
      <c r="O117" s="10">
        <v>1</v>
      </c>
      <c r="P117">
        <f t="shared" si="7"/>
        <v>0.76730046266114027</v>
      </c>
      <c r="Q117">
        <f t="shared" si="4"/>
        <v>3.2564814263981487</v>
      </c>
      <c r="R117">
        <f t="shared" si="8"/>
        <v>0.76730046266114027</v>
      </c>
      <c r="S117" t="str">
        <f t="shared" si="9"/>
        <v>Cluster 0</v>
      </c>
      <c r="T117">
        <f t="shared" si="5"/>
        <v>0.76730046266114027</v>
      </c>
      <c r="U117">
        <f t="shared" si="6"/>
        <v>0</v>
      </c>
      <c r="X117">
        <f t="shared" si="10"/>
        <v>0.58874999999999988</v>
      </c>
    </row>
    <row r="118" spans="1:24">
      <c r="A118" s="8" t="s">
        <v>38</v>
      </c>
      <c r="B118" s="10">
        <v>1</v>
      </c>
      <c r="C118" s="10">
        <v>1</v>
      </c>
      <c r="D118" s="10">
        <v>1</v>
      </c>
      <c r="E118" s="10">
        <v>0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10">
        <v>0</v>
      </c>
      <c r="M118" s="10">
        <v>0</v>
      </c>
      <c r="N118" s="10">
        <v>0</v>
      </c>
      <c r="O118" s="10">
        <v>0</v>
      </c>
      <c r="P118">
        <f t="shared" si="7"/>
        <v>2.8790189301218572</v>
      </c>
      <c r="Q118">
        <f t="shared" si="4"/>
        <v>0.60776406843126607</v>
      </c>
      <c r="R118">
        <f t="shared" si="8"/>
        <v>0.60776406843126607</v>
      </c>
      <c r="S118" t="str">
        <f t="shared" si="9"/>
        <v>Cluster 1</v>
      </c>
      <c r="T118">
        <f t="shared" si="5"/>
        <v>0</v>
      </c>
      <c r="U118">
        <f t="shared" si="6"/>
        <v>0.60776406843126607</v>
      </c>
      <c r="X118">
        <f t="shared" si="10"/>
        <v>0.36937716287612465</v>
      </c>
    </row>
    <row r="119" spans="1:24">
      <c r="A119" s="8" t="s">
        <v>39</v>
      </c>
      <c r="B119" s="10">
        <v>1</v>
      </c>
      <c r="C119" s="10">
        <v>1</v>
      </c>
      <c r="D119" s="10">
        <v>1</v>
      </c>
      <c r="E119" s="10">
        <v>1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0</v>
      </c>
      <c r="O119" s="10">
        <v>0</v>
      </c>
      <c r="P119">
        <f t="shared" si="7"/>
        <v>2.6997685085947651</v>
      </c>
      <c r="Q119">
        <f t="shared" si="4"/>
        <v>0.97857675063130556</v>
      </c>
      <c r="R119">
        <f t="shared" si="8"/>
        <v>0.97857675063130556</v>
      </c>
      <c r="S119" t="str">
        <f t="shared" si="9"/>
        <v>Cluster 1</v>
      </c>
      <c r="T119">
        <f t="shared" si="5"/>
        <v>0</v>
      </c>
      <c r="U119">
        <f t="shared" si="6"/>
        <v>0.97857675063130556</v>
      </c>
      <c r="X119">
        <f t="shared" si="10"/>
        <v>0.9576124568761244</v>
      </c>
    </row>
    <row r="120" spans="1:24">
      <c r="A120" s="8" t="s">
        <v>40</v>
      </c>
      <c r="B120" s="10">
        <v>1</v>
      </c>
      <c r="C120" s="10">
        <v>1</v>
      </c>
      <c r="D120" s="10">
        <v>1</v>
      </c>
      <c r="E120" s="10">
        <v>1</v>
      </c>
      <c r="F120" s="10">
        <v>1</v>
      </c>
      <c r="G120" s="10">
        <v>1</v>
      </c>
      <c r="H120" s="10">
        <v>1</v>
      </c>
      <c r="I120" s="10">
        <v>1</v>
      </c>
      <c r="J120" s="10">
        <v>1</v>
      </c>
      <c r="K120" s="10">
        <v>1</v>
      </c>
      <c r="L120" s="10">
        <v>0</v>
      </c>
      <c r="M120" s="10">
        <v>0</v>
      </c>
      <c r="N120" s="10">
        <v>0</v>
      </c>
      <c r="O120" s="10">
        <v>0</v>
      </c>
      <c r="P120">
        <f t="shared" si="7"/>
        <v>1.2995191418367027</v>
      </c>
      <c r="Q120">
        <f t="shared" si="4"/>
        <v>2.5699555016529225</v>
      </c>
      <c r="R120">
        <f t="shared" si="8"/>
        <v>1.2995191418367027</v>
      </c>
      <c r="S120" t="str">
        <f t="shared" si="9"/>
        <v>Cluster 0</v>
      </c>
      <c r="T120">
        <f t="shared" si="5"/>
        <v>1.2995191418367027</v>
      </c>
      <c r="U120">
        <f t="shared" si="6"/>
        <v>0</v>
      </c>
      <c r="X120">
        <f t="shared" si="10"/>
        <v>1.6887500000000002</v>
      </c>
    </row>
    <row r="121" spans="1:24">
      <c r="A121" s="8" t="s">
        <v>41</v>
      </c>
      <c r="B121" s="10">
        <v>1</v>
      </c>
      <c r="C121" s="10">
        <v>1</v>
      </c>
      <c r="D121" s="10">
        <v>1</v>
      </c>
      <c r="E121" s="10">
        <v>1</v>
      </c>
      <c r="F121" s="10">
        <v>1</v>
      </c>
      <c r="G121" s="10">
        <v>1</v>
      </c>
      <c r="H121" s="10">
        <v>1</v>
      </c>
      <c r="I121" s="10">
        <v>1</v>
      </c>
      <c r="J121" s="10">
        <v>1</v>
      </c>
      <c r="K121" s="10">
        <v>1</v>
      </c>
      <c r="L121" s="10">
        <v>1</v>
      </c>
      <c r="M121" s="10">
        <v>1</v>
      </c>
      <c r="N121" s="10">
        <v>1</v>
      </c>
      <c r="O121" s="10">
        <v>1</v>
      </c>
      <c r="P121">
        <f t="shared" si="7"/>
        <v>0.76730046266114027</v>
      </c>
      <c r="Q121">
        <f t="shared" si="4"/>
        <v>3.2564814263981487</v>
      </c>
      <c r="R121">
        <f t="shared" si="8"/>
        <v>0.76730046266114027</v>
      </c>
      <c r="S121" t="str">
        <f t="shared" si="9"/>
        <v>Cluster 0</v>
      </c>
      <c r="T121">
        <f t="shared" si="5"/>
        <v>0.76730046266114027</v>
      </c>
      <c r="U121">
        <f t="shared" si="6"/>
        <v>0</v>
      </c>
      <c r="X121">
        <f t="shared" si="10"/>
        <v>0.58874999999999988</v>
      </c>
    </row>
    <row r="122" spans="1:24">
      <c r="A122" s="8" t="s">
        <v>42</v>
      </c>
      <c r="B122" s="10">
        <v>1</v>
      </c>
      <c r="C122" s="10">
        <v>1</v>
      </c>
      <c r="D122" s="10">
        <v>1</v>
      </c>
      <c r="E122" s="10">
        <v>1</v>
      </c>
      <c r="F122" s="10">
        <v>1</v>
      </c>
      <c r="G122" s="10">
        <v>1</v>
      </c>
      <c r="H122" s="10">
        <v>0</v>
      </c>
      <c r="I122" s="10">
        <v>0</v>
      </c>
      <c r="J122" s="10">
        <v>0</v>
      </c>
      <c r="K122" s="10">
        <v>0</v>
      </c>
      <c r="L122" s="10">
        <v>0</v>
      </c>
      <c r="M122" s="10">
        <v>0</v>
      </c>
      <c r="N122" s="10">
        <v>0</v>
      </c>
      <c r="O122" s="10">
        <v>0</v>
      </c>
      <c r="P122">
        <f t="shared" si="7"/>
        <v>2.299728244815026</v>
      </c>
      <c r="Q122">
        <f t="shared" si="4"/>
        <v>1.6138994022169177</v>
      </c>
      <c r="R122">
        <f t="shared" si="8"/>
        <v>1.6138994022169177</v>
      </c>
      <c r="S122" t="str">
        <f t="shared" si="9"/>
        <v>Cluster 1</v>
      </c>
      <c r="T122">
        <f t="shared" si="5"/>
        <v>0</v>
      </c>
      <c r="U122">
        <f t="shared" si="6"/>
        <v>1.6138994022169177</v>
      </c>
      <c r="X122">
        <f t="shared" si="10"/>
        <v>2.6046712804761243</v>
      </c>
    </row>
    <row r="123" spans="1:24">
      <c r="A123" s="8" t="s">
        <v>43</v>
      </c>
      <c r="B123" s="10">
        <v>1</v>
      </c>
      <c r="C123" s="10">
        <v>1</v>
      </c>
      <c r="D123" s="10">
        <v>1</v>
      </c>
      <c r="E123" s="10">
        <v>1</v>
      </c>
      <c r="F123" s="10">
        <v>1</v>
      </c>
      <c r="G123" s="10">
        <v>1</v>
      </c>
      <c r="H123" s="10">
        <v>1</v>
      </c>
      <c r="I123" s="10">
        <v>1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>
        <f t="shared" si="7"/>
        <v>1.8134911083322136</v>
      </c>
      <c r="Q123">
        <f t="shared" si="4"/>
        <v>2.1458497805009848</v>
      </c>
      <c r="R123">
        <f t="shared" si="8"/>
        <v>1.8134911083322136</v>
      </c>
      <c r="S123" t="str">
        <f t="shared" si="9"/>
        <v>Cluster 0</v>
      </c>
      <c r="T123">
        <f t="shared" si="5"/>
        <v>1.8134911083322136</v>
      </c>
      <c r="U123">
        <f t="shared" si="6"/>
        <v>0</v>
      </c>
      <c r="X123">
        <f t="shared" si="10"/>
        <v>3.2887500000000007</v>
      </c>
    </row>
    <row r="124" spans="1:24">
      <c r="A124" s="8" t="s">
        <v>44</v>
      </c>
      <c r="B124" s="10">
        <v>1</v>
      </c>
      <c r="C124" s="10">
        <v>1</v>
      </c>
      <c r="D124" s="10">
        <v>1</v>
      </c>
      <c r="E124" s="10">
        <v>1</v>
      </c>
      <c r="F124" s="10">
        <v>1</v>
      </c>
      <c r="G124" s="10">
        <v>1</v>
      </c>
      <c r="H124" s="10">
        <v>1</v>
      </c>
      <c r="I124" s="10">
        <v>1</v>
      </c>
      <c r="J124" s="10">
        <v>1</v>
      </c>
      <c r="K124" s="10">
        <v>1</v>
      </c>
      <c r="L124" s="10">
        <v>1</v>
      </c>
      <c r="M124" s="10">
        <v>1</v>
      </c>
      <c r="N124" s="10">
        <v>1</v>
      </c>
      <c r="O124" s="10">
        <v>1</v>
      </c>
      <c r="P124">
        <f t="shared" si="7"/>
        <v>0.76730046266114027</v>
      </c>
      <c r="Q124">
        <f t="shared" si="4"/>
        <v>3.2564814263981487</v>
      </c>
      <c r="R124">
        <f t="shared" si="8"/>
        <v>0.76730046266114027</v>
      </c>
      <c r="S124" t="str">
        <f t="shared" si="9"/>
        <v>Cluster 0</v>
      </c>
      <c r="T124">
        <f t="shared" si="5"/>
        <v>0.76730046266114027</v>
      </c>
      <c r="U124">
        <f t="shared" si="6"/>
        <v>0</v>
      </c>
      <c r="X124">
        <f t="shared" si="10"/>
        <v>0.58874999999999988</v>
      </c>
    </row>
    <row r="125" spans="1:24">
      <c r="A125" s="8" t="s">
        <v>45</v>
      </c>
      <c r="B125" s="10">
        <v>1</v>
      </c>
      <c r="C125" s="10">
        <v>1</v>
      </c>
      <c r="D125" s="10">
        <v>1</v>
      </c>
      <c r="E125" s="10">
        <v>1</v>
      </c>
      <c r="F125" s="10">
        <v>1</v>
      </c>
      <c r="G125" s="10">
        <v>1</v>
      </c>
      <c r="H125" s="10">
        <v>1</v>
      </c>
      <c r="I125" s="10">
        <v>1</v>
      </c>
      <c r="J125" s="10">
        <v>1</v>
      </c>
      <c r="K125" s="10">
        <v>1</v>
      </c>
      <c r="L125" s="10">
        <v>1</v>
      </c>
      <c r="M125" s="10">
        <v>1</v>
      </c>
      <c r="N125" s="10">
        <v>1</v>
      </c>
      <c r="O125" s="10">
        <v>1</v>
      </c>
      <c r="P125">
        <f t="shared" ref="P125:P156" si="11">SQRT(((((B125-$B$89)^2)+(C125-$C$89)^2)+((D125-$D$89)^2)+((E125-$E$89)^2)+((F125-$F$89)^2)+((G125-$G$89)^2)+((H125-$H$89)^2)+((I125-$I$89)^2)+((J125-$J$89)^2)+((K125-$K$89)^2)+((L125-$L$89)^2)+((M125-$M$89)^2)+((N125-$N$89)^2)+((O125-$O$89)^2)))</f>
        <v>0.76730046266114027</v>
      </c>
      <c r="Q125">
        <f t="shared" ref="Q125:Q156" si="12">SQRT(((((B125-$B$90)^2)+(C125-$C$90)^2)+((D125-$D$90)^2)+((E125-$E$90)^2)+((F125-$F$90)^2)+((G125-$G$90)^2)+((H125-$H$90)^2)+((I125-$I$90)^2)+((J125-$J$90)^2)+((K125-$K$90)^2)+((L125-$L$90)^2)+((M125-$M$90)^2)+((N125-$N$90)^2)+((O125-$O$90)^2)))</f>
        <v>3.2564814263981487</v>
      </c>
      <c r="R125">
        <f t="shared" si="8"/>
        <v>0.76730046266114027</v>
      </c>
      <c r="S125" t="str">
        <f t="shared" si="9"/>
        <v>Cluster 0</v>
      </c>
      <c r="T125">
        <f t="shared" ref="T125:T156" si="13">IF(MIN(P125:Q125)=P125,P125,0)</f>
        <v>0.76730046266114027</v>
      </c>
      <c r="U125">
        <f t="shared" ref="U125:U156" si="14">IF(MIN(P125:Q125)=Q125,Q125,0)</f>
        <v>0</v>
      </c>
      <c r="X125">
        <f t="shared" ref="X125:X156" si="15">R125^2</f>
        <v>0.58874999999999988</v>
      </c>
    </row>
    <row r="126" spans="1:24">
      <c r="A126" s="8" t="s">
        <v>46</v>
      </c>
      <c r="B126" s="10">
        <v>1</v>
      </c>
      <c r="C126" s="10">
        <v>1</v>
      </c>
      <c r="D126" s="10">
        <v>1</v>
      </c>
      <c r="E126" s="10">
        <v>1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>
        <f t="shared" si="11"/>
        <v>2.6997685085947651</v>
      </c>
      <c r="Q126">
        <f t="shared" si="12"/>
        <v>0.97857675063130556</v>
      </c>
      <c r="R126">
        <f t="shared" si="8"/>
        <v>0.97857675063130556</v>
      </c>
      <c r="S126" t="str">
        <f t="shared" si="9"/>
        <v>Cluster 1</v>
      </c>
      <c r="T126">
        <f t="shared" si="13"/>
        <v>0</v>
      </c>
      <c r="U126">
        <f t="shared" si="14"/>
        <v>0.97857675063130556</v>
      </c>
      <c r="X126">
        <f t="shared" si="15"/>
        <v>0.9576124568761244</v>
      </c>
    </row>
    <row r="127" spans="1:24">
      <c r="A127" s="8" t="s">
        <v>47</v>
      </c>
      <c r="B127" s="10">
        <v>1</v>
      </c>
      <c r="C127" s="10">
        <v>1</v>
      </c>
      <c r="D127" s="10">
        <v>1</v>
      </c>
      <c r="E127" s="10">
        <v>1</v>
      </c>
      <c r="F127" s="10">
        <v>1</v>
      </c>
      <c r="G127" s="10">
        <v>1</v>
      </c>
      <c r="H127" s="10">
        <v>1</v>
      </c>
      <c r="I127" s="10">
        <v>1</v>
      </c>
      <c r="J127" s="10">
        <v>1</v>
      </c>
      <c r="K127" s="10">
        <v>1</v>
      </c>
      <c r="L127" s="10">
        <v>1</v>
      </c>
      <c r="M127" s="10">
        <v>1</v>
      </c>
      <c r="N127" s="10">
        <v>1</v>
      </c>
      <c r="O127" s="10">
        <v>1</v>
      </c>
      <c r="P127">
        <f t="shared" si="11"/>
        <v>0.76730046266114027</v>
      </c>
      <c r="Q127">
        <f t="shared" si="12"/>
        <v>3.2564814263981487</v>
      </c>
      <c r="R127">
        <f t="shared" si="8"/>
        <v>0.76730046266114027</v>
      </c>
      <c r="S127" t="str">
        <f t="shared" si="9"/>
        <v>Cluster 0</v>
      </c>
      <c r="T127">
        <f t="shared" si="13"/>
        <v>0.76730046266114027</v>
      </c>
      <c r="U127">
        <f t="shared" si="14"/>
        <v>0</v>
      </c>
      <c r="X127">
        <f t="shared" si="15"/>
        <v>0.58874999999999988</v>
      </c>
    </row>
    <row r="128" spans="1:24">
      <c r="A128" s="8" t="s">
        <v>48</v>
      </c>
      <c r="B128" s="10">
        <v>1</v>
      </c>
      <c r="C128" s="10">
        <v>1</v>
      </c>
      <c r="D128" s="10">
        <v>1</v>
      </c>
      <c r="E128" s="10">
        <v>1</v>
      </c>
      <c r="F128" s="10">
        <v>1</v>
      </c>
      <c r="G128" s="10">
        <v>1</v>
      </c>
      <c r="H128" s="10">
        <v>1</v>
      </c>
      <c r="I128" s="10">
        <v>1</v>
      </c>
      <c r="J128" s="10">
        <v>1</v>
      </c>
      <c r="K128" s="10">
        <v>1</v>
      </c>
      <c r="L128" s="10">
        <v>1</v>
      </c>
      <c r="M128" s="10">
        <v>1</v>
      </c>
      <c r="N128" s="10">
        <v>0</v>
      </c>
      <c r="O128" s="10">
        <v>0</v>
      </c>
      <c r="P128">
        <f t="shared" si="11"/>
        <v>0.88811598341658049</v>
      </c>
      <c r="Q128">
        <f t="shared" si="12"/>
        <v>2.9333719983111792</v>
      </c>
      <c r="R128">
        <f t="shared" si="8"/>
        <v>0.88811598341658049</v>
      </c>
      <c r="S128" t="str">
        <f t="shared" si="9"/>
        <v>Cluster 0</v>
      </c>
      <c r="T128">
        <f t="shared" si="13"/>
        <v>0.88811598341658049</v>
      </c>
      <c r="U128">
        <f t="shared" si="14"/>
        <v>0</v>
      </c>
      <c r="X128">
        <f t="shared" si="15"/>
        <v>0.78874999999999984</v>
      </c>
    </row>
    <row r="129" spans="1:24">
      <c r="A129" s="8" t="s">
        <v>49</v>
      </c>
      <c r="B129" s="10">
        <v>1</v>
      </c>
      <c r="C129" s="10">
        <v>1</v>
      </c>
      <c r="D129" s="10">
        <v>0</v>
      </c>
      <c r="E129" s="10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0</v>
      </c>
      <c r="O129" s="10">
        <v>0</v>
      </c>
      <c r="P129">
        <f t="shared" si="11"/>
        <v>3.0477450680790215</v>
      </c>
      <c r="Q129">
        <f t="shared" si="12"/>
        <v>0.55727339150198496</v>
      </c>
      <c r="R129">
        <f t="shared" si="8"/>
        <v>0.55727339150198496</v>
      </c>
      <c r="S129" t="str">
        <f t="shared" si="9"/>
        <v>Cluster 1</v>
      </c>
      <c r="T129">
        <f t="shared" si="13"/>
        <v>0</v>
      </c>
      <c r="U129">
        <f t="shared" si="14"/>
        <v>0.55727339150198496</v>
      </c>
      <c r="X129">
        <f t="shared" si="15"/>
        <v>0.31055363287612459</v>
      </c>
    </row>
    <row r="130" spans="1:24">
      <c r="A130" s="8" t="s">
        <v>50</v>
      </c>
      <c r="B130" s="10">
        <v>1</v>
      </c>
      <c r="C130" s="10">
        <v>1</v>
      </c>
      <c r="D130" s="10">
        <v>0</v>
      </c>
      <c r="E130" s="10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0</v>
      </c>
      <c r="O130" s="10">
        <v>0</v>
      </c>
      <c r="P130">
        <f t="shared" si="11"/>
        <v>3.0477450680790215</v>
      </c>
      <c r="Q130">
        <f t="shared" si="12"/>
        <v>0.55727339150198496</v>
      </c>
      <c r="R130">
        <f t="shared" si="8"/>
        <v>0.55727339150198496</v>
      </c>
      <c r="S130" t="str">
        <f t="shared" si="9"/>
        <v>Cluster 1</v>
      </c>
      <c r="T130">
        <f t="shared" si="13"/>
        <v>0</v>
      </c>
      <c r="U130">
        <f t="shared" si="14"/>
        <v>0.55727339150198496</v>
      </c>
      <c r="X130">
        <f t="shared" si="15"/>
        <v>0.31055363287612459</v>
      </c>
    </row>
    <row r="131" spans="1:24">
      <c r="A131" s="8" t="s">
        <v>51</v>
      </c>
      <c r="B131" s="10">
        <v>1</v>
      </c>
      <c r="C131" s="10">
        <v>1</v>
      </c>
      <c r="D131" s="10">
        <v>0</v>
      </c>
      <c r="E131" s="10">
        <v>0</v>
      </c>
      <c r="F131" s="10">
        <v>0</v>
      </c>
      <c r="G131" s="10">
        <v>0</v>
      </c>
      <c r="H131" s="10">
        <v>0</v>
      </c>
      <c r="I131" s="10">
        <v>0</v>
      </c>
      <c r="J131" s="10">
        <v>0</v>
      </c>
      <c r="K131" s="10">
        <v>0</v>
      </c>
      <c r="L131" s="10">
        <v>0</v>
      </c>
      <c r="M131" s="10">
        <v>0</v>
      </c>
      <c r="N131" s="10">
        <v>0</v>
      </c>
      <c r="O131" s="10">
        <v>0</v>
      </c>
      <c r="P131">
        <f t="shared" si="11"/>
        <v>3.0477450680790215</v>
      </c>
      <c r="Q131">
        <f t="shared" si="12"/>
        <v>0.55727339150198496</v>
      </c>
      <c r="R131">
        <f t="shared" si="8"/>
        <v>0.55727339150198496</v>
      </c>
      <c r="S131" t="str">
        <f t="shared" si="9"/>
        <v>Cluster 1</v>
      </c>
      <c r="T131">
        <f t="shared" si="13"/>
        <v>0</v>
      </c>
      <c r="U131">
        <f t="shared" si="14"/>
        <v>0.55727339150198496</v>
      </c>
      <c r="X131">
        <f t="shared" si="15"/>
        <v>0.31055363287612459</v>
      </c>
    </row>
    <row r="132" spans="1:24">
      <c r="A132" s="8" t="s">
        <v>52</v>
      </c>
      <c r="B132" s="10">
        <v>1</v>
      </c>
      <c r="C132" s="10">
        <v>1</v>
      </c>
      <c r="D132" s="10">
        <v>1</v>
      </c>
      <c r="E132" s="10">
        <v>1</v>
      </c>
      <c r="F132" s="10">
        <v>0</v>
      </c>
      <c r="G132" s="10">
        <v>0</v>
      </c>
      <c r="H132" s="10">
        <v>0</v>
      </c>
      <c r="I132" s="10">
        <v>0</v>
      </c>
      <c r="J132" s="10">
        <v>0</v>
      </c>
      <c r="K132" s="10">
        <v>0</v>
      </c>
      <c r="L132" s="10">
        <v>0</v>
      </c>
      <c r="M132" s="10">
        <v>0</v>
      </c>
      <c r="N132" s="10">
        <v>0</v>
      </c>
      <c r="O132" s="10">
        <v>0</v>
      </c>
      <c r="P132">
        <f t="shared" si="11"/>
        <v>2.6997685085947651</v>
      </c>
      <c r="Q132">
        <f t="shared" si="12"/>
        <v>0.97857675063130556</v>
      </c>
      <c r="R132">
        <f t="shared" si="8"/>
        <v>0.97857675063130556</v>
      </c>
      <c r="S132" t="str">
        <f t="shared" si="9"/>
        <v>Cluster 1</v>
      </c>
      <c r="T132">
        <f t="shared" si="13"/>
        <v>0</v>
      </c>
      <c r="U132">
        <f t="shared" si="14"/>
        <v>0.97857675063130556</v>
      </c>
      <c r="X132">
        <f t="shared" si="15"/>
        <v>0.9576124568761244</v>
      </c>
    </row>
    <row r="133" spans="1:24">
      <c r="A133" s="8" t="s">
        <v>53</v>
      </c>
      <c r="B133" s="10">
        <v>1</v>
      </c>
      <c r="C133" s="10">
        <v>1</v>
      </c>
      <c r="D133" s="10">
        <v>1</v>
      </c>
      <c r="E133" s="10">
        <v>1</v>
      </c>
      <c r="F133" s="10">
        <v>1</v>
      </c>
      <c r="G133" s="10">
        <v>1</v>
      </c>
      <c r="H133" s="10">
        <v>1</v>
      </c>
      <c r="I133" s="10">
        <v>1</v>
      </c>
      <c r="J133" s="10">
        <v>1</v>
      </c>
      <c r="K133" s="10">
        <v>1</v>
      </c>
      <c r="L133" s="10">
        <v>1</v>
      </c>
      <c r="M133" s="10">
        <v>1</v>
      </c>
      <c r="N133" s="10">
        <v>1</v>
      </c>
      <c r="O133" s="10">
        <v>1</v>
      </c>
      <c r="P133">
        <f t="shared" si="11"/>
        <v>0.76730046266114027</v>
      </c>
      <c r="Q133">
        <f t="shared" si="12"/>
        <v>3.2564814263981487</v>
      </c>
      <c r="R133">
        <f t="shared" si="8"/>
        <v>0.76730046266114027</v>
      </c>
      <c r="S133" t="str">
        <f t="shared" si="9"/>
        <v>Cluster 0</v>
      </c>
      <c r="T133">
        <f t="shared" si="13"/>
        <v>0.76730046266114027</v>
      </c>
      <c r="U133">
        <f t="shared" si="14"/>
        <v>0</v>
      </c>
      <c r="X133">
        <f t="shared" si="15"/>
        <v>0.58874999999999988</v>
      </c>
    </row>
    <row r="134" spans="1:24">
      <c r="A134" s="8" t="s">
        <v>54</v>
      </c>
      <c r="B134" s="10">
        <v>1</v>
      </c>
      <c r="C134" s="10">
        <v>1</v>
      </c>
      <c r="D134" s="10">
        <v>0</v>
      </c>
      <c r="E134" s="10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>
        <f t="shared" si="11"/>
        <v>3.0477450680790215</v>
      </c>
      <c r="Q134">
        <f t="shared" si="12"/>
        <v>0.55727339150198496</v>
      </c>
      <c r="R134">
        <f t="shared" si="8"/>
        <v>0.55727339150198496</v>
      </c>
      <c r="S134" t="str">
        <f t="shared" si="9"/>
        <v>Cluster 1</v>
      </c>
      <c r="T134">
        <f t="shared" si="13"/>
        <v>0</v>
      </c>
      <c r="U134">
        <f t="shared" si="14"/>
        <v>0.55727339150198496</v>
      </c>
      <c r="X134">
        <f t="shared" si="15"/>
        <v>0.31055363287612459</v>
      </c>
    </row>
    <row r="135" spans="1:24">
      <c r="A135" s="8" t="s">
        <v>55</v>
      </c>
      <c r="B135" s="10">
        <v>1</v>
      </c>
      <c r="C135" s="10">
        <v>1</v>
      </c>
      <c r="D135" s="10">
        <v>1</v>
      </c>
      <c r="E135" s="10">
        <v>1</v>
      </c>
      <c r="F135" s="10">
        <v>1</v>
      </c>
      <c r="G135" s="10">
        <v>1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>
        <f t="shared" si="11"/>
        <v>2.299728244815026</v>
      </c>
      <c r="Q135">
        <f t="shared" si="12"/>
        <v>1.6138994022169177</v>
      </c>
      <c r="R135">
        <f t="shared" si="8"/>
        <v>1.6138994022169177</v>
      </c>
      <c r="S135" t="str">
        <f t="shared" si="9"/>
        <v>Cluster 1</v>
      </c>
      <c r="T135">
        <f t="shared" si="13"/>
        <v>0</v>
      </c>
      <c r="U135">
        <f t="shared" si="14"/>
        <v>1.6138994022169177</v>
      </c>
      <c r="X135">
        <f t="shared" si="15"/>
        <v>2.6046712804761243</v>
      </c>
    </row>
    <row r="136" spans="1:24">
      <c r="A136" s="8" t="s">
        <v>56</v>
      </c>
      <c r="B136" s="10">
        <v>1</v>
      </c>
      <c r="C136" s="10">
        <v>1</v>
      </c>
      <c r="D136" s="10">
        <v>0</v>
      </c>
      <c r="E136" s="10">
        <v>0</v>
      </c>
      <c r="F136" s="10">
        <v>0</v>
      </c>
      <c r="G136" s="10">
        <v>0</v>
      </c>
      <c r="H136" s="10">
        <v>0</v>
      </c>
      <c r="I136" s="10">
        <v>0</v>
      </c>
      <c r="J136" s="10">
        <v>0</v>
      </c>
      <c r="K136" s="10">
        <v>0</v>
      </c>
      <c r="L136" s="10">
        <v>0</v>
      </c>
      <c r="M136" s="10">
        <v>0</v>
      </c>
      <c r="N136" s="10">
        <v>0</v>
      </c>
      <c r="O136" s="10">
        <v>0</v>
      </c>
      <c r="P136">
        <f t="shared" si="11"/>
        <v>3.0477450680790215</v>
      </c>
      <c r="Q136">
        <f t="shared" si="12"/>
        <v>0.55727339150198496</v>
      </c>
      <c r="R136">
        <f t="shared" si="8"/>
        <v>0.55727339150198496</v>
      </c>
      <c r="S136" t="str">
        <f t="shared" si="9"/>
        <v>Cluster 1</v>
      </c>
      <c r="T136">
        <f t="shared" si="13"/>
        <v>0</v>
      </c>
      <c r="U136">
        <f t="shared" si="14"/>
        <v>0.55727339150198496</v>
      </c>
      <c r="X136">
        <f t="shared" si="15"/>
        <v>0.31055363287612459</v>
      </c>
    </row>
    <row r="137" spans="1:24">
      <c r="A137" s="8" t="s">
        <v>57</v>
      </c>
      <c r="B137" s="10">
        <v>1</v>
      </c>
      <c r="C137" s="10">
        <v>1</v>
      </c>
      <c r="D137" s="10">
        <v>1</v>
      </c>
      <c r="E137" s="10">
        <v>1</v>
      </c>
      <c r="F137" s="10">
        <v>1</v>
      </c>
      <c r="G137" s="10">
        <v>1</v>
      </c>
      <c r="H137" s="10">
        <v>1</v>
      </c>
      <c r="I137" s="10">
        <v>1</v>
      </c>
      <c r="J137" s="10">
        <v>1</v>
      </c>
      <c r="K137" s="10">
        <v>1</v>
      </c>
      <c r="L137" s="10">
        <v>1</v>
      </c>
      <c r="M137" s="10">
        <v>1</v>
      </c>
      <c r="N137" s="10">
        <v>1</v>
      </c>
      <c r="O137" s="10">
        <v>1</v>
      </c>
      <c r="P137">
        <f t="shared" si="11"/>
        <v>0.76730046266114027</v>
      </c>
      <c r="Q137">
        <f t="shared" si="12"/>
        <v>3.2564814263981487</v>
      </c>
      <c r="R137">
        <f t="shared" si="8"/>
        <v>0.76730046266114027</v>
      </c>
      <c r="S137" t="str">
        <f t="shared" si="9"/>
        <v>Cluster 0</v>
      </c>
      <c r="T137">
        <f t="shared" si="13"/>
        <v>0.76730046266114027</v>
      </c>
      <c r="U137">
        <f t="shared" si="14"/>
        <v>0</v>
      </c>
      <c r="X137">
        <f t="shared" si="15"/>
        <v>0.58874999999999988</v>
      </c>
    </row>
    <row r="138" spans="1:24">
      <c r="A138" s="8" t="s">
        <v>58</v>
      </c>
      <c r="B138" s="10">
        <v>1</v>
      </c>
      <c r="C138" s="10">
        <v>0</v>
      </c>
      <c r="D138" s="10">
        <v>0</v>
      </c>
      <c r="E138" s="10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0</v>
      </c>
      <c r="L138" s="10">
        <v>0</v>
      </c>
      <c r="M138" s="10">
        <v>0</v>
      </c>
      <c r="N138" s="10">
        <v>0</v>
      </c>
      <c r="O138" s="10">
        <v>0</v>
      </c>
      <c r="P138">
        <f t="shared" si="11"/>
        <v>3.2076081431496584</v>
      </c>
      <c r="Q138">
        <f t="shared" si="12"/>
        <v>0.97857675063130556</v>
      </c>
      <c r="R138">
        <f t="shared" si="8"/>
        <v>0.97857675063130556</v>
      </c>
      <c r="S138" t="str">
        <f t="shared" si="9"/>
        <v>Cluster 1</v>
      </c>
      <c r="T138">
        <f t="shared" si="13"/>
        <v>0</v>
      </c>
      <c r="U138">
        <f t="shared" si="14"/>
        <v>0.97857675063130556</v>
      </c>
      <c r="X138">
        <f t="shared" si="15"/>
        <v>0.9576124568761244</v>
      </c>
    </row>
    <row r="139" spans="1:24">
      <c r="A139" s="8" t="s">
        <v>59</v>
      </c>
      <c r="B139" s="10">
        <v>1</v>
      </c>
      <c r="C139" s="10">
        <v>1</v>
      </c>
      <c r="D139" s="10">
        <v>0</v>
      </c>
      <c r="E139" s="10">
        <v>0</v>
      </c>
      <c r="F139" s="10">
        <v>0</v>
      </c>
      <c r="G139" s="10">
        <v>0</v>
      </c>
      <c r="H139" s="10">
        <v>0</v>
      </c>
      <c r="I139" s="10">
        <v>0</v>
      </c>
      <c r="J139" s="10">
        <v>0</v>
      </c>
      <c r="K139" s="10">
        <v>0</v>
      </c>
      <c r="L139" s="10">
        <v>0</v>
      </c>
      <c r="M139" s="10">
        <v>0</v>
      </c>
      <c r="N139" s="10">
        <v>0</v>
      </c>
      <c r="O139" s="10">
        <v>0</v>
      </c>
      <c r="P139">
        <f t="shared" si="11"/>
        <v>3.0477450680790215</v>
      </c>
      <c r="Q139">
        <f t="shared" si="12"/>
        <v>0.55727339150198496</v>
      </c>
      <c r="R139">
        <f t="shared" si="8"/>
        <v>0.55727339150198496</v>
      </c>
      <c r="S139" t="str">
        <f t="shared" si="9"/>
        <v>Cluster 1</v>
      </c>
      <c r="T139">
        <f t="shared" si="13"/>
        <v>0</v>
      </c>
      <c r="U139">
        <f t="shared" si="14"/>
        <v>0.55727339150198496</v>
      </c>
      <c r="X139">
        <f t="shared" si="15"/>
        <v>0.31055363287612459</v>
      </c>
    </row>
    <row r="140" spans="1:24">
      <c r="A140" s="8" t="s">
        <v>60</v>
      </c>
      <c r="B140" s="10">
        <v>1</v>
      </c>
      <c r="C140" s="10">
        <v>1</v>
      </c>
      <c r="D140" s="10">
        <v>1</v>
      </c>
      <c r="E140" s="10">
        <v>1</v>
      </c>
      <c r="F140" s="10">
        <v>1</v>
      </c>
      <c r="G140" s="10">
        <v>1</v>
      </c>
      <c r="H140" s="10">
        <v>1</v>
      </c>
      <c r="I140" s="10">
        <v>1</v>
      </c>
      <c r="J140" s="10">
        <v>1</v>
      </c>
      <c r="K140" s="10">
        <v>1</v>
      </c>
      <c r="L140" s="10">
        <v>1</v>
      </c>
      <c r="M140" s="10">
        <v>0</v>
      </c>
      <c r="N140" s="10">
        <v>0</v>
      </c>
      <c r="O140" s="10">
        <v>0</v>
      </c>
      <c r="P140">
        <f t="shared" si="11"/>
        <v>1.0434318377354603</v>
      </c>
      <c r="Q140">
        <f t="shared" si="12"/>
        <v>2.7576568460336257</v>
      </c>
      <c r="R140">
        <f t="shared" si="8"/>
        <v>1.0434318377354603</v>
      </c>
      <c r="S140" t="str">
        <f t="shared" si="9"/>
        <v>Cluster 0</v>
      </c>
      <c r="T140">
        <f t="shared" si="13"/>
        <v>1.0434318377354603</v>
      </c>
      <c r="U140">
        <f t="shared" si="14"/>
        <v>0</v>
      </c>
      <c r="X140">
        <f t="shared" si="15"/>
        <v>1.0887500000000001</v>
      </c>
    </row>
    <row r="141" spans="1:24">
      <c r="A141" s="8" t="s">
        <v>61</v>
      </c>
      <c r="B141" s="10">
        <v>1</v>
      </c>
      <c r="C141" s="10">
        <v>1</v>
      </c>
      <c r="D141" s="10">
        <v>1</v>
      </c>
      <c r="E141" s="10">
        <v>1</v>
      </c>
      <c r="F141" s="10">
        <v>1</v>
      </c>
      <c r="G141" s="10">
        <v>1</v>
      </c>
      <c r="H141" s="10">
        <v>1</v>
      </c>
      <c r="I141" s="10">
        <v>1</v>
      </c>
      <c r="J141" s="10">
        <v>1</v>
      </c>
      <c r="K141" s="10">
        <v>1</v>
      </c>
      <c r="L141" s="10">
        <v>0</v>
      </c>
      <c r="M141" s="10">
        <v>0</v>
      </c>
      <c r="N141" s="10">
        <v>0</v>
      </c>
      <c r="O141" s="10">
        <v>0</v>
      </c>
      <c r="P141">
        <f t="shared" si="11"/>
        <v>1.2995191418367027</v>
      </c>
      <c r="Q141">
        <f t="shared" si="12"/>
        <v>2.5699555016529225</v>
      </c>
      <c r="R141">
        <f t="shared" si="8"/>
        <v>1.2995191418367027</v>
      </c>
      <c r="S141" t="str">
        <f t="shared" si="9"/>
        <v>Cluster 0</v>
      </c>
      <c r="T141">
        <f t="shared" si="13"/>
        <v>1.2995191418367027</v>
      </c>
      <c r="U141">
        <f t="shared" si="14"/>
        <v>0</v>
      </c>
      <c r="X141">
        <f t="shared" si="15"/>
        <v>1.6887500000000002</v>
      </c>
    </row>
    <row r="142" spans="1:24">
      <c r="A142" s="8" t="s">
        <v>62</v>
      </c>
      <c r="B142" s="10">
        <v>1</v>
      </c>
      <c r="C142" s="10">
        <v>1</v>
      </c>
      <c r="D142" s="10">
        <v>1</v>
      </c>
      <c r="E142" s="10">
        <v>1</v>
      </c>
      <c r="F142" s="10">
        <v>1</v>
      </c>
      <c r="G142" s="10">
        <v>1</v>
      </c>
      <c r="H142" s="10">
        <v>1</v>
      </c>
      <c r="I142" s="10">
        <v>1</v>
      </c>
      <c r="J142" s="10">
        <v>1</v>
      </c>
      <c r="K142" s="10">
        <v>1</v>
      </c>
      <c r="L142" s="10">
        <v>1</v>
      </c>
      <c r="M142" s="10">
        <v>1</v>
      </c>
      <c r="N142" s="10">
        <v>1</v>
      </c>
      <c r="O142" s="10">
        <v>1</v>
      </c>
      <c r="P142">
        <f t="shared" si="11"/>
        <v>0.76730046266114027</v>
      </c>
      <c r="Q142">
        <f t="shared" si="12"/>
        <v>3.2564814263981487</v>
      </c>
      <c r="R142">
        <f t="shared" si="8"/>
        <v>0.76730046266114027</v>
      </c>
      <c r="S142" t="str">
        <f t="shared" si="9"/>
        <v>Cluster 0</v>
      </c>
      <c r="T142">
        <f t="shared" si="13"/>
        <v>0.76730046266114027</v>
      </c>
      <c r="U142">
        <f t="shared" si="14"/>
        <v>0</v>
      </c>
      <c r="X142">
        <f t="shared" si="15"/>
        <v>0.58874999999999988</v>
      </c>
    </row>
    <row r="143" spans="1:24">
      <c r="A143" s="8" t="s">
        <v>63</v>
      </c>
      <c r="B143" s="10">
        <v>1</v>
      </c>
      <c r="C143" s="10">
        <v>1</v>
      </c>
      <c r="D143" s="10">
        <v>1</v>
      </c>
      <c r="E143" s="10">
        <v>1</v>
      </c>
      <c r="F143" s="10">
        <v>1</v>
      </c>
      <c r="G143" s="10">
        <v>1</v>
      </c>
      <c r="H143" s="10">
        <v>1</v>
      </c>
      <c r="I143" s="10">
        <v>1</v>
      </c>
      <c r="J143" s="10">
        <v>1</v>
      </c>
      <c r="K143" s="10">
        <v>1</v>
      </c>
      <c r="L143" s="10">
        <v>0</v>
      </c>
      <c r="M143" s="10">
        <v>0</v>
      </c>
      <c r="N143" s="10">
        <v>0</v>
      </c>
      <c r="O143" s="10">
        <v>0</v>
      </c>
      <c r="P143">
        <f t="shared" si="11"/>
        <v>1.2995191418367027</v>
      </c>
      <c r="Q143">
        <f t="shared" si="12"/>
        <v>2.5699555016529225</v>
      </c>
      <c r="R143">
        <f t="shared" si="8"/>
        <v>1.2995191418367027</v>
      </c>
      <c r="S143" t="str">
        <f t="shared" si="9"/>
        <v>Cluster 0</v>
      </c>
      <c r="T143">
        <f t="shared" si="13"/>
        <v>1.2995191418367027</v>
      </c>
      <c r="U143">
        <f t="shared" si="14"/>
        <v>0</v>
      </c>
      <c r="X143">
        <f t="shared" si="15"/>
        <v>1.6887500000000002</v>
      </c>
    </row>
    <row r="144" spans="1:24">
      <c r="A144" s="8" t="s">
        <v>64</v>
      </c>
      <c r="B144" s="10">
        <v>1</v>
      </c>
      <c r="C144" s="10">
        <v>1</v>
      </c>
      <c r="D144" s="10">
        <v>1</v>
      </c>
      <c r="E144" s="10">
        <v>1</v>
      </c>
      <c r="F144" s="10">
        <v>1</v>
      </c>
      <c r="G144" s="10">
        <v>1</v>
      </c>
      <c r="H144" s="10">
        <v>1</v>
      </c>
      <c r="I144" s="10">
        <v>1</v>
      </c>
      <c r="J144" s="10">
        <v>1</v>
      </c>
      <c r="K144" s="10">
        <v>1</v>
      </c>
      <c r="L144" s="10">
        <v>1</v>
      </c>
      <c r="M144" s="10">
        <v>1</v>
      </c>
      <c r="N144" s="10">
        <v>1</v>
      </c>
      <c r="O144" s="10">
        <v>1</v>
      </c>
      <c r="P144">
        <f t="shared" si="11"/>
        <v>0.76730046266114027</v>
      </c>
      <c r="Q144">
        <f t="shared" si="12"/>
        <v>3.2564814263981487</v>
      </c>
      <c r="R144">
        <f t="shared" si="8"/>
        <v>0.76730046266114027</v>
      </c>
      <c r="S144" t="str">
        <f t="shared" si="9"/>
        <v>Cluster 0</v>
      </c>
      <c r="T144">
        <f t="shared" si="13"/>
        <v>0.76730046266114027</v>
      </c>
      <c r="U144">
        <f t="shared" si="14"/>
        <v>0</v>
      </c>
      <c r="X144">
        <f t="shared" si="15"/>
        <v>0.58874999999999988</v>
      </c>
    </row>
    <row r="145" spans="1:24">
      <c r="A145" s="8" t="s">
        <v>65</v>
      </c>
      <c r="B145" s="10">
        <v>1</v>
      </c>
      <c r="C145" s="10">
        <v>1</v>
      </c>
      <c r="D145" s="10">
        <v>0</v>
      </c>
      <c r="E145" s="10">
        <v>0</v>
      </c>
      <c r="F145" s="10">
        <v>0</v>
      </c>
      <c r="G145" s="10">
        <v>0</v>
      </c>
      <c r="H145" s="10">
        <v>0</v>
      </c>
      <c r="I145" s="10">
        <v>0</v>
      </c>
      <c r="J145" s="10">
        <v>0</v>
      </c>
      <c r="K145" s="10">
        <v>0</v>
      </c>
      <c r="L145" s="10">
        <v>0</v>
      </c>
      <c r="M145" s="10">
        <v>0</v>
      </c>
      <c r="N145" s="10">
        <v>0</v>
      </c>
      <c r="O145" s="10">
        <v>0</v>
      </c>
      <c r="P145">
        <f t="shared" si="11"/>
        <v>3.0477450680790215</v>
      </c>
      <c r="Q145">
        <f t="shared" si="12"/>
        <v>0.55727339150198496</v>
      </c>
      <c r="R145">
        <f t="shared" si="8"/>
        <v>0.55727339150198496</v>
      </c>
      <c r="S145" t="str">
        <f t="shared" si="9"/>
        <v>Cluster 1</v>
      </c>
      <c r="T145">
        <f t="shared" si="13"/>
        <v>0</v>
      </c>
      <c r="U145">
        <f t="shared" si="14"/>
        <v>0.55727339150198496</v>
      </c>
      <c r="X145">
        <f t="shared" si="15"/>
        <v>0.31055363287612459</v>
      </c>
    </row>
    <row r="146" spans="1:24">
      <c r="A146" s="8" t="s">
        <v>66</v>
      </c>
      <c r="B146" s="10">
        <v>1</v>
      </c>
      <c r="C146" s="10">
        <v>1</v>
      </c>
      <c r="D146" s="10">
        <v>1</v>
      </c>
      <c r="E146" s="10">
        <v>0</v>
      </c>
      <c r="F146" s="10">
        <v>0</v>
      </c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10">
        <v>0</v>
      </c>
      <c r="M146" s="10">
        <v>0</v>
      </c>
      <c r="N146" s="10">
        <v>0</v>
      </c>
      <c r="O146" s="10">
        <v>0</v>
      </c>
      <c r="P146">
        <f t="shared" si="11"/>
        <v>2.8790189301218572</v>
      </c>
      <c r="Q146">
        <f t="shared" si="12"/>
        <v>0.60776406843126607</v>
      </c>
      <c r="R146">
        <f t="shared" si="8"/>
        <v>0.60776406843126607</v>
      </c>
      <c r="S146" t="str">
        <f t="shared" si="9"/>
        <v>Cluster 1</v>
      </c>
      <c r="T146">
        <f t="shared" si="13"/>
        <v>0</v>
      </c>
      <c r="U146">
        <f t="shared" si="14"/>
        <v>0.60776406843126607</v>
      </c>
      <c r="X146">
        <f t="shared" si="15"/>
        <v>0.36937716287612465</v>
      </c>
    </row>
    <row r="147" spans="1:24">
      <c r="A147" s="8" t="s">
        <v>67</v>
      </c>
      <c r="B147" s="10">
        <v>1</v>
      </c>
      <c r="C147" s="10">
        <v>1</v>
      </c>
      <c r="D147" s="10">
        <v>1</v>
      </c>
      <c r="E147" s="10">
        <v>0</v>
      </c>
      <c r="F147" s="10">
        <v>0</v>
      </c>
      <c r="G147" s="10">
        <v>0</v>
      </c>
      <c r="H147" s="10">
        <v>0</v>
      </c>
      <c r="I147" s="10">
        <v>0</v>
      </c>
      <c r="J147" s="10">
        <v>0</v>
      </c>
      <c r="K147" s="10">
        <v>0</v>
      </c>
      <c r="L147" s="10">
        <v>0</v>
      </c>
      <c r="M147" s="10">
        <v>0</v>
      </c>
      <c r="N147" s="10">
        <v>0</v>
      </c>
      <c r="O147" s="10">
        <v>0</v>
      </c>
      <c r="P147">
        <f t="shared" si="11"/>
        <v>2.8790189301218572</v>
      </c>
      <c r="Q147">
        <f t="shared" si="12"/>
        <v>0.60776406843126607</v>
      </c>
      <c r="R147">
        <f t="shared" si="8"/>
        <v>0.60776406843126607</v>
      </c>
      <c r="S147" t="str">
        <f t="shared" si="9"/>
        <v>Cluster 1</v>
      </c>
      <c r="T147">
        <f t="shared" si="13"/>
        <v>0</v>
      </c>
      <c r="U147">
        <f t="shared" si="14"/>
        <v>0.60776406843126607</v>
      </c>
      <c r="X147">
        <f t="shared" si="15"/>
        <v>0.36937716287612465</v>
      </c>
    </row>
    <row r="148" spans="1:24">
      <c r="A148" s="8" t="s">
        <v>68</v>
      </c>
      <c r="B148" s="10">
        <v>1</v>
      </c>
      <c r="C148" s="10">
        <v>1</v>
      </c>
      <c r="D148" s="10">
        <v>1</v>
      </c>
      <c r="E148" s="10">
        <v>1</v>
      </c>
      <c r="F148" s="10">
        <v>1</v>
      </c>
      <c r="G148" s="10">
        <v>1</v>
      </c>
      <c r="H148" s="10">
        <v>1</v>
      </c>
      <c r="I148" s="10">
        <v>1</v>
      </c>
      <c r="J148" s="10">
        <v>1</v>
      </c>
      <c r="K148" s="10">
        <v>1</v>
      </c>
      <c r="L148" s="10">
        <v>1</v>
      </c>
      <c r="M148" s="10">
        <v>0</v>
      </c>
      <c r="N148" s="10">
        <v>0</v>
      </c>
      <c r="O148" s="10">
        <v>0</v>
      </c>
      <c r="P148">
        <f t="shared" si="11"/>
        <v>1.0434318377354603</v>
      </c>
      <c r="Q148">
        <f t="shared" si="12"/>
        <v>2.7576568460336257</v>
      </c>
      <c r="R148">
        <f t="shared" si="8"/>
        <v>1.0434318377354603</v>
      </c>
      <c r="S148" t="str">
        <f t="shared" si="9"/>
        <v>Cluster 0</v>
      </c>
      <c r="T148">
        <f t="shared" si="13"/>
        <v>1.0434318377354603</v>
      </c>
      <c r="U148">
        <f t="shared" si="14"/>
        <v>0</v>
      </c>
      <c r="X148">
        <f t="shared" si="15"/>
        <v>1.0887500000000001</v>
      </c>
    </row>
    <row r="149" spans="1:24">
      <c r="A149" s="8" t="s">
        <v>69</v>
      </c>
      <c r="B149" s="10">
        <v>1</v>
      </c>
      <c r="C149" s="10">
        <v>1</v>
      </c>
      <c r="D149" s="10">
        <v>1</v>
      </c>
      <c r="E149" s="10">
        <v>1</v>
      </c>
      <c r="F149" s="10">
        <v>1</v>
      </c>
      <c r="G149" s="10">
        <v>1</v>
      </c>
      <c r="H149" s="10">
        <v>1</v>
      </c>
      <c r="I149" s="10">
        <v>1</v>
      </c>
      <c r="J149" s="10">
        <v>1</v>
      </c>
      <c r="K149" s="10">
        <v>1</v>
      </c>
      <c r="L149" s="10">
        <v>1</v>
      </c>
      <c r="M149" s="10">
        <v>1</v>
      </c>
      <c r="N149" s="10">
        <v>1</v>
      </c>
      <c r="O149" s="11">
        <v>0</v>
      </c>
      <c r="P149">
        <f t="shared" si="11"/>
        <v>0.79921836815728897</v>
      </c>
      <c r="Q149">
        <f t="shared" si="12"/>
        <v>3.0991404099324256</v>
      </c>
      <c r="R149">
        <f t="shared" si="8"/>
        <v>0.79921836815728897</v>
      </c>
      <c r="S149" t="str">
        <f t="shared" si="9"/>
        <v>Cluster 0</v>
      </c>
      <c r="T149">
        <f t="shared" si="13"/>
        <v>0.79921836815728897</v>
      </c>
      <c r="U149">
        <f t="shared" si="14"/>
        <v>0</v>
      </c>
      <c r="X149">
        <f t="shared" si="15"/>
        <v>0.63874999999999993</v>
      </c>
    </row>
    <row r="150" spans="1:24">
      <c r="A150" s="8" t="s">
        <v>70</v>
      </c>
      <c r="B150" s="10">
        <v>1</v>
      </c>
      <c r="C150" s="10">
        <v>1</v>
      </c>
      <c r="D150" s="10">
        <v>1</v>
      </c>
      <c r="E150" s="10">
        <v>1</v>
      </c>
      <c r="F150" s="10">
        <v>1</v>
      </c>
      <c r="G150" s="10">
        <v>1</v>
      </c>
      <c r="H150" s="10">
        <v>1</v>
      </c>
      <c r="I150" s="10">
        <v>1</v>
      </c>
      <c r="J150" s="10">
        <v>1</v>
      </c>
      <c r="K150" s="10">
        <v>1</v>
      </c>
      <c r="L150" s="10">
        <v>1</v>
      </c>
      <c r="M150" s="10">
        <v>0</v>
      </c>
      <c r="N150" s="10">
        <v>0</v>
      </c>
      <c r="O150" s="10">
        <v>0</v>
      </c>
      <c r="P150">
        <f t="shared" si="11"/>
        <v>1.0434318377354603</v>
      </c>
      <c r="Q150">
        <f t="shared" si="12"/>
        <v>2.7576568460336257</v>
      </c>
      <c r="R150">
        <f t="shared" si="8"/>
        <v>1.0434318377354603</v>
      </c>
      <c r="S150" t="str">
        <f t="shared" si="9"/>
        <v>Cluster 0</v>
      </c>
      <c r="T150">
        <f t="shared" si="13"/>
        <v>1.0434318377354603</v>
      </c>
      <c r="U150">
        <f t="shared" si="14"/>
        <v>0</v>
      </c>
      <c r="X150">
        <f t="shared" si="15"/>
        <v>1.0887500000000001</v>
      </c>
    </row>
    <row r="151" spans="1:24">
      <c r="A151" s="8" t="s">
        <v>71</v>
      </c>
      <c r="B151" s="10">
        <v>1</v>
      </c>
      <c r="C151" s="10">
        <v>1</v>
      </c>
      <c r="D151" s="10">
        <v>1</v>
      </c>
      <c r="E151" s="10">
        <v>1</v>
      </c>
      <c r="F151" s="10">
        <v>1</v>
      </c>
      <c r="G151" s="10">
        <v>1</v>
      </c>
      <c r="H151" s="10">
        <v>1</v>
      </c>
      <c r="I151" s="10">
        <v>1</v>
      </c>
      <c r="J151" s="10">
        <v>0</v>
      </c>
      <c r="K151" s="10">
        <v>0</v>
      </c>
      <c r="L151" s="10">
        <v>0</v>
      </c>
      <c r="M151" s="10">
        <v>0</v>
      </c>
      <c r="N151" s="10">
        <v>0</v>
      </c>
      <c r="O151" s="10">
        <v>0</v>
      </c>
      <c r="P151">
        <f t="shared" si="11"/>
        <v>1.8134911083322136</v>
      </c>
      <c r="Q151">
        <f t="shared" si="12"/>
        <v>2.1458497805009848</v>
      </c>
      <c r="R151">
        <f t="shared" si="8"/>
        <v>1.8134911083322136</v>
      </c>
      <c r="S151" t="str">
        <f t="shared" si="9"/>
        <v>Cluster 0</v>
      </c>
      <c r="T151">
        <f t="shared" si="13"/>
        <v>1.8134911083322136</v>
      </c>
      <c r="U151">
        <f t="shared" si="14"/>
        <v>0</v>
      </c>
      <c r="X151">
        <f t="shared" si="15"/>
        <v>3.2887500000000007</v>
      </c>
    </row>
    <row r="152" spans="1:24">
      <c r="A152" s="8" t="s">
        <v>72</v>
      </c>
      <c r="B152" s="10">
        <v>1</v>
      </c>
      <c r="C152" s="10">
        <v>1</v>
      </c>
      <c r="D152" s="10">
        <v>1</v>
      </c>
      <c r="E152" s="10">
        <v>0</v>
      </c>
      <c r="F152" s="10">
        <v>0</v>
      </c>
      <c r="G152" s="10">
        <v>0</v>
      </c>
      <c r="H152" s="10">
        <v>0</v>
      </c>
      <c r="I152" s="10">
        <v>0</v>
      </c>
      <c r="J152" s="10">
        <v>0</v>
      </c>
      <c r="K152" s="10">
        <v>0</v>
      </c>
      <c r="L152" s="10">
        <v>0</v>
      </c>
      <c r="M152" s="10">
        <v>0</v>
      </c>
      <c r="N152" s="10">
        <v>0</v>
      </c>
      <c r="O152" s="10">
        <v>0</v>
      </c>
      <c r="P152">
        <f t="shared" si="11"/>
        <v>2.8790189301218572</v>
      </c>
      <c r="Q152">
        <f t="shared" si="12"/>
        <v>0.60776406843126607</v>
      </c>
      <c r="R152">
        <f t="shared" si="8"/>
        <v>0.60776406843126607</v>
      </c>
      <c r="S152" t="str">
        <f t="shared" si="9"/>
        <v>Cluster 1</v>
      </c>
      <c r="T152">
        <f t="shared" si="13"/>
        <v>0</v>
      </c>
      <c r="U152">
        <f t="shared" si="14"/>
        <v>0.60776406843126607</v>
      </c>
      <c r="X152">
        <f t="shared" si="15"/>
        <v>0.36937716287612465</v>
      </c>
    </row>
    <row r="153" spans="1:24">
      <c r="A153" s="8" t="s">
        <v>73</v>
      </c>
      <c r="B153" s="10">
        <v>1</v>
      </c>
      <c r="C153" s="10">
        <v>1</v>
      </c>
      <c r="D153" s="10">
        <v>1</v>
      </c>
      <c r="E153" s="10">
        <v>1</v>
      </c>
      <c r="F153" s="10">
        <v>1</v>
      </c>
      <c r="G153" s="10">
        <v>1</v>
      </c>
      <c r="H153" s="10">
        <v>1</v>
      </c>
      <c r="I153" s="10">
        <v>1</v>
      </c>
      <c r="J153" s="10">
        <v>1</v>
      </c>
      <c r="K153" s="10">
        <v>1</v>
      </c>
      <c r="L153" s="10">
        <v>1</v>
      </c>
      <c r="M153" s="10">
        <v>1</v>
      </c>
      <c r="N153" s="10">
        <v>1</v>
      </c>
      <c r="O153" s="10">
        <v>1</v>
      </c>
      <c r="P153">
        <f t="shared" si="11"/>
        <v>0.76730046266114027</v>
      </c>
      <c r="Q153">
        <f t="shared" si="12"/>
        <v>3.2564814263981487</v>
      </c>
      <c r="R153">
        <f t="shared" si="8"/>
        <v>0.76730046266114027</v>
      </c>
      <c r="S153" t="str">
        <f t="shared" si="9"/>
        <v>Cluster 0</v>
      </c>
      <c r="T153">
        <f t="shared" si="13"/>
        <v>0.76730046266114027</v>
      </c>
      <c r="U153">
        <f t="shared" si="14"/>
        <v>0</v>
      </c>
      <c r="X153">
        <f t="shared" si="15"/>
        <v>0.58874999999999988</v>
      </c>
    </row>
    <row r="154" spans="1:24">
      <c r="A154" s="8" t="s">
        <v>74</v>
      </c>
      <c r="B154" s="10">
        <v>1</v>
      </c>
      <c r="C154" s="10">
        <v>1</v>
      </c>
      <c r="D154" s="10">
        <v>1</v>
      </c>
      <c r="E154" s="10">
        <v>0</v>
      </c>
      <c r="F154" s="10">
        <v>0</v>
      </c>
      <c r="G154" s="10">
        <v>0</v>
      </c>
      <c r="H154" s="10">
        <v>0</v>
      </c>
      <c r="I154" s="10">
        <v>0</v>
      </c>
      <c r="J154" s="10">
        <v>0</v>
      </c>
      <c r="K154" s="10">
        <v>0</v>
      </c>
      <c r="L154" s="10">
        <v>0</v>
      </c>
      <c r="M154" s="10">
        <v>0</v>
      </c>
      <c r="N154" s="10">
        <v>0</v>
      </c>
      <c r="O154" s="10">
        <v>0</v>
      </c>
      <c r="P154">
        <f t="shared" si="11"/>
        <v>2.8790189301218572</v>
      </c>
      <c r="Q154">
        <f t="shared" si="12"/>
        <v>0.60776406843126607</v>
      </c>
      <c r="R154">
        <f t="shared" si="8"/>
        <v>0.60776406843126607</v>
      </c>
      <c r="S154" t="str">
        <f t="shared" si="9"/>
        <v>Cluster 1</v>
      </c>
      <c r="T154">
        <f t="shared" si="13"/>
        <v>0</v>
      </c>
      <c r="U154">
        <f t="shared" si="14"/>
        <v>0.60776406843126607</v>
      </c>
      <c r="X154">
        <f t="shared" si="15"/>
        <v>0.36937716287612465</v>
      </c>
    </row>
    <row r="155" spans="1:24">
      <c r="A155" s="8" t="s">
        <v>75</v>
      </c>
      <c r="B155" s="10">
        <v>1</v>
      </c>
      <c r="C155" s="10">
        <v>1</v>
      </c>
      <c r="D155" s="10">
        <v>1</v>
      </c>
      <c r="E155" s="10">
        <v>1</v>
      </c>
      <c r="F155" s="10">
        <v>1</v>
      </c>
      <c r="G155" s="10">
        <v>1</v>
      </c>
      <c r="H155" s="10">
        <v>1</v>
      </c>
      <c r="I155" s="10">
        <v>1</v>
      </c>
      <c r="J155" s="10">
        <v>0</v>
      </c>
      <c r="K155" s="10">
        <v>0</v>
      </c>
      <c r="L155" s="10">
        <v>0</v>
      </c>
      <c r="M155" s="10">
        <v>0</v>
      </c>
      <c r="N155" s="10">
        <v>0</v>
      </c>
      <c r="O155" s="10">
        <v>0</v>
      </c>
      <c r="P155">
        <f t="shared" si="11"/>
        <v>1.8134911083322136</v>
      </c>
      <c r="Q155">
        <f t="shared" si="12"/>
        <v>2.1458497805009848</v>
      </c>
      <c r="R155">
        <f t="shared" si="8"/>
        <v>1.8134911083322136</v>
      </c>
      <c r="S155" t="str">
        <f t="shared" si="9"/>
        <v>Cluster 0</v>
      </c>
      <c r="T155">
        <f t="shared" si="13"/>
        <v>1.8134911083322136</v>
      </c>
      <c r="U155">
        <f t="shared" si="14"/>
        <v>0</v>
      </c>
      <c r="X155">
        <f t="shared" si="15"/>
        <v>3.2887500000000007</v>
      </c>
    </row>
    <row r="156" spans="1:24">
      <c r="A156" s="8" t="s">
        <v>76</v>
      </c>
      <c r="B156" s="10">
        <v>1</v>
      </c>
      <c r="C156" s="10">
        <v>1</v>
      </c>
      <c r="D156" s="10">
        <v>1</v>
      </c>
      <c r="E156" s="10">
        <v>1</v>
      </c>
      <c r="F156" s="10">
        <v>1</v>
      </c>
      <c r="G156" s="10">
        <v>1</v>
      </c>
      <c r="H156" s="10">
        <v>1</v>
      </c>
      <c r="I156" s="10">
        <v>1</v>
      </c>
      <c r="J156" s="10">
        <v>0</v>
      </c>
      <c r="K156" s="10">
        <v>0</v>
      </c>
      <c r="L156" s="10">
        <v>0</v>
      </c>
      <c r="M156" s="10">
        <v>0</v>
      </c>
      <c r="N156" s="10">
        <v>0</v>
      </c>
      <c r="O156" s="10">
        <v>0</v>
      </c>
      <c r="P156">
        <f t="shared" si="11"/>
        <v>1.8134911083322136</v>
      </c>
      <c r="Q156">
        <f t="shared" si="12"/>
        <v>2.1458497805009848</v>
      </c>
      <c r="R156">
        <f t="shared" si="8"/>
        <v>1.8134911083322136</v>
      </c>
      <c r="S156" t="str">
        <f t="shared" si="9"/>
        <v>Cluster 0</v>
      </c>
      <c r="T156">
        <f t="shared" si="13"/>
        <v>1.8134911083322136</v>
      </c>
      <c r="U156">
        <f t="shared" si="14"/>
        <v>0</v>
      </c>
      <c r="X156">
        <f t="shared" si="15"/>
        <v>3.2887500000000007</v>
      </c>
    </row>
    <row r="157" spans="1:24">
      <c r="A157" s="8" t="s">
        <v>77</v>
      </c>
      <c r="B157" s="10">
        <v>1</v>
      </c>
      <c r="C157" s="10">
        <v>1</v>
      </c>
      <c r="D157" s="10">
        <v>1</v>
      </c>
      <c r="E157" s="10">
        <v>1</v>
      </c>
      <c r="F157" s="10">
        <v>1</v>
      </c>
      <c r="G157" s="10">
        <v>1</v>
      </c>
      <c r="H157" s="10">
        <v>1</v>
      </c>
      <c r="I157" s="10">
        <v>1</v>
      </c>
      <c r="J157" s="10">
        <v>1</v>
      </c>
      <c r="K157" s="10">
        <v>1</v>
      </c>
      <c r="L157" s="10">
        <v>1</v>
      </c>
      <c r="M157" s="10">
        <v>1</v>
      </c>
      <c r="N157" s="10">
        <v>1</v>
      </c>
      <c r="O157" s="10">
        <v>1</v>
      </c>
      <c r="P157">
        <f t="shared" ref="P157:P166" si="16">SQRT(((((B157-$B$89)^2)+(C157-$C$89)^2)+((D157-$D$89)^2)+((E157-$E$89)^2)+((F157-$F$89)^2)+((G157-$G$89)^2)+((H157-$H$89)^2)+((I157-$I$89)^2)+((J157-$J$89)^2)+((K157-$K$89)^2)+((L157-$L$89)^2)+((M157-$M$89)^2)+((N157-$N$89)^2)+((O157-$O$89)^2)))</f>
        <v>0.76730046266114027</v>
      </c>
      <c r="Q157">
        <f t="shared" ref="Q157:Q166" si="17">SQRT(((((B157-$B$90)^2)+(C157-$C$90)^2)+((D157-$D$90)^2)+((E157-$E$90)^2)+((F157-$F$90)^2)+((G157-$G$90)^2)+((H157-$H$90)^2)+((I157-$I$90)^2)+((J157-$J$90)^2)+((K157-$K$90)^2)+((L157-$L$90)^2)+((M157-$M$90)^2)+((N157-$N$90)^2)+((O157-$O$90)^2)))</f>
        <v>3.2564814263981487</v>
      </c>
      <c r="R157">
        <f t="shared" si="8"/>
        <v>0.76730046266114027</v>
      </c>
      <c r="S157" t="str">
        <f t="shared" si="9"/>
        <v>Cluster 0</v>
      </c>
      <c r="T157">
        <f t="shared" ref="T157:T166" si="18">IF(MIN(P157:Q157)=P157,P157,0)</f>
        <v>0.76730046266114027</v>
      </c>
      <c r="U157">
        <f t="shared" ref="U157:U166" si="19">IF(MIN(P157:Q157)=Q157,Q157,0)</f>
        <v>0</v>
      </c>
      <c r="X157">
        <f t="shared" ref="X157:X166" si="20">R157^2</f>
        <v>0.58874999999999988</v>
      </c>
    </row>
    <row r="158" spans="1:24">
      <c r="A158" s="8" t="s">
        <v>78</v>
      </c>
      <c r="B158" s="10">
        <v>1</v>
      </c>
      <c r="C158" s="10">
        <v>1</v>
      </c>
      <c r="D158" s="10">
        <v>1</v>
      </c>
      <c r="E158" s="10">
        <v>1</v>
      </c>
      <c r="F158" s="10">
        <v>1</v>
      </c>
      <c r="G158" s="10">
        <v>1</v>
      </c>
      <c r="H158" s="10">
        <v>0</v>
      </c>
      <c r="I158" s="10">
        <v>0</v>
      </c>
      <c r="J158" s="10">
        <v>0</v>
      </c>
      <c r="K158" s="10">
        <v>0</v>
      </c>
      <c r="L158" s="10">
        <v>0</v>
      </c>
      <c r="M158" s="10">
        <v>0</v>
      </c>
      <c r="N158" s="10">
        <v>0</v>
      </c>
      <c r="O158" s="10">
        <v>0</v>
      </c>
      <c r="P158">
        <f t="shared" si="16"/>
        <v>2.299728244815026</v>
      </c>
      <c r="Q158">
        <f t="shared" si="17"/>
        <v>1.6138994022169177</v>
      </c>
      <c r="R158">
        <f t="shared" ref="R158:R166" si="21">MIN(P158:Q158)</f>
        <v>1.6138994022169177</v>
      </c>
      <c r="S158" t="str">
        <f t="shared" ref="S158:S165" si="22">IF(MIN(P158:Q158)=P158,"Cluster 0","Cluster 1")</f>
        <v>Cluster 1</v>
      </c>
      <c r="T158">
        <f t="shared" si="18"/>
        <v>0</v>
      </c>
      <c r="U158">
        <f t="shared" si="19"/>
        <v>1.6138994022169177</v>
      </c>
      <c r="X158">
        <f t="shared" si="20"/>
        <v>2.6046712804761243</v>
      </c>
    </row>
    <row r="159" spans="1:24">
      <c r="A159" s="8" t="s">
        <v>79</v>
      </c>
      <c r="B159" s="10">
        <v>1</v>
      </c>
      <c r="C159" s="10">
        <v>1</v>
      </c>
      <c r="D159" s="10">
        <v>0</v>
      </c>
      <c r="E159" s="10">
        <v>0</v>
      </c>
      <c r="F159" s="10">
        <v>0</v>
      </c>
      <c r="G159" s="10">
        <v>0</v>
      </c>
      <c r="H159" s="10">
        <v>0</v>
      </c>
      <c r="I159" s="10">
        <v>0</v>
      </c>
      <c r="J159" s="10">
        <v>0</v>
      </c>
      <c r="K159" s="10">
        <v>0</v>
      </c>
      <c r="L159" s="10">
        <v>0</v>
      </c>
      <c r="M159" s="10">
        <v>0</v>
      </c>
      <c r="N159" s="10">
        <v>0</v>
      </c>
      <c r="O159" s="10">
        <v>0</v>
      </c>
      <c r="P159">
        <f t="shared" si="16"/>
        <v>3.0477450680790215</v>
      </c>
      <c r="Q159">
        <f t="shared" si="17"/>
        <v>0.55727339150198496</v>
      </c>
      <c r="R159">
        <f t="shared" si="21"/>
        <v>0.55727339150198496</v>
      </c>
      <c r="S159" t="str">
        <f t="shared" si="22"/>
        <v>Cluster 1</v>
      </c>
      <c r="T159">
        <f t="shared" si="18"/>
        <v>0</v>
      </c>
      <c r="U159">
        <f t="shared" si="19"/>
        <v>0.55727339150198496</v>
      </c>
      <c r="X159">
        <f t="shared" si="20"/>
        <v>0.31055363287612459</v>
      </c>
    </row>
    <row r="160" spans="1:24">
      <c r="A160" s="8" t="s">
        <v>80</v>
      </c>
      <c r="B160" s="10">
        <v>1</v>
      </c>
      <c r="C160" s="10">
        <v>1</v>
      </c>
      <c r="D160" s="10">
        <v>1</v>
      </c>
      <c r="E160" s="10">
        <v>1</v>
      </c>
      <c r="F160" s="10">
        <v>1</v>
      </c>
      <c r="G160" s="10">
        <v>1</v>
      </c>
      <c r="H160" s="10">
        <v>1</v>
      </c>
      <c r="I160" s="10">
        <v>1</v>
      </c>
      <c r="J160" s="10">
        <v>1</v>
      </c>
      <c r="K160" s="10">
        <v>1</v>
      </c>
      <c r="L160" s="10">
        <v>1</v>
      </c>
      <c r="M160" s="10">
        <v>1</v>
      </c>
      <c r="N160" s="10">
        <v>0</v>
      </c>
      <c r="O160" s="10">
        <v>0</v>
      </c>
      <c r="P160">
        <f t="shared" si="16"/>
        <v>0.88811598341658049</v>
      </c>
      <c r="Q160">
        <f t="shared" si="17"/>
        <v>2.9333719983111792</v>
      </c>
      <c r="R160">
        <f t="shared" si="21"/>
        <v>0.88811598341658049</v>
      </c>
      <c r="S160" t="str">
        <f t="shared" si="22"/>
        <v>Cluster 0</v>
      </c>
      <c r="T160">
        <f t="shared" si="18"/>
        <v>0.88811598341658049</v>
      </c>
      <c r="U160">
        <f t="shared" si="19"/>
        <v>0</v>
      </c>
      <c r="X160">
        <f t="shared" si="20"/>
        <v>0.78874999999999984</v>
      </c>
    </row>
    <row r="161" spans="1:24">
      <c r="A161" s="8" t="s">
        <v>81</v>
      </c>
      <c r="B161" s="10">
        <v>1</v>
      </c>
      <c r="C161" s="10">
        <v>1</v>
      </c>
      <c r="D161" s="10">
        <v>1</v>
      </c>
      <c r="E161" s="10">
        <v>1</v>
      </c>
      <c r="F161" s="10">
        <v>1</v>
      </c>
      <c r="G161" s="10">
        <v>1</v>
      </c>
      <c r="H161" s="10">
        <v>1</v>
      </c>
      <c r="I161" s="10">
        <v>1</v>
      </c>
      <c r="J161" s="10">
        <v>1</v>
      </c>
      <c r="K161" s="10">
        <v>1</v>
      </c>
      <c r="L161" s="10">
        <v>1</v>
      </c>
      <c r="M161" s="10">
        <v>0</v>
      </c>
      <c r="N161" s="10">
        <v>0</v>
      </c>
      <c r="O161" s="10">
        <v>0</v>
      </c>
      <c r="P161">
        <f t="shared" si="16"/>
        <v>1.0434318377354603</v>
      </c>
      <c r="Q161">
        <f t="shared" si="17"/>
        <v>2.7576568460336257</v>
      </c>
      <c r="R161">
        <f t="shared" si="21"/>
        <v>1.0434318377354603</v>
      </c>
      <c r="S161" t="str">
        <f t="shared" si="22"/>
        <v>Cluster 0</v>
      </c>
      <c r="T161">
        <f t="shared" si="18"/>
        <v>1.0434318377354603</v>
      </c>
      <c r="U161">
        <f t="shared" si="19"/>
        <v>0</v>
      </c>
      <c r="X161">
        <f t="shared" si="20"/>
        <v>1.0887500000000001</v>
      </c>
    </row>
    <row r="162" spans="1:24">
      <c r="A162" s="8" t="s">
        <v>82</v>
      </c>
      <c r="B162" s="10">
        <v>1</v>
      </c>
      <c r="C162" s="10">
        <v>1</v>
      </c>
      <c r="D162" s="10">
        <v>0</v>
      </c>
      <c r="E162" s="10">
        <v>0</v>
      </c>
      <c r="F162" s="10">
        <v>0</v>
      </c>
      <c r="G162" s="10">
        <v>0</v>
      </c>
      <c r="H162" s="10">
        <v>0</v>
      </c>
      <c r="I162" s="10">
        <v>0</v>
      </c>
      <c r="J162" s="10">
        <v>0</v>
      </c>
      <c r="K162" s="10">
        <v>0</v>
      </c>
      <c r="L162" s="10">
        <v>0</v>
      </c>
      <c r="M162" s="10">
        <v>0</v>
      </c>
      <c r="N162" s="10">
        <v>0</v>
      </c>
      <c r="O162" s="10">
        <v>0</v>
      </c>
      <c r="P162">
        <f t="shared" si="16"/>
        <v>3.0477450680790215</v>
      </c>
      <c r="Q162">
        <f t="shared" si="17"/>
        <v>0.55727339150198496</v>
      </c>
      <c r="R162">
        <f t="shared" si="21"/>
        <v>0.55727339150198496</v>
      </c>
      <c r="S162" t="str">
        <f t="shared" si="22"/>
        <v>Cluster 1</v>
      </c>
      <c r="T162">
        <f t="shared" si="18"/>
        <v>0</v>
      </c>
      <c r="U162">
        <f t="shared" si="19"/>
        <v>0.55727339150198496</v>
      </c>
      <c r="X162">
        <f t="shared" si="20"/>
        <v>0.31055363287612459</v>
      </c>
    </row>
    <row r="163" spans="1:24">
      <c r="A163" s="8" t="s">
        <v>83</v>
      </c>
      <c r="B163" s="10">
        <v>1</v>
      </c>
      <c r="C163" s="10">
        <v>1</v>
      </c>
      <c r="D163" s="10">
        <v>1</v>
      </c>
      <c r="E163" s="10">
        <v>1</v>
      </c>
      <c r="F163" s="10">
        <v>1</v>
      </c>
      <c r="G163" s="10">
        <v>1</v>
      </c>
      <c r="H163" s="10">
        <v>1</v>
      </c>
      <c r="I163" s="10">
        <v>1</v>
      </c>
      <c r="J163" s="10">
        <v>1</v>
      </c>
      <c r="K163" s="10">
        <v>1</v>
      </c>
      <c r="L163" s="10">
        <v>1</v>
      </c>
      <c r="M163" s="10">
        <v>1</v>
      </c>
      <c r="N163" s="10">
        <v>1</v>
      </c>
      <c r="O163" s="10">
        <v>0</v>
      </c>
      <c r="P163">
        <f t="shared" si="16"/>
        <v>0.79921836815728897</v>
      </c>
      <c r="Q163">
        <f t="shared" si="17"/>
        <v>3.0991404099324256</v>
      </c>
      <c r="R163">
        <f t="shared" si="21"/>
        <v>0.79921836815728897</v>
      </c>
      <c r="S163" t="str">
        <f t="shared" si="22"/>
        <v>Cluster 0</v>
      </c>
      <c r="T163">
        <f t="shared" si="18"/>
        <v>0.79921836815728897</v>
      </c>
      <c r="U163">
        <f t="shared" si="19"/>
        <v>0</v>
      </c>
      <c r="X163">
        <f t="shared" si="20"/>
        <v>0.63874999999999993</v>
      </c>
    </row>
    <row r="164" spans="1:24">
      <c r="A164" s="8" t="s">
        <v>84</v>
      </c>
      <c r="B164" s="10">
        <v>1</v>
      </c>
      <c r="C164" s="10">
        <v>1</v>
      </c>
      <c r="D164" s="10">
        <v>1</v>
      </c>
      <c r="E164" s="10">
        <v>1</v>
      </c>
      <c r="F164" s="10">
        <v>1</v>
      </c>
      <c r="G164" s="10">
        <v>1</v>
      </c>
      <c r="H164" s="10">
        <v>1</v>
      </c>
      <c r="I164" s="10">
        <v>1</v>
      </c>
      <c r="J164" s="10">
        <v>1</v>
      </c>
      <c r="K164" s="10">
        <v>1</v>
      </c>
      <c r="L164" s="10">
        <v>1</v>
      </c>
      <c r="M164" s="10">
        <v>1</v>
      </c>
      <c r="N164" s="10">
        <v>1</v>
      </c>
      <c r="O164" s="10">
        <v>1</v>
      </c>
      <c r="P164">
        <f t="shared" si="16"/>
        <v>0.76730046266114027</v>
      </c>
      <c r="Q164">
        <f t="shared" si="17"/>
        <v>3.2564814263981487</v>
      </c>
      <c r="R164">
        <f t="shared" si="21"/>
        <v>0.76730046266114027</v>
      </c>
      <c r="S164" t="str">
        <f t="shared" si="22"/>
        <v>Cluster 0</v>
      </c>
      <c r="T164">
        <f t="shared" si="18"/>
        <v>0.76730046266114027</v>
      </c>
      <c r="U164">
        <f t="shared" si="19"/>
        <v>0</v>
      </c>
      <c r="X164">
        <f t="shared" si="20"/>
        <v>0.58874999999999988</v>
      </c>
    </row>
    <row r="165" spans="1:24">
      <c r="A165" s="8" t="s">
        <v>85</v>
      </c>
      <c r="B165" s="10">
        <v>1</v>
      </c>
      <c r="C165" s="10">
        <v>1</v>
      </c>
      <c r="D165" s="10">
        <v>1</v>
      </c>
      <c r="E165" s="10">
        <v>1</v>
      </c>
      <c r="F165" s="10">
        <v>1</v>
      </c>
      <c r="G165" s="10">
        <v>1</v>
      </c>
      <c r="H165" s="10">
        <v>1</v>
      </c>
      <c r="I165" s="10">
        <v>1</v>
      </c>
      <c r="J165" s="10">
        <v>1</v>
      </c>
      <c r="K165" s="10">
        <v>1</v>
      </c>
      <c r="L165" s="10">
        <v>1</v>
      </c>
      <c r="M165" s="10">
        <v>0</v>
      </c>
      <c r="N165" s="10">
        <v>0</v>
      </c>
      <c r="O165" s="10">
        <v>0</v>
      </c>
      <c r="P165">
        <f t="shared" si="16"/>
        <v>1.0434318377354603</v>
      </c>
      <c r="Q165">
        <f t="shared" si="17"/>
        <v>2.7576568460336257</v>
      </c>
      <c r="R165">
        <f t="shared" si="21"/>
        <v>1.0434318377354603</v>
      </c>
      <c r="S165" t="str">
        <f t="shared" si="22"/>
        <v>Cluster 0</v>
      </c>
      <c r="T165">
        <f t="shared" si="18"/>
        <v>1.0434318377354603</v>
      </c>
      <c r="U165">
        <f t="shared" si="19"/>
        <v>0</v>
      </c>
      <c r="X165">
        <f t="shared" si="20"/>
        <v>1.0887500000000001</v>
      </c>
    </row>
    <row r="166" spans="1:24">
      <c r="A166" s="8" t="s">
        <v>86</v>
      </c>
      <c r="B166" s="10">
        <v>1</v>
      </c>
      <c r="C166" s="10">
        <v>1</v>
      </c>
      <c r="D166" s="10">
        <v>1</v>
      </c>
      <c r="E166" s="10">
        <v>1</v>
      </c>
      <c r="F166" s="10">
        <v>1</v>
      </c>
      <c r="G166" s="10">
        <v>1</v>
      </c>
      <c r="H166" s="10">
        <v>1</v>
      </c>
      <c r="I166" s="10">
        <v>1</v>
      </c>
      <c r="J166" s="10">
        <v>1</v>
      </c>
      <c r="K166" s="10">
        <v>1</v>
      </c>
      <c r="L166" s="10">
        <v>1</v>
      </c>
      <c r="M166" s="10">
        <v>1</v>
      </c>
      <c r="N166" s="10">
        <v>1</v>
      </c>
      <c r="O166" s="10">
        <v>1</v>
      </c>
      <c r="P166">
        <f t="shared" si="16"/>
        <v>0.76730046266114027</v>
      </c>
      <c r="Q166">
        <f t="shared" si="17"/>
        <v>3.2564814263981487</v>
      </c>
      <c r="R166">
        <f t="shared" si="21"/>
        <v>0.76730046266114027</v>
      </c>
      <c r="S166" t="str">
        <f>IF(MIN(P166:Q166)=P166,"Cluster 0","Cluster 1")</f>
        <v>Cluster 0</v>
      </c>
      <c r="T166">
        <f t="shared" si="18"/>
        <v>0.76730046266114027</v>
      </c>
      <c r="U166">
        <f t="shared" si="19"/>
        <v>0</v>
      </c>
      <c r="X166">
        <f t="shared" si="20"/>
        <v>0.58874999999999988</v>
      </c>
    </row>
    <row r="167" spans="1:24">
      <c r="P167" s="29" t="s">
        <v>91</v>
      </c>
      <c r="Q167" s="29" t="s">
        <v>87</v>
      </c>
      <c r="T167" s="29" t="s">
        <v>108</v>
      </c>
      <c r="U167" s="29" t="s">
        <v>108</v>
      </c>
      <c r="X167" s="34" t="s">
        <v>111</v>
      </c>
    </row>
    <row r="168" spans="1:24">
      <c r="A168" s="45" t="s">
        <v>114</v>
      </c>
      <c r="B168" s="42">
        <v>1</v>
      </c>
      <c r="C168" s="42">
        <v>2</v>
      </c>
      <c r="E168" s="44" t="s">
        <v>115</v>
      </c>
      <c r="F168" s="42">
        <v>1</v>
      </c>
      <c r="G168" s="42">
        <v>2</v>
      </c>
      <c r="H168" s="43" t="s">
        <v>124</v>
      </c>
      <c r="J168" s="46" t="s">
        <v>118</v>
      </c>
      <c r="P168" s="29">
        <f>COUNTIF(S93:S166, "Cluster 0")</f>
        <v>40</v>
      </c>
      <c r="Q168">
        <f>COUNTIF(S93:S166, "Cluster 1")</f>
        <v>34</v>
      </c>
      <c r="T168" s="29">
        <f>SUM(T93:T166)</f>
        <v>39.088726429536706</v>
      </c>
      <c r="U168" s="29">
        <f>SUM(U93:U166)</f>
        <v>26.784623026869021</v>
      </c>
      <c r="X168" s="34">
        <f>SUM(X93:X166)</f>
        <v>66.891176470588221</v>
      </c>
    </row>
    <row r="169" spans="1:24">
      <c r="A169" s="43">
        <v>1</v>
      </c>
      <c r="B169">
        <f>SQRT(((((B89-B89)^2)+(C89-C89)^2)+((D89-D89)^2)+((E89-E89)^2)+((F89-F89)^2)+((G89-G89)^2)+((H89-H89)^2)+((I89-I89)^2)+((J89-J89)^2)+((K89-K89)^2)+((L89-L89)^2)+((M89-M89)^2)+((N89-N89)^2)+((O89-O89)^2)))</f>
        <v>0</v>
      </c>
      <c r="C169">
        <f>SQRT((((($B$89-$B$90)^2)+($C$89-$C$90)^2)+(($D$89-$D$90)^2)+(($E$89-$E$90)^2)+(($F$89-$F$90)^2)+(($G$89-$G$90)^2)+(($H$89-$H$90)^2)+(($I$89-$I$90)^2)+(($J$89-$J$90)^2)+(($K$89-$K$90)^2)+(($L$89-$L$90)^2)+(($M$89-$M$90)^2)+(($N$89-$N$90)^2)+(($O$89-$O$90)^2)))</f>
        <v>2.8095233190838838</v>
      </c>
      <c r="E169" s="42">
        <v>1</v>
      </c>
      <c r="F169" s="43" t="e">
        <f>($T$171+$T$171)/$B$169</f>
        <v>#DIV/0!</v>
      </c>
      <c r="G169" s="41">
        <f>($T$171+$U$171)/$C$169</f>
        <v>0.62822087254145698</v>
      </c>
      <c r="H169" s="29">
        <f>G169</f>
        <v>0.62822087254145698</v>
      </c>
      <c r="J169" s="46">
        <f>(1/2)*(H169+H170)</f>
        <v>0.62822087254145698</v>
      </c>
      <c r="L169" s="33">
        <v>0.62822087256000003</v>
      </c>
    </row>
    <row r="170" spans="1:24">
      <c r="A170" s="43">
        <v>2</v>
      </c>
      <c r="B170">
        <f>SQRT((((($B$89-$B$90)^2)+($C$89-$C$90)^2)+(($D$89-$D$90)^2)+(($E$89-$E$90)^2)+(($F$89-$F$90)^2)+(($G$89-$G$90)^2)+(($H$89-$H$90)^2)+(($I$89-$I$90)^2)+(($J$89-$J$90)^2)+(($K$89-$K$90)^2)+(($L$89-$L$90)^2)+(($M$89-$M$90)^2)+(($N$89-$N$90)^2)+(($O$89-$O$90)^2)))</f>
        <v>2.8095233190838838</v>
      </c>
      <c r="C170">
        <f>SQRT((((($B$90-$B$90)^2)+($C$90-$C$90)^2)+(($D$90-$D$90)^2)+(($E$90-$E$90)^2)+(($F$90-$F$90)^2)+(($G$90-$G$90)^2)+(($H$90-$H$90)^2)+(($I$90-$I$90)^2)+(($J$90-$J$90)^2)+(($K$90-$K$90)^2)+(($L$90-$L$90)^2)+(($M$90-$M$90)^2)+(($N$90-$N$90)^2)+(($O$90-$O$90)^2)))</f>
        <v>0</v>
      </c>
      <c r="E170" s="42">
        <v>2</v>
      </c>
      <c r="F170" s="41">
        <f>($T$171+U171)/$C$169</f>
        <v>0.62822087254145698</v>
      </c>
      <c r="G170" s="43" t="e">
        <f>($T$171+$T$171)/$B$169</f>
        <v>#DIV/0!</v>
      </c>
      <c r="H170">
        <f>F170</f>
        <v>0.62822087254145698</v>
      </c>
      <c r="J170" s="46">
        <f>(T171+U171)/C169</f>
        <v>0.62822087254145698</v>
      </c>
      <c r="T170" s="29" t="s">
        <v>125</v>
      </c>
      <c r="U170" s="29" t="s">
        <v>122</v>
      </c>
    </row>
    <row r="171" spans="1:24">
      <c r="T171" s="29">
        <f>(1/P168)*T168</f>
        <v>0.97721816073841772</v>
      </c>
      <c r="U171">
        <f>U168/Q168</f>
        <v>0.78778303020203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DA4E7-CAD9-4FD8-9E34-5B4D5EE1D07A}">
  <dimension ref="A1:AP640"/>
  <sheetViews>
    <sheetView topLeftCell="F94" zoomScale="98" workbookViewId="0">
      <selection activeCell="AP504" sqref="AP504"/>
    </sheetView>
  </sheetViews>
  <sheetFormatPr defaultRowHeight="13.2"/>
  <sheetData>
    <row r="1" spans="1:15" ht="15.6">
      <c r="A1" s="226" t="s">
        <v>129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</row>
    <row r="3" spans="1:15">
      <c r="A3" s="70" t="s">
        <v>12</v>
      </c>
      <c r="B3" s="69" t="s">
        <v>0</v>
      </c>
      <c r="C3" s="69" t="s">
        <v>1</v>
      </c>
      <c r="D3" s="69" t="s">
        <v>2</v>
      </c>
      <c r="E3" s="69" t="s">
        <v>3</v>
      </c>
      <c r="F3" s="69" t="s">
        <v>4</v>
      </c>
      <c r="G3" s="69" t="s">
        <v>5</v>
      </c>
      <c r="H3" s="69" t="s">
        <v>6</v>
      </c>
      <c r="I3" s="69" t="s">
        <v>7</v>
      </c>
      <c r="J3" s="69" t="s">
        <v>8</v>
      </c>
      <c r="K3" s="69" t="s">
        <v>9</v>
      </c>
      <c r="L3" s="69" t="s">
        <v>10</v>
      </c>
      <c r="M3" s="69" t="s">
        <v>10</v>
      </c>
      <c r="N3" s="69" t="s">
        <v>11</v>
      </c>
      <c r="O3" s="69" t="s">
        <v>9</v>
      </c>
    </row>
    <row r="4" spans="1:15">
      <c r="A4" s="59" t="s">
        <v>13</v>
      </c>
      <c r="B4" s="60">
        <v>1</v>
      </c>
      <c r="C4" s="60">
        <v>1</v>
      </c>
      <c r="D4" s="60">
        <v>1</v>
      </c>
      <c r="E4" s="60">
        <v>1</v>
      </c>
      <c r="F4" s="60">
        <v>1</v>
      </c>
      <c r="G4" s="60">
        <v>1</v>
      </c>
      <c r="H4" s="60">
        <v>1</v>
      </c>
      <c r="I4" s="60">
        <v>1</v>
      </c>
      <c r="J4" s="60">
        <v>1</v>
      </c>
      <c r="K4" s="60">
        <v>1</v>
      </c>
      <c r="L4" s="60">
        <v>1</v>
      </c>
      <c r="M4" s="60">
        <v>0</v>
      </c>
      <c r="N4" s="60">
        <v>0</v>
      </c>
      <c r="O4" s="60">
        <v>0</v>
      </c>
    </row>
    <row r="5" spans="1:15">
      <c r="A5" s="61" t="s">
        <v>14</v>
      </c>
      <c r="B5" s="60">
        <v>1</v>
      </c>
      <c r="C5" s="60">
        <v>0</v>
      </c>
      <c r="D5" s="60">
        <v>0</v>
      </c>
      <c r="E5" s="60">
        <v>0</v>
      </c>
      <c r="F5" s="60">
        <v>0</v>
      </c>
      <c r="G5" s="60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>
      <c r="A6" s="61" t="s">
        <v>15</v>
      </c>
      <c r="B6" s="60">
        <v>1</v>
      </c>
      <c r="C6" s="60">
        <v>0</v>
      </c>
      <c r="D6" s="60">
        <v>0</v>
      </c>
      <c r="E6" s="60">
        <v>0</v>
      </c>
      <c r="F6" s="60">
        <v>0</v>
      </c>
      <c r="G6" s="60">
        <v>0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>
      <c r="A7" s="61" t="s">
        <v>16</v>
      </c>
      <c r="B7" s="62">
        <v>1</v>
      </c>
      <c r="C7" s="62">
        <v>1</v>
      </c>
      <c r="D7" s="62">
        <v>1</v>
      </c>
      <c r="E7" s="62">
        <v>0</v>
      </c>
      <c r="F7" s="62">
        <v>0</v>
      </c>
      <c r="G7" s="62">
        <v>0</v>
      </c>
      <c r="H7" s="62">
        <v>0</v>
      </c>
      <c r="I7" s="62">
        <v>0</v>
      </c>
      <c r="J7" s="62">
        <v>0</v>
      </c>
      <c r="K7" s="62">
        <v>0</v>
      </c>
      <c r="L7" s="62">
        <v>0</v>
      </c>
      <c r="M7" s="62">
        <v>0</v>
      </c>
      <c r="N7" s="62">
        <v>0</v>
      </c>
      <c r="O7" s="62">
        <v>0</v>
      </c>
    </row>
    <row r="8" spans="1:15">
      <c r="A8" s="61" t="s">
        <v>17</v>
      </c>
      <c r="B8" s="63">
        <v>1</v>
      </c>
      <c r="C8" s="63">
        <v>1</v>
      </c>
      <c r="D8" s="63">
        <v>1</v>
      </c>
      <c r="E8" s="63">
        <v>1</v>
      </c>
      <c r="F8" s="63">
        <v>1</v>
      </c>
      <c r="G8" s="63">
        <v>1</v>
      </c>
      <c r="H8" s="63">
        <v>1</v>
      </c>
      <c r="I8" s="63">
        <v>1</v>
      </c>
      <c r="J8" s="63">
        <v>1</v>
      </c>
      <c r="K8" s="63">
        <v>1</v>
      </c>
      <c r="L8" s="63">
        <v>1</v>
      </c>
      <c r="M8" s="63">
        <v>1</v>
      </c>
      <c r="N8" s="63">
        <v>1</v>
      </c>
      <c r="O8" s="63">
        <v>1</v>
      </c>
    </row>
    <row r="9" spans="1:15">
      <c r="A9" s="61" t="s">
        <v>18</v>
      </c>
      <c r="B9" s="63">
        <v>1</v>
      </c>
      <c r="C9" s="63">
        <v>1</v>
      </c>
      <c r="D9" s="63">
        <v>1</v>
      </c>
      <c r="E9" s="63">
        <v>1</v>
      </c>
      <c r="F9" s="63">
        <v>1</v>
      </c>
      <c r="G9" s="63">
        <v>1</v>
      </c>
      <c r="H9" s="63">
        <v>1</v>
      </c>
      <c r="I9" s="63">
        <v>1</v>
      </c>
      <c r="J9" s="63">
        <v>1</v>
      </c>
      <c r="K9" s="63">
        <v>1</v>
      </c>
      <c r="L9" s="63">
        <v>1</v>
      </c>
      <c r="M9" s="63">
        <v>1</v>
      </c>
      <c r="N9" s="63">
        <v>1</v>
      </c>
      <c r="O9" s="63">
        <v>1</v>
      </c>
    </row>
    <row r="10" spans="1:15">
      <c r="A10" s="61" t="s">
        <v>19</v>
      </c>
      <c r="B10" s="63">
        <v>1</v>
      </c>
      <c r="C10" s="63">
        <v>1</v>
      </c>
      <c r="D10" s="63">
        <v>1</v>
      </c>
      <c r="E10" s="63">
        <v>1</v>
      </c>
      <c r="F10" s="63">
        <v>1</v>
      </c>
      <c r="G10" s="63">
        <v>1</v>
      </c>
      <c r="H10" s="63">
        <v>1</v>
      </c>
      <c r="I10" s="63">
        <v>1</v>
      </c>
      <c r="J10" s="63">
        <v>1</v>
      </c>
      <c r="K10" s="63">
        <v>1</v>
      </c>
      <c r="L10" s="63">
        <v>1</v>
      </c>
      <c r="M10" s="63">
        <v>1</v>
      </c>
      <c r="N10" s="63">
        <v>1</v>
      </c>
      <c r="O10" s="63">
        <v>1</v>
      </c>
    </row>
    <row r="11" spans="1:15">
      <c r="A11" s="61" t="s">
        <v>20</v>
      </c>
      <c r="B11" s="63">
        <v>1</v>
      </c>
      <c r="C11" s="63">
        <v>0</v>
      </c>
      <c r="D11" s="63">
        <v>0</v>
      </c>
      <c r="E11" s="63">
        <v>0</v>
      </c>
      <c r="F11" s="63">
        <v>0</v>
      </c>
      <c r="G11" s="63">
        <v>0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>
      <c r="A12" s="61" t="s">
        <v>21</v>
      </c>
      <c r="B12" s="63">
        <v>1</v>
      </c>
      <c r="C12" s="63">
        <v>0</v>
      </c>
      <c r="D12" s="63">
        <v>0</v>
      </c>
      <c r="E12" s="63">
        <v>0</v>
      </c>
      <c r="F12" s="63">
        <v>0</v>
      </c>
      <c r="G12" s="63">
        <v>0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>
      <c r="A13" s="61" t="s">
        <v>22</v>
      </c>
      <c r="B13" s="63">
        <v>1</v>
      </c>
      <c r="C13" s="63">
        <v>1</v>
      </c>
      <c r="D13" s="63">
        <v>1</v>
      </c>
      <c r="E13" s="63">
        <v>1</v>
      </c>
      <c r="F13" s="63">
        <v>0</v>
      </c>
      <c r="G13" s="63">
        <v>0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>
      <c r="A14" s="61" t="s">
        <v>23</v>
      </c>
      <c r="B14" s="63">
        <v>1</v>
      </c>
      <c r="C14" s="63">
        <v>1</v>
      </c>
      <c r="D14" s="63">
        <v>1</v>
      </c>
      <c r="E14" s="63">
        <v>1</v>
      </c>
      <c r="F14" s="63">
        <v>1</v>
      </c>
      <c r="G14" s="63">
        <v>1</v>
      </c>
      <c r="H14" s="63">
        <v>1</v>
      </c>
      <c r="I14" s="63">
        <v>1</v>
      </c>
      <c r="J14" s="63">
        <v>1</v>
      </c>
      <c r="K14" s="63">
        <v>1</v>
      </c>
      <c r="L14" s="63">
        <v>1</v>
      </c>
      <c r="M14" s="63">
        <v>1</v>
      </c>
      <c r="N14" s="63">
        <v>1</v>
      </c>
      <c r="O14" s="63">
        <v>1</v>
      </c>
    </row>
    <row r="15" spans="1:15">
      <c r="A15" s="61" t="s">
        <v>24</v>
      </c>
      <c r="B15" s="63">
        <v>1</v>
      </c>
      <c r="C15" s="63">
        <v>1</v>
      </c>
      <c r="D15" s="63">
        <v>1</v>
      </c>
      <c r="E15" s="63">
        <v>1</v>
      </c>
      <c r="F15" s="63">
        <v>1</v>
      </c>
      <c r="G15" s="63">
        <v>1</v>
      </c>
      <c r="H15" s="63">
        <v>1</v>
      </c>
      <c r="I15" s="63">
        <v>1</v>
      </c>
      <c r="J15" s="63">
        <v>1</v>
      </c>
      <c r="K15" s="63">
        <v>1</v>
      </c>
      <c r="L15" s="63">
        <v>1</v>
      </c>
      <c r="M15" s="63">
        <v>1</v>
      </c>
      <c r="N15" s="63">
        <v>1</v>
      </c>
      <c r="O15" s="63">
        <v>1</v>
      </c>
    </row>
    <row r="16" spans="1:15">
      <c r="A16" s="61" t="s">
        <v>25</v>
      </c>
      <c r="B16" s="63">
        <v>1</v>
      </c>
      <c r="C16" s="63">
        <v>1</v>
      </c>
      <c r="D16" s="63">
        <v>1</v>
      </c>
      <c r="E16" s="63">
        <v>1</v>
      </c>
      <c r="F16" s="63">
        <v>1</v>
      </c>
      <c r="G16" s="63">
        <v>1</v>
      </c>
      <c r="H16" s="63">
        <v>1</v>
      </c>
      <c r="I16" s="63">
        <v>1</v>
      </c>
      <c r="J16" s="63">
        <v>1</v>
      </c>
      <c r="K16" s="63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>
      <c r="A17" s="61" t="s">
        <v>26</v>
      </c>
      <c r="B17" s="63">
        <v>1</v>
      </c>
      <c r="C17" s="63">
        <v>1</v>
      </c>
      <c r="D17" s="63">
        <v>1</v>
      </c>
      <c r="E17" s="63">
        <v>1</v>
      </c>
      <c r="F17" s="63">
        <v>1</v>
      </c>
      <c r="G17" s="63">
        <v>1</v>
      </c>
      <c r="H17" s="63">
        <v>1</v>
      </c>
      <c r="I17" s="63">
        <v>1</v>
      </c>
      <c r="J17" s="63">
        <v>1</v>
      </c>
      <c r="K17" s="63">
        <v>1</v>
      </c>
      <c r="L17" s="63">
        <v>1</v>
      </c>
      <c r="M17" s="63">
        <v>1</v>
      </c>
      <c r="N17" s="63">
        <v>1</v>
      </c>
      <c r="O17" s="63">
        <v>1</v>
      </c>
    </row>
    <row r="18" spans="1:15">
      <c r="A18" s="61" t="s">
        <v>27</v>
      </c>
      <c r="B18" s="63">
        <v>1</v>
      </c>
      <c r="C18" s="63">
        <v>1</v>
      </c>
      <c r="D18" s="63">
        <v>1</v>
      </c>
      <c r="E18" s="63">
        <v>1</v>
      </c>
      <c r="F18" s="63">
        <v>1</v>
      </c>
      <c r="G18" s="63">
        <v>1</v>
      </c>
      <c r="H18" s="63">
        <v>1</v>
      </c>
      <c r="I18" s="63">
        <v>1</v>
      </c>
      <c r="J18" s="63">
        <v>1</v>
      </c>
      <c r="K18" s="63">
        <v>1</v>
      </c>
      <c r="L18" s="63">
        <v>1</v>
      </c>
      <c r="M18" s="63">
        <v>1</v>
      </c>
      <c r="N18" s="63">
        <v>1</v>
      </c>
      <c r="O18" s="63">
        <v>1</v>
      </c>
    </row>
    <row r="19" spans="1:15">
      <c r="A19" s="61" t="s">
        <v>28</v>
      </c>
      <c r="B19" s="63">
        <v>1</v>
      </c>
      <c r="C19" s="63">
        <v>1</v>
      </c>
      <c r="D19" s="63">
        <v>0</v>
      </c>
      <c r="E19" s="63">
        <v>0</v>
      </c>
      <c r="F19" s="63">
        <v>0</v>
      </c>
      <c r="G19" s="63">
        <v>0</v>
      </c>
      <c r="H19" s="63">
        <v>0</v>
      </c>
      <c r="I19" s="63">
        <v>0</v>
      </c>
      <c r="J19" s="63">
        <v>0</v>
      </c>
      <c r="K19" s="63">
        <v>0</v>
      </c>
      <c r="L19" s="63">
        <v>0</v>
      </c>
      <c r="M19" s="63">
        <v>0</v>
      </c>
      <c r="N19" s="63">
        <v>0</v>
      </c>
      <c r="O19" s="63">
        <v>0</v>
      </c>
    </row>
    <row r="20" spans="1:15">
      <c r="A20" s="61" t="s">
        <v>29</v>
      </c>
      <c r="B20" s="63">
        <v>1</v>
      </c>
      <c r="C20" s="63">
        <v>1</v>
      </c>
      <c r="D20" s="63">
        <v>1</v>
      </c>
      <c r="E20" s="63">
        <v>1</v>
      </c>
      <c r="F20" s="63">
        <v>1</v>
      </c>
      <c r="G20" s="63">
        <v>1</v>
      </c>
      <c r="H20" s="63">
        <v>1</v>
      </c>
      <c r="I20" s="63">
        <v>1</v>
      </c>
      <c r="J20" s="63">
        <v>1</v>
      </c>
      <c r="K20" s="63">
        <v>1</v>
      </c>
      <c r="L20" s="63">
        <v>1</v>
      </c>
      <c r="M20" s="63">
        <v>1</v>
      </c>
      <c r="N20" s="63">
        <v>0</v>
      </c>
      <c r="O20" s="63">
        <v>0</v>
      </c>
    </row>
    <row r="21" spans="1:15">
      <c r="A21" s="61" t="s">
        <v>30</v>
      </c>
      <c r="B21" s="63">
        <v>1</v>
      </c>
      <c r="C21" s="63">
        <v>1</v>
      </c>
      <c r="D21" s="63">
        <v>1</v>
      </c>
      <c r="E21" s="63">
        <v>0</v>
      </c>
      <c r="F21" s="63">
        <v>0</v>
      </c>
      <c r="G21" s="63">
        <v>0</v>
      </c>
      <c r="H21" s="63">
        <v>0</v>
      </c>
      <c r="I21" s="63">
        <v>0</v>
      </c>
      <c r="J21" s="63">
        <v>0</v>
      </c>
      <c r="K21" s="63">
        <v>0</v>
      </c>
      <c r="L21" s="63">
        <v>0</v>
      </c>
      <c r="M21" s="63">
        <v>0</v>
      </c>
      <c r="N21" s="63">
        <v>0</v>
      </c>
      <c r="O21" s="63">
        <v>0</v>
      </c>
    </row>
    <row r="22" spans="1:15">
      <c r="A22" s="61" t="s">
        <v>31</v>
      </c>
      <c r="B22" s="63">
        <v>1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3">
        <v>0</v>
      </c>
      <c r="I22" s="63">
        <v>0</v>
      </c>
      <c r="J22" s="63">
        <v>0</v>
      </c>
      <c r="K22" s="63">
        <v>0</v>
      </c>
      <c r="L22" s="63">
        <v>0</v>
      </c>
      <c r="M22" s="63">
        <v>0</v>
      </c>
      <c r="N22" s="63">
        <v>0</v>
      </c>
      <c r="O22" s="63">
        <v>0</v>
      </c>
    </row>
    <row r="23" spans="1:15">
      <c r="A23" s="61" t="s">
        <v>32</v>
      </c>
      <c r="B23" s="63">
        <v>1</v>
      </c>
      <c r="C23" s="63">
        <v>1</v>
      </c>
      <c r="D23" s="63">
        <v>1</v>
      </c>
      <c r="E23" s="63">
        <v>0</v>
      </c>
      <c r="F23" s="63">
        <v>0</v>
      </c>
      <c r="G23" s="63">
        <v>0</v>
      </c>
      <c r="H23" s="63">
        <v>0</v>
      </c>
      <c r="I23" s="63">
        <v>0</v>
      </c>
      <c r="J23" s="63">
        <v>0</v>
      </c>
      <c r="K23" s="63">
        <v>0</v>
      </c>
      <c r="L23" s="63">
        <v>0</v>
      </c>
      <c r="M23" s="63">
        <v>0</v>
      </c>
      <c r="N23" s="63">
        <v>0</v>
      </c>
      <c r="O23" s="63">
        <v>0</v>
      </c>
    </row>
    <row r="24" spans="1:15">
      <c r="A24" s="61" t="s">
        <v>33</v>
      </c>
      <c r="B24" s="63">
        <v>1</v>
      </c>
      <c r="C24" s="63">
        <v>1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3">
        <v>0</v>
      </c>
      <c r="M24" s="63">
        <v>0</v>
      </c>
      <c r="N24" s="63">
        <v>0</v>
      </c>
      <c r="O24" s="63">
        <v>0</v>
      </c>
    </row>
    <row r="25" spans="1:15">
      <c r="A25" s="61" t="s">
        <v>34</v>
      </c>
      <c r="B25" s="63">
        <v>1</v>
      </c>
      <c r="C25" s="63">
        <v>1</v>
      </c>
      <c r="D25" s="63">
        <v>1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3">
        <v>0</v>
      </c>
      <c r="M25" s="63">
        <v>0</v>
      </c>
      <c r="N25" s="63">
        <v>0</v>
      </c>
      <c r="O25" s="63">
        <v>0</v>
      </c>
    </row>
    <row r="26" spans="1:15">
      <c r="A26" s="61" t="s">
        <v>35</v>
      </c>
      <c r="B26" s="63">
        <v>1</v>
      </c>
      <c r="C26" s="63">
        <v>1</v>
      </c>
      <c r="D26" s="63">
        <v>1</v>
      </c>
      <c r="E26" s="63">
        <v>1</v>
      </c>
      <c r="F26" s="63">
        <v>1</v>
      </c>
      <c r="G26" s="63">
        <v>1</v>
      </c>
      <c r="H26" s="63">
        <v>1</v>
      </c>
      <c r="I26" s="63">
        <v>1</v>
      </c>
      <c r="J26" s="63">
        <v>1</v>
      </c>
      <c r="K26" s="63">
        <v>1</v>
      </c>
      <c r="L26" s="63">
        <v>1</v>
      </c>
      <c r="M26" s="63">
        <v>1</v>
      </c>
      <c r="N26" s="63">
        <v>1</v>
      </c>
      <c r="O26" s="63">
        <v>1</v>
      </c>
    </row>
    <row r="27" spans="1:15">
      <c r="A27" s="61" t="s">
        <v>36</v>
      </c>
      <c r="B27" s="63">
        <v>1</v>
      </c>
      <c r="C27" s="63">
        <v>1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3">
        <v>0</v>
      </c>
      <c r="M27" s="63">
        <v>0</v>
      </c>
      <c r="N27" s="63">
        <v>0</v>
      </c>
      <c r="O27" s="63">
        <v>0</v>
      </c>
    </row>
    <row r="28" spans="1:15">
      <c r="A28" s="61" t="s">
        <v>37</v>
      </c>
      <c r="B28" s="63">
        <v>1</v>
      </c>
      <c r="C28" s="63">
        <v>1</v>
      </c>
      <c r="D28" s="63">
        <v>1</v>
      </c>
      <c r="E28" s="63">
        <v>1</v>
      </c>
      <c r="F28" s="63">
        <v>1</v>
      </c>
      <c r="G28" s="63">
        <v>1</v>
      </c>
      <c r="H28" s="63">
        <v>1</v>
      </c>
      <c r="I28" s="63">
        <v>1</v>
      </c>
      <c r="J28" s="63">
        <v>1</v>
      </c>
      <c r="K28" s="63">
        <v>1</v>
      </c>
      <c r="L28" s="63">
        <v>1</v>
      </c>
      <c r="M28" s="63">
        <v>1</v>
      </c>
      <c r="N28" s="63">
        <v>1</v>
      </c>
      <c r="O28" s="63">
        <v>1</v>
      </c>
    </row>
    <row r="29" spans="1:15">
      <c r="A29" s="61" t="s">
        <v>38</v>
      </c>
      <c r="B29" s="63">
        <v>1</v>
      </c>
      <c r="C29" s="63">
        <v>1</v>
      </c>
      <c r="D29" s="63">
        <v>1</v>
      </c>
      <c r="E29" s="63">
        <v>0</v>
      </c>
      <c r="F29" s="63">
        <v>0</v>
      </c>
      <c r="G29" s="63">
        <v>0</v>
      </c>
      <c r="H29" s="63">
        <v>0</v>
      </c>
      <c r="I29" s="63">
        <v>0</v>
      </c>
      <c r="J29" s="63">
        <v>0</v>
      </c>
      <c r="K29" s="63">
        <v>0</v>
      </c>
      <c r="L29" s="63">
        <v>0</v>
      </c>
      <c r="M29" s="63">
        <v>0</v>
      </c>
      <c r="N29" s="63">
        <v>0</v>
      </c>
      <c r="O29" s="63">
        <v>0</v>
      </c>
    </row>
    <row r="30" spans="1:15">
      <c r="A30" s="61" t="s">
        <v>39</v>
      </c>
      <c r="B30" s="63">
        <v>1</v>
      </c>
      <c r="C30" s="63">
        <v>1</v>
      </c>
      <c r="D30" s="63">
        <v>1</v>
      </c>
      <c r="E30" s="63">
        <v>1</v>
      </c>
      <c r="F30" s="63">
        <v>0</v>
      </c>
      <c r="G30" s="63">
        <v>0</v>
      </c>
      <c r="H30" s="63">
        <v>0</v>
      </c>
      <c r="I30" s="63">
        <v>0</v>
      </c>
      <c r="J30" s="63">
        <v>0</v>
      </c>
      <c r="K30" s="63">
        <v>0</v>
      </c>
      <c r="L30" s="63">
        <v>0</v>
      </c>
      <c r="M30" s="63">
        <v>0</v>
      </c>
      <c r="N30" s="63">
        <v>0</v>
      </c>
      <c r="O30" s="63">
        <v>0</v>
      </c>
    </row>
    <row r="31" spans="1:15">
      <c r="A31" s="61" t="s">
        <v>40</v>
      </c>
      <c r="B31" s="63">
        <v>1</v>
      </c>
      <c r="C31" s="63">
        <v>1</v>
      </c>
      <c r="D31" s="63">
        <v>1</v>
      </c>
      <c r="E31" s="63">
        <v>1</v>
      </c>
      <c r="F31" s="63">
        <v>1</v>
      </c>
      <c r="G31" s="63">
        <v>1</v>
      </c>
      <c r="H31" s="63">
        <v>1</v>
      </c>
      <c r="I31" s="63">
        <v>1</v>
      </c>
      <c r="J31" s="63">
        <v>1</v>
      </c>
      <c r="K31" s="63">
        <v>1</v>
      </c>
      <c r="L31" s="63">
        <v>0</v>
      </c>
      <c r="M31" s="63">
        <v>0</v>
      </c>
      <c r="N31" s="63">
        <v>0</v>
      </c>
      <c r="O31" s="63">
        <v>0</v>
      </c>
    </row>
    <row r="32" spans="1:15">
      <c r="A32" s="61" t="s">
        <v>41</v>
      </c>
      <c r="B32" s="63">
        <v>1</v>
      </c>
      <c r="C32" s="63">
        <v>1</v>
      </c>
      <c r="D32" s="63">
        <v>1</v>
      </c>
      <c r="E32" s="63">
        <v>1</v>
      </c>
      <c r="F32" s="63">
        <v>1</v>
      </c>
      <c r="G32" s="63">
        <v>1</v>
      </c>
      <c r="H32" s="63">
        <v>1</v>
      </c>
      <c r="I32" s="63">
        <v>1</v>
      </c>
      <c r="J32" s="63">
        <v>1</v>
      </c>
      <c r="K32" s="63">
        <v>1</v>
      </c>
      <c r="L32" s="63">
        <v>1</v>
      </c>
      <c r="M32" s="63">
        <v>1</v>
      </c>
      <c r="N32" s="63">
        <v>1</v>
      </c>
      <c r="O32" s="63">
        <v>1</v>
      </c>
    </row>
    <row r="33" spans="1:15">
      <c r="A33" s="61" t="s">
        <v>42</v>
      </c>
      <c r="B33" s="63">
        <v>1</v>
      </c>
      <c r="C33" s="63">
        <v>1</v>
      </c>
      <c r="D33" s="63">
        <v>1</v>
      </c>
      <c r="E33" s="63">
        <v>1</v>
      </c>
      <c r="F33" s="63">
        <v>1</v>
      </c>
      <c r="G33" s="63">
        <v>1</v>
      </c>
      <c r="H33" s="63">
        <v>0</v>
      </c>
      <c r="I33" s="63">
        <v>0</v>
      </c>
      <c r="J33" s="63">
        <v>0</v>
      </c>
      <c r="K33" s="63">
        <v>0</v>
      </c>
      <c r="L33" s="63">
        <v>0</v>
      </c>
      <c r="M33" s="63">
        <v>0</v>
      </c>
      <c r="N33" s="63">
        <v>0</v>
      </c>
      <c r="O33" s="63">
        <v>0</v>
      </c>
    </row>
    <row r="34" spans="1:15">
      <c r="A34" s="61" t="s">
        <v>43</v>
      </c>
      <c r="B34" s="63">
        <v>1</v>
      </c>
      <c r="C34" s="63">
        <v>1</v>
      </c>
      <c r="D34" s="63">
        <v>1</v>
      </c>
      <c r="E34" s="63">
        <v>1</v>
      </c>
      <c r="F34" s="63">
        <v>1</v>
      </c>
      <c r="G34" s="63">
        <v>1</v>
      </c>
      <c r="H34" s="63">
        <v>1</v>
      </c>
      <c r="I34" s="63">
        <v>1</v>
      </c>
      <c r="J34" s="63">
        <v>0</v>
      </c>
      <c r="K34" s="63">
        <v>0</v>
      </c>
      <c r="L34" s="63">
        <v>0</v>
      </c>
      <c r="M34" s="63">
        <v>0</v>
      </c>
      <c r="N34" s="63">
        <v>0</v>
      </c>
      <c r="O34" s="63">
        <v>0</v>
      </c>
    </row>
    <row r="35" spans="1:15">
      <c r="A35" s="61" t="s">
        <v>44</v>
      </c>
      <c r="B35" s="63">
        <v>1</v>
      </c>
      <c r="C35" s="63">
        <v>1</v>
      </c>
      <c r="D35" s="63">
        <v>1</v>
      </c>
      <c r="E35" s="63">
        <v>1</v>
      </c>
      <c r="F35" s="63">
        <v>1</v>
      </c>
      <c r="G35" s="63">
        <v>1</v>
      </c>
      <c r="H35" s="63">
        <v>1</v>
      </c>
      <c r="I35" s="63">
        <v>1</v>
      </c>
      <c r="J35" s="63">
        <v>1</v>
      </c>
      <c r="K35" s="63">
        <v>1</v>
      </c>
      <c r="L35" s="63">
        <v>1</v>
      </c>
      <c r="M35" s="63">
        <v>1</v>
      </c>
      <c r="N35" s="63">
        <v>1</v>
      </c>
      <c r="O35" s="63">
        <v>1</v>
      </c>
    </row>
    <row r="36" spans="1:15">
      <c r="A36" s="61" t="s">
        <v>45</v>
      </c>
      <c r="B36" s="63">
        <v>1</v>
      </c>
      <c r="C36" s="63">
        <v>1</v>
      </c>
      <c r="D36" s="63">
        <v>1</v>
      </c>
      <c r="E36" s="63">
        <v>1</v>
      </c>
      <c r="F36" s="63">
        <v>1</v>
      </c>
      <c r="G36" s="63">
        <v>1</v>
      </c>
      <c r="H36" s="63">
        <v>1</v>
      </c>
      <c r="I36" s="63">
        <v>1</v>
      </c>
      <c r="J36" s="63">
        <v>1</v>
      </c>
      <c r="K36" s="63">
        <v>1</v>
      </c>
      <c r="L36" s="63">
        <v>1</v>
      </c>
      <c r="M36" s="63">
        <v>1</v>
      </c>
      <c r="N36" s="63">
        <v>1</v>
      </c>
      <c r="O36" s="63">
        <v>1</v>
      </c>
    </row>
    <row r="37" spans="1:15">
      <c r="A37" s="61" t="s">
        <v>46</v>
      </c>
      <c r="B37" s="63">
        <v>1</v>
      </c>
      <c r="C37" s="63">
        <v>1</v>
      </c>
      <c r="D37" s="63">
        <v>1</v>
      </c>
      <c r="E37" s="63">
        <v>1</v>
      </c>
      <c r="F37" s="63">
        <v>0</v>
      </c>
      <c r="G37" s="63">
        <v>0</v>
      </c>
      <c r="H37" s="63">
        <v>0</v>
      </c>
      <c r="I37" s="63">
        <v>0</v>
      </c>
      <c r="J37" s="63">
        <v>0</v>
      </c>
      <c r="K37" s="63">
        <v>0</v>
      </c>
      <c r="L37" s="63">
        <v>0</v>
      </c>
      <c r="M37" s="63">
        <v>0</v>
      </c>
      <c r="N37" s="63">
        <v>0</v>
      </c>
      <c r="O37" s="63">
        <v>0</v>
      </c>
    </row>
    <row r="38" spans="1:15">
      <c r="A38" s="61" t="s">
        <v>47</v>
      </c>
      <c r="B38" s="63">
        <v>1</v>
      </c>
      <c r="C38" s="63">
        <v>1</v>
      </c>
      <c r="D38" s="63">
        <v>1</v>
      </c>
      <c r="E38" s="63">
        <v>1</v>
      </c>
      <c r="F38" s="63">
        <v>1</v>
      </c>
      <c r="G38" s="63">
        <v>1</v>
      </c>
      <c r="H38" s="63">
        <v>1</v>
      </c>
      <c r="I38" s="63">
        <v>1</v>
      </c>
      <c r="J38" s="63">
        <v>1</v>
      </c>
      <c r="K38" s="63">
        <v>1</v>
      </c>
      <c r="L38" s="63">
        <v>1</v>
      </c>
      <c r="M38" s="63">
        <v>1</v>
      </c>
      <c r="N38" s="63">
        <v>1</v>
      </c>
      <c r="O38" s="63">
        <v>1</v>
      </c>
    </row>
    <row r="39" spans="1:15">
      <c r="A39" s="61" t="s">
        <v>48</v>
      </c>
      <c r="B39" s="63">
        <v>1</v>
      </c>
      <c r="C39" s="63">
        <v>1</v>
      </c>
      <c r="D39" s="63">
        <v>1</v>
      </c>
      <c r="E39" s="63">
        <v>1</v>
      </c>
      <c r="F39" s="63">
        <v>1</v>
      </c>
      <c r="G39" s="63">
        <v>1</v>
      </c>
      <c r="H39" s="63">
        <v>1</v>
      </c>
      <c r="I39" s="63">
        <v>1</v>
      </c>
      <c r="J39" s="63">
        <v>1</v>
      </c>
      <c r="K39" s="63">
        <v>1</v>
      </c>
      <c r="L39" s="63">
        <v>1</v>
      </c>
      <c r="M39" s="63">
        <v>1</v>
      </c>
      <c r="N39" s="63">
        <v>0</v>
      </c>
      <c r="O39" s="63">
        <v>0</v>
      </c>
    </row>
    <row r="40" spans="1:15">
      <c r="A40" s="61" t="s">
        <v>49</v>
      </c>
      <c r="B40" s="63">
        <v>1</v>
      </c>
      <c r="C40" s="63">
        <v>1</v>
      </c>
      <c r="D40" s="63">
        <v>0</v>
      </c>
      <c r="E40" s="63">
        <v>0</v>
      </c>
      <c r="F40" s="63">
        <v>0</v>
      </c>
      <c r="G40" s="63">
        <v>0</v>
      </c>
      <c r="H40" s="63">
        <v>0</v>
      </c>
      <c r="I40" s="63">
        <v>0</v>
      </c>
      <c r="J40" s="63">
        <v>0</v>
      </c>
      <c r="K40" s="63">
        <v>0</v>
      </c>
      <c r="L40" s="63">
        <v>0</v>
      </c>
      <c r="M40" s="63">
        <v>0</v>
      </c>
      <c r="N40" s="63">
        <v>0</v>
      </c>
      <c r="O40" s="63">
        <v>0</v>
      </c>
    </row>
    <row r="41" spans="1:15">
      <c r="A41" s="61" t="s">
        <v>50</v>
      </c>
      <c r="B41" s="63">
        <v>1</v>
      </c>
      <c r="C41" s="63">
        <v>1</v>
      </c>
      <c r="D41" s="63">
        <v>0</v>
      </c>
      <c r="E41" s="63">
        <v>0</v>
      </c>
      <c r="F41" s="63">
        <v>0</v>
      </c>
      <c r="G41" s="63">
        <v>0</v>
      </c>
      <c r="H41" s="63">
        <v>0</v>
      </c>
      <c r="I41" s="63">
        <v>0</v>
      </c>
      <c r="J41" s="63">
        <v>0</v>
      </c>
      <c r="K41" s="63">
        <v>0</v>
      </c>
      <c r="L41" s="63">
        <v>0</v>
      </c>
      <c r="M41" s="63">
        <v>0</v>
      </c>
      <c r="N41" s="63">
        <v>0</v>
      </c>
      <c r="O41" s="63">
        <v>0</v>
      </c>
    </row>
    <row r="42" spans="1:15">
      <c r="A42" s="61" t="s">
        <v>51</v>
      </c>
      <c r="B42" s="63">
        <v>1</v>
      </c>
      <c r="C42" s="63">
        <v>1</v>
      </c>
      <c r="D42" s="63">
        <v>0</v>
      </c>
      <c r="E42" s="63">
        <v>0</v>
      </c>
      <c r="F42" s="63">
        <v>0</v>
      </c>
      <c r="G42" s="63">
        <v>0</v>
      </c>
      <c r="H42" s="63">
        <v>0</v>
      </c>
      <c r="I42" s="63">
        <v>0</v>
      </c>
      <c r="J42" s="63">
        <v>0</v>
      </c>
      <c r="K42" s="63">
        <v>0</v>
      </c>
      <c r="L42" s="63">
        <v>0</v>
      </c>
      <c r="M42" s="63">
        <v>0</v>
      </c>
      <c r="N42" s="63">
        <v>0</v>
      </c>
      <c r="O42" s="63">
        <v>0</v>
      </c>
    </row>
    <row r="43" spans="1:15">
      <c r="A43" s="61" t="s">
        <v>52</v>
      </c>
      <c r="B43" s="63">
        <v>1</v>
      </c>
      <c r="C43" s="63">
        <v>1</v>
      </c>
      <c r="D43" s="63">
        <v>1</v>
      </c>
      <c r="E43" s="63">
        <v>1</v>
      </c>
      <c r="F43" s="63">
        <v>0</v>
      </c>
      <c r="G43" s="63">
        <v>0</v>
      </c>
      <c r="H43" s="63">
        <v>0</v>
      </c>
      <c r="I43" s="63">
        <v>0</v>
      </c>
      <c r="J43" s="63">
        <v>0</v>
      </c>
      <c r="K43" s="63">
        <v>0</v>
      </c>
      <c r="L43" s="63">
        <v>0</v>
      </c>
      <c r="M43" s="63">
        <v>0</v>
      </c>
      <c r="N43" s="63">
        <v>0</v>
      </c>
      <c r="O43" s="63">
        <v>0</v>
      </c>
    </row>
    <row r="44" spans="1:15">
      <c r="A44" s="61" t="s">
        <v>53</v>
      </c>
      <c r="B44" s="63">
        <v>1</v>
      </c>
      <c r="C44" s="63">
        <v>1</v>
      </c>
      <c r="D44" s="63">
        <v>1</v>
      </c>
      <c r="E44" s="63">
        <v>1</v>
      </c>
      <c r="F44" s="63">
        <v>1</v>
      </c>
      <c r="G44" s="63">
        <v>1</v>
      </c>
      <c r="H44" s="63">
        <v>1</v>
      </c>
      <c r="I44" s="63">
        <v>1</v>
      </c>
      <c r="J44" s="63">
        <v>1</v>
      </c>
      <c r="K44" s="63">
        <v>1</v>
      </c>
      <c r="L44" s="63">
        <v>1</v>
      </c>
      <c r="M44" s="63">
        <v>1</v>
      </c>
      <c r="N44" s="63">
        <v>1</v>
      </c>
      <c r="O44" s="63">
        <v>1</v>
      </c>
    </row>
    <row r="45" spans="1:15">
      <c r="A45" s="61" t="s">
        <v>54</v>
      </c>
      <c r="B45" s="63">
        <v>1</v>
      </c>
      <c r="C45" s="63">
        <v>1</v>
      </c>
      <c r="D45" s="63">
        <v>0</v>
      </c>
      <c r="E45" s="63">
        <v>0</v>
      </c>
      <c r="F45" s="63">
        <v>0</v>
      </c>
      <c r="G45" s="63">
        <v>0</v>
      </c>
      <c r="H45" s="63">
        <v>0</v>
      </c>
      <c r="I45" s="63">
        <v>0</v>
      </c>
      <c r="J45" s="63">
        <v>0</v>
      </c>
      <c r="K45" s="63">
        <v>0</v>
      </c>
      <c r="L45" s="63">
        <v>0</v>
      </c>
      <c r="M45" s="63">
        <v>0</v>
      </c>
      <c r="N45" s="63">
        <v>0</v>
      </c>
      <c r="O45" s="63">
        <v>0</v>
      </c>
    </row>
    <row r="46" spans="1:15">
      <c r="A46" s="61" t="s">
        <v>55</v>
      </c>
      <c r="B46" s="63">
        <v>1</v>
      </c>
      <c r="C46" s="63">
        <v>1</v>
      </c>
      <c r="D46" s="63">
        <v>1</v>
      </c>
      <c r="E46" s="63">
        <v>1</v>
      </c>
      <c r="F46" s="63">
        <v>1</v>
      </c>
      <c r="G46" s="63">
        <v>1</v>
      </c>
      <c r="H46" s="63">
        <v>0</v>
      </c>
      <c r="I46" s="63">
        <v>0</v>
      </c>
      <c r="J46" s="63">
        <v>0</v>
      </c>
      <c r="K46" s="63">
        <v>0</v>
      </c>
      <c r="L46" s="63">
        <v>0</v>
      </c>
      <c r="M46" s="63">
        <v>0</v>
      </c>
      <c r="N46" s="63">
        <v>0</v>
      </c>
      <c r="O46" s="63">
        <v>0</v>
      </c>
    </row>
    <row r="47" spans="1:15">
      <c r="A47" s="61" t="s">
        <v>56</v>
      </c>
      <c r="B47" s="63">
        <v>1</v>
      </c>
      <c r="C47" s="63">
        <v>1</v>
      </c>
      <c r="D47" s="63">
        <v>0</v>
      </c>
      <c r="E47" s="63">
        <v>0</v>
      </c>
      <c r="F47" s="63">
        <v>0</v>
      </c>
      <c r="G47" s="63">
        <v>0</v>
      </c>
      <c r="H47" s="63">
        <v>0</v>
      </c>
      <c r="I47" s="63">
        <v>0</v>
      </c>
      <c r="J47" s="63">
        <v>0</v>
      </c>
      <c r="K47" s="63">
        <v>0</v>
      </c>
      <c r="L47" s="63">
        <v>0</v>
      </c>
      <c r="M47" s="63">
        <v>0</v>
      </c>
      <c r="N47" s="63">
        <v>0</v>
      </c>
      <c r="O47" s="63">
        <v>0</v>
      </c>
    </row>
    <row r="48" spans="1:15">
      <c r="A48" s="61" t="s">
        <v>57</v>
      </c>
      <c r="B48" s="63">
        <v>1</v>
      </c>
      <c r="C48" s="63">
        <v>1</v>
      </c>
      <c r="D48" s="63">
        <v>1</v>
      </c>
      <c r="E48" s="63">
        <v>1</v>
      </c>
      <c r="F48" s="63">
        <v>1</v>
      </c>
      <c r="G48" s="63">
        <v>1</v>
      </c>
      <c r="H48" s="63">
        <v>1</v>
      </c>
      <c r="I48" s="63">
        <v>1</v>
      </c>
      <c r="J48" s="63">
        <v>1</v>
      </c>
      <c r="K48" s="63">
        <v>1</v>
      </c>
      <c r="L48" s="63">
        <v>1</v>
      </c>
      <c r="M48" s="63">
        <v>1</v>
      </c>
      <c r="N48" s="63">
        <v>1</v>
      </c>
      <c r="O48" s="63">
        <v>1</v>
      </c>
    </row>
    <row r="49" spans="1:15">
      <c r="A49" s="61" t="s">
        <v>58</v>
      </c>
      <c r="B49" s="63">
        <v>1</v>
      </c>
      <c r="C49" s="63">
        <v>0</v>
      </c>
      <c r="D49" s="63">
        <v>0</v>
      </c>
      <c r="E49" s="63">
        <v>0</v>
      </c>
      <c r="F49" s="63">
        <v>0</v>
      </c>
      <c r="G49" s="63">
        <v>0</v>
      </c>
      <c r="H49" s="63">
        <v>0</v>
      </c>
      <c r="I49" s="63">
        <v>0</v>
      </c>
      <c r="J49" s="63">
        <v>0</v>
      </c>
      <c r="K49" s="63">
        <v>0</v>
      </c>
      <c r="L49" s="63">
        <v>0</v>
      </c>
      <c r="M49" s="63">
        <v>0</v>
      </c>
      <c r="N49" s="63">
        <v>0</v>
      </c>
      <c r="O49" s="63">
        <v>0</v>
      </c>
    </row>
    <row r="50" spans="1:15">
      <c r="A50" s="61" t="s">
        <v>59</v>
      </c>
      <c r="B50" s="63">
        <v>1</v>
      </c>
      <c r="C50" s="63">
        <v>1</v>
      </c>
      <c r="D50" s="63">
        <v>0</v>
      </c>
      <c r="E50" s="63">
        <v>0</v>
      </c>
      <c r="F50" s="63">
        <v>0</v>
      </c>
      <c r="G50" s="63">
        <v>0</v>
      </c>
      <c r="H50" s="63">
        <v>0</v>
      </c>
      <c r="I50" s="63">
        <v>0</v>
      </c>
      <c r="J50" s="63">
        <v>0</v>
      </c>
      <c r="K50" s="63">
        <v>0</v>
      </c>
      <c r="L50" s="63">
        <v>0</v>
      </c>
      <c r="M50" s="63">
        <v>0</v>
      </c>
      <c r="N50" s="63">
        <v>0</v>
      </c>
      <c r="O50" s="63">
        <v>0</v>
      </c>
    </row>
    <row r="51" spans="1:15">
      <c r="A51" s="61" t="s">
        <v>60</v>
      </c>
      <c r="B51" s="63">
        <v>1</v>
      </c>
      <c r="C51" s="63">
        <v>1</v>
      </c>
      <c r="D51" s="63">
        <v>1</v>
      </c>
      <c r="E51" s="63">
        <v>1</v>
      </c>
      <c r="F51" s="63">
        <v>1</v>
      </c>
      <c r="G51" s="63">
        <v>1</v>
      </c>
      <c r="H51" s="63">
        <v>1</v>
      </c>
      <c r="I51" s="63">
        <v>1</v>
      </c>
      <c r="J51" s="63">
        <v>1</v>
      </c>
      <c r="K51" s="63">
        <v>1</v>
      </c>
      <c r="L51" s="63">
        <v>1</v>
      </c>
      <c r="M51" s="63">
        <v>0</v>
      </c>
      <c r="N51" s="63">
        <v>0</v>
      </c>
      <c r="O51" s="63">
        <v>0</v>
      </c>
    </row>
    <row r="52" spans="1:15">
      <c r="A52" s="61" t="s">
        <v>61</v>
      </c>
      <c r="B52" s="63">
        <v>1</v>
      </c>
      <c r="C52" s="63">
        <v>1</v>
      </c>
      <c r="D52" s="63">
        <v>1</v>
      </c>
      <c r="E52" s="63">
        <v>1</v>
      </c>
      <c r="F52" s="63">
        <v>1</v>
      </c>
      <c r="G52" s="63">
        <v>1</v>
      </c>
      <c r="H52" s="63">
        <v>1</v>
      </c>
      <c r="I52" s="63">
        <v>1</v>
      </c>
      <c r="J52" s="63">
        <v>1</v>
      </c>
      <c r="K52" s="63">
        <v>1</v>
      </c>
      <c r="L52" s="63">
        <v>0</v>
      </c>
      <c r="M52" s="63">
        <v>0</v>
      </c>
      <c r="N52" s="63">
        <v>0</v>
      </c>
      <c r="O52" s="63">
        <v>0</v>
      </c>
    </row>
    <row r="53" spans="1:15">
      <c r="A53" s="61" t="s">
        <v>62</v>
      </c>
      <c r="B53" s="63">
        <v>1</v>
      </c>
      <c r="C53" s="63">
        <v>1</v>
      </c>
      <c r="D53" s="63">
        <v>1</v>
      </c>
      <c r="E53" s="63">
        <v>1</v>
      </c>
      <c r="F53" s="63">
        <v>1</v>
      </c>
      <c r="G53" s="63">
        <v>1</v>
      </c>
      <c r="H53" s="63">
        <v>1</v>
      </c>
      <c r="I53" s="63">
        <v>1</v>
      </c>
      <c r="J53" s="63">
        <v>1</v>
      </c>
      <c r="K53" s="63">
        <v>1</v>
      </c>
      <c r="L53" s="63">
        <v>1</v>
      </c>
      <c r="M53" s="63">
        <v>1</v>
      </c>
      <c r="N53" s="63">
        <v>1</v>
      </c>
      <c r="O53" s="63">
        <v>1</v>
      </c>
    </row>
    <row r="54" spans="1:15">
      <c r="A54" s="61" t="s">
        <v>63</v>
      </c>
      <c r="B54" s="63">
        <v>1</v>
      </c>
      <c r="C54" s="63">
        <v>1</v>
      </c>
      <c r="D54" s="63">
        <v>1</v>
      </c>
      <c r="E54" s="63">
        <v>1</v>
      </c>
      <c r="F54" s="63">
        <v>1</v>
      </c>
      <c r="G54" s="63">
        <v>1</v>
      </c>
      <c r="H54" s="63">
        <v>1</v>
      </c>
      <c r="I54" s="63">
        <v>1</v>
      </c>
      <c r="J54" s="63">
        <v>1</v>
      </c>
      <c r="K54" s="63">
        <v>1</v>
      </c>
      <c r="L54" s="63">
        <v>0</v>
      </c>
      <c r="M54" s="63">
        <v>0</v>
      </c>
      <c r="N54" s="63">
        <v>0</v>
      </c>
      <c r="O54" s="63">
        <v>0</v>
      </c>
    </row>
    <row r="55" spans="1:15">
      <c r="A55" s="61" t="s">
        <v>64</v>
      </c>
      <c r="B55" s="63">
        <v>1</v>
      </c>
      <c r="C55" s="63">
        <v>1</v>
      </c>
      <c r="D55" s="63">
        <v>1</v>
      </c>
      <c r="E55" s="63">
        <v>1</v>
      </c>
      <c r="F55" s="63">
        <v>1</v>
      </c>
      <c r="G55" s="63">
        <v>1</v>
      </c>
      <c r="H55" s="63">
        <v>1</v>
      </c>
      <c r="I55" s="63">
        <v>1</v>
      </c>
      <c r="J55" s="63">
        <v>1</v>
      </c>
      <c r="K55" s="63">
        <v>1</v>
      </c>
      <c r="L55" s="63">
        <v>1</v>
      </c>
      <c r="M55" s="63">
        <v>1</v>
      </c>
      <c r="N55" s="63">
        <v>1</v>
      </c>
      <c r="O55" s="63">
        <v>1</v>
      </c>
    </row>
    <row r="56" spans="1:15">
      <c r="A56" s="61" t="s">
        <v>65</v>
      </c>
      <c r="B56" s="63">
        <v>1</v>
      </c>
      <c r="C56" s="63">
        <v>1</v>
      </c>
      <c r="D56" s="63">
        <v>0</v>
      </c>
      <c r="E56" s="63">
        <v>0</v>
      </c>
      <c r="F56" s="63">
        <v>0</v>
      </c>
      <c r="G56" s="63">
        <v>0</v>
      </c>
      <c r="H56" s="63">
        <v>0</v>
      </c>
      <c r="I56" s="63">
        <v>0</v>
      </c>
      <c r="J56" s="63">
        <v>0</v>
      </c>
      <c r="K56" s="63">
        <v>0</v>
      </c>
      <c r="L56" s="63">
        <v>0</v>
      </c>
      <c r="M56" s="63">
        <v>0</v>
      </c>
      <c r="N56" s="63">
        <v>0</v>
      </c>
      <c r="O56" s="63">
        <v>0</v>
      </c>
    </row>
    <row r="57" spans="1:15">
      <c r="A57" s="61" t="s">
        <v>66</v>
      </c>
      <c r="B57" s="63">
        <v>1</v>
      </c>
      <c r="C57" s="63">
        <v>1</v>
      </c>
      <c r="D57" s="63">
        <v>1</v>
      </c>
      <c r="E57" s="63">
        <v>0</v>
      </c>
      <c r="F57" s="63">
        <v>0</v>
      </c>
      <c r="G57" s="63">
        <v>0</v>
      </c>
      <c r="H57" s="63">
        <v>0</v>
      </c>
      <c r="I57" s="63">
        <v>0</v>
      </c>
      <c r="J57" s="63">
        <v>0</v>
      </c>
      <c r="K57" s="63">
        <v>0</v>
      </c>
      <c r="L57" s="63">
        <v>0</v>
      </c>
      <c r="M57" s="63">
        <v>0</v>
      </c>
      <c r="N57" s="63">
        <v>0</v>
      </c>
      <c r="O57" s="63">
        <v>0</v>
      </c>
    </row>
    <row r="58" spans="1:15">
      <c r="A58" s="61" t="s">
        <v>67</v>
      </c>
      <c r="B58" s="63">
        <v>1</v>
      </c>
      <c r="C58" s="63">
        <v>1</v>
      </c>
      <c r="D58" s="63">
        <v>1</v>
      </c>
      <c r="E58" s="63">
        <v>0</v>
      </c>
      <c r="F58" s="63">
        <v>0</v>
      </c>
      <c r="G58" s="63">
        <v>0</v>
      </c>
      <c r="H58" s="63">
        <v>0</v>
      </c>
      <c r="I58" s="63">
        <v>0</v>
      </c>
      <c r="J58" s="63">
        <v>0</v>
      </c>
      <c r="K58" s="63">
        <v>0</v>
      </c>
      <c r="L58" s="63">
        <v>0</v>
      </c>
      <c r="M58" s="63">
        <v>0</v>
      </c>
      <c r="N58" s="63">
        <v>0</v>
      </c>
      <c r="O58" s="63">
        <v>0</v>
      </c>
    </row>
    <row r="59" spans="1:15">
      <c r="A59" s="61" t="s">
        <v>68</v>
      </c>
      <c r="B59" s="63">
        <v>1</v>
      </c>
      <c r="C59" s="63">
        <v>1</v>
      </c>
      <c r="D59" s="63">
        <v>1</v>
      </c>
      <c r="E59" s="63">
        <v>1</v>
      </c>
      <c r="F59" s="63">
        <v>1</v>
      </c>
      <c r="G59" s="63">
        <v>1</v>
      </c>
      <c r="H59" s="63">
        <v>1</v>
      </c>
      <c r="I59" s="63">
        <v>1</v>
      </c>
      <c r="J59" s="63">
        <v>1</v>
      </c>
      <c r="K59" s="63">
        <v>1</v>
      </c>
      <c r="L59" s="63">
        <v>1</v>
      </c>
      <c r="M59" s="63">
        <v>0</v>
      </c>
      <c r="N59" s="63">
        <v>0</v>
      </c>
      <c r="O59" s="63">
        <v>0</v>
      </c>
    </row>
    <row r="60" spans="1:15">
      <c r="A60" s="61" t="s">
        <v>69</v>
      </c>
      <c r="B60" s="63">
        <v>1</v>
      </c>
      <c r="C60" s="63">
        <v>1</v>
      </c>
      <c r="D60" s="63">
        <v>1</v>
      </c>
      <c r="E60" s="63">
        <v>1</v>
      </c>
      <c r="F60" s="63">
        <v>1</v>
      </c>
      <c r="G60" s="63">
        <v>1</v>
      </c>
      <c r="H60" s="63">
        <v>1</v>
      </c>
      <c r="I60" s="63">
        <v>1</v>
      </c>
      <c r="J60" s="63">
        <v>1</v>
      </c>
      <c r="K60" s="63">
        <v>1</v>
      </c>
      <c r="L60" s="63">
        <v>1</v>
      </c>
      <c r="M60" s="63">
        <v>1</v>
      </c>
      <c r="N60" s="63">
        <v>1</v>
      </c>
      <c r="O60" s="64">
        <v>0</v>
      </c>
    </row>
    <row r="61" spans="1:15">
      <c r="A61" s="61" t="s">
        <v>70</v>
      </c>
      <c r="B61" s="63">
        <v>1</v>
      </c>
      <c r="C61" s="63">
        <v>1</v>
      </c>
      <c r="D61" s="63">
        <v>1</v>
      </c>
      <c r="E61" s="63">
        <v>1</v>
      </c>
      <c r="F61" s="63">
        <v>1</v>
      </c>
      <c r="G61" s="63">
        <v>1</v>
      </c>
      <c r="H61" s="63">
        <v>1</v>
      </c>
      <c r="I61" s="63">
        <v>1</v>
      </c>
      <c r="J61" s="63">
        <v>1</v>
      </c>
      <c r="K61" s="63">
        <v>1</v>
      </c>
      <c r="L61" s="63">
        <v>1</v>
      </c>
      <c r="M61" s="63">
        <v>0</v>
      </c>
      <c r="N61" s="63">
        <v>0</v>
      </c>
      <c r="O61" s="63">
        <v>0</v>
      </c>
    </row>
    <row r="62" spans="1:15">
      <c r="A62" s="61" t="s">
        <v>71</v>
      </c>
      <c r="B62" s="63">
        <v>1</v>
      </c>
      <c r="C62" s="63">
        <v>1</v>
      </c>
      <c r="D62" s="63">
        <v>1</v>
      </c>
      <c r="E62" s="63">
        <v>1</v>
      </c>
      <c r="F62" s="63">
        <v>1</v>
      </c>
      <c r="G62" s="63">
        <v>1</v>
      </c>
      <c r="H62" s="63">
        <v>1</v>
      </c>
      <c r="I62" s="63">
        <v>1</v>
      </c>
      <c r="J62" s="63">
        <v>0</v>
      </c>
      <c r="K62" s="63">
        <v>0</v>
      </c>
      <c r="L62" s="63">
        <v>0</v>
      </c>
      <c r="M62" s="63">
        <v>0</v>
      </c>
      <c r="N62" s="63">
        <v>0</v>
      </c>
      <c r="O62" s="63">
        <v>0</v>
      </c>
    </row>
    <row r="63" spans="1:15">
      <c r="A63" s="61" t="s">
        <v>72</v>
      </c>
      <c r="B63" s="63">
        <v>1</v>
      </c>
      <c r="C63" s="63">
        <v>1</v>
      </c>
      <c r="D63" s="63">
        <v>1</v>
      </c>
      <c r="E63" s="63">
        <v>0</v>
      </c>
      <c r="F63" s="63">
        <v>0</v>
      </c>
      <c r="G63" s="63">
        <v>0</v>
      </c>
      <c r="H63" s="63">
        <v>0</v>
      </c>
      <c r="I63" s="63">
        <v>0</v>
      </c>
      <c r="J63" s="63">
        <v>0</v>
      </c>
      <c r="K63" s="63">
        <v>0</v>
      </c>
      <c r="L63" s="63">
        <v>0</v>
      </c>
      <c r="M63" s="63">
        <v>0</v>
      </c>
      <c r="N63" s="63">
        <v>0</v>
      </c>
      <c r="O63" s="63">
        <v>0</v>
      </c>
    </row>
    <row r="64" spans="1:15">
      <c r="A64" s="61" t="s">
        <v>73</v>
      </c>
      <c r="B64" s="63">
        <v>1</v>
      </c>
      <c r="C64" s="63">
        <v>1</v>
      </c>
      <c r="D64" s="63">
        <v>1</v>
      </c>
      <c r="E64" s="63">
        <v>1</v>
      </c>
      <c r="F64" s="63">
        <v>1</v>
      </c>
      <c r="G64" s="63">
        <v>1</v>
      </c>
      <c r="H64" s="63">
        <v>1</v>
      </c>
      <c r="I64" s="63">
        <v>1</v>
      </c>
      <c r="J64" s="63">
        <v>1</v>
      </c>
      <c r="K64" s="63">
        <v>1</v>
      </c>
      <c r="L64" s="63">
        <v>1</v>
      </c>
      <c r="M64" s="63">
        <v>1</v>
      </c>
      <c r="N64" s="63">
        <v>1</v>
      </c>
      <c r="O64" s="63">
        <v>1</v>
      </c>
    </row>
    <row r="65" spans="1:16">
      <c r="A65" s="61" t="s">
        <v>74</v>
      </c>
      <c r="B65" s="63">
        <v>1</v>
      </c>
      <c r="C65" s="63">
        <v>1</v>
      </c>
      <c r="D65" s="63">
        <v>1</v>
      </c>
      <c r="E65" s="63">
        <v>0</v>
      </c>
      <c r="F65" s="63">
        <v>0</v>
      </c>
      <c r="G65" s="63">
        <v>0</v>
      </c>
      <c r="H65" s="63">
        <v>0</v>
      </c>
      <c r="I65" s="63">
        <v>0</v>
      </c>
      <c r="J65" s="63">
        <v>0</v>
      </c>
      <c r="K65" s="63">
        <v>0</v>
      </c>
      <c r="L65" s="63">
        <v>0</v>
      </c>
      <c r="M65" s="63">
        <v>0</v>
      </c>
      <c r="N65" s="63">
        <v>0</v>
      </c>
      <c r="O65" s="63">
        <v>0</v>
      </c>
    </row>
    <row r="66" spans="1:16">
      <c r="A66" s="61" t="s">
        <v>75</v>
      </c>
      <c r="B66" s="63">
        <v>1</v>
      </c>
      <c r="C66" s="63">
        <v>1</v>
      </c>
      <c r="D66" s="63">
        <v>1</v>
      </c>
      <c r="E66" s="63">
        <v>1</v>
      </c>
      <c r="F66" s="63">
        <v>1</v>
      </c>
      <c r="G66" s="63">
        <v>1</v>
      </c>
      <c r="H66" s="63">
        <v>1</v>
      </c>
      <c r="I66" s="63">
        <v>1</v>
      </c>
      <c r="J66" s="63">
        <v>0</v>
      </c>
      <c r="K66" s="63">
        <v>0</v>
      </c>
      <c r="L66" s="63">
        <v>0</v>
      </c>
      <c r="M66" s="63">
        <v>0</v>
      </c>
      <c r="N66" s="63">
        <v>0</v>
      </c>
      <c r="O66" s="63">
        <v>0</v>
      </c>
    </row>
    <row r="67" spans="1:16">
      <c r="A67" s="61" t="s">
        <v>76</v>
      </c>
      <c r="B67" s="63">
        <v>1</v>
      </c>
      <c r="C67" s="63">
        <v>1</v>
      </c>
      <c r="D67" s="63">
        <v>1</v>
      </c>
      <c r="E67" s="63">
        <v>1</v>
      </c>
      <c r="F67" s="63">
        <v>1</v>
      </c>
      <c r="G67" s="63">
        <v>1</v>
      </c>
      <c r="H67" s="63">
        <v>1</v>
      </c>
      <c r="I67" s="63">
        <v>1</v>
      </c>
      <c r="J67" s="63">
        <v>0</v>
      </c>
      <c r="K67" s="63">
        <v>0</v>
      </c>
      <c r="L67" s="63">
        <v>0</v>
      </c>
      <c r="M67" s="63">
        <v>0</v>
      </c>
      <c r="N67" s="63">
        <v>0</v>
      </c>
      <c r="O67" s="63">
        <v>0</v>
      </c>
    </row>
    <row r="68" spans="1:16">
      <c r="A68" s="61" t="s">
        <v>77</v>
      </c>
      <c r="B68" s="63">
        <v>1</v>
      </c>
      <c r="C68" s="63">
        <v>1</v>
      </c>
      <c r="D68" s="63">
        <v>1</v>
      </c>
      <c r="E68" s="63">
        <v>1</v>
      </c>
      <c r="F68" s="63">
        <v>1</v>
      </c>
      <c r="G68" s="63">
        <v>1</v>
      </c>
      <c r="H68" s="63">
        <v>1</v>
      </c>
      <c r="I68" s="63">
        <v>1</v>
      </c>
      <c r="J68" s="63">
        <v>1</v>
      </c>
      <c r="K68" s="63">
        <v>1</v>
      </c>
      <c r="L68" s="63">
        <v>1</v>
      </c>
      <c r="M68" s="63">
        <v>1</v>
      </c>
      <c r="N68" s="63">
        <v>1</v>
      </c>
      <c r="O68" s="63">
        <v>1</v>
      </c>
    </row>
    <row r="69" spans="1:16">
      <c r="A69" s="61" t="s">
        <v>78</v>
      </c>
      <c r="B69" s="63">
        <v>1</v>
      </c>
      <c r="C69" s="63">
        <v>1</v>
      </c>
      <c r="D69" s="63">
        <v>1</v>
      </c>
      <c r="E69" s="63">
        <v>1</v>
      </c>
      <c r="F69" s="63">
        <v>1</v>
      </c>
      <c r="G69" s="63">
        <v>1</v>
      </c>
      <c r="H69" s="63">
        <v>0</v>
      </c>
      <c r="I69" s="63">
        <v>0</v>
      </c>
      <c r="J69" s="63">
        <v>0</v>
      </c>
      <c r="K69" s="63">
        <v>0</v>
      </c>
      <c r="L69" s="63">
        <v>0</v>
      </c>
      <c r="M69" s="63">
        <v>0</v>
      </c>
      <c r="N69" s="63">
        <v>0</v>
      </c>
      <c r="O69" s="63">
        <v>0</v>
      </c>
    </row>
    <row r="70" spans="1:16">
      <c r="A70" s="61" t="s">
        <v>79</v>
      </c>
      <c r="B70" s="63">
        <v>1</v>
      </c>
      <c r="C70" s="63">
        <v>1</v>
      </c>
      <c r="D70" s="63">
        <v>0</v>
      </c>
      <c r="E70" s="63">
        <v>0</v>
      </c>
      <c r="F70" s="63">
        <v>0</v>
      </c>
      <c r="G70" s="63">
        <v>0</v>
      </c>
      <c r="H70" s="63">
        <v>0</v>
      </c>
      <c r="I70" s="63">
        <v>0</v>
      </c>
      <c r="J70" s="63">
        <v>0</v>
      </c>
      <c r="K70" s="63">
        <v>0</v>
      </c>
      <c r="L70" s="63">
        <v>0</v>
      </c>
      <c r="M70" s="63">
        <v>0</v>
      </c>
      <c r="N70" s="63">
        <v>0</v>
      </c>
      <c r="O70" s="63">
        <v>0</v>
      </c>
    </row>
    <row r="71" spans="1:16">
      <c r="A71" s="61" t="s">
        <v>80</v>
      </c>
      <c r="B71" s="63">
        <v>1</v>
      </c>
      <c r="C71" s="63">
        <v>1</v>
      </c>
      <c r="D71" s="63">
        <v>1</v>
      </c>
      <c r="E71" s="63">
        <v>1</v>
      </c>
      <c r="F71" s="63">
        <v>1</v>
      </c>
      <c r="G71" s="63">
        <v>1</v>
      </c>
      <c r="H71" s="63">
        <v>1</v>
      </c>
      <c r="I71" s="63">
        <v>1</v>
      </c>
      <c r="J71" s="63">
        <v>1</v>
      </c>
      <c r="K71" s="63">
        <v>1</v>
      </c>
      <c r="L71" s="63">
        <v>1</v>
      </c>
      <c r="M71" s="63">
        <v>1</v>
      </c>
      <c r="N71" s="63">
        <v>0</v>
      </c>
      <c r="O71" s="63">
        <v>0</v>
      </c>
    </row>
    <row r="72" spans="1:16">
      <c r="A72" s="61" t="s">
        <v>81</v>
      </c>
      <c r="B72" s="63">
        <v>1</v>
      </c>
      <c r="C72" s="63">
        <v>1</v>
      </c>
      <c r="D72" s="63">
        <v>1</v>
      </c>
      <c r="E72" s="63">
        <v>1</v>
      </c>
      <c r="F72" s="63">
        <v>1</v>
      </c>
      <c r="G72" s="63">
        <v>1</v>
      </c>
      <c r="H72" s="63">
        <v>1</v>
      </c>
      <c r="I72" s="63">
        <v>1</v>
      </c>
      <c r="J72" s="63">
        <v>1</v>
      </c>
      <c r="K72" s="63">
        <v>1</v>
      </c>
      <c r="L72" s="63">
        <v>1</v>
      </c>
      <c r="M72" s="63">
        <v>0</v>
      </c>
      <c r="N72" s="63">
        <v>0</v>
      </c>
      <c r="O72" s="63">
        <v>0</v>
      </c>
    </row>
    <row r="73" spans="1:16">
      <c r="A73" s="61" t="s">
        <v>82</v>
      </c>
      <c r="B73" s="63">
        <v>1</v>
      </c>
      <c r="C73" s="63">
        <v>1</v>
      </c>
      <c r="D73" s="63">
        <v>0</v>
      </c>
      <c r="E73" s="63">
        <v>0</v>
      </c>
      <c r="F73" s="63">
        <v>0</v>
      </c>
      <c r="G73" s="63">
        <v>0</v>
      </c>
      <c r="H73" s="63">
        <v>0</v>
      </c>
      <c r="I73" s="63">
        <v>0</v>
      </c>
      <c r="J73" s="63">
        <v>0</v>
      </c>
      <c r="K73" s="63">
        <v>0</v>
      </c>
      <c r="L73" s="63">
        <v>0</v>
      </c>
      <c r="M73" s="63">
        <v>0</v>
      </c>
      <c r="N73" s="63">
        <v>0</v>
      </c>
      <c r="O73" s="63">
        <v>0</v>
      </c>
    </row>
    <row r="74" spans="1:16">
      <c r="A74" s="61" t="s">
        <v>83</v>
      </c>
      <c r="B74" s="63">
        <v>1</v>
      </c>
      <c r="C74" s="63">
        <v>1</v>
      </c>
      <c r="D74" s="63">
        <v>1</v>
      </c>
      <c r="E74" s="63">
        <v>1</v>
      </c>
      <c r="F74" s="63">
        <v>1</v>
      </c>
      <c r="G74" s="63">
        <v>1</v>
      </c>
      <c r="H74" s="63">
        <v>1</v>
      </c>
      <c r="I74" s="63">
        <v>1</v>
      </c>
      <c r="J74" s="63">
        <v>1</v>
      </c>
      <c r="K74" s="63">
        <v>1</v>
      </c>
      <c r="L74" s="63">
        <v>1</v>
      </c>
      <c r="M74" s="63">
        <v>1</v>
      </c>
      <c r="N74" s="63">
        <v>1</v>
      </c>
      <c r="O74" s="63">
        <v>0</v>
      </c>
    </row>
    <row r="75" spans="1:16">
      <c r="A75" s="61" t="s">
        <v>84</v>
      </c>
      <c r="B75" s="63">
        <v>1</v>
      </c>
      <c r="C75" s="63">
        <v>1</v>
      </c>
      <c r="D75" s="63">
        <v>1</v>
      </c>
      <c r="E75" s="63">
        <v>1</v>
      </c>
      <c r="F75" s="63">
        <v>1</v>
      </c>
      <c r="G75" s="63">
        <v>1</v>
      </c>
      <c r="H75" s="63">
        <v>1</v>
      </c>
      <c r="I75" s="63">
        <v>1</v>
      </c>
      <c r="J75" s="63">
        <v>1</v>
      </c>
      <c r="K75" s="63">
        <v>1</v>
      </c>
      <c r="L75" s="63">
        <v>1</v>
      </c>
      <c r="M75" s="63">
        <v>1</v>
      </c>
      <c r="N75" s="63">
        <v>1</v>
      </c>
      <c r="O75" s="63">
        <v>1</v>
      </c>
    </row>
    <row r="76" spans="1:16">
      <c r="A76" s="61" t="s">
        <v>85</v>
      </c>
      <c r="B76" s="63">
        <v>1</v>
      </c>
      <c r="C76" s="63">
        <v>1</v>
      </c>
      <c r="D76" s="63">
        <v>1</v>
      </c>
      <c r="E76" s="63">
        <v>1</v>
      </c>
      <c r="F76" s="63">
        <v>1</v>
      </c>
      <c r="G76" s="63">
        <v>1</v>
      </c>
      <c r="H76" s="63">
        <v>1</v>
      </c>
      <c r="I76" s="63">
        <v>1</v>
      </c>
      <c r="J76" s="63">
        <v>1</v>
      </c>
      <c r="K76" s="63">
        <v>1</v>
      </c>
      <c r="L76" s="63">
        <v>1</v>
      </c>
      <c r="M76" s="63">
        <v>0</v>
      </c>
      <c r="N76" s="63">
        <v>0</v>
      </c>
      <c r="O76" s="63">
        <v>0</v>
      </c>
    </row>
    <row r="77" spans="1:16">
      <c r="A77" s="61" t="s">
        <v>86</v>
      </c>
      <c r="B77" s="63">
        <v>1</v>
      </c>
      <c r="C77" s="63">
        <v>1</v>
      </c>
      <c r="D77" s="63">
        <v>1</v>
      </c>
      <c r="E77" s="63">
        <v>1</v>
      </c>
      <c r="F77" s="63">
        <v>1</v>
      </c>
      <c r="G77" s="63">
        <v>1</v>
      </c>
      <c r="H77" s="63">
        <v>1</v>
      </c>
      <c r="I77" s="63">
        <v>1</v>
      </c>
      <c r="J77" s="63">
        <v>1</v>
      </c>
      <c r="K77" s="63">
        <v>1</v>
      </c>
      <c r="L77" s="63">
        <v>1</v>
      </c>
      <c r="M77" s="63">
        <v>1</v>
      </c>
      <c r="N77" s="63">
        <v>1</v>
      </c>
      <c r="O77" s="63">
        <v>1</v>
      </c>
    </row>
    <row r="79" spans="1:16" ht="15.6">
      <c r="A79" s="227" t="s">
        <v>132</v>
      </c>
      <c r="B79" s="227"/>
      <c r="C79" s="227"/>
      <c r="D79" s="227"/>
      <c r="E79" s="227"/>
      <c r="F79" s="227"/>
      <c r="G79" s="227"/>
      <c r="H79" s="227"/>
      <c r="I79" s="227"/>
      <c r="J79" s="227"/>
      <c r="K79" s="227"/>
      <c r="L79" s="227"/>
      <c r="M79" s="227"/>
      <c r="N79" s="227"/>
      <c r="O79" s="227"/>
    </row>
    <row r="80" spans="1:16">
      <c r="A80" s="71" t="s">
        <v>12</v>
      </c>
      <c r="B80" s="4" t="s">
        <v>0</v>
      </c>
      <c r="C80" s="4" t="s">
        <v>1</v>
      </c>
      <c r="D80" s="4" t="s">
        <v>2</v>
      </c>
      <c r="E80" s="4" t="s">
        <v>3</v>
      </c>
      <c r="F80" s="4" t="s">
        <v>4</v>
      </c>
      <c r="G80" s="4" t="s">
        <v>5</v>
      </c>
      <c r="H80" s="4" t="s">
        <v>6</v>
      </c>
      <c r="I80" s="4" t="s">
        <v>7</v>
      </c>
      <c r="J80" s="4" t="s">
        <v>8</v>
      </c>
      <c r="K80" s="4" t="s">
        <v>9</v>
      </c>
      <c r="L80" s="4" t="s">
        <v>10</v>
      </c>
      <c r="M80" s="4" t="s">
        <v>10</v>
      </c>
      <c r="N80" s="4" t="s">
        <v>11</v>
      </c>
      <c r="O80" s="4" t="s">
        <v>9</v>
      </c>
      <c r="P80" s="31" t="s">
        <v>108</v>
      </c>
    </row>
    <row r="81" spans="1:17">
      <c r="A81" s="8" t="s">
        <v>14</v>
      </c>
      <c r="B81" s="6">
        <v>1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6">
        <f t="shared" ref="P81:P112" si="0">SUM(B81:O81)</f>
        <v>1</v>
      </c>
      <c r="Q81" s="74">
        <v>1</v>
      </c>
    </row>
    <row r="82" spans="1:17">
      <c r="A82" s="8" t="s">
        <v>15</v>
      </c>
      <c r="B82" s="6">
        <v>1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6">
        <f t="shared" si="0"/>
        <v>1</v>
      </c>
      <c r="Q82" s="74">
        <v>2</v>
      </c>
    </row>
    <row r="83" spans="1:17">
      <c r="A83" s="8" t="s">
        <v>20</v>
      </c>
      <c r="B83" s="10">
        <v>1</v>
      </c>
      <c r="C83" s="10">
        <v>0</v>
      </c>
      <c r="D83" s="10">
        <v>0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0</v>
      </c>
      <c r="M83" s="10">
        <v>0</v>
      </c>
      <c r="N83" s="10">
        <v>0</v>
      </c>
      <c r="O83" s="10">
        <v>0</v>
      </c>
      <c r="P83" s="66">
        <f t="shared" si="0"/>
        <v>1</v>
      </c>
      <c r="Q83" s="73">
        <v>3</v>
      </c>
    </row>
    <row r="84" spans="1:17">
      <c r="A84" s="8" t="s">
        <v>21</v>
      </c>
      <c r="B84" s="72">
        <v>1</v>
      </c>
      <c r="C84" s="72">
        <v>0</v>
      </c>
      <c r="D84" s="72">
        <v>0</v>
      </c>
      <c r="E84" s="72">
        <v>0</v>
      </c>
      <c r="F84" s="72">
        <v>0</v>
      </c>
      <c r="G84" s="72">
        <v>0</v>
      </c>
      <c r="H84" s="72">
        <v>0</v>
      </c>
      <c r="I84" s="72">
        <v>0</v>
      </c>
      <c r="J84" s="72">
        <v>0</v>
      </c>
      <c r="K84" s="72">
        <v>0</v>
      </c>
      <c r="L84" s="72">
        <v>0</v>
      </c>
      <c r="M84" s="72">
        <v>0</v>
      </c>
      <c r="N84" s="72">
        <v>0</v>
      </c>
      <c r="O84" s="72">
        <v>0</v>
      </c>
      <c r="P84" s="66">
        <f t="shared" si="0"/>
        <v>1</v>
      </c>
      <c r="Q84" s="73">
        <v>4</v>
      </c>
    </row>
    <row r="85" spans="1:17">
      <c r="A85" s="8" t="s">
        <v>31</v>
      </c>
      <c r="B85" s="10">
        <v>1</v>
      </c>
      <c r="C85" s="10">
        <v>0</v>
      </c>
      <c r="D85" s="10">
        <v>0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66">
        <f t="shared" si="0"/>
        <v>1</v>
      </c>
      <c r="Q85" s="73">
        <v>5</v>
      </c>
    </row>
    <row r="86" spans="1:17">
      <c r="A86" s="8" t="s">
        <v>58</v>
      </c>
      <c r="B86" s="10">
        <v>1</v>
      </c>
      <c r="C86" s="10">
        <v>0</v>
      </c>
      <c r="D86" s="10">
        <v>0</v>
      </c>
      <c r="E86" s="10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66">
        <f t="shared" si="0"/>
        <v>1</v>
      </c>
      <c r="Q86" s="74">
        <v>6</v>
      </c>
    </row>
    <row r="87" spans="1:17">
      <c r="A87" s="8" t="s">
        <v>28</v>
      </c>
      <c r="B87" s="10">
        <v>1</v>
      </c>
      <c r="C87" s="10">
        <v>1</v>
      </c>
      <c r="D87" s="10">
        <v>0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66">
        <f t="shared" si="0"/>
        <v>2</v>
      </c>
      <c r="Q87" s="74">
        <v>7</v>
      </c>
    </row>
    <row r="88" spans="1:17">
      <c r="A88" s="8" t="s">
        <v>33</v>
      </c>
      <c r="B88" s="10">
        <v>1</v>
      </c>
      <c r="C88" s="10">
        <v>1</v>
      </c>
      <c r="D88" s="10">
        <v>0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0">
        <v>0</v>
      </c>
      <c r="N88" s="10">
        <v>0</v>
      </c>
      <c r="O88" s="10">
        <v>0</v>
      </c>
      <c r="P88" s="66">
        <f t="shared" si="0"/>
        <v>2</v>
      </c>
      <c r="Q88" s="73">
        <v>8</v>
      </c>
    </row>
    <row r="89" spans="1:17">
      <c r="A89" s="8" t="s">
        <v>36</v>
      </c>
      <c r="B89" s="10">
        <v>1</v>
      </c>
      <c r="C89" s="10">
        <v>1</v>
      </c>
      <c r="D89" s="10">
        <v>0</v>
      </c>
      <c r="E89" s="10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0</v>
      </c>
      <c r="P89" s="66">
        <f t="shared" si="0"/>
        <v>2</v>
      </c>
      <c r="Q89" s="73">
        <v>9</v>
      </c>
    </row>
    <row r="90" spans="1:17">
      <c r="A90" s="8" t="s">
        <v>49</v>
      </c>
      <c r="B90" s="10">
        <v>1</v>
      </c>
      <c r="C90" s="10">
        <v>1</v>
      </c>
      <c r="D90" s="10">
        <v>0</v>
      </c>
      <c r="E90" s="10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0</v>
      </c>
      <c r="N90" s="10">
        <v>0</v>
      </c>
      <c r="O90" s="10">
        <v>0</v>
      </c>
      <c r="P90" s="66">
        <f t="shared" si="0"/>
        <v>2</v>
      </c>
      <c r="Q90" s="73">
        <v>10</v>
      </c>
    </row>
    <row r="91" spans="1:17">
      <c r="A91" s="8" t="s">
        <v>50</v>
      </c>
      <c r="B91" s="10">
        <v>1</v>
      </c>
      <c r="C91" s="10">
        <v>1</v>
      </c>
      <c r="D91" s="10">
        <v>0</v>
      </c>
      <c r="E91" s="10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66">
        <f t="shared" si="0"/>
        <v>2</v>
      </c>
      <c r="Q91" s="74">
        <v>11</v>
      </c>
    </row>
    <row r="92" spans="1:17">
      <c r="A92" s="8" t="s">
        <v>51</v>
      </c>
      <c r="B92" s="10">
        <v>1</v>
      </c>
      <c r="C92" s="10">
        <v>1</v>
      </c>
      <c r="D92" s="10">
        <v>0</v>
      </c>
      <c r="E92" s="10">
        <v>0</v>
      </c>
      <c r="F92" s="10">
        <v>0</v>
      </c>
      <c r="G92" s="10">
        <v>0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0">
        <v>0</v>
      </c>
      <c r="N92" s="10">
        <v>0</v>
      </c>
      <c r="O92" s="10">
        <v>0</v>
      </c>
      <c r="P92" s="66">
        <f t="shared" si="0"/>
        <v>2</v>
      </c>
      <c r="Q92" s="74">
        <v>12</v>
      </c>
    </row>
    <row r="93" spans="1:17">
      <c r="A93" s="8" t="s">
        <v>54</v>
      </c>
      <c r="B93" s="10">
        <v>1</v>
      </c>
      <c r="C93" s="10">
        <v>1</v>
      </c>
      <c r="D93" s="10">
        <v>0</v>
      </c>
      <c r="E93" s="10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0</v>
      </c>
      <c r="L93" s="10">
        <v>0</v>
      </c>
      <c r="M93" s="10">
        <v>0</v>
      </c>
      <c r="N93" s="10">
        <v>0</v>
      </c>
      <c r="O93" s="10">
        <v>0</v>
      </c>
      <c r="P93" s="66">
        <f t="shared" si="0"/>
        <v>2</v>
      </c>
      <c r="Q93" s="73">
        <v>13</v>
      </c>
    </row>
    <row r="94" spans="1:17">
      <c r="A94" s="8" t="s">
        <v>56</v>
      </c>
      <c r="B94" s="10">
        <v>1</v>
      </c>
      <c r="C94" s="10">
        <v>1</v>
      </c>
      <c r="D94" s="10">
        <v>0</v>
      </c>
      <c r="E94" s="10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0</v>
      </c>
      <c r="M94" s="10">
        <v>0</v>
      </c>
      <c r="N94" s="10">
        <v>0</v>
      </c>
      <c r="O94" s="10">
        <v>0</v>
      </c>
      <c r="P94" s="66">
        <f t="shared" si="0"/>
        <v>2</v>
      </c>
      <c r="Q94" s="73">
        <v>14</v>
      </c>
    </row>
    <row r="95" spans="1:17">
      <c r="A95" s="8" t="s">
        <v>59</v>
      </c>
      <c r="B95" s="10">
        <v>1</v>
      </c>
      <c r="C95" s="10">
        <v>1</v>
      </c>
      <c r="D95" s="10">
        <v>0</v>
      </c>
      <c r="E95" s="10">
        <v>0</v>
      </c>
      <c r="F95" s="10">
        <v>0</v>
      </c>
      <c r="G95" s="10">
        <v>0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0">
        <v>0</v>
      </c>
      <c r="N95" s="10">
        <v>0</v>
      </c>
      <c r="O95" s="10">
        <v>0</v>
      </c>
      <c r="P95" s="66">
        <f t="shared" si="0"/>
        <v>2</v>
      </c>
      <c r="Q95" s="73">
        <v>15</v>
      </c>
    </row>
    <row r="96" spans="1:17">
      <c r="A96" s="8" t="s">
        <v>65</v>
      </c>
      <c r="B96" s="10">
        <v>1</v>
      </c>
      <c r="C96" s="10">
        <v>1</v>
      </c>
      <c r="D96" s="10">
        <v>0</v>
      </c>
      <c r="E96" s="10">
        <v>0</v>
      </c>
      <c r="F96" s="10">
        <v>0</v>
      </c>
      <c r="G96" s="10">
        <v>0</v>
      </c>
      <c r="H96" s="10">
        <v>0</v>
      </c>
      <c r="I96" s="10">
        <v>0</v>
      </c>
      <c r="J96" s="10">
        <v>0</v>
      </c>
      <c r="K96" s="10">
        <v>0</v>
      </c>
      <c r="L96" s="10">
        <v>0</v>
      </c>
      <c r="M96" s="10">
        <v>0</v>
      </c>
      <c r="N96" s="10">
        <v>0</v>
      </c>
      <c r="O96" s="10">
        <v>0</v>
      </c>
      <c r="P96" s="66">
        <f t="shared" si="0"/>
        <v>2</v>
      </c>
      <c r="Q96" s="74">
        <v>16</v>
      </c>
    </row>
    <row r="97" spans="1:17">
      <c r="A97" s="8" t="s">
        <v>79</v>
      </c>
      <c r="B97" s="10">
        <v>1</v>
      </c>
      <c r="C97" s="10">
        <v>1</v>
      </c>
      <c r="D97" s="10">
        <v>0</v>
      </c>
      <c r="E97" s="10">
        <v>0</v>
      </c>
      <c r="F97" s="10">
        <v>0</v>
      </c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10">
        <v>0</v>
      </c>
      <c r="M97" s="10">
        <v>0</v>
      </c>
      <c r="N97" s="10">
        <v>0</v>
      </c>
      <c r="O97" s="10">
        <v>0</v>
      </c>
      <c r="P97" s="66">
        <f t="shared" si="0"/>
        <v>2</v>
      </c>
      <c r="Q97" s="74">
        <v>17</v>
      </c>
    </row>
    <row r="98" spans="1:17">
      <c r="A98" s="8" t="s">
        <v>82</v>
      </c>
      <c r="B98" s="10">
        <v>1</v>
      </c>
      <c r="C98" s="10">
        <v>1</v>
      </c>
      <c r="D98" s="10">
        <v>0</v>
      </c>
      <c r="E98" s="10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0</v>
      </c>
      <c r="O98" s="10">
        <v>0</v>
      </c>
      <c r="P98" s="66">
        <f t="shared" si="0"/>
        <v>2</v>
      </c>
      <c r="Q98" s="73">
        <v>18</v>
      </c>
    </row>
    <row r="99" spans="1:17">
      <c r="A99" s="8" t="s">
        <v>16</v>
      </c>
      <c r="B99" s="6">
        <v>1</v>
      </c>
      <c r="C99" s="6">
        <v>1</v>
      </c>
      <c r="D99" s="6">
        <v>1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6">
        <f t="shared" si="0"/>
        <v>3</v>
      </c>
      <c r="Q99" s="73">
        <v>19</v>
      </c>
    </row>
    <row r="100" spans="1:17">
      <c r="A100" s="8" t="s">
        <v>30</v>
      </c>
      <c r="B100" s="10">
        <v>1</v>
      </c>
      <c r="C100" s="10">
        <v>1</v>
      </c>
      <c r="D100" s="10">
        <v>1</v>
      </c>
      <c r="E100" s="10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0</v>
      </c>
      <c r="O100" s="10">
        <v>0</v>
      </c>
      <c r="P100" s="66">
        <f t="shared" si="0"/>
        <v>3</v>
      </c>
      <c r="Q100" s="73">
        <v>20</v>
      </c>
    </row>
    <row r="101" spans="1:17">
      <c r="A101" s="8" t="s">
        <v>32</v>
      </c>
      <c r="B101" s="10">
        <v>1</v>
      </c>
      <c r="C101" s="10">
        <v>1</v>
      </c>
      <c r="D101" s="10">
        <v>1</v>
      </c>
      <c r="E101" s="10">
        <v>0</v>
      </c>
      <c r="F101" s="10">
        <v>0</v>
      </c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10">
        <v>0</v>
      </c>
      <c r="M101" s="10">
        <v>0</v>
      </c>
      <c r="N101" s="10">
        <v>0</v>
      </c>
      <c r="O101" s="10">
        <v>0</v>
      </c>
      <c r="P101" s="66">
        <f t="shared" si="0"/>
        <v>3</v>
      </c>
      <c r="Q101" s="74">
        <v>21</v>
      </c>
    </row>
    <row r="102" spans="1:17">
      <c r="A102" s="8" t="s">
        <v>34</v>
      </c>
      <c r="B102" s="10">
        <v>1</v>
      </c>
      <c r="C102" s="10">
        <v>1</v>
      </c>
      <c r="D102" s="10">
        <v>1</v>
      </c>
      <c r="E102" s="10">
        <v>0</v>
      </c>
      <c r="F102" s="10">
        <v>0</v>
      </c>
      <c r="G102" s="10">
        <v>0</v>
      </c>
      <c r="H102" s="10">
        <v>0</v>
      </c>
      <c r="I102" s="10">
        <v>0</v>
      </c>
      <c r="J102" s="10">
        <v>0</v>
      </c>
      <c r="K102" s="10">
        <v>0</v>
      </c>
      <c r="L102" s="10">
        <v>0</v>
      </c>
      <c r="M102" s="10">
        <v>0</v>
      </c>
      <c r="N102" s="10">
        <v>0</v>
      </c>
      <c r="O102" s="10">
        <v>0</v>
      </c>
      <c r="P102" s="66">
        <f t="shared" si="0"/>
        <v>3</v>
      </c>
      <c r="Q102" s="74">
        <v>22</v>
      </c>
    </row>
    <row r="103" spans="1:17">
      <c r="A103" s="8" t="s">
        <v>38</v>
      </c>
      <c r="B103" s="10">
        <v>1</v>
      </c>
      <c r="C103" s="10">
        <v>1</v>
      </c>
      <c r="D103" s="10">
        <v>1</v>
      </c>
      <c r="E103" s="10">
        <v>0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0">
        <v>0</v>
      </c>
      <c r="N103" s="10">
        <v>0</v>
      </c>
      <c r="O103" s="10">
        <v>0</v>
      </c>
      <c r="P103" s="66">
        <f t="shared" si="0"/>
        <v>3</v>
      </c>
      <c r="Q103" s="73">
        <v>23</v>
      </c>
    </row>
    <row r="104" spans="1:17">
      <c r="A104" s="8" t="s">
        <v>66</v>
      </c>
      <c r="B104" s="10">
        <v>1</v>
      </c>
      <c r="C104" s="10">
        <v>1</v>
      </c>
      <c r="D104" s="10">
        <v>1</v>
      </c>
      <c r="E104" s="10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0</v>
      </c>
      <c r="O104" s="10">
        <v>0</v>
      </c>
      <c r="P104" s="66">
        <f t="shared" si="0"/>
        <v>3</v>
      </c>
      <c r="Q104" s="73">
        <v>24</v>
      </c>
    </row>
    <row r="105" spans="1:17">
      <c r="A105" s="8" t="s">
        <v>67</v>
      </c>
      <c r="B105" s="10">
        <v>1</v>
      </c>
      <c r="C105" s="10">
        <v>1</v>
      </c>
      <c r="D105" s="10">
        <v>1</v>
      </c>
      <c r="E105" s="10">
        <v>0</v>
      </c>
      <c r="F105" s="10">
        <v>0</v>
      </c>
      <c r="G105" s="10">
        <v>0</v>
      </c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66">
        <f t="shared" si="0"/>
        <v>3</v>
      </c>
      <c r="Q105" s="73">
        <v>25</v>
      </c>
    </row>
    <row r="106" spans="1:17">
      <c r="A106" s="8" t="s">
        <v>72</v>
      </c>
      <c r="B106" s="10">
        <v>1</v>
      </c>
      <c r="C106" s="10">
        <v>1</v>
      </c>
      <c r="D106" s="10">
        <v>1</v>
      </c>
      <c r="E106" s="10">
        <v>0</v>
      </c>
      <c r="F106" s="10">
        <v>0</v>
      </c>
      <c r="G106" s="10">
        <v>0</v>
      </c>
      <c r="H106" s="10">
        <v>0</v>
      </c>
      <c r="I106" s="10">
        <v>0</v>
      </c>
      <c r="J106" s="10">
        <v>0</v>
      </c>
      <c r="K106" s="10">
        <v>0</v>
      </c>
      <c r="L106" s="10">
        <v>0</v>
      </c>
      <c r="M106" s="10">
        <v>0</v>
      </c>
      <c r="N106" s="10">
        <v>0</v>
      </c>
      <c r="O106" s="10">
        <v>0</v>
      </c>
      <c r="P106" s="66">
        <f t="shared" si="0"/>
        <v>3</v>
      </c>
      <c r="Q106" s="74">
        <v>26</v>
      </c>
    </row>
    <row r="107" spans="1:17">
      <c r="A107" s="8" t="s">
        <v>74</v>
      </c>
      <c r="B107" s="10">
        <v>1</v>
      </c>
      <c r="C107" s="10">
        <v>1</v>
      </c>
      <c r="D107" s="10">
        <v>1</v>
      </c>
      <c r="E107" s="10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66">
        <f t="shared" si="0"/>
        <v>3</v>
      </c>
      <c r="Q107" s="74">
        <v>27</v>
      </c>
    </row>
    <row r="108" spans="1:17">
      <c r="A108" s="8" t="s">
        <v>22</v>
      </c>
      <c r="B108" s="10">
        <v>1</v>
      </c>
      <c r="C108" s="10">
        <v>1</v>
      </c>
      <c r="D108" s="10">
        <v>1</v>
      </c>
      <c r="E108" s="10">
        <v>1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10">
        <v>0</v>
      </c>
      <c r="N108" s="10">
        <v>0</v>
      </c>
      <c r="O108" s="10">
        <v>0</v>
      </c>
      <c r="P108" s="66">
        <f t="shared" si="0"/>
        <v>4</v>
      </c>
      <c r="Q108" s="73">
        <v>28</v>
      </c>
    </row>
    <row r="109" spans="1:17">
      <c r="A109" s="8" t="s">
        <v>39</v>
      </c>
      <c r="B109" s="10">
        <v>1</v>
      </c>
      <c r="C109" s="10">
        <v>1</v>
      </c>
      <c r="D109" s="10">
        <v>1</v>
      </c>
      <c r="E109" s="10">
        <v>1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66">
        <f t="shared" si="0"/>
        <v>4</v>
      </c>
      <c r="Q109" s="73">
        <v>29</v>
      </c>
    </row>
    <row r="110" spans="1:17">
      <c r="A110" s="8" t="s">
        <v>46</v>
      </c>
      <c r="B110" s="10">
        <v>1</v>
      </c>
      <c r="C110" s="10">
        <v>1</v>
      </c>
      <c r="D110" s="10">
        <v>1</v>
      </c>
      <c r="E110" s="10">
        <v>1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0</v>
      </c>
      <c r="O110" s="10">
        <v>0</v>
      </c>
      <c r="P110" s="66">
        <f t="shared" si="0"/>
        <v>4</v>
      </c>
      <c r="Q110" s="73">
        <v>30</v>
      </c>
    </row>
    <row r="111" spans="1:17">
      <c r="A111" s="8" t="s">
        <v>52</v>
      </c>
      <c r="B111" s="10">
        <v>1</v>
      </c>
      <c r="C111" s="10">
        <v>1</v>
      </c>
      <c r="D111" s="10">
        <v>1</v>
      </c>
      <c r="E111" s="10">
        <v>1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66">
        <f t="shared" si="0"/>
        <v>4</v>
      </c>
      <c r="Q111" s="74">
        <v>31</v>
      </c>
    </row>
    <row r="112" spans="1:17">
      <c r="A112" s="8" t="s">
        <v>42</v>
      </c>
      <c r="B112" s="10">
        <v>1</v>
      </c>
      <c r="C112" s="10">
        <v>1</v>
      </c>
      <c r="D112" s="10">
        <v>1</v>
      </c>
      <c r="E112" s="10">
        <v>1</v>
      </c>
      <c r="F112" s="10">
        <v>1</v>
      </c>
      <c r="G112" s="10">
        <v>1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66">
        <f t="shared" si="0"/>
        <v>6</v>
      </c>
      <c r="Q112" s="74">
        <v>32</v>
      </c>
    </row>
    <row r="113" spans="1:32">
      <c r="A113" s="8" t="s">
        <v>55</v>
      </c>
      <c r="B113" s="10">
        <v>1</v>
      </c>
      <c r="C113" s="10">
        <v>1</v>
      </c>
      <c r="D113" s="10">
        <v>1</v>
      </c>
      <c r="E113" s="10">
        <v>1</v>
      </c>
      <c r="F113" s="10">
        <v>1</v>
      </c>
      <c r="G113" s="10">
        <v>1</v>
      </c>
      <c r="H113" s="10">
        <v>0</v>
      </c>
      <c r="I113" s="10">
        <v>0</v>
      </c>
      <c r="J113" s="10">
        <v>0</v>
      </c>
      <c r="K113" s="10">
        <v>0</v>
      </c>
      <c r="L113" s="10">
        <v>0</v>
      </c>
      <c r="M113" s="10">
        <v>0</v>
      </c>
      <c r="N113" s="10">
        <v>0</v>
      </c>
      <c r="O113" s="10">
        <v>0</v>
      </c>
      <c r="P113" s="66">
        <f t="shared" ref="P113:P144" si="1">SUM(B113:O113)</f>
        <v>6</v>
      </c>
      <c r="Q113" s="74">
        <v>33</v>
      </c>
    </row>
    <row r="114" spans="1:32">
      <c r="A114" s="8" t="s">
        <v>78</v>
      </c>
      <c r="B114" s="10">
        <v>1</v>
      </c>
      <c r="C114" s="10">
        <v>1</v>
      </c>
      <c r="D114" s="10">
        <v>1</v>
      </c>
      <c r="E114" s="10">
        <v>1</v>
      </c>
      <c r="F114" s="10">
        <v>1</v>
      </c>
      <c r="G114" s="10">
        <v>1</v>
      </c>
      <c r="H114" s="10">
        <v>0</v>
      </c>
      <c r="I114" s="10">
        <v>0</v>
      </c>
      <c r="J114" s="10">
        <v>0</v>
      </c>
      <c r="K114" s="10">
        <v>0</v>
      </c>
      <c r="L114" s="10">
        <v>0</v>
      </c>
      <c r="M114" s="10">
        <v>0</v>
      </c>
      <c r="N114" s="10">
        <v>0</v>
      </c>
      <c r="O114" s="10">
        <v>0</v>
      </c>
      <c r="P114" s="66">
        <f t="shared" si="1"/>
        <v>6</v>
      </c>
      <c r="Q114" s="74">
        <v>34</v>
      </c>
    </row>
    <row r="115" spans="1:32">
      <c r="A115" s="8" t="s">
        <v>43</v>
      </c>
      <c r="B115" s="10">
        <v>1</v>
      </c>
      <c r="C115" s="10">
        <v>1</v>
      </c>
      <c r="D115" s="10">
        <v>1</v>
      </c>
      <c r="E115" s="10">
        <v>1</v>
      </c>
      <c r="F115" s="10">
        <v>1</v>
      </c>
      <c r="G115" s="10">
        <v>1</v>
      </c>
      <c r="H115" s="10">
        <v>1</v>
      </c>
      <c r="I115" s="10">
        <v>1</v>
      </c>
      <c r="J115" s="10">
        <v>0</v>
      </c>
      <c r="K115" s="10">
        <v>0</v>
      </c>
      <c r="L115" s="10">
        <v>0</v>
      </c>
      <c r="M115" s="10">
        <v>0</v>
      </c>
      <c r="N115" s="10">
        <v>0</v>
      </c>
      <c r="O115" s="10">
        <v>0</v>
      </c>
      <c r="P115" s="66">
        <f t="shared" si="1"/>
        <v>8</v>
      </c>
      <c r="Q115" s="74">
        <v>35</v>
      </c>
    </row>
    <row r="116" spans="1:32">
      <c r="A116" s="8" t="s">
        <v>71</v>
      </c>
      <c r="B116" s="10">
        <v>1</v>
      </c>
      <c r="C116" s="10">
        <v>1</v>
      </c>
      <c r="D116" s="10">
        <v>1</v>
      </c>
      <c r="E116" s="10">
        <v>1</v>
      </c>
      <c r="F116" s="10">
        <v>1</v>
      </c>
      <c r="G116" s="10">
        <v>1</v>
      </c>
      <c r="H116" s="10">
        <v>1</v>
      </c>
      <c r="I116" s="10">
        <v>1</v>
      </c>
      <c r="J116" s="10">
        <v>0</v>
      </c>
      <c r="K116" s="10">
        <v>0</v>
      </c>
      <c r="L116" s="10">
        <v>0</v>
      </c>
      <c r="M116" s="10">
        <v>0</v>
      </c>
      <c r="N116" s="10">
        <v>0</v>
      </c>
      <c r="O116" s="10">
        <v>0</v>
      </c>
      <c r="P116" s="66">
        <f t="shared" si="1"/>
        <v>8</v>
      </c>
      <c r="Q116" s="74">
        <v>36</v>
      </c>
      <c r="S116" s="228" t="s">
        <v>130</v>
      </c>
      <c r="T116" s="229"/>
      <c r="U116" s="229"/>
      <c r="V116" s="229"/>
      <c r="W116" s="229"/>
      <c r="X116" s="229"/>
      <c r="Y116" s="229"/>
      <c r="Z116" s="229"/>
      <c r="AA116" s="229"/>
      <c r="AB116" s="229"/>
      <c r="AC116" s="229"/>
      <c r="AD116" s="229"/>
      <c r="AE116" s="229"/>
      <c r="AF116" s="229"/>
    </row>
    <row r="117" spans="1:32">
      <c r="A117" s="8" t="s">
        <v>75</v>
      </c>
      <c r="B117" s="10">
        <v>1</v>
      </c>
      <c r="C117" s="10">
        <v>1</v>
      </c>
      <c r="D117" s="10">
        <v>1</v>
      </c>
      <c r="E117" s="10">
        <v>1</v>
      </c>
      <c r="F117" s="10">
        <v>1</v>
      </c>
      <c r="G117" s="10">
        <v>1</v>
      </c>
      <c r="H117" s="10">
        <v>1</v>
      </c>
      <c r="I117" s="10">
        <v>1</v>
      </c>
      <c r="J117" s="10">
        <v>0</v>
      </c>
      <c r="K117" s="10">
        <v>0</v>
      </c>
      <c r="L117" s="10">
        <v>0</v>
      </c>
      <c r="M117" s="10">
        <v>0</v>
      </c>
      <c r="N117" s="10">
        <v>0</v>
      </c>
      <c r="O117" s="10">
        <v>0</v>
      </c>
      <c r="P117" s="66">
        <f t="shared" si="1"/>
        <v>8</v>
      </c>
      <c r="S117" s="10">
        <v>1</v>
      </c>
      <c r="T117" s="10">
        <v>1</v>
      </c>
      <c r="U117" s="10">
        <v>1</v>
      </c>
      <c r="V117" s="10">
        <v>1</v>
      </c>
      <c r="W117" s="10">
        <v>1</v>
      </c>
      <c r="X117" s="10">
        <v>1</v>
      </c>
      <c r="Y117" s="10">
        <v>1</v>
      </c>
      <c r="Z117" s="10">
        <v>1</v>
      </c>
      <c r="AA117" s="10">
        <v>0</v>
      </c>
      <c r="AB117" s="10">
        <v>0</v>
      </c>
      <c r="AC117" s="10">
        <v>0</v>
      </c>
      <c r="AD117" s="10">
        <v>0</v>
      </c>
      <c r="AE117" s="10">
        <v>0</v>
      </c>
      <c r="AF117" s="10">
        <v>0</v>
      </c>
    </row>
    <row r="118" spans="1:32">
      <c r="A118" s="8" t="s">
        <v>76</v>
      </c>
      <c r="B118" s="10">
        <v>1</v>
      </c>
      <c r="C118" s="10">
        <v>1</v>
      </c>
      <c r="D118" s="10">
        <v>1</v>
      </c>
      <c r="E118" s="10">
        <v>1</v>
      </c>
      <c r="F118" s="10">
        <v>1</v>
      </c>
      <c r="G118" s="10">
        <v>1</v>
      </c>
      <c r="H118" s="10">
        <v>1</v>
      </c>
      <c r="I118" s="10">
        <v>1</v>
      </c>
      <c r="J118" s="10">
        <v>0</v>
      </c>
      <c r="K118" s="10">
        <v>0</v>
      </c>
      <c r="L118" s="10">
        <v>0</v>
      </c>
      <c r="M118" s="10">
        <v>0</v>
      </c>
      <c r="N118" s="10">
        <v>0</v>
      </c>
      <c r="O118" s="10">
        <v>0</v>
      </c>
      <c r="P118" s="66">
        <f t="shared" si="1"/>
        <v>8</v>
      </c>
      <c r="S118" s="10">
        <v>1</v>
      </c>
      <c r="T118" s="10">
        <v>1</v>
      </c>
      <c r="U118" s="10">
        <v>1</v>
      </c>
      <c r="V118" s="10">
        <v>1</v>
      </c>
      <c r="W118" s="10">
        <v>1</v>
      </c>
      <c r="X118" s="10">
        <v>1</v>
      </c>
      <c r="Y118" s="10">
        <v>1</v>
      </c>
      <c r="Z118" s="10">
        <v>1</v>
      </c>
      <c r="AA118" s="10">
        <v>0</v>
      </c>
      <c r="AB118" s="10">
        <v>0</v>
      </c>
      <c r="AC118" s="10">
        <v>0</v>
      </c>
      <c r="AD118" s="10">
        <v>0</v>
      </c>
      <c r="AE118" s="10">
        <v>0</v>
      </c>
      <c r="AF118" s="10">
        <v>0</v>
      </c>
    </row>
    <row r="119" spans="1:32">
      <c r="A119" s="8" t="s">
        <v>25</v>
      </c>
      <c r="B119" s="10">
        <v>1</v>
      </c>
      <c r="C119" s="10">
        <v>1</v>
      </c>
      <c r="D119" s="10">
        <v>1</v>
      </c>
      <c r="E119" s="10">
        <v>1</v>
      </c>
      <c r="F119" s="10">
        <v>1</v>
      </c>
      <c r="G119" s="10">
        <v>1</v>
      </c>
      <c r="H119" s="10">
        <v>1</v>
      </c>
      <c r="I119" s="10">
        <v>1</v>
      </c>
      <c r="J119" s="10">
        <v>1</v>
      </c>
      <c r="K119" s="10">
        <v>1</v>
      </c>
      <c r="L119" s="10">
        <v>0</v>
      </c>
      <c r="M119" s="10">
        <v>0</v>
      </c>
      <c r="N119" s="10">
        <v>0</v>
      </c>
      <c r="O119" s="10">
        <v>0</v>
      </c>
      <c r="P119" s="66">
        <f t="shared" si="1"/>
        <v>10</v>
      </c>
      <c r="Q119" s="73">
        <v>36</v>
      </c>
      <c r="R119" s="29" t="s">
        <v>104</v>
      </c>
      <c r="S119" s="85">
        <f>SUM(S117:S118)/2</f>
        <v>1</v>
      </c>
      <c r="T119" s="85">
        <f t="shared" ref="T119:AF119" si="2">SUM(T117:T118)/2</f>
        <v>1</v>
      </c>
      <c r="U119" s="85">
        <f t="shared" si="2"/>
        <v>1</v>
      </c>
      <c r="V119" s="85">
        <f t="shared" si="2"/>
        <v>1</v>
      </c>
      <c r="W119" s="85">
        <f t="shared" si="2"/>
        <v>1</v>
      </c>
      <c r="X119" s="85">
        <f t="shared" si="2"/>
        <v>1</v>
      </c>
      <c r="Y119" s="85">
        <f t="shared" si="2"/>
        <v>1</v>
      </c>
      <c r="Z119" s="85">
        <f t="shared" si="2"/>
        <v>1</v>
      </c>
      <c r="AA119" s="85">
        <f t="shared" si="2"/>
        <v>0</v>
      </c>
      <c r="AB119" s="85">
        <f t="shared" si="2"/>
        <v>0</v>
      </c>
      <c r="AC119" s="85">
        <f t="shared" si="2"/>
        <v>0</v>
      </c>
      <c r="AD119" s="85">
        <f t="shared" si="2"/>
        <v>0</v>
      </c>
      <c r="AE119" s="85">
        <f t="shared" si="2"/>
        <v>0</v>
      </c>
      <c r="AF119" s="85">
        <f t="shared" si="2"/>
        <v>0</v>
      </c>
    </row>
    <row r="120" spans="1:32">
      <c r="A120" s="8" t="s">
        <v>40</v>
      </c>
      <c r="B120" s="10">
        <v>1</v>
      </c>
      <c r="C120" s="10">
        <v>1</v>
      </c>
      <c r="D120" s="10">
        <v>1</v>
      </c>
      <c r="E120" s="10">
        <v>1</v>
      </c>
      <c r="F120" s="10">
        <v>1</v>
      </c>
      <c r="G120" s="10">
        <v>1</v>
      </c>
      <c r="H120" s="10">
        <v>1</v>
      </c>
      <c r="I120" s="10">
        <v>1</v>
      </c>
      <c r="J120" s="10">
        <v>1</v>
      </c>
      <c r="K120" s="10">
        <v>1</v>
      </c>
      <c r="L120" s="10">
        <v>0</v>
      </c>
      <c r="M120" s="10">
        <v>0</v>
      </c>
      <c r="N120" s="10">
        <v>0</v>
      </c>
      <c r="O120" s="10">
        <v>0</v>
      </c>
      <c r="P120" s="66">
        <f t="shared" si="1"/>
        <v>10</v>
      </c>
      <c r="Q120" s="73">
        <v>35</v>
      </c>
    </row>
    <row r="121" spans="1:32">
      <c r="A121" s="8" t="s">
        <v>61</v>
      </c>
      <c r="B121" s="10">
        <v>1</v>
      </c>
      <c r="C121" s="10">
        <v>1</v>
      </c>
      <c r="D121" s="10">
        <v>1</v>
      </c>
      <c r="E121" s="10">
        <v>1</v>
      </c>
      <c r="F121" s="10">
        <v>1</v>
      </c>
      <c r="G121" s="10">
        <v>1</v>
      </c>
      <c r="H121" s="10">
        <v>1</v>
      </c>
      <c r="I121" s="10">
        <v>1</v>
      </c>
      <c r="J121" s="10">
        <v>1</v>
      </c>
      <c r="K121" s="10">
        <v>1</v>
      </c>
      <c r="L121" s="10">
        <v>0</v>
      </c>
      <c r="M121" s="10">
        <v>0</v>
      </c>
      <c r="N121" s="10">
        <v>0</v>
      </c>
      <c r="O121" s="10">
        <v>0</v>
      </c>
      <c r="P121" s="66">
        <f t="shared" si="1"/>
        <v>10</v>
      </c>
      <c r="Q121" s="73">
        <v>34</v>
      </c>
    </row>
    <row r="122" spans="1:32">
      <c r="A122" s="8" t="s">
        <v>63</v>
      </c>
      <c r="B122" s="10">
        <v>1</v>
      </c>
      <c r="C122" s="10">
        <v>1</v>
      </c>
      <c r="D122" s="10">
        <v>1</v>
      </c>
      <c r="E122" s="10">
        <v>1</v>
      </c>
      <c r="F122" s="10">
        <v>1</v>
      </c>
      <c r="G122" s="10">
        <v>1</v>
      </c>
      <c r="H122" s="10">
        <v>1</v>
      </c>
      <c r="I122" s="10">
        <v>1</v>
      </c>
      <c r="J122" s="10">
        <v>1</v>
      </c>
      <c r="K122" s="10">
        <v>1</v>
      </c>
      <c r="L122" s="10">
        <v>0</v>
      </c>
      <c r="M122" s="10">
        <v>0</v>
      </c>
      <c r="N122" s="10">
        <v>0</v>
      </c>
      <c r="O122" s="10">
        <v>0</v>
      </c>
      <c r="P122" s="66">
        <f t="shared" si="1"/>
        <v>10</v>
      </c>
      <c r="Q122" s="73">
        <v>33</v>
      </c>
    </row>
    <row r="123" spans="1:32">
      <c r="A123" s="5" t="s">
        <v>13</v>
      </c>
      <c r="B123" s="6">
        <v>1</v>
      </c>
      <c r="C123" s="6">
        <v>1</v>
      </c>
      <c r="D123" s="6">
        <v>1</v>
      </c>
      <c r="E123" s="6">
        <v>1</v>
      </c>
      <c r="F123" s="6">
        <v>1</v>
      </c>
      <c r="G123" s="6">
        <v>1</v>
      </c>
      <c r="H123" s="6">
        <v>1</v>
      </c>
      <c r="I123" s="6">
        <v>1</v>
      </c>
      <c r="J123" s="6">
        <v>1</v>
      </c>
      <c r="K123" s="6">
        <v>1</v>
      </c>
      <c r="L123" s="6">
        <v>1</v>
      </c>
      <c r="M123" s="6">
        <v>0</v>
      </c>
      <c r="N123" s="6">
        <v>0</v>
      </c>
      <c r="O123" s="6">
        <v>0</v>
      </c>
      <c r="P123" s="66">
        <f t="shared" si="1"/>
        <v>11</v>
      </c>
      <c r="Q123" s="73">
        <v>32</v>
      </c>
    </row>
    <row r="124" spans="1:32">
      <c r="A124" s="8" t="s">
        <v>60</v>
      </c>
      <c r="B124" s="10">
        <v>1</v>
      </c>
      <c r="C124" s="10">
        <v>1</v>
      </c>
      <c r="D124" s="10">
        <v>1</v>
      </c>
      <c r="E124" s="10">
        <v>1</v>
      </c>
      <c r="F124" s="10">
        <v>1</v>
      </c>
      <c r="G124" s="10">
        <v>1</v>
      </c>
      <c r="H124" s="10">
        <v>1</v>
      </c>
      <c r="I124" s="10">
        <v>1</v>
      </c>
      <c r="J124" s="10">
        <v>1</v>
      </c>
      <c r="K124" s="10">
        <v>1</v>
      </c>
      <c r="L124" s="10">
        <v>1</v>
      </c>
      <c r="M124" s="10">
        <v>0</v>
      </c>
      <c r="N124" s="10">
        <v>0</v>
      </c>
      <c r="O124" s="10">
        <v>0</v>
      </c>
      <c r="P124" s="66">
        <f t="shared" si="1"/>
        <v>11</v>
      </c>
      <c r="Q124" s="73">
        <v>31</v>
      </c>
    </row>
    <row r="125" spans="1:32">
      <c r="A125" s="8" t="s">
        <v>68</v>
      </c>
      <c r="B125" s="10">
        <v>1</v>
      </c>
      <c r="C125" s="10">
        <v>1</v>
      </c>
      <c r="D125" s="10">
        <v>1</v>
      </c>
      <c r="E125" s="10">
        <v>1</v>
      </c>
      <c r="F125" s="10">
        <v>1</v>
      </c>
      <c r="G125" s="10">
        <v>1</v>
      </c>
      <c r="H125" s="10">
        <v>1</v>
      </c>
      <c r="I125" s="10">
        <v>1</v>
      </c>
      <c r="J125" s="10">
        <v>1</v>
      </c>
      <c r="K125" s="10">
        <v>1</v>
      </c>
      <c r="L125" s="10">
        <v>1</v>
      </c>
      <c r="M125" s="10">
        <v>0</v>
      </c>
      <c r="N125" s="10">
        <v>0</v>
      </c>
      <c r="O125" s="10">
        <v>0</v>
      </c>
      <c r="P125" s="66">
        <f t="shared" si="1"/>
        <v>11</v>
      </c>
      <c r="Q125" s="73">
        <v>30</v>
      </c>
    </row>
    <row r="126" spans="1:32">
      <c r="A126" s="8" t="s">
        <v>70</v>
      </c>
      <c r="B126" s="10">
        <v>1</v>
      </c>
      <c r="C126" s="10">
        <v>1</v>
      </c>
      <c r="D126" s="10">
        <v>1</v>
      </c>
      <c r="E126" s="10">
        <v>1</v>
      </c>
      <c r="F126" s="10">
        <v>1</v>
      </c>
      <c r="G126" s="10">
        <v>1</v>
      </c>
      <c r="H126" s="10">
        <v>1</v>
      </c>
      <c r="I126" s="10">
        <v>1</v>
      </c>
      <c r="J126" s="10">
        <v>1</v>
      </c>
      <c r="K126" s="10">
        <v>1</v>
      </c>
      <c r="L126" s="10">
        <v>1</v>
      </c>
      <c r="M126" s="10">
        <v>0</v>
      </c>
      <c r="N126" s="10">
        <v>0</v>
      </c>
      <c r="O126" s="10">
        <v>0</v>
      </c>
      <c r="P126" s="66">
        <f t="shared" si="1"/>
        <v>11</v>
      </c>
      <c r="Q126" s="73">
        <v>29</v>
      </c>
    </row>
    <row r="127" spans="1:32">
      <c r="A127" s="8" t="s">
        <v>81</v>
      </c>
      <c r="B127" s="10">
        <v>1</v>
      </c>
      <c r="C127" s="10">
        <v>1</v>
      </c>
      <c r="D127" s="10">
        <v>1</v>
      </c>
      <c r="E127" s="10">
        <v>1</v>
      </c>
      <c r="F127" s="10">
        <v>1</v>
      </c>
      <c r="G127" s="10">
        <v>1</v>
      </c>
      <c r="H127" s="10">
        <v>1</v>
      </c>
      <c r="I127" s="10">
        <v>1</v>
      </c>
      <c r="J127" s="10">
        <v>1</v>
      </c>
      <c r="K127" s="10">
        <v>1</v>
      </c>
      <c r="L127" s="10">
        <v>1</v>
      </c>
      <c r="M127" s="10">
        <v>0</v>
      </c>
      <c r="N127" s="10">
        <v>0</v>
      </c>
      <c r="O127" s="10">
        <v>0</v>
      </c>
      <c r="P127" s="66">
        <f t="shared" si="1"/>
        <v>11</v>
      </c>
      <c r="Q127" s="73">
        <v>28</v>
      </c>
    </row>
    <row r="128" spans="1:32">
      <c r="A128" s="8" t="s">
        <v>85</v>
      </c>
      <c r="B128" s="10">
        <v>1</v>
      </c>
      <c r="C128" s="10">
        <v>1</v>
      </c>
      <c r="D128" s="10">
        <v>1</v>
      </c>
      <c r="E128" s="10">
        <v>1</v>
      </c>
      <c r="F128" s="10">
        <v>1</v>
      </c>
      <c r="G128" s="10">
        <v>1</v>
      </c>
      <c r="H128" s="10">
        <v>1</v>
      </c>
      <c r="I128" s="10">
        <v>1</v>
      </c>
      <c r="J128" s="10">
        <v>1</v>
      </c>
      <c r="K128" s="10">
        <v>1</v>
      </c>
      <c r="L128" s="10">
        <v>1</v>
      </c>
      <c r="M128" s="10">
        <v>0</v>
      </c>
      <c r="N128" s="10">
        <v>0</v>
      </c>
      <c r="O128" s="10">
        <v>0</v>
      </c>
      <c r="P128" s="66">
        <f t="shared" si="1"/>
        <v>11</v>
      </c>
      <c r="Q128" s="73">
        <v>27</v>
      </c>
    </row>
    <row r="129" spans="1:17">
      <c r="A129" s="8" t="s">
        <v>29</v>
      </c>
      <c r="B129" s="10">
        <v>1</v>
      </c>
      <c r="C129" s="10">
        <v>1</v>
      </c>
      <c r="D129" s="10">
        <v>1</v>
      </c>
      <c r="E129" s="10">
        <v>1</v>
      </c>
      <c r="F129" s="10">
        <v>1</v>
      </c>
      <c r="G129" s="10">
        <v>1</v>
      </c>
      <c r="H129" s="10">
        <v>1</v>
      </c>
      <c r="I129" s="10">
        <v>1</v>
      </c>
      <c r="J129" s="10">
        <v>1</v>
      </c>
      <c r="K129" s="10">
        <v>1</v>
      </c>
      <c r="L129" s="10">
        <v>1</v>
      </c>
      <c r="M129" s="10">
        <v>1</v>
      </c>
      <c r="N129" s="10">
        <v>0</v>
      </c>
      <c r="O129" s="10">
        <v>0</v>
      </c>
      <c r="P129" s="66">
        <f t="shared" si="1"/>
        <v>12</v>
      </c>
      <c r="Q129" s="73">
        <v>26</v>
      </c>
    </row>
    <row r="130" spans="1:17">
      <c r="A130" s="8" t="s">
        <v>48</v>
      </c>
      <c r="B130" s="10">
        <v>1</v>
      </c>
      <c r="C130" s="10">
        <v>1</v>
      </c>
      <c r="D130" s="10">
        <v>1</v>
      </c>
      <c r="E130" s="10">
        <v>1</v>
      </c>
      <c r="F130" s="10">
        <v>1</v>
      </c>
      <c r="G130" s="10">
        <v>1</v>
      </c>
      <c r="H130" s="10">
        <v>1</v>
      </c>
      <c r="I130" s="10">
        <v>1</v>
      </c>
      <c r="J130" s="10">
        <v>1</v>
      </c>
      <c r="K130" s="10">
        <v>1</v>
      </c>
      <c r="L130" s="10">
        <v>1</v>
      </c>
      <c r="M130" s="10">
        <v>1</v>
      </c>
      <c r="N130" s="10">
        <v>0</v>
      </c>
      <c r="O130" s="10">
        <v>0</v>
      </c>
      <c r="P130" s="66">
        <f t="shared" si="1"/>
        <v>12</v>
      </c>
      <c r="Q130" s="73">
        <v>25</v>
      </c>
    </row>
    <row r="131" spans="1:17">
      <c r="A131" s="8" t="s">
        <v>80</v>
      </c>
      <c r="B131" s="10">
        <v>1</v>
      </c>
      <c r="C131" s="10">
        <v>1</v>
      </c>
      <c r="D131" s="10">
        <v>1</v>
      </c>
      <c r="E131" s="10">
        <v>1</v>
      </c>
      <c r="F131" s="10">
        <v>1</v>
      </c>
      <c r="G131" s="10">
        <v>1</v>
      </c>
      <c r="H131" s="10">
        <v>1</v>
      </c>
      <c r="I131" s="10">
        <v>1</v>
      </c>
      <c r="J131" s="10">
        <v>1</v>
      </c>
      <c r="K131" s="10">
        <v>1</v>
      </c>
      <c r="L131" s="10">
        <v>1</v>
      </c>
      <c r="M131" s="10">
        <v>1</v>
      </c>
      <c r="N131" s="10">
        <v>0</v>
      </c>
      <c r="O131" s="10">
        <v>0</v>
      </c>
      <c r="P131" s="66">
        <f t="shared" si="1"/>
        <v>12</v>
      </c>
      <c r="Q131" s="73">
        <v>24</v>
      </c>
    </row>
    <row r="132" spans="1:17">
      <c r="A132" s="8" t="s">
        <v>69</v>
      </c>
      <c r="B132" s="10">
        <v>1</v>
      </c>
      <c r="C132" s="10">
        <v>1</v>
      </c>
      <c r="D132" s="10">
        <v>1</v>
      </c>
      <c r="E132" s="10">
        <v>1</v>
      </c>
      <c r="F132" s="10">
        <v>1</v>
      </c>
      <c r="G132" s="10">
        <v>1</v>
      </c>
      <c r="H132" s="10">
        <v>1</v>
      </c>
      <c r="I132" s="10">
        <v>1</v>
      </c>
      <c r="J132" s="10">
        <v>1</v>
      </c>
      <c r="K132" s="10">
        <v>1</v>
      </c>
      <c r="L132" s="10">
        <v>1</v>
      </c>
      <c r="M132" s="10">
        <v>1</v>
      </c>
      <c r="N132" s="10">
        <v>1</v>
      </c>
      <c r="O132" s="11">
        <v>0</v>
      </c>
      <c r="P132" s="66">
        <f t="shared" si="1"/>
        <v>13</v>
      </c>
      <c r="Q132" s="73">
        <v>23</v>
      </c>
    </row>
    <row r="133" spans="1:17">
      <c r="A133" s="8" t="s">
        <v>83</v>
      </c>
      <c r="B133" s="10">
        <v>1</v>
      </c>
      <c r="C133" s="10">
        <v>1</v>
      </c>
      <c r="D133" s="10">
        <v>1</v>
      </c>
      <c r="E133" s="10">
        <v>1</v>
      </c>
      <c r="F133" s="10">
        <v>1</v>
      </c>
      <c r="G133" s="10">
        <v>1</v>
      </c>
      <c r="H133" s="10">
        <v>1</v>
      </c>
      <c r="I133" s="10">
        <v>1</v>
      </c>
      <c r="J133" s="10">
        <v>1</v>
      </c>
      <c r="K133" s="10">
        <v>1</v>
      </c>
      <c r="L133" s="10">
        <v>1</v>
      </c>
      <c r="M133" s="10">
        <v>1</v>
      </c>
      <c r="N133" s="10">
        <v>1</v>
      </c>
      <c r="O133" s="10">
        <v>0</v>
      </c>
      <c r="P133" s="66">
        <f t="shared" si="1"/>
        <v>13</v>
      </c>
      <c r="Q133" s="73">
        <v>22</v>
      </c>
    </row>
    <row r="134" spans="1:17">
      <c r="A134" s="8" t="s">
        <v>17</v>
      </c>
      <c r="B134" s="10">
        <v>1</v>
      </c>
      <c r="C134" s="10">
        <v>1</v>
      </c>
      <c r="D134" s="10">
        <v>1</v>
      </c>
      <c r="E134" s="10">
        <v>1</v>
      </c>
      <c r="F134" s="10">
        <v>1</v>
      </c>
      <c r="G134" s="10">
        <v>1</v>
      </c>
      <c r="H134" s="10">
        <v>1</v>
      </c>
      <c r="I134" s="10">
        <v>1</v>
      </c>
      <c r="J134" s="10">
        <v>1</v>
      </c>
      <c r="K134" s="10">
        <v>1</v>
      </c>
      <c r="L134" s="10">
        <v>1</v>
      </c>
      <c r="M134" s="10">
        <v>1</v>
      </c>
      <c r="N134" s="10">
        <v>1</v>
      </c>
      <c r="O134" s="10">
        <v>1</v>
      </c>
      <c r="P134" s="66">
        <f t="shared" si="1"/>
        <v>14</v>
      </c>
      <c r="Q134" s="73">
        <v>21</v>
      </c>
    </row>
    <row r="135" spans="1:17">
      <c r="A135" s="8" t="s">
        <v>18</v>
      </c>
      <c r="B135" s="10">
        <v>1</v>
      </c>
      <c r="C135" s="10">
        <v>1</v>
      </c>
      <c r="D135" s="10">
        <v>1</v>
      </c>
      <c r="E135" s="10">
        <v>1</v>
      </c>
      <c r="F135" s="10">
        <v>1</v>
      </c>
      <c r="G135" s="10">
        <v>1</v>
      </c>
      <c r="H135" s="10">
        <v>1</v>
      </c>
      <c r="I135" s="10">
        <v>1</v>
      </c>
      <c r="J135" s="10">
        <v>1</v>
      </c>
      <c r="K135" s="10">
        <v>1</v>
      </c>
      <c r="L135" s="10">
        <v>1</v>
      </c>
      <c r="M135" s="10">
        <v>1</v>
      </c>
      <c r="N135" s="10">
        <v>1</v>
      </c>
      <c r="O135" s="10">
        <v>1</v>
      </c>
      <c r="P135" s="66">
        <f t="shared" si="1"/>
        <v>14</v>
      </c>
      <c r="Q135" s="73">
        <v>20</v>
      </c>
    </row>
    <row r="136" spans="1:17">
      <c r="A136" s="8" t="s">
        <v>19</v>
      </c>
      <c r="B136" s="10">
        <v>1</v>
      </c>
      <c r="C136" s="10">
        <v>1</v>
      </c>
      <c r="D136" s="10">
        <v>1</v>
      </c>
      <c r="E136" s="10">
        <v>1</v>
      </c>
      <c r="F136" s="10">
        <v>1</v>
      </c>
      <c r="G136" s="10">
        <v>1</v>
      </c>
      <c r="H136" s="10">
        <v>1</v>
      </c>
      <c r="I136" s="10">
        <v>1</v>
      </c>
      <c r="J136" s="10">
        <v>1</v>
      </c>
      <c r="K136" s="10">
        <v>1</v>
      </c>
      <c r="L136" s="10">
        <v>1</v>
      </c>
      <c r="M136" s="10">
        <v>1</v>
      </c>
      <c r="N136" s="10">
        <v>1</v>
      </c>
      <c r="O136" s="10">
        <v>1</v>
      </c>
      <c r="P136" s="66">
        <f t="shared" si="1"/>
        <v>14</v>
      </c>
      <c r="Q136" s="73">
        <v>19</v>
      </c>
    </row>
    <row r="137" spans="1:17">
      <c r="A137" s="8" t="s">
        <v>23</v>
      </c>
      <c r="B137" s="10">
        <v>1</v>
      </c>
      <c r="C137" s="10">
        <v>1</v>
      </c>
      <c r="D137" s="10">
        <v>1</v>
      </c>
      <c r="E137" s="10">
        <v>1</v>
      </c>
      <c r="F137" s="10">
        <v>1</v>
      </c>
      <c r="G137" s="10">
        <v>1</v>
      </c>
      <c r="H137" s="10">
        <v>1</v>
      </c>
      <c r="I137" s="10">
        <v>1</v>
      </c>
      <c r="J137" s="10">
        <v>1</v>
      </c>
      <c r="K137" s="10">
        <v>1</v>
      </c>
      <c r="L137" s="10">
        <v>1</v>
      </c>
      <c r="M137" s="10">
        <v>1</v>
      </c>
      <c r="N137" s="10">
        <v>1</v>
      </c>
      <c r="O137" s="10">
        <v>1</v>
      </c>
      <c r="P137" s="66">
        <f t="shared" si="1"/>
        <v>14</v>
      </c>
      <c r="Q137" s="73">
        <v>18</v>
      </c>
    </row>
    <row r="138" spans="1:17">
      <c r="A138" s="8" t="s">
        <v>24</v>
      </c>
      <c r="B138" s="10">
        <v>1</v>
      </c>
      <c r="C138" s="10">
        <v>1</v>
      </c>
      <c r="D138" s="10">
        <v>1</v>
      </c>
      <c r="E138" s="10">
        <v>1</v>
      </c>
      <c r="F138" s="10">
        <v>1</v>
      </c>
      <c r="G138" s="10">
        <v>1</v>
      </c>
      <c r="H138" s="10">
        <v>1</v>
      </c>
      <c r="I138" s="10">
        <v>1</v>
      </c>
      <c r="J138" s="10">
        <v>1</v>
      </c>
      <c r="K138" s="10">
        <v>1</v>
      </c>
      <c r="L138" s="10">
        <v>1</v>
      </c>
      <c r="M138" s="10">
        <v>1</v>
      </c>
      <c r="N138" s="10">
        <v>1</v>
      </c>
      <c r="O138" s="10">
        <v>1</v>
      </c>
      <c r="P138" s="66">
        <f t="shared" si="1"/>
        <v>14</v>
      </c>
      <c r="Q138" s="73">
        <v>17</v>
      </c>
    </row>
    <row r="139" spans="1:17">
      <c r="A139" s="8" t="s">
        <v>26</v>
      </c>
      <c r="B139" s="10">
        <v>1</v>
      </c>
      <c r="C139" s="10">
        <v>1</v>
      </c>
      <c r="D139" s="10">
        <v>1</v>
      </c>
      <c r="E139" s="10">
        <v>1</v>
      </c>
      <c r="F139" s="10">
        <v>1</v>
      </c>
      <c r="G139" s="10">
        <v>1</v>
      </c>
      <c r="H139" s="10">
        <v>1</v>
      </c>
      <c r="I139" s="10">
        <v>1</v>
      </c>
      <c r="J139" s="10">
        <v>1</v>
      </c>
      <c r="K139" s="10">
        <v>1</v>
      </c>
      <c r="L139" s="10">
        <v>1</v>
      </c>
      <c r="M139" s="10">
        <v>1</v>
      </c>
      <c r="N139" s="10">
        <v>1</v>
      </c>
      <c r="O139" s="10">
        <v>1</v>
      </c>
      <c r="P139" s="66">
        <f t="shared" si="1"/>
        <v>14</v>
      </c>
      <c r="Q139" s="73">
        <v>16</v>
      </c>
    </row>
    <row r="140" spans="1:17">
      <c r="A140" s="8" t="s">
        <v>27</v>
      </c>
      <c r="B140" s="10">
        <v>1</v>
      </c>
      <c r="C140" s="10">
        <v>1</v>
      </c>
      <c r="D140" s="10">
        <v>1</v>
      </c>
      <c r="E140" s="10">
        <v>1</v>
      </c>
      <c r="F140" s="10">
        <v>1</v>
      </c>
      <c r="G140" s="10">
        <v>1</v>
      </c>
      <c r="H140" s="10">
        <v>1</v>
      </c>
      <c r="I140" s="10">
        <v>1</v>
      </c>
      <c r="J140" s="10">
        <v>1</v>
      </c>
      <c r="K140" s="10">
        <v>1</v>
      </c>
      <c r="L140" s="10">
        <v>1</v>
      </c>
      <c r="M140" s="10">
        <v>1</v>
      </c>
      <c r="N140" s="10">
        <v>1</v>
      </c>
      <c r="O140" s="10">
        <v>1</v>
      </c>
      <c r="P140" s="66">
        <f t="shared" si="1"/>
        <v>14</v>
      </c>
      <c r="Q140" s="73">
        <v>15</v>
      </c>
    </row>
    <row r="141" spans="1:17">
      <c r="A141" s="8" t="s">
        <v>35</v>
      </c>
      <c r="B141" s="10">
        <v>1</v>
      </c>
      <c r="C141" s="10">
        <v>1</v>
      </c>
      <c r="D141" s="10">
        <v>1</v>
      </c>
      <c r="E141" s="10">
        <v>1</v>
      </c>
      <c r="F141" s="10">
        <v>1</v>
      </c>
      <c r="G141" s="10">
        <v>1</v>
      </c>
      <c r="H141" s="10">
        <v>1</v>
      </c>
      <c r="I141" s="10">
        <v>1</v>
      </c>
      <c r="J141" s="10">
        <v>1</v>
      </c>
      <c r="K141" s="10">
        <v>1</v>
      </c>
      <c r="L141" s="10">
        <v>1</v>
      </c>
      <c r="M141" s="10">
        <v>1</v>
      </c>
      <c r="N141" s="10">
        <v>1</v>
      </c>
      <c r="O141" s="10">
        <v>1</v>
      </c>
      <c r="P141" s="66">
        <f t="shared" si="1"/>
        <v>14</v>
      </c>
      <c r="Q141" s="73">
        <v>14</v>
      </c>
    </row>
    <row r="142" spans="1:17">
      <c r="A142" s="8" t="s">
        <v>37</v>
      </c>
      <c r="B142" s="10">
        <v>1</v>
      </c>
      <c r="C142" s="10">
        <v>1</v>
      </c>
      <c r="D142" s="10">
        <v>1</v>
      </c>
      <c r="E142" s="10">
        <v>1</v>
      </c>
      <c r="F142" s="10">
        <v>1</v>
      </c>
      <c r="G142" s="10">
        <v>1</v>
      </c>
      <c r="H142" s="10">
        <v>1</v>
      </c>
      <c r="I142" s="10">
        <v>1</v>
      </c>
      <c r="J142" s="10">
        <v>1</v>
      </c>
      <c r="K142" s="10">
        <v>1</v>
      </c>
      <c r="L142" s="10">
        <v>1</v>
      </c>
      <c r="M142" s="10">
        <v>1</v>
      </c>
      <c r="N142" s="10">
        <v>1</v>
      </c>
      <c r="O142" s="10">
        <v>1</v>
      </c>
      <c r="P142" s="66">
        <f t="shared" si="1"/>
        <v>14</v>
      </c>
      <c r="Q142" s="73">
        <v>13</v>
      </c>
    </row>
    <row r="143" spans="1:17">
      <c r="A143" s="8" t="s">
        <v>41</v>
      </c>
      <c r="B143" s="10">
        <v>1</v>
      </c>
      <c r="C143" s="10">
        <v>1</v>
      </c>
      <c r="D143" s="10">
        <v>1</v>
      </c>
      <c r="E143" s="10">
        <v>1</v>
      </c>
      <c r="F143" s="10">
        <v>1</v>
      </c>
      <c r="G143" s="10">
        <v>1</v>
      </c>
      <c r="H143" s="10">
        <v>1</v>
      </c>
      <c r="I143" s="10">
        <v>1</v>
      </c>
      <c r="J143" s="10">
        <v>1</v>
      </c>
      <c r="K143" s="10">
        <v>1</v>
      </c>
      <c r="L143" s="10">
        <v>1</v>
      </c>
      <c r="M143" s="10">
        <v>1</v>
      </c>
      <c r="N143" s="10">
        <v>1</v>
      </c>
      <c r="O143" s="10">
        <v>1</v>
      </c>
      <c r="P143" s="66">
        <f t="shared" si="1"/>
        <v>14</v>
      </c>
      <c r="Q143" s="73">
        <v>12</v>
      </c>
    </row>
    <row r="144" spans="1:17">
      <c r="A144" s="8" t="s">
        <v>44</v>
      </c>
      <c r="B144" s="10">
        <v>1</v>
      </c>
      <c r="C144" s="10">
        <v>1</v>
      </c>
      <c r="D144" s="10">
        <v>1</v>
      </c>
      <c r="E144" s="10">
        <v>1</v>
      </c>
      <c r="F144" s="10">
        <v>1</v>
      </c>
      <c r="G144" s="10">
        <v>1</v>
      </c>
      <c r="H144" s="10">
        <v>1</v>
      </c>
      <c r="I144" s="10">
        <v>1</v>
      </c>
      <c r="J144" s="10">
        <v>1</v>
      </c>
      <c r="K144" s="10">
        <v>1</v>
      </c>
      <c r="L144" s="10">
        <v>1</v>
      </c>
      <c r="M144" s="10">
        <v>1</v>
      </c>
      <c r="N144" s="10">
        <v>1</v>
      </c>
      <c r="O144" s="10">
        <v>1</v>
      </c>
      <c r="P144" s="66">
        <f t="shared" si="1"/>
        <v>14</v>
      </c>
      <c r="Q144" s="73">
        <v>11</v>
      </c>
    </row>
    <row r="145" spans="1:17">
      <c r="A145" s="8" t="s">
        <v>45</v>
      </c>
      <c r="B145" s="10">
        <v>1</v>
      </c>
      <c r="C145" s="10">
        <v>1</v>
      </c>
      <c r="D145" s="10">
        <v>1</v>
      </c>
      <c r="E145" s="10">
        <v>1</v>
      </c>
      <c r="F145" s="10">
        <v>1</v>
      </c>
      <c r="G145" s="10">
        <v>1</v>
      </c>
      <c r="H145" s="10">
        <v>1</v>
      </c>
      <c r="I145" s="10">
        <v>1</v>
      </c>
      <c r="J145" s="10">
        <v>1</v>
      </c>
      <c r="K145" s="10">
        <v>1</v>
      </c>
      <c r="L145" s="10">
        <v>1</v>
      </c>
      <c r="M145" s="10">
        <v>1</v>
      </c>
      <c r="N145" s="10">
        <v>1</v>
      </c>
      <c r="O145" s="10">
        <v>1</v>
      </c>
      <c r="P145" s="66">
        <f t="shared" ref="P145:P154" si="3">SUM(B145:O145)</f>
        <v>14</v>
      </c>
      <c r="Q145" s="73">
        <v>10</v>
      </c>
    </row>
    <row r="146" spans="1:17">
      <c r="A146" s="8" t="s">
        <v>47</v>
      </c>
      <c r="B146" s="10">
        <v>1</v>
      </c>
      <c r="C146" s="10">
        <v>1</v>
      </c>
      <c r="D146" s="10">
        <v>1</v>
      </c>
      <c r="E146" s="10">
        <v>1</v>
      </c>
      <c r="F146" s="10">
        <v>1</v>
      </c>
      <c r="G146" s="10">
        <v>1</v>
      </c>
      <c r="H146" s="10">
        <v>1</v>
      </c>
      <c r="I146" s="10">
        <v>1</v>
      </c>
      <c r="J146" s="10">
        <v>1</v>
      </c>
      <c r="K146" s="10">
        <v>1</v>
      </c>
      <c r="L146" s="10">
        <v>1</v>
      </c>
      <c r="M146" s="10">
        <v>1</v>
      </c>
      <c r="N146" s="10">
        <v>1</v>
      </c>
      <c r="O146" s="10">
        <v>1</v>
      </c>
      <c r="P146" s="66">
        <f t="shared" si="3"/>
        <v>14</v>
      </c>
      <c r="Q146" s="73">
        <v>9</v>
      </c>
    </row>
    <row r="147" spans="1:17">
      <c r="A147" s="8" t="s">
        <v>53</v>
      </c>
      <c r="B147" s="10">
        <v>1</v>
      </c>
      <c r="C147" s="10">
        <v>1</v>
      </c>
      <c r="D147" s="10">
        <v>1</v>
      </c>
      <c r="E147" s="10">
        <v>1</v>
      </c>
      <c r="F147" s="10">
        <v>1</v>
      </c>
      <c r="G147" s="10">
        <v>1</v>
      </c>
      <c r="H147" s="10">
        <v>1</v>
      </c>
      <c r="I147" s="10">
        <v>1</v>
      </c>
      <c r="J147" s="10">
        <v>1</v>
      </c>
      <c r="K147" s="10">
        <v>1</v>
      </c>
      <c r="L147" s="10">
        <v>1</v>
      </c>
      <c r="M147" s="10">
        <v>1</v>
      </c>
      <c r="N147" s="10">
        <v>1</v>
      </c>
      <c r="O147" s="10">
        <v>1</v>
      </c>
      <c r="P147" s="66">
        <f t="shared" si="3"/>
        <v>14</v>
      </c>
      <c r="Q147" s="73">
        <v>8</v>
      </c>
    </row>
    <row r="148" spans="1:17">
      <c r="A148" s="8" t="s">
        <v>57</v>
      </c>
      <c r="B148" s="10">
        <v>1</v>
      </c>
      <c r="C148" s="10">
        <v>1</v>
      </c>
      <c r="D148" s="10">
        <v>1</v>
      </c>
      <c r="E148" s="10">
        <v>1</v>
      </c>
      <c r="F148" s="10">
        <v>1</v>
      </c>
      <c r="G148" s="10">
        <v>1</v>
      </c>
      <c r="H148" s="10">
        <v>1</v>
      </c>
      <c r="I148" s="10">
        <v>1</v>
      </c>
      <c r="J148" s="10">
        <v>1</v>
      </c>
      <c r="K148" s="10">
        <v>1</v>
      </c>
      <c r="L148" s="10">
        <v>1</v>
      </c>
      <c r="M148" s="10">
        <v>1</v>
      </c>
      <c r="N148" s="10">
        <v>1</v>
      </c>
      <c r="O148" s="10">
        <v>1</v>
      </c>
      <c r="P148" s="66">
        <f t="shared" si="3"/>
        <v>14</v>
      </c>
      <c r="Q148" s="73">
        <v>7</v>
      </c>
    </row>
    <row r="149" spans="1:17">
      <c r="A149" s="8" t="s">
        <v>62</v>
      </c>
      <c r="B149" s="10">
        <v>1</v>
      </c>
      <c r="C149" s="10">
        <v>1</v>
      </c>
      <c r="D149" s="10">
        <v>1</v>
      </c>
      <c r="E149" s="10">
        <v>1</v>
      </c>
      <c r="F149" s="10">
        <v>1</v>
      </c>
      <c r="G149" s="10">
        <v>1</v>
      </c>
      <c r="H149" s="10">
        <v>1</v>
      </c>
      <c r="I149" s="10">
        <v>1</v>
      </c>
      <c r="J149" s="10">
        <v>1</v>
      </c>
      <c r="K149" s="10">
        <v>1</v>
      </c>
      <c r="L149" s="10">
        <v>1</v>
      </c>
      <c r="M149" s="10">
        <v>1</v>
      </c>
      <c r="N149" s="10">
        <v>1</v>
      </c>
      <c r="O149" s="10">
        <v>1</v>
      </c>
      <c r="P149" s="66">
        <f t="shared" si="3"/>
        <v>14</v>
      </c>
      <c r="Q149" s="73">
        <v>6</v>
      </c>
    </row>
    <row r="150" spans="1:17">
      <c r="A150" s="8" t="s">
        <v>64</v>
      </c>
      <c r="B150" s="10">
        <v>1</v>
      </c>
      <c r="C150" s="10">
        <v>1</v>
      </c>
      <c r="D150" s="10">
        <v>1</v>
      </c>
      <c r="E150" s="10">
        <v>1</v>
      </c>
      <c r="F150" s="10">
        <v>1</v>
      </c>
      <c r="G150" s="10">
        <v>1</v>
      </c>
      <c r="H150" s="10">
        <v>1</v>
      </c>
      <c r="I150" s="10">
        <v>1</v>
      </c>
      <c r="J150" s="10">
        <v>1</v>
      </c>
      <c r="K150" s="10">
        <v>1</v>
      </c>
      <c r="L150" s="10">
        <v>1</v>
      </c>
      <c r="M150" s="10">
        <v>1</v>
      </c>
      <c r="N150" s="10">
        <v>1</v>
      </c>
      <c r="O150" s="10">
        <v>1</v>
      </c>
      <c r="P150" s="66">
        <f t="shared" si="3"/>
        <v>14</v>
      </c>
      <c r="Q150" s="73">
        <v>5</v>
      </c>
    </row>
    <row r="151" spans="1:17">
      <c r="A151" s="8" t="s">
        <v>73</v>
      </c>
      <c r="B151" s="10">
        <v>1</v>
      </c>
      <c r="C151" s="10">
        <v>1</v>
      </c>
      <c r="D151" s="10">
        <v>1</v>
      </c>
      <c r="E151" s="10">
        <v>1</v>
      </c>
      <c r="F151" s="10">
        <v>1</v>
      </c>
      <c r="G151" s="10">
        <v>1</v>
      </c>
      <c r="H151" s="10">
        <v>1</v>
      </c>
      <c r="I151" s="10">
        <v>1</v>
      </c>
      <c r="J151" s="10">
        <v>1</v>
      </c>
      <c r="K151" s="10">
        <v>1</v>
      </c>
      <c r="L151" s="10">
        <v>1</v>
      </c>
      <c r="M151" s="10">
        <v>1</v>
      </c>
      <c r="N151" s="10">
        <v>1</v>
      </c>
      <c r="O151" s="10">
        <v>1</v>
      </c>
      <c r="P151" s="66">
        <f t="shared" si="3"/>
        <v>14</v>
      </c>
      <c r="Q151" s="73">
        <v>4</v>
      </c>
    </row>
    <row r="152" spans="1:17">
      <c r="A152" s="8" t="s">
        <v>77</v>
      </c>
      <c r="B152" s="10">
        <v>1</v>
      </c>
      <c r="C152" s="10">
        <v>1</v>
      </c>
      <c r="D152" s="10">
        <v>1</v>
      </c>
      <c r="E152" s="10">
        <v>1</v>
      </c>
      <c r="F152" s="10">
        <v>1</v>
      </c>
      <c r="G152" s="10">
        <v>1</v>
      </c>
      <c r="H152" s="10">
        <v>1</v>
      </c>
      <c r="I152" s="10">
        <v>1</v>
      </c>
      <c r="J152" s="10">
        <v>1</v>
      </c>
      <c r="K152" s="10">
        <v>1</v>
      </c>
      <c r="L152" s="10">
        <v>1</v>
      </c>
      <c r="M152" s="10">
        <v>1</v>
      </c>
      <c r="N152" s="10">
        <v>1</v>
      </c>
      <c r="O152" s="10">
        <v>1</v>
      </c>
      <c r="P152" s="66">
        <f t="shared" si="3"/>
        <v>14</v>
      </c>
      <c r="Q152" s="73">
        <v>3</v>
      </c>
    </row>
    <row r="153" spans="1:17">
      <c r="A153" s="8" t="s">
        <v>84</v>
      </c>
      <c r="B153" s="10">
        <v>1</v>
      </c>
      <c r="C153" s="10">
        <v>1</v>
      </c>
      <c r="D153" s="10">
        <v>1</v>
      </c>
      <c r="E153" s="10">
        <v>1</v>
      </c>
      <c r="F153" s="10">
        <v>1</v>
      </c>
      <c r="G153" s="10">
        <v>1</v>
      </c>
      <c r="H153" s="10">
        <v>1</v>
      </c>
      <c r="I153" s="10">
        <v>1</v>
      </c>
      <c r="J153" s="10">
        <v>1</v>
      </c>
      <c r="K153" s="10">
        <v>1</v>
      </c>
      <c r="L153" s="10">
        <v>1</v>
      </c>
      <c r="M153" s="10">
        <v>1</v>
      </c>
      <c r="N153" s="10">
        <v>1</v>
      </c>
      <c r="O153" s="10">
        <v>1</v>
      </c>
      <c r="P153" s="66">
        <f t="shared" si="3"/>
        <v>14</v>
      </c>
      <c r="Q153" s="73">
        <v>2</v>
      </c>
    </row>
    <row r="154" spans="1:17">
      <c r="A154" s="8" t="s">
        <v>86</v>
      </c>
      <c r="B154" s="10">
        <v>1</v>
      </c>
      <c r="C154" s="10">
        <v>1</v>
      </c>
      <c r="D154" s="10">
        <v>1</v>
      </c>
      <c r="E154" s="10">
        <v>1</v>
      </c>
      <c r="F154" s="10">
        <v>1</v>
      </c>
      <c r="G154" s="10">
        <v>1</v>
      </c>
      <c r="H154" s="10">
        <v>1</v>
      </c>
      <c r="I154" s="10">
        <v>1</v>
      </c>
      <c r="J154" s="10">
        <v>1</v>
      </c>
      <c r="K154" s="10">
        <v>1</v>
      </c>
      <c r="L154" s="10">
        <v>1</v>
      </c>
      <c r="M154" s="10">
        <v>1</v>
      </c>
      <c r="N154" s="10">
        <v>1</v>
      </c>
      <c r="O154" s="10">
        <v>1</v>
      </c>
      <c r="P154" s="66">
        <f t="shared" si="3"/>
        <v>14</v>
      </c>
      <c r="Q154" s="73">
        <v>1</v>
      </c>
    </row>
    <row r="156" spans="1:17">
      <c r="A156" s="222" t="s">
        <v>131</v>
      </c>
      <c r="B156" s="222"/>
      <c r="C156" s="222"/>
      <c r="D156" s="222"/>
      <c r="E156" s="222"/>
      <c r="F156" s="222"/>
      <c r="G156" s="222"/>
      <c r="H156" s="222"/>
      <c r="I156" s="222"/>
      <c r="J156" s="222"/>
      <c r="K156" s="222"/>
      <c r="L156" s="222"/>
      <c r="M156" s="222"/>
      <c r="N156" s="222"/>
      <c r="O156" s="222"/>
      <c r="P156" s="222"/>
      <c r="Q156" s="222"/>
    </row>
    <row r="157" spans="1:17">
      <c r="A157" s="86" t="s">
        <v>104</v>
      </c>
      <c r="B157" s="87">
        <f>SUM($S$117:$S$118)/2</f>
        <v>1</v>
      </c>
      <c r="C157" s="87">
        <f t="shared" ref="C157:I157" si="4">SUM($S$117:$S$118)/2</f>
        <v>1</v>
      </c>
      <c r="D157" s="87">
        <f t="shared" si="4"/>
        <v>1</v>
      </c>
      <c r="E157" s="87">
        <f t="shared" si="4"/>
        <v>1</v>
      </c>
      <c r="F157" s="87">
        <f t="shared" si="4"/>
        <v>1</v>
      </c>
      <c r="G157" s="87">
        <f t="shared" si="4"/>
        <v>1</v>
      </c>
      <c r="H157" s="87">
        <f t="shared" si="4"/>
        <v>1</v>
      </c>
      <c r="I157" s="87">
        <f t="shared" si="4"/>
        <v>1</v>
      </c>
      <c r="J157" s="88">
        <v>0</v>
      </c>
      <c r="K157" s="88">
        <v>0</v>
      </c>
      <c r="L157" s="88">
        <v>0</v>
      </c>
      <c r="M157" s="88">
        <v>0</v>
      </c>
      <c r="N157" s="88">
        <v>0</v>
      </c>
      <c r="O157" s="88">
        <v>0</v>
      </c>
      <c r="P157" s="76"/>
      <c r="Q157" s="76"/>
    </row>
    <row r="159" spans="1:17">
      <c r="B159" s="230" t="s">
        <v>133</v>
      </c>
      <c r="C159" s="231"/>
      <c r="D159" s="231"/>
      <c r="E159" s="231"/>
      <c r="F159" s="231"/>
      <c r="G159" s="231"/>
      <c r="H159" s="231"/>
      <c r="I159" s="231"/>
      <c r="J159" s="231"/>
      <c r="K159" s="231"/>
      <c r="L159" s="231"/>
      <c r="M159" s="231"/>
      <c r="N159" s="231"/>
      <c r="O159" s="231"/>
    </row>
    <row r="160" spans="1:17">
      <c r="A160" s="71" t="s">
        <v>12</v>
      </c>
      <c r="B160" s="4" t="s">
        <v>0</v>
      </c>
      <c r="C160" s="4" t="s">
        <v>1</v>
      </c>
      <c r="D160" s="4" t="s">
        <v>2</v>
      </c>
      <c r="E160" s="4" t="s">
        <v>3</v>
      </c>
      <c r="F160" s="4" t="s">
        <v>4</v>
      </c>
      <c r="G160" s="4" t="s">
        <v>5</v>
      </c>
      <c r="H160" s="4" t="s">
        <v>6</v>
      </c>
      <c r="I160" s="4" t="s">
        <v>7</v>
      </c>
      <c r="J160" s="4" t="s">
        <v>8</v>
      </c>
      <c r="K160" s="4" t="s">
        <v>9</v>
      </c>
      <c r="L160" s="4" t="s">
        <v>10</v>
      </c>
      <c r="M160" s="4" t="s">
        <v>10</v>
      </c>
      <c r="N160" s="4" t="s">
        <v>11</v>
      </c>
      <c r="O160" s="4" t="s">
        <v>9</v>
      </c>
      <c r="P160" s="31" t="s">
        <v>104</v>
      </c>
    </row>
    <row r="161" spans="1:16">
      <c r="A161" s="8" t="s">
        <v>14</v>
      </c>
      <c r="B161" s="6">
        <v>1</v>
      </c>
      <c r="C161" s="6">
        <v>0</v>
      </c>
      <c r="D161" s="6">
        <v>0</v>
      </c>
      <c r="E161" s="6">
        <v>0</v>
      </c>
      <c r="F161" s="6">
        <v>0</v>
      </c>
      <c r="G161" s="6">
        <v>0</v>
      </c>
      <c r="H161" s="6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>
        <f>SQRT((((B161-$B$157)^2)+((C161-$C$157)^2)+((D161-$D$157)^2)+((E161-$E$157)^2)+((F161-$F$157)^2)+((G161-$G$157)^2)+((H161-$H$157)^2)+((I161-$I$157)^2)+((J161-$J$157)^2)+((K161-$K$157)^2)+((L161-$L$157)^2)+((M161-$M$157)^2)+((N161-$N$157)^2)+((O161-$O$157)^2)))</f>
        <v>2.6457513110645907</v>
      </c>
    </row>
    <row r="162" spans="1:16">
      <c r="A162" s="8" t="s">
        <v>15</v>
      </c>
      <c r="B162" s="6">
        <v>1</v>
      </c>
      <c r="C162" s="6">
        <v>0</v>
      </c>
      <c r="D162" s="6">
        <v>0</v>
      </c>
      <c r="E162" s="6">
        <v>0</v>
      </c>
      <c r="F162" s="6">
        <v>0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>
        <f t="shared" ref="P162:P225" si="5">SQRT((((B162-$B$157)^2)+((C162-$C$157)^2)+((D162-$D$157)^2)+((E162-$E$157)^2)+((F162-$F$157)^2)+((G162-$G$157)^2)+((H162-$H$157)^2)+((I162-$I$157)^2)+((J162-$J$157)^2)+((K162-$K$157)^2)+((L162-$L$157)^2)+((M162-$M$157)^2)+((N162-$N$157)^2)+((O162-$O$157)^2)))</f>
        <v>2.6457513110645907</v>
      </c>
    </row>
    <row r="163" spans="1:16">
      <c r="A163" s="8" t="s">
        <v>20</v>
      </c>
      <c r="B163" s="10">
        <v>1</v>
      </c>
      <c r="C163" s="10">
        <v>0</v>
      </c>
      <c r="D163" s="10">
        <v>0</v>
      </c>
      <c r="E163" s="10">
        <v>0</v>
      </c>
      <c r="F163" s="10">
        <v>0</v>
      </c>
      <c r="G163" s="10">
        <v>0</v>
      </c>
      <c r="H163" s="10">
        <v>0</v>
      </c>
      <c r="I163" s="10">
        <v>0</v>
      </c>
      <c r="J163" s="10">
        <v>0</v>
      </c>
      <c r="K163" s="10">
        <v>0</v>
      </c>
      <c r="L163" s="10">
        <v>0</v>
      </c>
      <c r="M163" s="10">
        <v>0</v>
      </c>
      <c r="N163" s="10">
        <v>0</v>
      </c>
      <c r="O163" s="10">
        <v>0</v>
      </c>
      <c r="P163">
        <f t="shared" si="5"/>
        <v>2.6457513110645907</v>
      </c>
    </row>
    <row r="164" spans="1:16">
      <c r="A164" s="8" t="s">
        <v>21</v>
      </c>
      <c r="B164" s="72">
        <v>1</v>
      </c>
      <c r="C164" s="72">
        <v>0</v>
      </c>
      <c r="D164" s="72">
        <v>0</v>
      </c>
      <c r="E164" s="72">
        <v>0</v>
      </c>
      <c r="F164" s="72">
        <v>0</v>
      </c>
      <c r="G164" s="72">
        <v>0</v>
      </c>
      <c r="H164" s="72">
        <v>0</v>
      </c>
      <c r="I164" s="72">
        <v>0</v>
      </c>
      <c r="J164" s="72">
        <v>0</v>
      </c>
      <c r="K164" s="72">
        <v>0</v>
      </c>
      <c r="L164" s="72">
        <v>0</v>
      </c>
      <c r="M164" s="72">
        <v>0</v>
      </c>
      <c r="N164" s="72">
        <v>0</v>
      </c>
      <c r="O164" s="72">
        <v>0</v>
      </c>
      <c r="P164">
        <f t="shared" si="5"/>
        <v>2.6457513110645907</v>
      </c>
    </row>
    <row r="165" spans="1:16">
      <c r="A165" s="8" t="s">
        <v>31</v>
      </c>
      <c r="B165" s="10">
        <v>1</v>
      </c>
      <c r="C165" s="10">
        <v>0</v>
      </c>
      <c r="D165" s="10">
        <v>0</v>
      </c>
      <c r="E165" s="10">
        <v>0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0">
        <v>0</v>
      </c>
      <c r="L165" s="10">
        <v>0</v>
      </c>
      <c r="M165" s="10">
        <v>0</v>
      </c>
      <c r="N165" s="10">
        <v>0</v>
      </c>
      <c r="O165" s="10">
        <v>0</v>
      </c>
      <c r="P165">
        <f t="shared" si="5"/>
        <v>2.6457513110645907</v>
      </c>
    </row>
    <row r="166" spans="1:16">
      <c r="A166" s="8" t="s">
        <v>58</v>
      </c>
      <c r="B166" s="10">
        <v>1</v>
      </c>
      <c r="C166" s="10">
        <v>0</v>
      </c>
      <c r="D166" s="10">
        <v>0</v>
      </c>
      <c r="E166" s="10">
        <v>0</v>
      </c>
      <c r="F166" s="10">
        <v>0</v>
      </c>
      <c r="G166" s="10">
        <v>0</v>
      </c>
      <c r="H166" s="10">
        <v>0</v>
      </c>
      <c r="I166" s="10">
        <v>0</v>
      </c>
      <c r="J166" s="10">
        <v>0</v>
      </c>
      <c r="K166" s="10">
        <v>0</v>
      </c>
      <c r="L166" s="10">
        <v>0</v>
      </c>
      <c r="M166" s="10">
        <v>0</v>
      </c>
      <c r="N166" s="10">
        <v>0</v>
      </c>
      <c r="O166" s="10">
        <v>0</v>
      </c>
      <c r="P166">
        <f t="shared" si="5"/>
        <v>2.6457513110645907</v>
      </c>
    </row>
    <row r="167" spans="1:16">
      <c r="A167" s="8" t="s">
        <v>28</v>
      </c>
      <c r="B167" s="10">
        <v>1</v>
      </c>
      <c r="C167" s="10">
        <v>1</v>
      </c>
      <c r="D167" s="10">
        <v>0</v>
      </c>
      <c r="E167" s="10">
        <v>0</v>
      </c>
      <c r="F167" s="10">
        <v>0</v>
      </c>
      <c r="G167" s="10">
        <v>0</v>
      </c>
      <c r="H167" s="10">
        <v>0</v>
      </c>
      <c r="I167" s="10">
        <v>0</v>
      </c>
      <c r="J167" s="10">
        <v>0</v>
      </c>
      <c r="K167" s="10">
        <v>0</v>
      </c>
      <c r="L167" s="10">
        <v>0</v>
      </c>
      <c r="M167" s="10">
        <v>0</v>
      </c>
      <c r="N167" s="10">
        <v>0</v>
      </c>
      <c r="O167" s="10">
        <v>0</v>
      </c>
      <c r="P167">
        <f t="shared" si="5"/>
        <v>2.4494897427831779</v>
      </c>
    </row>
    <row r="168" spans="1:16">
      <c r="A168" s="8" t="s">
        <v>33</v>
      </c>
      <c r="B168" s="10">
        <v>1</v>
      </c>
      <c r="C168" s="10">
        <v>1</v>
      </c>
      <c r="D168" s="10">
        <v>0</v>
      </c>
      <c r="E168" s="10">
        <v>0</v>
      </c>
      <c r="F168" s="10">
        <v>0</v>
      </c>
      <c r="G168" s="10">
        <v>0</v>
      </c>
      <c r="H168" s="10">
        <v>0</v>
      </c>
      <c r="I168" s="10">
        <v>0</v>
      </c>
      <c r="J168" s="10">
        <v>0</v>
      </c>
      <c r="K168" s="10">
        <v>0</v>
      </c>
      <c r="L168" s="10">
        <v>0</v>
      </c>
      <c r="M168" s="10">
        <v>0</v>
      </c>
      <c r="N168" s="10">
        <v>0</v>
      </c>
      <c r="O168" s="10">
        <v>0</v>
      </c>
      <c r="P168">
        <f t="shared" si="5"/>
        <v>2.4494897427831779</v>
      </c>
    </row>
    <row r="169" spans="1:16">
      <c r="A169" s="8" t="s">
        <v>36</v>
      </c>
      <c r="B169" s="10">
        <v>1</v>
      </c>
      <c r="C169" s="10">
        <v>1</v>
      </c>
      <c r="D169" s="10">
        <v>0</v>
      </c>
      <c r="E169" s="10">
        <v>0</v>
      </c>
      <c r="F169" s="10">
        <v>0</v>
      </c>
      <c r="G169" s="10">
        <v>0</v>
      </c>
      <c r="H169" s="10">
        <v>0</v>
      </c>
      <c r="I169" s="10">
        <v>0</v>
      </c>
      <c r="J169" s="10">
        <v>0</v>
      </c>
      <c r="K169" s="10">
        <v>0</v>
      </c>
      <c r="L169" s="10">
        <v>0</v>
      </c>
      <c r="M169" s="10">
        <v>0</v>
      </c>
      <c r="N169" s="10">
        <v>0</v>
      </c>
      <c r="O169" s="10">
        <v>0</v>
      </c>
      <c r="P169">
        <f t="shared" si="5"/>
        <v>2.4494897427831779</v>
      </c>
    </row>
    <row r="170" spans="1:16">
      <c r="A170" s="8" t="s">
        <v>49</v>
      </c>
      <c r="B170" s="10">
        <v>1</v>
      </c>
      <c r="C170" s="10">
        <v>1</v>
      </c>
      <c r="D170" s="10">
        <v>0</v>
      </c>
      <c r="E170" s="10">
        <v>0</v>
      </c>
      <c r="F170" s="10">
        <v>0</v>
      </c>
      <c r="G170" s="10">
        <v>0</v>
      </c>
      <c r="H170" s="10">
        <v>0</v>
      </c>
      <c r="I170" s="10">
        <v>0</v>
      </c>
      <c r="J170" s="10">
        <v>0</v>
      </c>
      <c r="K170" s="10">
        <v>0</v>
      </c>
      <c r="L170" s="10">
        <v>0</v>
      </c>
      <c r="M170" s="10">
        <v>0</v>
      </c>
      <c r="N170" s="10">
        <v>0</v>
      </c>
      <c r="O170" s="10">
        <v>0</v>
      </c>
      <c r="P170">
        <f t="shared" si="5"/>
        <v>2.4494897427831779</v>
      </c>
    </row>
    <row r="171" spans="1:16">
      <c r="A171" s="8" t="s">
        <v>50</v>
      </c>
      <c r="B171" s="10">
        <v>1</v>
      </c>
      <c r="C171" s="10">
        <v>1</v>
      </c>
      <c r="D171" s="10">
        <v>0</v>
      </c>
      <c r="E171" s="10">
        <v>0</v>
      </c>
      <c r="F171" s="10">
        <v>0</v>
      </c>
      <c r="G171" s="10">
        <v>0</v>
      </c>
      <c r="H171" s="10">
        <v>0</v>
      </c>
      <c r="I171" s="10">
        <v>0</v>
      </c>
      <c r="J171" s="10">
        <v>0</v>
      </c>
      <c r="K171" s="10">
        <v>0</v>
      </c>
      <c r="L171" s="10">
        <v>0</v>
      </c>
      <c r="M171" s="10">
        <v>0</v>
      </c>
      <c r="N171" s="10">
        <v>0</v>
      </c>
      <c r="O171" s="10">
        <v>0</v>
      </c>
      <c r="P171">
        <f t="shared" si="5"/>
        <v>2.4494897427831779</v>
      </c>
    </row>
    <row r="172" spans="1:16">
      <c r="A172" s="8" t="s">
        <v>51</v>
      </c>
      <c r="B172" s="10">
        <v>1</v>
      </c>
      <c r="C172" s="10">
        <v>1</v>
      </c>
      <c r="D172" s="10">
        <v>0</v>
      </c>
      <c r="E172" s="10">
        <v>0</v>
      </c>
      <c r="F172" s="10">
        <v>0</v>
      </c>
      <c r="G172" s="10">
        <v>0</v>
      </c>
      <c r="H172" s="10">
        <v>0</v>
      </c>
      <c r="I172" s="10">
        <v>0</v>
      </c>
      <c r="J172" s="10">
        <v>0</v>
      </c>
      <c r="K172" s="10">
        <v>0</v>
      </c>
      <c r="L172" s="10">
        <v>0</v>
      </c>
      <c r="M172" s="10">
        <v>0</v>
      </c>
      <c r="N172" s="10">
        <v>0</v>
      </c>
      <c r="O172" s="10">
        <v>0</v>
      </c>
      <c r="P172">
        <f t="shared" si="5"/>
        <v>2.4494897427831779</v>
      </c>
    </row>
    <row r="173" spans="1:16">
      <c r="A173" s="8" t="s">
        <v>54</v>
      </c>
      <c r="B173" s="10">
        <v>1</v>
      </c>
      <c r="C173" s="10">
        <v>1</v>
      </c>
      <c r="D173" s="10">
        <v>0</v>
      </c>
      <c r="E173" s="10">
        <v>0</v>
      </c>
      <c r="F173" s="10">
        <v>0</v>
      </c>
      <c r="G173" s="10">
        <v>0</v>
      </c>
      <c r="H173" s="10">
        <v>0</v>
      </c>
      <c r="I173" s="10">
        <v>0</v>
      </c>
      <c r="J173" s="10">
        <v>0</v>
      </c>
      <c r="K173" s="10">
        <v>0</v>
      </c>
      <c r="L173" s="10">
        <v>0</v>
      </c>
      <c r="M173" s="10">
        <v>0</v>
      </c>
      <c r="N173" s="10">
        <v>0</v>
      </c>
      <c r="O173" s="10">
        <v>0</v>
      </c>
      <c r="P173">
        <f t="shared" si="5"/>
        <v>2.4494897427831779</v>
      </c>
    </row>
    <row r="174" spans="1:16">
      <c r="A174" s="8" t="s">
        <v>56</v>
      </c>
      <c r="B174" s="10">
        <v>1</v>
      </c>
      <c r="C174" s="10">
        <v>1</v>
      </c>
      <c r="D174" s="10">
        <v>0</v>
      </c>
      <c r="E174" s="10">
        <v>0</v>
      </c>
      <c r="F174" s="10">
        <v>0</v>
      </c>
      <c r="G174" s="10">
        <v>0</v>
      </c>
      <c r="H174" s="10">
        <v>0</v>
      </c>
      <c r="I174" s="10">
        <v>0</v>
      </c>
      <c r="J174" s="10">
        <v>0</v>
      </c>
      <c r="K174" s="10">
        <v>0</v>
      </c>
      <c r="L174" s="10">
        <v>0</v>
      </c>
      <c r="M174" s="10">
        <v>0</v>
      </c>
      <c r="N174" s="10">
        <v>0</v>
      </c>
      <c r="O174" s="10">
        <v>0</v>
      </c>
      <c r="P174">
        <f t="shared" si="5"/>
        <v>2.4494897427831779</v>
      </c>
    </row>
    <row r="175" spans="1:16">
      <c r="A175" s="8" t="s">
        <v>59</v>
      </c>
      <c r="B175" s="10">
        <v>1</v>
      </c>
      <c r="C175" s="10">
        <v>1</v>
      </c>
      <c r="D175" s="10">
        <v>0</v>
      </c>
      <c r="E175" s="10">
        <v>0</v>
      </c>
      <c r="F175" s="10">
        <v>0</v>
      </c>
      <c r="G175" s="10">
        <v>0</v>
      </c>
      <c r="H175" s="10">
        <v>0</v>
      </c>
      <c r="I175" s="10">
        <v>0</v>
      </c>
      <c r="J175" s="10">
        <v>0</v>
      </c>
      <c r="K175" s="10">
        <v>0</v>
      </c>
      <c r="L175" s="10">
        <v>0</v>
      </c>
      <c r="M175" s="10">
        <v>0</v>
      </c>
      <c r="N175" s="10">
        <v>0</v>
      </c>
      <c r="O175" s="10">
        <v>0</v>
      </c>
      <c r="P175">
        <f t="shared" si="5"/>
        <v>2.4494897427831779</v>
      </c>
    </row>
    <row r="176" spans="1:16">
      <c r="A176" s="8" t="s">
        <v>65</v>
      </c>
      <c r="B176" s="10">
        <v>1</v>
      </c>
      <c r="C176" s="10">
        <v>1</v>
      </c>
      <c r="D176" s="10">
        <v>0</v>
      </c>
      <c r="E176" s="10">
        <v>0</v>
      </c>
      <c r="F176" s="10">
        <v>0</v>
      </c>
      <c r="G176" s="10">
        <v>0</v>
      </c>
      <c r="H176" s="10">
        <v>0</v>
      </c>
      <c r="I176" s="10">
        <v>0</v>
      </c>
      <c r="J176" s="10">
        <v>0</v>
      </c>
      <c r="K176" s="10">
        <v>0</v>
      </c>
      <c r="L176" s="10">
        <v>0</v>
      </c>
      <c r="M176" s="10">
        <v>0</v>
      </c>
      <c r="N176" s="10">
        <v>0</v>
      </c>
      <c r="O176" s="10">
        <v>0</v>
      </c>
      <c r="P176">
        <f t="shared" si="5"/>
        <v>2.4494897427831779</v>
      </c>
    </row>
    <row r="177" spans="1:16">
      <c r="A177" s="8" t="s">
        <v>79</v>
      </c>
      <c r="B177" s="10">
        <v>1</v>
      </c>
      <c r="C177" s="10">
        <v>1</v>
      </c>
      <c r="D177" s="10">
        <v>0</v>
      </c>
      <c r="E177" s="10">
        <v>0</v>
      </c>
      <c r="F177" s="10">
        <v>0</v>
      </c>
      <c r="G177" s="10">
        <v>0</v>
      </c>
      <c r="H177" s="10">
        <v>0</v>
      </c>
      <c r="I177" s="10">
        <v>0</v>
      </c>
      <c r="J177" s="10">
        <v>0</v>
      </c>
      <c r="K177" s="10">
        <v>0</v>
      </c>
      <c r="L177" s="10">
        <v>0</v>
      </c>
      <c r="M177" s="10">
        <v>0</v>
      </c>
      <c r="N177" s="10">
        <v>0</v>
      </c>
      <c r="O177" s="10">
        <v>0</v>
      </c>
      <c r="P177">
        <f t="shared" si="5"/>
        <v>2.4494897427831779</v>
      </c>
    </row>
    <row r="178" spans="1:16">
      <c r="A178" s="8" t="s">
        <v>82</v>
      </c>
      <c r="B178" s="10">
        <v>1</v>
      </c>
      <c r="C178" s="10">
        <v>1</v>
      </c>
      <c r="D178" s="10">
        <v>0</v>
      </c>
      <c r="E178" s="10">
        <v>0</v>
      </c>
      <c r="F178" s="10">
        <v>0</v>
      </c>
      <c r="G178" s="10">
        <v>0</v>
      </c>
      <c r="H178" s="10">
        <v>0</v>
      </c>
      <c r="I178" s="10">
        <v>0</v>
      </c>
      <c r="J178" s="10">
        <v>0</v>
      </c>
      <c r="K178" s="10">
        <v>0</v>
      </c>
      <c r="L178" s="10">
        <v>0</v>
      </c>
      <c r="M178" s="10">
        <v>0</v>
      </c>
      <c r="N178" s="10">
        <v>0</v>
      </c>
      <c r="O178" s="10">
        <v>0</v>
      </c>
      <c r="P178">
        <f t="shared" si="5"/>
        <v>2.4494897427831779</v>
      </c>
    </row>
    <row r="179" spans="1:16">
      <c r="A179" s="8" t="s">
        <v>16</v>
      </c>
      <c r="B179" s="6">
        <v>1</v>
      </c>
      <c r="C179" s="6">
        <v>1</v>
      </c>
      <c r="D179" s="6">
        <v>1</v>
      </c>
      <c r="E179" s="6">
        <v>0</v>
      </c>
      <c r="F179" s="6">
        <v>0</v>
      </c>
      <c r="G179" s="6">
        <v>0</v>
      </c>
      <c r="H179" s="6">
        <v>0</v>
      </c>
      <c r="I179" s="6">
        <v>0</v>
      </c>
      <c r="J179" s="6">
        <v>0</v>
      </c>
      <c r="K179" s="6">
        <v>0</v>
      </c>
      <c r="L179" s="6">
        <v>0</v>
      </c>
      <c r="M179" s="6">
        <v>0</v>
      </c>
      <c r="N179" s="6">
        <v>0</v>
      </c>
      <c r="O179" s="6">
        <v>0</v>
      </c>
      <c r="P179">
        <f t="shared" si="5"/>
        <v>2.2360679774997898</v>
      </c>
    </row>
    <row r="180" spans="1:16">
      <c r="A180" s="8" t="s">
        <v>30</v>
      </c>
      <c r="B180" s="10">
        <v>1</v>
      </c>
      <c r="C180" s="10">
        <v>1</v>
      </c>
      <c r="D180" s="10">
        <v>1</v>
      </c>
      <c r="E180" s="10">
        <v>0</v>
      </c>
      <c r="F180" s="10">
        <v>0</v>
      </c>
      <c r="G180" s="10">
        <v>0</v>
      </c>
      <c r="H180" s="10">
        <v>0</v>
      </c>
      <c r="I180" s="10">
        <v>0</v>
      </c>
      <c r="J180" s="10">
        <v>0</v>
      </c>
      <c r="K180" s="10">
        <v>0</v>
      </c>
      <c r="L180" s="10">
        <v>0</v>
      </c>
      <c r="M180" s="10">
        <v>0</v>
      </c>
      <c r="N180" s="10">
        <v>0</v>
      </c>
      <c r="O180" s="10">
        <v>0</v>
      </c>
      <c r="P180">
        <f t="shared" si="5"/>
        <v>2.2360679774997898</v>
      </c>
    </row>
    <row r="181" spans="1:16">
      <c r="A181" s="8" t="s">
        <v>32</v>
      </c>
      <c r="B181" s="10">
        <v>1</v>
      </c>
      <c r="C181" s="10">
        <v>1</v>
      </c>
      <c r="D181" s="10">
        <v>1</v>
      </c>
      <c r="E181" s="10">
        <v>0</v>
      </c>
      <c r="F181" s="10">
        <v>0</v>
      </c>
      <c r="G181" s="10">
        <v>0</v>
      </c>
      <c r="H181" s="10">
        <v>0</v>
      </c>
      <c r="I181" s="10">
        <v>0</v>
      </c>
      <c r="J181" s="10">
        <v>0</v>
      </c>
      <c r="K181" s="10">
        <v>0</v>
      </c>
      <c r="L181" s="10">
        <v>0</v>
      </c>
      <c r="M181" s="10">
        <v>0</v>
      </c>
      <c r="N181" s="10">
        <v>0</v>
      </c>
      <c r="O181" s="10">
        <v>0</v>
      </c>
      <c r="P181">
        <f t="shared" si="5"/>
        <v>2.2360679774997898</v>
      </c>
    </row>
    <row r="182" spans="1:16">
      <c r="A182" s="8" t="s">
        <v>34</v>
      </c>
      <c r="B182" s="10">
        <v>1</v>
      </c>
      <c r="C182" s="10">
        <v>1</v>
      </c>
      <c r="D182" s="10">
        <v>1</v>
      </c>
      <c r="E182" s="10">
        <v>0</v>
      </c>
      <c r="F182" s="10">
        <v>0</v>
      </c>
      <c r="G182" s="10">
        <v>0</v>
      </c>
      <c r="H182" s="10">
        <v>0</v>
      </c>
      <c r="I182" s="10">
        <v>0</v>
      </c>
      <c r="J182" s="10">
        <v>0</v>
      </c>
      <c r="K182" s="10">
        <v>0</v>
      </c>
      <c r="L182" s="10">
        <v>0</v>
      </c>
      <c r="M182" s="10">
        <v>0</v>
      </c>
      <c r="N182" s="10">
        <v>0</v>
      </c>
      <c r="O182" s="10">
        <v>0</v>
      </c>
      <c r="P182">
        <f t="shared" si="5"/>
        <v>2.2360679774997898</v>
      </c>
    </row>
    <row r="183" spans="1:16">
      <c r="A183" s="8" t="s">
        <v>38</v>
      </c>
      <c r="B183" s="10">
        <v>1</v>
      </c>
      <c r="C183" s="10">
        <v>1</v>
      </c>
      <c r="D183" s="10">
        <v>1</v>
      </c>
      <c r="E183" s="10">
        <v>0</v>
      </c>
      <c r="F183" s="10">
        <v>0</v>
      </c>
      <c r="G183" s="10">
        <v>0</v>
      </c>
      <c r="H183" s="10">
        <v>0</v>
      </c>
      <c r="I183" s="10">
        <v>0</v>
      </c>
      <c r="J183" s="10">
        <v>0</v>
      </c>
      <c r="K183" s="10">
        <v>0</v>
      </c>
      <c r="L183" s="10">
        <v>0</v>
      </c>
      <c r="M183" s="10">
        <v>0</v>
      </c>
      <c r="N183" s="10">
        <v>0</v>
      </c>
      <c r="O183" s="10">
        <v>0</v>
      </c>
      <c r="P183">
        <f t="shared" si="5"/>
        <v>2.2360679774997898</v>
      </c>
    </row>
    <row r="184" spans="1:16">
      <c r="A184" s="8" t="s">
        <v>66</v>
      </c>
      <c r="B184" s="10">
        <v>1</v>
      </c>
      <c r="C184" s="10">
        <v>1</v>
      </c>
      <c r="D184" s="10">
        <v>1</v>
      </c>
      <c r="E184" s="10">
        <v>0</v>
      </c>
      <c r="F184" s="10">
        <v>0</v>
      </c>
      <c r="G184" s="10">
        <v>0</v>
      </c>
      <c r="H184" s="10">
        <v>0</v>
      </c>
      <c r="I184" s="10">
        <v>0</v>
      </c>
      <c r="J184" s="10">
        <v>0</v>
      </c>
      <c r="K184" s="10">
        <v>0</v>
      </c>
      <c r="L184" s="10">
        <v>0</v>
      </c>
      <c r="M184" s="10">
        <v>0</v>
      </c>
      <c r="N184" s="10">
        <v>0</v>
      </c>
      <c r="O184" s="10">
        <v>0</v>
      </c>
      <c r="P184">
        <f t="shared" si="5"/>
        <v>2.2360679774997898</v>
      </c>
    </row>
    <row r="185" spans="1:16">
      <c r="A185" s="8" t="s">
        <v>67</v>
      </c>
      <c r="B185" s="10">
        <v>1</v>
      </c>
      <c r="C185" s="10">
        <v>1</v>
      </c>
      <c r="D185" s="10">
        <v>1</v>
      </c>
      <c r="E185" s="10">
        <v>0</v>
      </c>
      <c r="F185" s="10">
        <v>0</v>
      </c>
      <c r="G185" s="10">
        <v>0</v>
      </c>
      <c r="H185" s="10">
        <v>0</v>
      </c>
      <c r="I185" s="10">
        <v>0</v>
      </c>
      <c r="J185" s="10">
        <v>0</v>
      </c>
      <c r="K185" s="10">
        <v>0</v>
      </c>
      <c r="L185" s="10">
        <v>0</v>
      </c>
      <c r="M185" s="10">
        <v>0</v>
      </c>
      <c r="N185" s="10">
        <v>0</v>
      </c>
      <c r="O185" s="10">
        <v>0</v>
      </c>
      <c r="P185">
        <f t="shared" si="5"/>
        <v>2.2360679774997898</v>
      </c>
    </row>
    <row r="186" spans="1:16">
      <c r="A186" s="8" t="s">
        <v>72</v>
      </c>
      <c r="B186" s="10">
        <v>1</v>
      </c>
      <c r="C186" s="10">
        <v>1</v>
      </c>
      <c r="D186" s="10">
        <v>1</v>
      </c>
      <c r="E186" s="10">
        <v>0</v>
      </c>
      <c r="F186" s="10">
        <v>0</v>
      </c>
      <c r="G186" s="10">
        <v>0</v>
      </c>
      <c r="H186" s="10">
        <v>0</v>
      </c>
      <c r="I186" s="10">
        <v>0</v>
      </c>
      <c r="J186" s="10">
        <v>0</v>
      </c>
      <c r="K186" s="10">
        <v>0</v>
      </c>
      <c r="L186" s="10">
        <v>0</v>
      </c>
      <c r="M186" s="10">
        <v>0</v>
      </c>
      <c r="N186" s="10">
        <v>0</v>
      </c>
      <c r="O186" s="10">
        <v>0</v>
      </c>
      <c r="P186">
        <f t="shared" si="5"/>
        <v>2.2360679774997898</v>
      </c>
    </row>
    <row r="187" spans="1:16">
      <c r="A187" s="8" t="s">
        <v>74</v>
      </c>
      <c r="B187" s="10">
        <v>1</v>
      </c>
      <c r="C187" s="10">
        <v>1</v>
      </c>
      <c r="D187" s="10">
        <v>1</v>
      </c>
      <c r="E187" s="10">
        <v>0</v>
      </c>
      <c r="F187" s="10">
        <v>0</v>
      </c>
      <c r="G187" s="10">
        <v>0</v>
      </c>
      <c r="H187" s="10">
        <v>0</v>
      </c>
      <c r="I187" s="10">
        <v>0</v>
      </c>
      <c r="J187" s="10">
        <v>0</v>
      </c>
      <c r="K187" s="10">
        <v>0</v>
      </c>
      <c r="L187" s="10">
        <v>0</v>
      </c>
      <c r="M187" s="10">
        <v>0</v>
      </c>
      <c r="N187" s="10">
        <v>0</v>
      </c>
      <c r="O187" s="10">
        <v>0</v>
      </c>
      <c r="P187">
        <f t="shared" si="5"/>
        <v>2.2360679774997898</v>
      </c>
    </row>
    <row r="188" spans="1:16">
      <c r="A188" s="8" t="s">
        <v>22</v>
      </c>
      <c r="B188" s="10">
        <v>1</v>
      </c>
      <c r="C188" s="10">
        <v>1</v>
      </c>
      <c r="D188" s="10">
        <v>1</v>
      </c>
      <c r="E188" s="10">
        <v>1</v>
      </c>
      <c r="F188" s="10">
        <v>0</v>
      </c>
      <c r="G188" s="10">
        <v>0</v>
      </c>
      <c r="H188" s="10">
        <v>0</v>
      </c>
      <c r="I188" s="10">
        <v>0</v>
      </c>
      <c r="J188" s="10">
        <v>0</v>
      </c>
      <c r="K188" s="10">
        <v>0</v>
      </c>
      <c r="L188" s="10">
        <v>0</v>
      </c>
      <c r="M188" s="10">
        <v>0</v>
      </c>
      <c r="N188" s="10">
        <v>0</v>
      </c>
      <c r="O188" s="10">
        <v>0</v>
      </c>
      <c r="P188">
        <f t="shared" si="5"/>
        <v>2</v>
      </c>
    </row>
    <row r="189" spans="1:16">
      <c r="A189" s="8" t="s">
        <v>39</v>
      </c>
      <c r="B189" s="10">
        <v>1</v>
      </c>
      <c r="C189" s="10">
        <v>1</v>
      </c>
      <c r="D189" s="10">
        <v>1</v>
      </c>
      <c r="E189" s="10">
        <v>1</v>
      </c>
      <c r="F189" s="10">
        <v>0</v>
      </c>
      <c r="G189" s="10">
        <v>0</v>
      </c>
      <c r="H189" s="10">
        <v>0</v>
      </c>
      <c r="I189" s="10">
        <v>0</v>
      </c>
      <c r="J189" s="10">
        <v>0</v>
      </c>
      <c r="K189" s="10">
        <v>0</v>
      </c>
      <c r="L189" s="10">
        <v>0</v>
      </c>
      <c r="M189" s="10">
        <v>0</v>
      </c>
      <c r="N189" s="10">
        <v>0</v>
      </c>
      <c r="O189" s="10">
        <v>0</v>
      </c>
      <c r="P189">
        <f t="shared" si="5"/>
        <v>2</v>
      </c>
    </row>
    <row r="190" spans="1:16">
      <c r="A190" s="8" t="s">
        <v>46</v>
      </c>
      <c r="B190" s="10">
        <v>1</v>
      </c>
      <c r="C190" s="10">
        <v>1</v>
      </c>
      <c r="D190" s="10">
        <v>1</v>
      </c>
      <c r="E190" s="10">
        <v>1</v>
      </c>
      <c r="F190" s="10">
        <v>0</v>
      </c>
      <c r="G190" s="10">
        <v>0</v>
      </c>
      <c r="H190" s="10">
        <v>0</v>
      </c>
      <c r="I190" s="10">
        <v>0</v>
      </c>
      <c r="J190" s="10">
        <v>0</v>
      </c>
      <c r="K190" s="10">
        <v>0</v>
      </c>
      <c r="L190" s="10">
        <v>0</v>
      </c>
      <c r="M190" s="10">
        <v>0</v>
      </c>
      <c r="N190" s="10">
        <v>0</v>
      </c>
      <c r="O190" s="10">
        <v>0</v>
      </c>
      <c r="P190">
        <f t="shared" si="5"/>
        <v>2</v>
      </c>
    </row>
    <row r="191" spans="1:16">
      <c r="A191" s="8" t="s">
        <v>52</v>
      </c>
      <c r="B191" s="10">
        <v>1</v>
      </c>
      <c r="C191" s="10">
        <v>1</v>
      </c>
      <c r="D191" s="10">
        <v>1</v>
      </c>
      <c r="E191" s="10">
        <v>1</v>
      </c>
      <c r="F191" s="10">
        <v>0</v>
      </c>
      <c r="G191" s="10">
        <v>0</v>
      </c>
      <c r="H191" s="10">
        <v>0</v>
      </c>
      <c r="I191" s="10">
        <v>0</v>
      </c>
      <c r="J191" s="10">
        <v>0</v>
      </c>
      <c r="K191" s="10">
        <v>0</v>
      </c>
      <c r="L191" s="10">
        <v>0</v>
      </c>
      <c r="M191" s="10">
        <v>0</v>
      </c>
      <c r="N191" s="10">
        <v>0</v>
      </c>
      <c r="O191" s="10">
        <v>0</v>
      </c>
      <c r="P191">
        <f t="shared" si="5"/>
        <v>2</v>
      </c>
    </row>
    <row r="192" spans="1:16">
      <c r="A192" s="8" t="s">
        <v>42</v>
      </c>
      <c r="B192" s="10">
        <v>1</v>
      </c>
      <c r="C192" s="10">
        <v>1</v>
      </c>
      <c r="D192" s="10">
        <v>1</v>
      </c>
      <c r="E192" s="10">
        <v>1</v>
      </c>
      <c r="F192" s="10">
        <v>1</v>
      </c>
      <c r="G192" s="10">
        <v>1</v>
      </c>
      <c r="H192" s="10">
        <v>0</v>
      </c>
      <c r="I192" s="10">
        <v>0</v>
      </c>
      <c r="J192" s="10">
        <v>0</v>
      </c>
      <c r="K192" s="10">
        <v>0</v>
      </c>
      <c r="L192" s="10">
        <v>0</v>
      </c>
      <c r="M192" s="10">
        <v>0</v>
      </c>
      <c r="N192" s="10">
        <v>0</v>
      </c>
      <c r="O192" s="10">
        <v>0</v>
      </c>
      <c r="P192">
        <f t="shared" si="5"/>
        <v>1.4142135623730951</v>
      </c>
    </row>
    <row r="193" spans="1:16">
      <c r="A193" s="8" t="s">
        <v>55</v>
      </c>
      <c r="B193" s="10">
        <v>1</v>
      </c>
      <c r="C193" s="10">
        <v>1</v>
      </c>
      <c r="D193" s="10">
        <v>1</v>
      </c>
      <c r="E193" s="10">
        <v>1</v>
      </c>
      <c r="F193" s="10">
        <v>1</v>
      </c>
      <c r="G193" s="10">
        <v>1</v>
      </c>
      <c r="H193" s="10">
        <v>0</v>
      </c>
      <c r="I193" s="10">
        <v>0</v>
      </c>
      <c r="J193" s="10">
        <v>0</v>
      </c>
      <c r="K193" s="10">
        <v>0</v>
      </c>
      <c r="L193" s="10">
        <v>0</v>
      </c>
      <c r="M193" s="10">
        <v>0</v>
      </c>
      <c r="N193" s="10">
        <v>0</v>
      </c>
      <c r="O193" s="10">
        <v>0</v>
      </c>
      <c r="P193">
        <f t="shared" si="5"/>
        <v>1.4142135623730951</v>
      </c>
    </row>
    <row r="194" spans="1:16">
      <c r="A194" s="8" t="s">
        <v>78</v>
      </c>
      <c r="B194" s="10">
        <v>1</v>
      </c>
      <c r="C194" s="10">
        <v>1</v>
      </c>
      <c r="D194" s="10">
        <v>1</v>
      </c>
      <c r="E194" s="10">
        <v>1</v>
      </c>
      <c r="F194" s="10">
        <v>1</v>
      </c>
      <c r="G194" s="10">
        <v>1</v>
      </c>
      <c r="H194" s="10">
        <v>0</v>
      </c>
      <c r="I194" s="10">
        <v>0</v>
      </c>
      <c r="J194" s="10">
        <v>0</v>
      </c>
      <c r="K194" s="10">
        <v>0</v>
      </c>
      <c r="L194" s="10">
        <v>0</v>
      </c>
      <c r="M194" s="10">
        <v>0</v>
      </c>
      <c r="N194" s="10">
        <v>0</v>
      </c>
      <c r="O194" s="10">
        <v>0</v>
      </c>
      <c r="P194">
        <f t="shared" si="5"/>
        <v>1.4142135623730951</v>
      </c>
    </row>
    <row r="195" spans="1:16">
      <c r="A195" s="8" t="s">
        <v>43</v>
      </c>
      <c r="B195" s="10">
        <v>1</v>
      </c>
      <c r="C195" s="10">
        <v>1</v>
      </c>
      <c r="D195" s="10">
        <v>1</v>
      </c>
      <c r="E195" s="10">
        <v>1</v>
      </c>
      <c r="F195" s="10">
        <v>1</v>
      </c>
      <c r="G195" s="10">
        <v>1</v>
      </c>
      <c r="H195" s="10">
        <v>1</v>
      </c>
      <c r="I195" s="10">
        <v>1</v>
      </c>
      <c r="J195" s="10">
        <v>0</v>
      </c>
      <c r="K195" s="10">
        <v>0</v>
      </c>
      <c r="L195" s="10">
        <v>0</v>
      </c>
      <c r="M195" s="10">
        <v>0</v>
      </c>
      <c r="N195" s="10">
        <v>0</v>
      </c>
      <c r="O195" s="10">
        <v>0</v>
      </c>
      <c r="P195">
        <f t="shared" si="5"/>
        <v>0</v>
      </c>
    </row>
    <row r="196" spans="1:16">
      <c r="A196" s="8" t="s">
        <v>71</v>
      </c>
      <c r="B196" s="10">
        <v>1</v>
      </c>
      <c r="C196" s="10">
        <v>1</v>
      </c>
      <c r="D196" s="10">
        <v>1</v>
      </c>
      <c r="E196" s="10">
        <v>1</v>
      </c>
      <c r="F196" s="10">
        <v>1</v>
      </c>
      <c r="G196" s="10">
        <v>1</v>
      </c>
      <c r="H196" s="10">
        <v>1</v>
      </c>
      <c r="I196" s="10">
        <v>1</v>
      </c>
      <c r="J196" s="10">
        <v>0</v>
      </c>
      <c r="K196" s="10">
        <v>0</v>
      </c>
      <c r="L196" s="10">
        <v>0</v>
      </c>
      <c r="M196" s="10">
        <v>0</v>
      </c>
      <c r="N196" s="10">
        <v>0</v>
      </c>
      <c r="O196" s="10">
        <v>0</v>
      </c>
      <c r="P196">
        <f t="shared" si="5"/>
        <v>0</v>
      </c>
    </row>
    <row r="197" spans="1:16">
      <c r="A197" s="8" t="s">
        <v>75</v>
      </c>
      <c r="B197" s="10">
        <v>1</v>
      </c>
      <c r="C197" s="10">
        <v>1</v>
      </c>
      <c r="D197" s="10">
        <v>1</v>
      </c>
      <c r="E197" s="10">
        <v>1</v>
      </c>
      <c r="F197" s="10">
        <v>1</v>
      </c>
      <c r="G197" s="10">
        <v>1</v>
      </c>
      <c r="H197" s="10">
        <v>1</v>
      </c>
      <c r="I197" s="10">
        <v>1</v>
      </c>
      <c r="J197" s="10">
        <v>0</v>
      </c>
      <c r="K197" s="10">
        <v>0</v>
      </c>
      <c r="L197" s="10">
        <v>0</v>
      </c>
      <c r="M197" s="10">
        <v>0</v>
      </c>
      <c r="N197" s="10">
        <v>0</v>
      </c>
      <c r="O197" s="10">
        <v>0</v>
      </c>
      <c r="P197">
        <f t="shared" si="5"/>
        <v>0</v>
      </c>
    </row>
    <row r="198" spans="1:16">
      <c r="A198" s="8" t="s">
        <v>76</v>
      </c>
      <c r="B198" s="10">
        <v>1</v>
      </c>
      <c r="C198" s="10">
        <v>1</v>
      </c>
      <c r="D198" s="10">
        <v>1</v>
      </c>
      <c r="E198" s="10">
        <v>1</v>
      </c>
      <c r="F198" s="10">
        <v>1</v>
      </c>
      <c r="G198" s="10">
        <v>1</v>
      </c>
      <c r="H198" s="10">
        <v>1</v>
      </c>
      <c r="I198" s="10">
        <v>1</v>
      </c>
      <c r="J198" s="10">
        <v>0</v>
      </c>
      <c r="K198" s="10">
        <v>0</v>
      </c>
      <c r="L198" s="10">
        <v>0</v>
      </c>
      <c r="M198" s="10">
        <v>0</v>
      </c>
      <c r="N198" s="10">
        <v>0</v>
      </c>
      <c r="O198" s="10">
        <v>0</v>
      </c>
      <c r="P198">
        <f t="shared" si="5"/>
        <v>0</v>
      </c>
    </row>
    <row r="199" spans="1:16">
      <c r="A199" s="8" t="s">
        <v>25</v>
      </c>
      <c r="B199" s="10">
        <v>1</v>
      </c>
      <c r="C199" s="10">
        <v>1</v>
      </c>
      <c r="D199" s="10">
        <v>1</v>
      </c>
      <c r="E199" s="10">
        <v>1</v>
      </c>
      <c r="F199" s="10">
        <v>1</v>
      </c>
      <c r="G199" s="10">
        <v>1</v>
      </c>
      <c r="H199" s="10">
        <v>1</v>
      </c>
      <c r="I199" s="10">
        <v>1</v>
      </c>
      <c r="J199" s="10">
        <v>1</v>
      </c>
      <c r="K199" s="10">
        <v>1</v>
      </c>
      <c r="L199" s="10">
        <v>0</v>
      </c>
      <c r="M199" s="10">
        <v>0</v>
      </c>
      <c r="N199" s="10">
        <v>0</v>
      </c>
      <c r="O199" s="10">
        <v>0</v>
      </c>
      <c r="P199">
        <f t="shared" si="5"/>
        <v>1.4142135623730951</v>
      </c>
    </row>
    <row r="200" spans="1:16">
      <c r="A200" s="8" t="s">
        <v>40</v>
      </c>
      <c r="B200" s="10">
        <v>1</v>
      </c>
      <c r="C200" s="10">
        <v>1</v>
      </c>
      <c r="D200" s="10">
        <v>1</v>
      </c>
      <c r="E200" s="10">
        <v>1</v>
      </c>
      <c r="F200" s="10">
        <v>1</v>
      </c>
      <c r="G200" s="10">
        <v>1</v>
      </c>
      <c r="H200" s="10">
        <v>1</v>
      </c>
      <c r="I200" s="10">
        <v>1</v>
      </c>
      <c r="J200" s="10">
        <v>1</v>
      </c>
      <c r="K200" s="10">
        <v>1</v>
      </c>
      <c r="L200" s="10">
        <v>0</v>
      </c>
      <c r="M200" s="10">
        <v>0</v>
      </c>
      <c r="N200" s="10">
        <v>0</v>
      </c>
      <c r="O200" s="10">
        <v>0</v>
      </c>
      <c r="P200">
        <f t="shared" si="5"/>
        <v>1.4142135623730951</v>
      </c>
    </row>
    <row r="201" spans="1:16">
      <c r="A201" s="8" t="s">
        <v>61</v>
      </c>
      <c r="B201" s="10">
        <v>1</v>
      </c>
      <c r="C201" s="10">
        <v>1</v>
      </c>
      <c r="D201" s="10">
        <v>1</v>
      </c>
      <c r="E201" s="10">
        <v>1</v>
      </c>
      <c r="F201" s="10">
        <v>1</v>
      </c>
      <c r="G201" s="10">
        <v>1</v>
      </c>
      <c r="H201" s="10">
        <v>1</v>
      </c>
      <c r="I201" s="10">
        <v>1</v>
      </c>
      <c r="J201" s="10">
        <v>1</v>
      </c>
      <c r="K201" s="10">
        <v>1</v>
      </c>
      <c r="L201" s="10">
        <v>0</v>
      </c>
      <c r="M201" s="10">
        <v>0</v>
      </c>
      <c r="N201" s="10">
        <v>0</v>
      </c>
      <c r="O201" s="10">
        <v>0</v>
      </c>
      <c r="P201">
        <f t="shared" si="5"/>
        <v>1.4142135623730951</v>
      </c>
    </row>
    <row r="202" spans="1:16">
      <c r="A202" s="8" t="s">
        <v>63</v>
      </c>
      <c r="B202" s="10">
        <v>1</v>
      </c>
      <c r="C202" s="10">
        <v>1</v>
      </c>
      <c r="D202" s="10">
        <v>1</v>
      </c>
      <c r="E202" s="10">
        <v>1</v>
      </c>
      <c r="F202" s="10">
        <v>1</v>
      </c>
      <c r="G202" s="10">
        <v>1</v>
      </c>
      <c r="H202" s="10">
        <v>1</v>
      </c>
      <c r="I202" s="10">
        <v>1</v>
      </c>
      <c r="J202" s="10">
        <v>1</v>
      </c>
      <c r="K202" s="10">
        <v>1</v>
      </c>
      <c r="L202" s="10">
        <v>0</v>
      </c>
      <c r="M202" s="10">
        <v>0</v>
      </c>
      <c r="N202" s="10">
        <v>0</v>
      </c>
      <c r="O202" s="10">
        <v>0</v>
      </c>
      <c r="P202">
        <f t="shared" si="5"/>
        <v>1.4142135623730951</v>
      </c>
    </row>
    <row r="203" spans="1:16">
      <c r="A203" s="5" t="s">
        <v>13</v>
      </c>
      <c r="B203" s="6">
        <v>1</v>
      </c>
      <c r="C203" s="6">
        <v>1</v>
      </c>
      <c r="D203" s="6">
        <v>1</v>
      </c>
      <c r="E203" s="6">
        <v>1</v>
      </c>
      <c r="F203" s="6">
        <v>1</v>
      </c>
      <c r="G203" s="6">
        <v>1</v>
      </c>
      <c r="H203" s="6">
        <v>1</v>
      </c>
      <c r="I203" s="6">
        <v>1</v>
      </c>
      <c r="J203" s="6">
        <v>1</v>
      </c>
      <c r="K203" s="6">
        <v>1</v>
      </c>
      <c r="L203" s="6">
        <v>1</v>
      </c>
      <c r="M203" s="6">
        <v>0</v>
      </c>
      <c r="N203" s="6">
        <v>0</v>
      </c>
      <c r="O203" s="6">
        <v>0</v>
      </c>
      <c r="P203">
        <f t="shared" si="5"/>
        <v>1.7320508075688772</v>
      </c>
    </row>
    <row r="204" spans="1:16">
      <c r="A204" s="8" t="s">
        <v>60</v>
      </c>
      <c r="B204" s="10">
        <v>1</v>
      </c>
      <c r="C204" s="10">
        <v>1</v>
      </c>
      <c r="D204" s="10">
        <v>1</v>
      </c>
      <c r="E204" s="10">
        <v>1</v>
      </c>
      <c r="F204" s="10">
        <v>1</v>
      </c>
      <c r="G204" s="10">
        <v>1</v>
      </c>
      <c r="H204" s="10">
        <v>1</v>
      </c>
      <c r="I204" s="10">
        <v>1</v>
      </c>
      <c r="J204" s="10">
        <v>1</v>
      </c>
      <c r="K204" s="10">
        <v>1</v>
      </c>
      <c r="L204" s="10">
        <v>1</v>
      </c>
      <c r="M204" s="10">
        <v>0</v>
      </c>
      <c r="N204" s="10">
        <v>0</v>
      </c>
      <c r="O204" s="10">
        <v>0</v>
      </c>
      <c r="P204">
        <f t="shared" si="5"/>
        <v>1.7320508075688772</v>
      </c>
    </row>
    <row r="205" spans="1:16">
      <c r="A205" s="8" t="s">
        <v>68</v>
      </c>
      <c r="B205" s="10">
        <v>1</v>
      </c>
      <c r="C205" s="10">
        <v>1</v>
      </c>
      <c r="D205" s="10">
        <v>1</v>
      </c>
      <c r="E205" s="10">
        <v>1</v>
      </c>
      <c r="F205" s="10">
        <v>1</v>
      </c>
      <c r="G205" s="10">
        <v>1</v>
      </c>
      <c r="H205" s="10">
        <v>1</v>
      </c>
      <c r="I205" s="10">
        <v>1</v>
      </c>
      <c r="J205" s="10">
        <v>1</v>
      </c>
      <c r="K205" s="10">
        <v>1</v>
      </c>
      <c r="L205" s="10">
        <v>1</v>
      </c>
      <c r="M205" s="10">
        <v>0</v>
      </c>
      <c r="N205" s="10">
        <v>0</v>
      </c>
      <c r="O205" s="10">
        <v>0</v>
      </c>
      <c r="P205">
        <f t="shared" si="5"/>
        <v>1.7320508075688772</v>
      </c>
    </row>
    <row r="206" spans="1:16">
      <c r="A206" s="8" t="s">
        <v>70</v>
      </c>
      <c r="B206" s="10">
        <v>1</v>
      </c>
      <c r="C206" s="10">
        <v>1</v>
      </c>
      <c r="D206" s="10">
        <v>1</v>
      </c>
      <c r="E206" s="10">
        <v>1</v>
      </c>
      <c r="F206" s="10">
        <v>1</v>
      </c>
      <c r="G206" s="10">
        <v>1</v>
      </c>
      <c r="H206" s="10">
        <v>1</v>
      </c>
      <c r="I206" s="10">
        <v>1</v>
      </c>
      <c r="J206" s="10">
        <v>1</v>
      </c>
      <c r="K206" s="10">
        <v>1</v>
      </c>
      <c r="L206" s="10">
        <v>1</v>
      </c>
      <c r="M206" s="10">
        <v>0</v>
      </c>
      <c r="N206" s="10">
        <v>0</v>
      </c>
      <c r="O206" s="10">
        <v>0</v>
      </c>
      <c r="P206">
        <f t="shared" si="5"/>
        <v>1.7320508075688772</v>
      </c>
    </row>
    <row r="207" spans="1:16">
      <c r="A207" s="8" t="s">
        <v>81</v>
      </c>
      <c r="B207" s="10">
        <v>1</v>
      </c>
      <c r="C207" s="10">
        <v>1</v>
      </c>
      <c r="D207" s="10">
        <v>1</v>
      </c>
      <c r="E207" s="10">
        <v>1</v>
      </c>
      <c r="F207" s="10">
        <v>1</v>
      </c>
      <c r="G207" s="10">
        <v>1</v>
      </c>
      <c r="H207" s="10">
        <v>1</v>
      </c>
      <c r="I207" s="10">
        <v>1</v>
      </c>
      <c r="J207" s="10">
        <v>1</v>
      </c>
      <c r="K207" s="10">
        <v>1</v>
      </c>
      <c r="L207" s="10">
        <v>1</v>
      </c>
      <c r="M207" s="10">
        <v>0</v>
      </c>
      <c r="N207" s="10">
        <v>0</v>
      </c>
      <c r="O207" s="10">
        <v>0</v>
      </c>
      <c r="P207">
        <f t="shared" si="5"/>
        <v>1.7320508075688772</v>
      </c>
    </row>
    <row r="208" spans="1:16">
      <c r="A208" s="8" t="s">
        <v>85</v>
      </c>
      <c r="B208" s="10">
        <v>1</v>
      </c>
      <c r="C208" s="10">
        <v>1</v>
      </c>
      <c r="D208" s="10">
        <v>1</v>
      </c>
      <c r="E208" s="10">
        <v>1</v>
      </c>
      <c r="F208" s="10">
        <v>1</v>
      </c>
      <c r="G208" s="10">
        <v>1</v>
      </c>
      <c r="H208" s="10">
        <v>1</v>
      </c>
      <c r="I208" s="10">
        <v>1</v>
      </c>
      <c r="J208" s="10">
        <v>1</v>
      </c>
      <c r="K208" s="10">
        <v>1</v>
      </c>
      <c r="L208" s="10">
        <v>1</v>
      </c>
      <c r="M208" s="10">
        <v>0</v>
      </c>
      <c r="N208" s="10">
        <v>0</v>
      </c>
      <c r="O208" s="10">
        <v>0</v>
      </c>
      <c r="P208">
        <f t="shared" si="5"/>
        <v>1.7320508075688772</v>
      </c>
    </row>
    <row r="209" spans="1:16">
      <c r="A209" s="8" t="s">
        <v>29</v>
      </c>
      <c r="B209" s="10">
        <v>1</v>
      </c>
      <c r="C209" s="10">
        <v>1</v>
      </c>
      <c r="D209" s="10">
        <v>1</v>
      </c>
      <c r="E209" s="10">
        <v>1</v>
      </c>
      <c r="F209" s="10">
        <v>1</v>
      </c>
      <c r="G209" s="10">
        <v>1</v>
      </c>
      <c r="H209" s="10">
        <v>1</v>
      </c>
      <c r="I209" s="10">
        <v>1</v>
      </c>
      <c r="J209" s="10">
        <v>1</v>
      </c>
      <c r="K209" s="10">
        <v>1</v>
      </c>
      <c r="L209" s="10">
        <v>1</v>
      </c>
      <c r="M209" s="10">
        <v>1</v>
      </c>
      <c r="N209" s="10">
        <v>0</v>
      </c>
      <c r="O209" s="10">
        <v>0</v>
      </c>
      <c r="P209">
        <f t="shared" si="5"/>
        <v>2</v>
      </c>
    </row>
    <row r="210" spans="1:16">
      <c r="A210" s="8" t="s">
        <v>48</v>
      </c>
      <c r="B210" s="10">
        <v>1</v>
      </c>
      <c r="C210" s="10">
        <v>1</v>
      </c>
      <c r="D210" s="10">
        <v>1</v>
      </c>
      <c r="E210" s="10">
        <v>1</v>
      </c>
      <c r="F210" s="10">
        <v>1</v>
      </c>
      <c r="G210" s="10">
        <v>1</v>
      </c>
      <c r="H210" s="10">
        <v>1</v>
      </c>
      <c r="I210" s="10">
        <v>1</v>
      </c>
      <c r="J210" s="10">
        <v>1</v>
      </c>
      <c r="K210" s="10">
        <v>1</v>
      </c>
      <c r="L210" s="10">
        <v>1</v>
      </c>
      <c r="M210" s="10">
        <v>1</v>
      </c>
      <c r="N210" s="10">
        <v>0</v>
      </c>
      <c r="O210" s="10">
        <v>0</v>
      </c>
      <c r="P210">
        <f t="shared" si="5"/>
        <v>2</v>
      </c>
    </row>
    <row r="211" spans="1:16">
      <c r="A211" s="8" t="s">
        <v>80</v>
      </c>
      <c r="B211" s="10">
        <v>1</v>
      </c>
      <c r="C211" s="10">
        <v>1</v>
      </c>
      <c r="D211" s="10">
        <v>1</v>
      </c>
      <c r="E211" s="10">
        <v>1</v>
      </c>
      <c r="F211" s="10">
        <v>1</v>
      </c>
      <c r="G211" s="10">
        <v>1</v>
      </c>
      <c r="H211" s="10">
        <v>1</v>
      </c>
      <c r="I211" s="10">
        <v>1</v>
      </c>
      <c r="J211" s="10">
        <v>1</v>
      </c>
      <c r="K211" s="10">
        <v>1</v>
      </c>
      <c r="L211" s="10">
        <v>1</v>
      </c>
      <c r="M211" s="10">
        <v>1</v>
      </c>
      <c r="N211" s="10">
        <v>0</v>
      </c>
      <c r="O211" s="10">
        <v>0</v>
      </c>
      <c r="P211">
        <f t="shared" si="5"/>
        <v>2</v>
      </c>
    </row>
    <row r="212" spans="1:16">
      <c r="A212" s="8" t="s">
        <v>69</v>
      </c>
      <c r="B212" s="10">
        <v>1</v>
      </c>
      <c r="C212" s="10">
        <v>1</v>
      </c>
      <c r="D212" s="10">
        <v>1</v>
      </c>
      <c r="E212" s="10">
        <v>1</v>
      </c>
      <c r="F212" s="10">
        <v>1</v>
      </c>
      <c r="G212" s="10">
        <v>1</v>
      </c>
      <c r="H212" s="10">
        <v>1</v>
      </c>
      <c r="I212" s="10">
        <v>1</v>
      </c>
      <c r="J212" s="10">
        <v>1</v>
      </c>
      <c r="K212" s="10">
        <v>1</v>
      </c>
      <c r="L212" s="10">
        <v>1</v>
      </c>
      <c r="M212" s="10">
        <v>1</v>
      </c>
      <c r="N212" s="10">
        <v>1</v>
      </c>
      <c r="O212" s="11">
        <v>0</v>
      </c>
      <c r="P212">
        <f t="shared" si="5"/>
        <v>2.2360679774997898</v>
      </c>
    </row>
    <row r="213" spans="1:16">
      <c r="A213" s="8" t="s">
        <v>83</v>
      </c>
      <c r="B213" s="10">
        <v>1</v>
      </c>
      <c r="C213" s="10">
        <v>1</v>
      </c>
      <c r="D213" s="10">
        <v>1</v>
      </c>
      <c r="E213" s="10">
        <v>1</v>
      </c>
      <c r="F213" s="10">
        <v>1</v>
      </c>
      <c r="G213" s="10">
        <v>1</v>
      </c>
      <c r="H213" s="10">
        <v>1</v>
      </c>
      <c r="I213" s="10">
        <v>1</v>
      </c>
      <c r="J213" s="10">
        <v>1</v>
      </c>
      <c r="K213" s="10">
        <v>1</v>
      </c>
      <c r="L213" s="10">
        <v>1</v>
      </c>
      <c r="M213" s="10">
        <v>1</v>
      </c>
      <c r="N213" s="10">
        <v>1</v>
      </c>
      <c r="O213" s="10">
        <v>0</v>
      </c>
      <c r="P213">
        <f t="shared" si="5"/>
        <v>2.2360679774997898</v>
      </c>
    </row>
    <row r="214" spans="1:16">
      <c r="A214" s="8" t="s">
        <v>17</v>
      </c>
      <c r="B214" s="10">
        <v>1</v>
      </c>
      <c r="C214" s="10">
        <v>1</v>
      </c>
      <c r="D214" s="10">
        <v>1</v>
      </c>
      <c r="E214" s="10">
        <v>1</v>
      </c>
      <c r="F214" s="10">
        <v>1</v>
      </c>
      <c r="G214" s="10">
        <v>1</v>
      </c>
      <c r="H214" s="10">
        <v>1</v>
      </c>
      <c r="I214" s="10">
        <v>1</v>
      </c>
      <c r="J214" s="10">
        <v>1</v>
      </c>
      <c r="K214" s="10">
        <v>1</v>
      </c>
      <c r="L214" s="10">
        <v>1</v>
      </c>
      <c r="M214" s="10">
        <v>1</v>
      </c>
      <c r="N214" s="10">
        <v>1</v>
      </c>
      <c r="O214" s="10">
        <v>1</v>
      </c>
      <c r="P214">
        <f t="shared" si="5"/>
        <v>2.4494897427831779</v>
      </c>
    </row>
    <row r="215" spans="1:16">
      <c r="A215" s="8" t="s">
        <v>18</v>
      </c>
      <c r="B215" s="10">
        <v>1</v>
      </c>
      <c r="C215" s="10">
        <v>1</v>
      </c>
      <c r="D215" s="10">
        <v>1</v>
      </c>
      <c r="E215" s="10">
        <v>1</v>
      </c>
      <c r="F215" s="10">
        <v>1</v>
      </c>
      <c r="G215" s="10">
        <v>1</v>
      </c>
      <c r="H215" s="10">
        <v>1</v>
      </c>
      <c r="I215" s="10">
        <v>1</v>
      </c>
      <c r="J215" s="10">
        <v>1</v>
      </c>
      <c r="K215" s="10">
        <v>1</v>
      </c>
      <c r="L215" s="10">
        <v>1</v>
      </c>
      <c r="M215" s="10">
        <v>1</v>
      </c>
      <c r="N215" s="10">
        <v>1</v>
      </c>
      <c r="O215" s="10">
        <v>1</v>
      </c>
      <c r="P215">
        <f t="shared" si="5"/>
        <v>2.4494897427831779</v>
      </c>
    </row>
    <row r="216" spans="1:16">
      <c r="A216" s="8" t="s">
        <v>19</v>
      </c>
      <c r="B216" s="10">
        <v>1</v>
      </c>
      <c r="C216" s="10">
        <v>1</v>
      </c>
      <c r="D216" s="10">
        <v>1</v>
      </c>
      <c r="E216" s="10">
        <v>1</v>
      </c>
      <c r="F216" s="10">
        <v>1</v>
      </c>
      <c r="G216" s="10">
        <v>1</v>
      </c>
      <c r="H216" s="10">
        <v>1</v>
      </c>
      <c r="I216" s="10">
        <v>1</v>
      </c>
      <c r="J216" s="10">
        <v>1</v>
      </c>
      <c r="K216" s="10">
        <v>1</v>
      </c>
      <c r="L216" s="10">
        <v>1</v>
      </c>
      <c r="M216" s="10">
        <v>1</v>
      </c>
      <c r="N216" s="10">
        <v>1</v>
      </c>
      <c r="O216" s="10">
        <v>1</v>
      </c>
      <c r="P216">
        <f t="shared" si="5"/>
        <v>2.4494897427831779</v>
      </c>
    </row>
    <row r="217" spans="1:16">
      <c r="A217" s="8" t="s">
        <v>23</v>
      </c>
      <c r="B217" s="10">
        <v>1</v>
      </c>
      <c r="C217" s="10">
        <v>1</v>
      </c>
      <c r="D217" s="10">
        <v>1</v>
      </c>
      <c r="E217" s="10">
        <v>1</v>
      </c>
      <c r="F217" s="10">
        <v>1</v>
      </c>
      <c r="G217" s="10">
        <v>1</v>
      </c>
      <c r="H217" s="10">
        <v>1</v>
      </c>
      <c r="I217" s="10">
        <v>1</v>
      </c>
      <c r="J217" s="10">
        <v>1</v>
      </c>
      <c r="K217" s="10">
        <v>1</v>
      </c>
      <c r="L217" s="10">
        <v>1</v>
      </c>
      <c r="M217" s="10">
        <v>1</v>
      </c>
      <c r="N217" s="10">
        <v>1</v>
      </c>
      <c r="O217" s="10">
        <v>1</v>
      </c>
      <c r="P217">
        <f t="shared" si="5"/>
        <v>2.4494897427831779</v>
      </c>
    </row>
    <row r="218" spans="1:16">
      <c r="A218" s="8" t="s">
        <v>24</v>
      </c>
      <c r="B218" s="10">
        <v>1</v>
      </c>
      <c r="C218" s="10">
        <v>1</v>
      </c>
      <c r="D218" s="10">
        <v>1</v>
      </c>
      <c r="E218" s="10">
        <v>1</v>
      </c>
      <c r="F218" s="10">
        <v>1</v>
      </c>
      <c r="G218" s="10">
        <v>1</v>
      </c>
      <c r="H218" s="10">
        <v>1</v>
      </c>
      <c r="I218" s="10">
        <v>1</v>
      </c>
      <c r="J218" s="10">
        <v>1</v>
      </c>
      <c r="K218" s="10">
        <v>1</v>
      </c>
      <c r="L218" s="10">
        <v>1</v>
      </c>
      <c r="M218" s="10">
        <v>1</v>
      </c>
      <c r="N218" s="10">
        <v>1</v>
      </c>
      <c r="O218" s="10">
        <v>1</v>
      </c>
      <c r="P218">
        <f t="shared" si="5"/>
        <v>2.4494897427831779</v>
      </c>
    </row>
    <row r="219" spans="1:16">
      <c r="A219" s="8" t="s">
        <v>26</v>
      </c>
      <c r="B219" s="10">
        <v>1</v>
      </c>
      <c r="C219" s="10">
        <v>1</v>
      </c>
      <c r="D219" s="10">
        <v>1</v>
      </c>
      <c r="E219" s="10">
        <v>1</v>
      </c>
      <c r="F219" s="10">
        <v>1</v>
      </c>
      <c r="G219" s="10">
        <v>1</v>
      </c>
      <c r="H219" s="10">
        <v>1</v>
      </c>
      <c r="I219" s="10">
        <v>1</v>
      </c>
      <c r="J219" s="10">
        <v>1</v>
      </c>
      <c r="K219" s="10">
        <v>1</v>
      </c>
      <c r="L219" s="10">
        <v>1</v>
      </c>
      <c r="M219" s="10">
        <v>1</v>
      </c>
      <c r="N219" s="10">
        <v>1</v>
      </c>
      <c r="O219" s="10">
        <v>1</v>
      </c>
      <c r="P219">
        <f t="shared" si="5"/>
        <v>2.4494897427831779</v>
      </c>
    </row>
    <row r="220" spans="1:16">
      <c r="A220" s="8" t="s">
        <v>27</v>
      </c>
      <c r="B220" s="10">
        <v>1</v>
      </c>
      <c r="C220" s="10">
        <v>1</v>
      </c>
      <c r="D220" s="10">
        <v>1</v>
      </c>
      <c r="E220" s="10">
        <v>1</v>
      </c>
      <c r="F220" s="10">
        <v>1</v>
      </c>
      <c r="G220" s="10">
        <v>1</v>
      </c>
      <c r="H220" s="10">
        <v>1</v>
      </c>
      <c r="I220" s="10">
        <v>1</v>
      </c>
      <c r="J220" s="10">
        <v>1</v>
      </c>
      <c r="K220" s="10">
        <v>1</v>
      </c>
      <c r="L220" s="10">
        <v>1</v>
      </c>
      <c r="M220" s="10">
        <v>1</v>
      </c>
      <c r="N220" s="10">
        <v>1</v>
      </c>
      <c r="O220" s="10">
        <v>1</v>
      </c>
      <c r="P220">
        <f t="shared" si="5"/>
        <v>2.4494897427831779</v>
      </c>
    </row>
    <row r="221" spans="1:16">
      <c r="A221" s="8" t="s">
        <v>35</v>
      </c>
      <c r="B221" s="10">
        <v>1</v>
      </c>
      <c r="C221" s="10">
        <v>1</v>
      </c>
      <c r="D221" s="10">
        <v>1</v>
      </c>
      <c r="E221" s="10">
        <v>1</v>
      </c>
      <c r="F221" s="10">
        <v>1</v>
      </c>
      <c r="G221" s="10">
        <v>1</v>
      </c>
      <c r="H221" s="10">
        <v>1</v>
      </c>
      <c r="I221" s="10">
        <v>1</v>
      </c>
      <c r="J221" s="10">
        <v>1</v>
      </c>
      <c r="K221" s="10">
        <v>1</v>
      </c>
      <c r="L221" s="10">
        <v>1</v>
      </c>
      <c r="M221" s="10">
        <v>1</v>
      </c>
      <c r="N221" s="10">
        <v>1</v>
      </c>
      <c r="O221" s="10">
        <v>1</v>
      </c>
      <c r="P221">
        <f t="shared" si="5"/>
        <v>2.4494897427831779</v>
      </c>
    </row>
    <row r="222" spans="1:16">
      <c r="A222" s="8" t="s">
        <v>37</v>
      </c>
      <c r="B222" s="10">
        <v>1</v>
      </c>
      <c r="C222" s="10">
        <v>1</v>
      </c>
      <c r="D222" s="10">
        <v>1</v>
      </c>
      <c r="E222" s="10">
        <v>1</v>
      </c>
      <c r="F222" s="10">
        <v>1</v>
      </c>
      <c r="G222" s="10">
        <v>1</v>
      </c>
      <c r="H222" s="10">
        <v>1</v>
      </c>
      <c r="I222" s="10">
        <v>1</v>
      </c>
      <c r="J222" s="10">
        <v>1</v>
      </c>
      <c r="K222" s="10">
        <v>1</v>
      </c>
      <c r="L222" s="10">
        <v>1</v>
      </c>
      <c r="M222" s="10">
        <v>1</v>
      </c>
      <c r="N222" s="10">
        <v>1</v>
      </c>
      <c r="O222" s="10">
        <v>1</v>
      </c>
      <c r="P222">
        <f t="shared" si="5"/>
        <v>2.4494897427831779</v>
      </c>
    </row>
    <row r="223" spans="1:16">
      <c r="A223" s="8" t="s">
        <v>41</v>
      </c>
      <c r="B223" s="10">
        <v>1</v>
      </c>
      <c r="C223" s="10">
        <v>1</v>
      </c>
      <c r="D223" s="10">
        <v>1</v>
      </c>
      <c r="E223" s="10">
        <v>1</v>
      </c>
      <c r="F223" s="10">
        <v>1</v>
      </c>
      <c r="G223" s="10">
        <v>1</v>
      </c>
      <c r="H223" s="10">
        <v>1</v>
      </c>
      <c r="I223" s="10">
        <v>1</v>
      </c>
      <c r="J223" s="10">
        <v>1</v>
      </c>
      <c r="K223" s="10">
        <v>1</v>
      </c>
      <c r="L223" s="10">
        <v>1</v>
      </c>
      <c r="M223" s="10">
        <v>1</v>
      </c>
      <c r="N223" s="10">
        <v>1</v>
      </c>
      <c r="O223" s="10">
        <v>1</v>
      </c>
      <c r="P223">
        <f t="shared" si="5"/>
        <v>2.4494897427831779</v>
      </c>
    </row>
    <row r="224" spans="1:16">
      <c r="A224" s="8" t="s">
        <v>44</v>
      </c>
      <c r="B224" s="10">
        <v>1</v>
      </c>
      <c r="C224" s="10">
        <v>1</v>
      </c>
      <c r="D224" s="10">
        <v>1</v>
      </c>
      <c r="E224" s="10">
        <v>1</v>
      </c>
      <c r="F224" s="10">
        <v>1</v>
      </c>
      <c r="G224" s="10">
        <v>1</v>
      </c>
      <c r="H224" s="10">
        <v>1</v>
      </c>
      <c r="I224" s="10">
        <v>1</v>
      </c>
      <c r="J224" s="10">
        <v>1</v>
      </c>
      <c r="K224" s="10">
        <v>1</v>
      </c>
      <c r="L224" s="10">
        <v>1</v>
      </c>
      <c r="M224" s="10">
        <v>1</v>
      </c>
      <c r="N224" s="10">
        <v>1</v>
      </c>
      <c r="O224" s="10">
        <v>1</v>
      </c>
      <c r="P224">
        <f t="shared" si="5"/>
        <v>2.4494897427831779</v>
      </c>
    </row>
    <row r="225" spans="1:25">
      <c r="A225" s="8" t="s">
        <v>45</v>
      </c>
      <c r="B225" s="10">
        <v>1</v>
      </c>
      <c r="C225" s="10">
        <v>1</v>
      </c>
      <c r="D225" s="10">
        <v>1</v>
      </c>
      <c r="E225" s="10">
        <v>1</v>
      </c>
      <c r="F225" s="10">
        <v>1</v>
      </c>
      <c r="G225" s="10">
        <v>1</v>
      </c>
      <c r="H225" s="10">
        <v>1</v>
      </c>
      <c r="I225" s="10">
        <v>1</v>
      </c>
      <c r="J225" s="10">
        <v>1</v>
      </c>
      <c r="K225" s="10">
        <v>1</v>
      </c>
      <c r="L225" s="10">
        <v>1</v>
      </c>
      <c r="M225" s="10">
        <v>1</v>
      </c>
      <c r="N225" s="10">
        <v>1</v>
      </c>
      <c r="O225" s="10">
        <v>1</v>
      </c>
      <c r="P225">
        <f t="shared" si="5"/>
        <v>2.4494897427831779</v>
      </c>
    </row>
    <row r="226" spans="1:25">
      <c r="A226" s="8" t="s">
        <v>47</v>
      </c>
      <c r="B226" s="10">
        <v>1</v>
      </c>
      <c r="C226" s="10">
        <v>1</v>
      </c>
      <c r="D226" s="10">
        <v>1</v>
      </c>
      <c r="E226" s="10">
        <v>1</v>
      </c>
      <c r="F226" s="10">
        <v>1</v>
      </c>
      <c r="G226" s="10">
        <v>1</v>
      </c>
      <c r="H226" s="10">
        <v>1</v>
      </c>
      <c r="I226" s="10">
        <v>1</v>
      </c>
      <c r="J226" s="10">
        <v>1</v>
      </c>
      <c r="K226" s="10">
        <v>1</v>
      </c>
      <c r="L226" s="10">
        <v>1</v>
      </c>
      <c r="M226" s="10">
        <v>1</v>
      </c>
      <c r="N226" s="10">
        <v>1</v>
      </c>
      <c r="O226" s="10">
        <v>1</v>
      </c>
      <c r="P226">
        <f t="shared" ref="P226:P234" si="6">SQRT((((B226-$B$157)^2)+((C226-$C$157)^2)+((D226-$D$157)^2)+((E226-$E$157)^2)+((F226-$F$157)^2)+((G226-$G$157)^2)+((H226-$H$157)^2)+((I226-$I$157)^2)+((J226-$J$157)^2)+((K226-$K$157)^2)+((L226-$L$157)^2)+((M226-$M$157)^2)+((N226-$N$157)^2)+((O226-$O$157)^2)))</f>
        <v>2.4494897427831779</v>
      </c>
    </row>
    <row r="227" spans="1:25">
      <c r="A227" s="8" t="s">
        <v>53</v>
      </c>
      <c r="B227" s="10">
        <v>1</v>
      </c>
      <c r="C227" s="10">
        <v>1</v>
      </c>
      <c r="D227" s="10">
        <v>1</v>
      </c>
      <c r="E227" s="10">
        <v>1</v>
      </c>
      <c r="F227" s="10">
        <v>1</v>
      </c>
      <c r="G227" s="10">
        <v>1</v>
      </c>
      <c r="H227" s="10">
        <v>1</v>
      </c>
      <c r="I227" s="10">
        <v>1</v>
      </c>
      <c r="J227" s="10">
        <v>1</v>
      </c>
      <c r="K227" s="10">
        <v>1</v>
      </c>
      <c r="L227" s="10">
        <v>1</v>
      </c>
      <c r="M227" s="10">
        <v>1</v>
      </c>
      <c r="N227" s="10">
        <v>1</v>
      </c>
      <c r="O227" s="10">
        <v>1</v>
      </c>
      <c r="P227">
        <f t="shared" si="6"/>
        <v>2.4494897427831779</v>
      </c>
    </row>
    <row r="228" spans="1:25">
      <c r="A228" s="8" t="s">
        <v>57</v>
      </c>
      <c r="B228" s="10">
        <v>1</v>
      </c>
      <c r="C228" s="10">
        <v>1</v>
      </c>
      <c r="D228" s="10">
        <v>1</v>
      </c>
      <c r="E228" s="10">
        <v>1</v>
      </c>
      <c r="F228" s="10">
        <v>1</v>
      </c>
      <c r="G228" s="10">
        <v>1</v>
      </c>
      <c r="H228" s="10">
        <v>1</v>
      </c>
      <c r="I228" s="10">
        <v>1</v>
      </c>
      <c r="J228" s="10">
        <v>1</v>
      </c>
      <c r="K228" s="10">
        <v>1</v>
      </c>
      <c r="L228" s="10">
        <v>1</v>
      </c>
      <c r="M228" s="10">
        <v>1</v>
      </c>
      <c r="N228" s="10">
        <v>1</v>
      </c>
      <c r="O228" s="10">
        <v>1</v>
      </c>
      <c r="P228">
        <f t="shared" si="6"/>
        <v>2.4494897427831779</v>
      </c>
    </row>
    <row r="229" spans="1:25">
      <c r="A229" s="8" t="s">
        <v>62</v>
      </c>
      <c r="B229" s="10">
        <v>1</v>
      </c>
      <c r="C229" s="10">
        <v>1</v>
      </c>
      <c r="D229" s="10">
        <v>1</v>
      </c>
      <c r="E229" s="10">
        <v>1</v>
      </c>
      <c r="F229" s="10">
        <v>1</v>
      </c>
      <c r="G229" s="10">
        <v>1</v>
      </c>
      <c r="H229" s="10">
        <v>1</v>
      </c>
      <c r="I229" s="10">
        <v>1</v>
      </c>
      <c r="J229" s="10">
        <v>1</v>
      </c>
      <c r="K229" s="10">
        <v>1</v>
      </c>
      <c r="L229" s="10">
        <v>1</v>
      </c>
      <c r="M229" s="10">
        <v>1</v>
      </c>
      <c r="N229" s="10">
        <v>1</v>
      </c>
      <c r="O229" s="10">
        <v>1</v>
      </c>
      <c r="P229">
        <f t="shared" si="6"/>
        <v>2.4494897427831779</v>
      </c>
    </row>
    <row r="230" spans="1:25">
      <c r="A230" s="8" t="s">
        <v>64</v>
      </c>
      <c r="B230" s="10">
        <v>1</v>
      </c>
      <c r="C230" s="10">
        <v>1</v>
      </c>
      <c r="D230" s="10">
        <v>1</v>
      </c>
      <c r="E230" s="10">
        <v>1</v>
      </c>
      <c r="F230" s="10">
        <v>1</v>
      </c>
      <c r="G230" s="10">
        <v>1</v>
      </c>
      <c r="H230" s="10">
        <v>1</v>
      </c>
      <c r="I230" s="10">
        <v>1</v>
      </c>
      <c r="J230" s="10">
        <v>1</v>
      </c>
      <c r="K230" s="10">
        <v>1</v>
      </c>
      <c r="L230" s="10">
        <v>1</v>
      </c>
      <c r="M230" s="10">
        <v>1</v>
      </c>
      <c r="N230" s="10">
        <v>1</v>
      </c>
      <c r="O230" s="10">
        <v>1</v>
      </c>
      <c r="P230">
        <f t="shared" si="6"/>
        <v>2.4494897427831779</v>
      </c>
    </row>
    <row r="231" spans="1:25">
      <c r="A231" s="8" t="s">
        <v>73</v>
      </c>
      <c r="B231" s="10">
        <v>1</v>
      </c>
      <c r="C231" s="10">
        <v>1</v>
      </c>
      <c r="D231" s="10">
        <v>1</v>
      </c>
      <c r="E231" s="10">
        <v>1</v>
      </c>
      <c r="F231" s="10">
        <v>1</v>
      </c>
      <c r="G231" s="10">
        <v>1</v>
      </c>
      <c r="H231" s="10">
        <v>1</v>
      </c>
      <c r="I231" s="10">
        <v>1</v>
      </c>
      <c r="J231" s="10">
        <v>1</v>
      </c>
      <c r="K231" s="10">
        <v>1</v>
      </c>
      <c r="L231" s="10">
        <v>1</v>
      </c>
      <c r="M231" s="10">
        <v>1</v>
      </c>
      <c r="N231" s="10">
        <v>1</v>
      </c>
      <c r="O231" s="10">
        <v>1</v>
      </c>
      <c r="P231">
        <f t="shared" si="6"/>
        <v>2.4494897427831779</v>
      </c>
    </row>
    <row r="232" spans="1:25">
      <c r="A232" s="8" t="s">
        <v>77</v>
      </c>
      <c r="B232" s="10">
        <v>1</v>
      </c>
      <c r="C232" s="10">
        <v>1</v>
      </c>
      <c r="D232" s="10">
        <v>1</v>
      </c>
      <c r="E232" s="10">
        <v>1</v>
      </c>
      <c r="F232" s="10">
        <v>1</v>
      </c>
      <c r="G232" s="10">
        <v>1</v>
      </c>
      <c r="H232" s="10">
        <v>1</v>
      </c>
      <c r="I232" s="10">
        <v>1</v>
      </c>
      <c r="J232" s="10">
        <v>1</v>
      </c>
      <c r="K232" s="10">
        <v>1</v>
      </c>
      <c r="L232" s="10">
        <v>1</v>
      </c>
      <c r="M232" s="10">
        <v>1</v>
      </c>
      <c r="N232" s="10">
        <v>1</v>
      </c>
      <c r="O232" s="10">
        <v>1</v>
      </c>
      <c r="P232">
        <f t="shared" si="6"/>
        <v>2.4494897427831779</v>
      </c>
    </row>
    <row r="233" spans="1:25">
      <c r="A233" s="8" t="s">
        <v>84</v>
      </c>
      <c r="B233" s="10">
        <v>1</v>
      </c>
      <c r="C233" s="10">
        <v>1</v>
      </c>
      <c r="D233" s="10">
        <v>1</v>
      </c>
      <c r="E233" s="10">
        <v>1</v>
      </c>
      <c r="F233" s="10">
        <v>1</v>
      </c>
      <c r="G233" s="10">
        <v>1</v>
      </c>
      <c r="H233" s="10">
        <v>1</v>
      </c>
      <c r="I233" s="10">
        <v>1</v>
      </c>
      <c r="J233" s="10">
        <v>1</v>
      </c>
      <c r="K233" s="10">
        <v>1</v>
      </c>
      <c r="L233" s="10">
        <v>1</v>
      </c>
      <c r="M233" s="10">
        <v>1</v>
      </c>
      <c r="N233" s="10">
        <v>1</v>
      </c>
      <c r="O233" s="10">
        <v>1</v>
      </c>
      <c r="P233">
        <f t="shared" si="6"/>
        <v>2.4494897427831779</v>
      </c>
    </row>
    <row r="234" spans="1:25">
      <c r="A234" s="8" t="s">
        <v>86</v>
      </c>
      <c r="B234" s="10">
        <v>1</v>
      </c>
      <c r="C234" s="10">
        <v>1</v>
      </c>
      <c r="D234" s="10">
        <v>1</v>
      </c>
      <c r="E234" s="10">
        <v>1</v>
      </c>
      <c r="F234" s="10">
        <v>1</v>
      </c>
      <c r="G234" s="10">
        <v>1</v>
      </c>
      <c r="H234" s="10">
        <v>1</v>
      </c>
      <c r="I234" s="10">
        <v>1</v>
      </c>
      <c r="J234" s="10">
        <v>1</v>
      </c>
      <c r="K234" s="10">
        <v>1</v>
      </c>
      <c r="L234" s="10">
        <v>1</v>
      </c>
      <c r="M234" s="10">
        <v>1</v>
      </c>
      <c r="N234" s="10">
        <v>1</v>
      </c>
      <c r="O234" s="10">
        <v>1</v>
      </c>
      <c r="P234">
        <f t="shared" si="6"/>
        <v>2.4494897427831779</v>
      </c>
    </row>
    <row r="236" spans="1:25">
      <c r="A236" s="230" t="s">
        <v>134</v>
      </c>
      <c r="B236" s="231"/>
      <c r="C236" s="231"/>
      <c r="D236" s="231"/>
      <c r="E236" s="231"/>
      <c r="F236" s="231"/>
      <c r="G236" s="231"/>
      <c r="H236" s="231"/>
      <c r="I236" s="231"/>
      <c r="J236" s="231"/>
      <c r="K236" s="231"/>
      <c r="L236" s="231"/>
      <c r="M236" s="231"/>
      <c r="N236" s="231"/>
      <c r="O236" s="231"/>
      <c r="P236" s="231"/>
    </row>
    <row r="237" spans="1:25">
      <c r="A237" s="95" t="s">
        <v>12</v>
      </c>
      <c r="B237" s="69" t="s">
        <v>0</v>
      </c>
      <c r="C237" s="69" t="s">
        <v>1</v>
      </c>
      <c r="D237" s="69" t="s">
        <v>2</v>
      </c>
      <c r="E237" s="69" t="s">
        <v>3</v>
      </c>
      <c r="F237" s="69" t="s">
        <v>4</v>
      </c>
      <c r="G237" s="69" t="s">
        <v>5</v>
      </c>
      <c r="H237" s="69" t="s">
        <v>6</v>
      </c>
      <c r="I237" s="69" t="s">
        <v>7</v>
      </c>
      <c r="J237" s="69" t="s">
        <v>8</v>
      </c>
      <c r="K237" s="69" t="s">
        <v>9</v>
      </c>
      <c r="L237" s="69" t="s">
        <v>10</v>
      </c>
      <c r="M237" s="69" t="s">
        <v>10</v>
      </c>
      <c r="N237" s="69" t="s">
        <v>11</v>
      </c>
      <c r="O237" s="69" t="s">
        <v>9</v>
      </c>
      <c r="P237" s="31" t="s">
        <v>147</v>
      </c>
      <c r="Q237" s="31" t="s">
        <v>148</v>
      </c>
      <c r="R237" s="31" t="s">
        <v>104</v>
      </c>
      <c r="S237" s="65" t="s">
        <v>149</v>
      </c>
      <c r="T237" s="31" t="s">
        <v>141</v>
      </c>
      <c r="V237" s="78" t="s">
        <v>136</v>
      </c>
      <c r="W237" s="79">
        <f>MAX(R238:R311)</f>
        <v>2.6457513110645907</v>
      </c>
      <c r="X237" s="77"/>
      <c r="Y237" s="41"/>
    </row>
    <row r="238" spans="1:25">
      <c r="A238" s="61" t="s">
        <v>14</v>
      </c>
      <c r="B238" s="60">
        <v>1</v>
      </c>
      <c r="C238" s="60">
        <v>0</v>
      </c>
      <c r="D238" s="60">
        <v>0</v>
      </c>
      <c r="E238" s="60">
        <v>0</v>
      </c>
      <c r="F238" s="60">
        <v>0</v>
      </c>
      <c r="G238" s="60">
        <v>0</v>
      </c>
      <c r="H238" s="60">
        <v>0</v>
      </c>
      <c r="I238" s="60">
        <v>0</v>
      </c>
      <c r="J238" s="60">
        <v>0</v>
      </c>
      <c r="K238" s="60">
        <v>0</v>
      </c>
      <c r="L238" s="60">
        <v>0</v>
      </c>
      <c r="M238" s="60">
        <v>0</v>
      </c>
      <c r="N238" s="60">
        <v>0</v>
      </c>
      <c r="O238" s="60">
        <v>0</v>
      </c>
      <c r="P238" s="66">
        <f t="shared" ref="P238:P269" si="7">SUM(B238:O238)</f>
        <v>1</v>
      </c>
      <c r="Q238">
        <f t="shared" ref="Q238:Q269" si="8">COUNTIF($P$238:$P$311, P238)</f>
        <v>6</v>
      </c>
      <c r="R238">
        <f t="shared" ref="R238:R269" si="9">SQRT((((B238-$B$157)^2)+((C238-$C$157)^2)+((D238-$D$157)^2)+((E238-$E$157)^2)+((F238-$F$157)^2)+((G238-$G$157)^2)+((H238-$H$157)^2)+((I238-$I$157)^2)+((J238-$J$157)^2)+((K238-$K$157)^2)+((L238-$L$157)^2)+((M238-$M$157)^2)+((N238-$N$157)^2)+((O238-$O$157)^2)))</f>
        <v>2.6457513110645907</v>
      </c>
      <c r="S238">
        <f t="shared" ref="S238:S269" si="10">COUNTIF(R$238:R$311, R238)</f>
        <v>6</v>
      </c>
      <c r="T238">
        <f>S238/$W$239</f>
        <v>8.1081081081081086E-2</v>
      </c>
      <c r="V238" s="80" t="s">
        <v>137</v>
      </c>
      <c r="W238" s="79">
        <f>MIN(R238:R311)</f>
        <v>0</v>
      </c>
    </row>
    <row r="239" spans="1:25">
      <c r="A239" s="61" t="s">
        <v>15</v>
      </c>
      <c r="B239" s="60">
        <v>1</v>
      </c>
      <c r="C239" s="60">
        <v>0</v>
      </c>
      <c r="D239" s="60">
        <v>0</v>
      </c>
      <c r="E239" s="60">
        <v>0</v>
      </c>
      <c r="F239" s="60">
        <v>0</v>
      </c>
      <c r="G239" s="60">
        <v>0</v>
      </c>
      <c r="H239" s="60">
        <v>0</v>
      </c>
      <c r="I239" s="60">
        <v>0</v>
      </c>
      <c r="J239" s="60">
        <v>0</v>
      </c>
      <c r="K239" s="60">
        <v>0</v>
      </c>
      <c r="L239" s="60">
        <v>0</v>
      </c>
      <c r="M239" s="60">
        <v>0</v>
      </c>
      <c r="N239" s="60">
        <v>0</v>
      </c>
      <c r="O239" s="60">
        <v>0</v>
      </c>
      <c r="P239" s="66">
        <f t="shared" si="7"/>
        <v>1</v>
      </c>
      <c r="Q239">
        <f t="shared" si="8"/>
        <v>6</v>
      </c>
      <c r="R239">
        <f t="shared" si="9"/>
        <v>2.6457513110645907</v>
      </c>
      <c r="S239">
        <f t="shared" si="10"/>
        <v>6</v>
      </c>
      <c r="T239">
        <f t="shared" ref="T239:T269" si="11">S239/$W$239</f>
        <v>8.1081081081081086E-2</v>
      </c>
      <c r="V239" s="80" t="s">
        <v>138</v>
      </c>
      <c r="W239" s="79">
        <f>COUNT(R238:R311)</f>
        <v>74</v>
      </c>
    </row>
    <row r="240" spans="1:25">
      <c r="A240" s="61" t="s">
        <v>20</v>
      </c>
      <c r="B240" s="63">
        <v>1</v>
      </c>
      <c r="C240" s="63">
        <v>0</v>
      </c>
      <c r="D240" s="63">
        <v>0</v>
      </c>
      <c r="E240" s="63">
        <v>0</v>
      </c>
      <c r="F240" s="63">
        <v>0</v>
      </c>
      <c r="G240" s="63">
        <v>0</v>
      </c>
      <c r="H240" s="63">
        <v>0</v>
      </c>
      <c r="I240" s="63">
        <v>0</v>
      </c>
      <c r="J240" s="63">
        <v>0</v>
      </c>
      <c r="K240" s="63">
        <v>0</v>
      </c>
      <c r="L240" s="63">
        <v>0</v>
      </c>
      <c r="M240" s="63">
        <v>0</v>
      </c>
      <c r="N240" s="63">
        <v>0</v>
      </c>
      <c r="O240" s="63">
        <v>0</v>
      </c>
      <c r="P240" s="66">
        <f t="shared" si="7"/>
        <v>1</v>
      </c>
      <c r="Q240">
        <f t="shared" si="8"/>
        <v>6</v>
      </c>
      <c r="R240">
        <f t="shared" si="9"/>
        <v>2.6457513110645907</v>
      </c>
      <c r="S240">
        <f t="shared" si="10"/>
        <v>6</v>
      </c>
      <c r="T240">
        <f t="shared" si="11"/>
        <v>8.1081081081081086E-2</v>
      </c>
    </row>
    <row r="241" spans="1:36">
      <c r="A241" s="61" t="s">
        <v>21</v>
      </c>
      <c r="B241" s="183">
        <v>1</v>
      </c>
      <c r="C241" s="183">
        <v>0</v>
      </c>
      <c r="D241" s="183">
        <v>0</v>
      </c>
      <c r="E241" s="183">
        <v>0</v>
      </c>
      <c r="F241" s="183">
        <v>0</v>
      </c>
      <c r="G241" s="183">
        <v>0</v>
      </c>
      <c r="H241" s="183">
        <v>0</v>
      </c>
      <c r="I241" s="183">
        <v>0</v>
      </c>
      <c r="J241" s="183">
        <v>0</v>
      </c>
      <c r="K241" s="183">
        <v>0</v>
      </c>
      <c r="L241" s="183">
        <v>0</v>
      </c>
      <c r="M241" s="183">
        <v>0</v>
      </c>
      <c r="N241" s="183">
        <v>0</v>
      </c>
      <c r="O241" s="183">
        <v>0</v>
      </c>
      <c r="P241" s="66">
        <f t="shared" si="7"/>
        <v>1</v>
      </c>
      <c r="Q241">
        <f t="shared" si="8"/>
        <v>6</v>
      </c>
      <c r="R241">
        <f t="shared" si="9"/>
        <v>2.6457513110645907</v>
      </c>
      <c r="S241">
        <f t="shared" si="10"/>
        <v>6</v>
      </c>
      <c r="T241">
        <f t="shared" si="11"/>
        <v>8.1081081081081086E-2</v>
      </c>
      <c r="V241" s="81" t="s">
        <v>151</v>
      </c>
      <c r="W241" s="82" t="s">
        <v>148</v>
      </c>
      <c r="X241" s="169" t="s">
        <v>139</v>
      </c>
      <c r="Y241" s="81" t="s">
        <v>150</v>
      </c>
      <c r="Z241" s="81" t="s">
        <v>149</v>
      </c>
      <c r="AA241" s="81" t="s">
        <v>139</v>
      </c>
    </row>
    <row r="242" spans="1:36">
      <c r="A242" s="61" t="s">
        <v>31</v>
      </c>
      <c r="B242" s="63">
        <v>1</v>
      </c>
      <c r="C242" s="63">
        <v>0</v>
      </c>
      <c r="D242" s="63">
        <v>0</v>
      </c>
      <c r="E242" s="63">
        <v>0</v>
      </c>
      <c r="F242" s="63">
        <v>0</v>
      </c>
      <c r="G242" s="63">
        <v>0</v>
      </c>
      <c r="H242" s="63">
        <v>0</v>
      </c>
      <c r="I242" s="63">
        <v>0</v>
      </c>
      <c r="J242" s="63">
        <v>0</v>
      </c>
      <c r="K242" s="63">
        <v>0</v>
      </c>
      <c r="L242" s="63">
        <v>0</v>
      </c>
      <c r="M242" s="63">
        <v>0</v>
      </c>
      <c r="N242" s="63">
        <v>0</v>
      </c>
      <c r="O242" s="63">
        <v>0</v>
      </c>
      <c r="P242" s="66">
        <f t="shared" si="7"/>
        <v>1</v>
      </c>
      <c r="Q242">
        <f t="shared" si="8"/>
        <v>6</v>
      </c>
      <c r="R242">
        <f t="shared" si="9"/>
        <v>2.6457513110645907</v>
      </c>
      <c r="S242">
        <f t="shared" si="10"/>
        <v>6</v>
      </c>
      <c r="T242">
        <f t="shared" si="11"/>
        <v>8.1081081081081086E-2</v>
      </c>
      <c r="V242" s="172">
        <f>P238</f>
        <v>1</v>
      </c>
      <c r="W242" s="81">
        <f>Q238</f>
        <v>6</v>
      </c>
      <c r="X242" s="168">
        <f>W242/$W$239</f>
        <v>8.1081081081081086E-2</v>
      </c>
      <c r="Y242" s="81">
        <f>R238</f>
        <v>2.6457513110645907</v>
      </c>
      <c r="Z242" s="81">
        <f>S238</f>
        <v>6</v>
      </c>
      <c r="AA242" s="81">
        <f t="shared" ref="AA242:AA248" si="12">Z242/$W$239</f>
        <v>8.1081081081081086E-2</v>
      </c>
    </row>
    <row r="243" spans="1:36">
      <c r="A243" s="61" t="s">
        <v>58</v>
      </c>
      <c r="B243" s="183">
        <v>1</v>
      </c>
      <c r="C243" s="183">
        <v>0</v>
      </c>
      <c r="D243" s="183">
        <v>0</v>
      </c>
      <c r="E243" s="183">
        <v>0</v>
      </c>
      <c r="F243" s="183">
        <v>0</v>
      </c>
      <c r="G243" s="183">
        <v>0</v>
      </c>
      <c r="H243" s="183">
        <v>0</v>
      </c>
      <c r="I243" s="183">
        <v>0</v>
      </c>
      <c r="J243" s="183">
        <v>0</v>
      </c>
      <c r="K243" s="183">
        <v>0</v>
      </c>
      <c r="L243" s="183">
        <v>0</v>
      </c>
      <c r="M243" s="183">
        <v>0</v>
      </c>
      <c r="N243" s="183">
        <v>0</v>
      </c>
      <c r="O243" s="183">
        <v>0</v>
      </c>
      <c r="P243" s="66">
        <f t="shared" si="7"/>
        <v>1</v>
      </c>
      <c r="Q243">
        <f t="shared" si="8"/>
        <v>6</v>
      </c>
      <c r="R243">
        <f t="shared" si="9"/>
        <v>2.6457513110645907</v>
      </c>
      <c r="S243">
        <f t="shared" si="10"/>
        <v>6</v>
      </c>
      <c r="T243">
        <f t="shared" si="11"/>
        <v>8.1081081081081086E-2</v>
      </c>
      <c r="V243" s="172">
        <f>P244</f>
        <v>2</v>
      </c>
      <c r="W243" s="81">
        <f>Q244</f>
        <v>12</v>
      </c>
      <c r="X243" s="168">
        <f t="shared" ref="X243:X252" si="13">W243/$W$239</f>
        <v>0.16216216216216217</v>
      </c>
      <c r="Y243" s="98">
        <f>R244</f>
        <v>2.4494897427831779</v>
      </c>
      <c r="Z243" s="98">
        <f>S244</f>
        <v>33</v>
      </c>
      <c r="AA243" s="98">
        <f t="shared" si="12"/>
        <v>0.44594594594594594</v>
      </c>
    </row>
    <row r="244" spans="1:36">
      <c r="A244" s="99" t="s">
        <v>28</v>
      </c>
      <c r="B244" s="101">
        <v>1</v>
      </c>
      <c r="C244" s="101">
        <v>1</v>
      </c>
      <c r="D244" s="101">
        <v>0</v>
      </c>
      <c r="E244" s="101">
        <v>0</v>
      </c>
      <c r="F244" s="101">
        <v>0</v>
      </c>
      <c r="G244" s="101">
        <v>0</v>
      </c>
      <c r="H244" s="101">
        <v>0</v>
      </c>
      <c r="I244" s="101">
        <v>0</v>
      </c>
      <c r="J244" s="101">
        <v>0</v>
      </c>
      <c r="K244" s="101">
        <v>0</v>
      </c>
      <c r="L244" s="101">
        <v>0</v>
      </c>
      <c r="M244" s="101">
        <v>0</v>
      </c>
      <c r="N244" s="101">
        <v>0</v>
      </c>
      <c r="O244" s="101">
        <v>0</v>
      </c>
      <c r="P244" s="66">
        <f t="shared" si="7"/>
        <v>2</v>
      </c>
      <c r="Q244">
        <f t="shared" si="8"/>
        <v>12</v>
      </c>
      <c r="R244" s="130">
        <f t="shared" si="9"/>
        <v>2.4494897427831779</v>
      </c>
      <c r="S244">
        <f t="shared" si="10"/>
        <v>33</v>
      </c>
      <c r="T244">
        <f t="shared" si="11"/>
        <v>0.44594594594594594</v>
      </c>
      <c r="V244" s="173">
        <f>P257</f>
        <v>14</v>
      </c>
      <c r="W244" s="98">
        <f>Q257</f>
        <v>21</v>
      </c>
      <c r="X244" s="170">
        <f t="shared" si="13"/>
        <v>0.28378378378378377</v>
      </c>
      <c r="Y244" s="98">
        <f>R256</f>
        <v>2.4494897427831779</v>
      </c>
      <c r="Z244" s="98">
        <f>S256</f>
        <v>33</v>
      </c>
      <c r="AA244" s="98">
        <f t="shared" si="12"/>
        <v>0.44594594594594594</v>
      </c>
      <c r="AC244" s="223" t="s">
        <v>152</v>
      </c>
      <c r="AD244" s="224"/>
      <c r="AE244" s="224"/>
    </row>
    <row r="245" spans="1:36">
      <c r="A245" s="99" t="s">
        <v>33</v>
      </c>
      <c r="B245" s="101">
        <v>1</v>
      </c>
      <c r="C245" s="101">
        <v>1</v>
      </c>
      <c r="D245" s="101">
        <v>0</v>
      </c>
      <c r="E245" s="101">
        <v>0</v>
      </c>
      <c r="F245" s="101">
        <v>0</v>
      </c>
      <c r="G245" s="101">
        <v>0</v>
      </c>
      <c r="H245" s="101">
        <v>0</v>
      </c>
      <c r="I245" s="101">
        <v>0</v>
      </c>
      <c r="J245" s="101">
        <v>0</v>
      </c>
      <c r="K245" s="101">
        <v>0</v>
      </c>
      <c r="L245" s="101">
        <v>0</v>
      </c>
      <c r="M245" s="101">
        <v>0</v>
      </c>
      <c r="N245" s="101">
        <v>0</v>
      </c>
      <c r="O245" s="101">
        <v>0</v>
      </c>
      <c r="P245" s="66">
        <f t="shared" si="7"/>
        <v>2</v>
      </c>
      <c r="Q245">
        <f t="shared" si="8"/>
        <v>12</v>
      </c>
      <c r="R245" s="130">
        <f t="shared" si="9"/>
        <v>2.4494897427831779</v>
      </c>
      <c r="S245">
        <f t="shared" si="10"/>
        <v>33</v>
      </c>
      <c r="T245">
        <f t="shared" si="11"/>
        <v>0.44594594594594594</v>
      </c>
      <c r="V245" s="172">
        <f>P277</f>
        <v>3</v>
      </c>
      <c r="W245" s="81">
        <f>Q277</f>
        <v>9</v>
      </c>
      <c r="X245" s="168">
        <f t="shared" si="13"/>
        <v>0.12162162162162163</v>
      </c>
      <c r="Y245" s="81">
        <f>R277</f>
        <v>2.2360679774997898</v>
      </c>
      <c r="Z245" s="81">
        <f>S277</f>
        <v>11</v>
      </c>
      <c r="AA245" s="81">
        <f t="shared" si="12"/>
        <v>0.14864864864864866</v>
      </c>
      <c r="AC245" s="224"/>
      <c r="AD245" s="224"/>
      <c r="AE245" s="224"/>
    </row>
    <row r="246" spans="1:36" ht="13.2" customHeight="1">
      <c r="A246" s="99" t="s">
        <v>36</v>
      </c>
      <c r="B246" s="101">
        <v>1</v>
      </c>
      <c r="C246" s="101">
        <v>1</v>
      </c>
      <c r="D246" s="101">
        <v>0</v>
      </c>
      <c r="E246" s="101">
        <v>0</v>
      </c>
      <c r="F246" s="101">
        <v>0</v>
      </c>
      <c r="G246" s="101">
        <v>0</v>
      </c>
      <c r="H246" s="101">
        <v>0</v>
      </c>
      <c r="I246" s="101">
        <v>0</v>
      </c>
      <c r="J246" s="101">
        <v>0</v>
      </c>
      <c r="K246" s="101">
        <v>0</v>
      </c>
      <c r="L246" s="101">
        <v>0</v>
      </c>
      <c r="M246" s="101">
        <v>0</v>
      </c>
      <c r="N246" s="101">
        <v>0</v>
      </c>
      <c r="O246" s="101">
        <v>0</v>
      </c>
      <c r="P246" s="66">
        <f t="shared" si="7"/>
        <v>2</v>
      </c>
      <c r="Q246">
        <f t="shared" si="8"/>
        <v>12</v>
      </c>
      <c r="R246" s="130">
        <f t="shared" si="9"/>
        <v>2.4494897427831779</v>
      </c>
      <c r="S246">
        <f t="shared" si="10"/>
        <v>33</v>
      </c>
      <c r="T246">
        <f t="shared" si="11"/>
        <v>0.44594594594594594</v>
      </c>
      <c r="V246" s="172">
        <f>P286</f>
        <v>13</v>
      </c>
      <c r="W246" s="81">
        <f>Q286</f>
        <v>2</v>
      </c>
      <c r="X246" s="168">
        <f t="shared" si="13"/>
        <v>2.7027027027027029E-2</v>
      </c>
      <c r="Y246" s="81">
        <f>R286</f>
        <v>2.2360679774997898</v>
      </c>
      <c r="Z246" s="81">
        <f>S286</f>
        <v>11</v>
      </c>
      <c r="AA246" s="81">
        <f t="shared" si="12"/>
        <v>0.14864864864864866</v>
      </c>
      <c r="AB246" s="175"/>
      <c r="AC246" s="224"/>
      <c r="AD246" s="224"/>
      <c r="AE246" s="224"/>
    </row>
    <row r="247" spans="1:36">
      <c r="A247" s="99" t="s">
        <v>49</v>
      </c>
      <c r="B247" s="101">
        <v>1</v>
      </c>
      <c r="C247" s="101">
        <v>1</v>
      </c>
      <c r="D247" s="101">
        <v>0</v>
      </c>
      <c r="E247" s="101">
        <v>0</v>
      </c>
      <c r="F247" s="101">
        <v>0</v>
      </c>
      <c r="G247" s="101">
        <v>0</v>
      </c>
      <c r="H247" s="101">
        <v>0</v>
      </c>
      <c r="I247" s="101">
        <v>0</v>
      </c>
      <c r="J247" s="101">
        <v>0</v>
      </c>
      <c r="K247" s="101">
        <v>0</v>
      </c>
      <c r="L247" s="101">
        <v>0</v>
      </c>
      <c r="M247" s="101">
        <v>0</v>
      </c>
      <c r="N247" s="101">
        <v>0</v>
      </c>
      <c r="O247" s="101">
        <v>0</v>
      </c>
      <c r="P247" s="66">
        <f t="shared" si="7"/>
        <v>2</v>
      </c>
      <c r="Q247">
        <f t="shared" si="8"/>
        <v>12</v>
      </c>
      <c r="R247" s="130">
        <f t="shared" si="9"/>
        <v>2.4494897427831779</v>
      </c>
      <c r="S247">
        <f t="shared" si="10"/>
        <v>33</v>
      </c>
      <c r="T247">
        <f t="shared" si="11"/>
        <v>0.44594594594594594</v>
      </c>
      <c r="V247" s="172">
        <f>P288</f>
        <v>4</v>
      </c>
      <c r="W247" s="81">
        <f>Q288</f>
        <v>4</v>
      </c>
      <c r="X247" s="168">
        <f t="shared" si="13"/>
        <v>5.4054054054054057E-2</v>
      </c>
      <c r="Y247" s="81">
        <f>R288</f>
        <v>2</v>
      </c>
      <c r="Z247" s="81">
        <f>S288</f>
        <v>7</v>
      </c>
      <c r="AA247" s="81">
        <f t="shared" si="12"/>
        <v>9.45945945945946E-2</v>
      </c>
      <c r="AB247" s="175"/>
      <c r="AC247" s="175"/>
      <c r="AD247" s="175"/>
    </row>
    <row r="248" spans="1:36">
      <c r="A248" s="99" t="s">
        <v>50</v>
      </c>
      <c r="B248" s="101">
        <v>1</v>
      </c>
      <c r="C248" s="101">
        <v>1</v>
      </c>
      <c r="D248" s="101">
        <v>0</v>
      </c>
      <c r="E248" s="101">
        <v>0</v>
      </c>
      <c r="F248" s="101">
        <v>0</v>
      </c>
      <c r="G248" s="101">
        <v>0</v>
      </c>
      <c r="H248" s="101">
        <v>0</v>
      </c>
      <c r="I248" s="101">
        <v>0</v>
      </c>
      <c r="J248" s="101">
        <v>0</v>
      </c>
      <c r="K248" s="101">
        <v>0</v>
      </c>
      <c r="L248" s="101">
        <v>0</v>
      </c>
      <c r="M248" s="101">
        <v>0</v>
      </c>
      <c r="N248" s="101">
        <v>0</v>
      </c>
      <c r="O248" s="101">
        <v>0</v>
      </c>
      <c r="P248" s="66">
        <f t="shared" si="7"/>
        <v>2</v>
      </c>
      <c r="Q248">
        <f t="shared" si="8"/>
        <v>12</v>
      </c>
      <c r="R248" s="130">
        <f t="shared" si="9"/>
        <v>2.4494897427831779</v>
      </c>
      <c r="S248">
        <f t="shared" si="10"/>
        <v>33</v>
      </c>
      <c r="T248">
        <f t="shared" si="11"/>
        <v>0.44594594594594594</v>
      </c>
      <c r="V248" s="172">
        <f>P292</f>
        <v>12</v>
      </c>
      <c r="W248" s="81">
        <f>Q292</f>
        <v>3</v>
      </c>
      <c r="X248" s="168">
        <f t="shared" si="13"/>
        <v>4.0540540540540543E-2</v>
      </c>
      <c r="Y248" s="81">
        <f>R292</f>
        <v>2</v>
      </c>
      <c r="Z248" s="82">
        <f>S292</f>
        <v>7</v>
      </c>
      <c r="AA248" s="81">
        <f t="shared" si="12"/>
        <v>9.45945945945946E-2</v>
      </c>
      <c r="AB248" s="175"/>
      <c r="AC248" s="175"/>
      <c r="AD248" s="175"/>
    </row>
    <row r="249" spans="1:36">
      <c r="A249" s="99" t="s">
        <v>51</v>
      </c>
      <c r="B249" s="101">
        <v>1</v>
      </c>
      <c r="C249" s="101">
        <v>1</v>
      </c>
      <c r="D249" s="101">
        <v>0</v>
      </c>
      <c r="E249" s="101">
        <v>0</v>
      </c>
      <c r="F249" s="101">
        <v>0</v>
      </c>
      <c r="G249" s="101">
        <v>0</v>
      </c>
      <c r="H249" s="101">
        <v>0</v>
      </c>
      <c r="I249" s="101">
        <v>0</v>
      </c>
      <c r="J249" s="101">
        <v>0</v>
      </c>
      <c r="K249" s="101">
        <v>0</v>
      </c>
      <c r="L249" s="101">
        <v>0</v>
      </c>
      <c r="M249" s="101">
        <v>0</v>
      </c>
      <c r="N249" s="101">
        <v>0</v>
      </c>
      <c r="O249" s="101">
        <v>0</v>
      </c>
      <c r="P249" s="66">
        <f t="shared" si="7"/>
        <v>2</v>
      </c>
      <c r="Q249">
        <f t="shared" si="8"/>
        <v>12</v>
      </c>
      <c r="R249" s="130">
        <f t="shared" si="9"/>
        <v>2.4494897427831779</v>
      </c>
      <c r="S249">
        <f t="shared" si="10"/>
        <v>33</v>
      </c>
      <c r="T249">
        <f t="shared" si="11"/>
        <v>0.44594594594594594</v>
      </c>
      <c r="V249" s="172">
        <f>P295</f>
        <v>11</v>
      </c>
      <c r="W249" s="82">
        <f>Q295</f>
        <v>6</v>
      </c>
      <c r="X249" s="168">
        <f t="shared" si="13"/>
        <v>8.1081081081081086E-2</v>
      </c>
      <c r="Y249" s="81">
        <f>R295</f>
        <v>1.7320508075688772</v>
      </c>
      <c r="Z249" s="81">
        <f>S295</f>
        <v>6</v>
      </c>
      <c r="AA249" s="81">
        <f t="shared" ref="AA249:AA252" si="14">Z249/$W$239</f>
        <v>8.1081081081081086E-2</v>
      </c>
      <c r="AB249" s="175"/>
      <c r="AC249" s="175"/>
      <c r="AD249" s="175"/>
    </row>
    <row r="250" spans="1:36">
      <c r="A250" s="99" t="s">
        <v>54</v>
      </c>
      <c r="B250" s="101">
        <v>1</v>
      </c>
      <c r="C250" s="101">
        <v>1</v>
      </c>
      <c r="D250" s="101">
        <v>0</v>
      </c>
      <c r="E250" s="101">
        <v>0</v>
      </c>
      <c r="F250" s="101">
        <v>0</v>
      </c>
      <c r="G250" s="101">
        <v>0</v>
      </c>
      <c r="H250" s="101">
        <v>0</v>
      </c>
      <c r="I250" s="101">
        <v>0</v>
      </c>
      <c r="J250" s="101">
        <v>0</v>
      </c>
      <c r="K250" s="101">
        <v>0</v>
      </c>
      <c r="L250" s="101">
        <v>0</v>
      </c>
      <c r="M250" s="101">
        <v>0</v>
      </c>
      <c r="N250" s="101">
        <v>0</v>
      </c>
      <c r="O250" s="101">
        <v>0</v>
      </c>
      <c r="P250" s="66">
        <f t="shared" si="7"/>
        <v>2</v>
      </c>
      <c r="Q250">
        <f t="shared" si="8"/>
        <v>12</v>
      </c>
      <c r="R250" s="130">
        <f t="shared" si="9"/>
        <v>2.4494897427831779</v>
      </c>
      <c r="S250">
        <f t="shared" si="10"/>
        <v>33</v>
      </c>
      <c r="T250">
        <f t="shared" si="11"/>
        <v>0.44594594594594594</v>
      </c>
      <c r="V250" s="172">
        <f>P301</f>
        <v>6</v>
      </c>
      <c r="W250" s="81">
        <f>Q301</f>
        <v>3</v>
      </c>
      <c r="X250" s="168">
        <f t="shared" si="13"/>
        <v>4.0540540540540543E-2</v>
      </c>
      <c r="Y250" s="81">
        <f>R301</f>
        <v>1.4142135623730951</v>
      </c>
      <c r="Z250" s="81">
        <f>S301</f>
        <v>7</v>
      </c>
      <c r="AA250" s="81">
        <f t="shared" si="14"/>
        <v>9.45945945945946E-2</v>
      </c>
    </row>
    <row r="251" spans="1:36">
      <c r="A251" s="99" t="s">
        <v>56</v>
      </c>
      <c r="B251" s="101">
        <v>1</v>
      </c>
      <c r="C251" s="101">
        <v>1</v>
      </c>
      <c r="D251" s="101">
        <v>0</v>
      </c>
      <c r="E251" s="101">
        <v>0</v>
      </c>
      <c r="F251" s="101">
        <v>0</v>
      </c>
      <c r="G251" s="101">
        <v>0</v>
      </c>
      <c r="H251" s="101">
        <v>0</v>
      </c>
      <c r="I251" s="101">
        <v>0</v>
      </c>
      <c r="J251" s="101">
        <v>0</v>
      </c>
      <c r="K251" s="101">
        <v>0</v>
      </c>
      <c r="L251" s="101">
        <v>0</v>
      </c>
      <c r="M251" s="101">
        <v>0</v>
      </c>
      <c r="N251" s="101">
        <v>0</v>
      </c>
      <c r="O251" s="101">
        <v>0</v>
      </c>
      <c r="P251" s="66">
        <f t="shared" si="7"/>
        <v>2</v>
      </c>
      <c r="Q251">
        <f t="shared" si="8"/>
        <v>12</v>
      </c>
      <c r="R251" s="130">
        <f t="shared" si="9"/>
        <v>2.4494897427831779</v>
      </c>
      <c r="S251">
        <f t="shared" si="10"/>
        <v>33</v>
      </c>
      <c r="T251">
        <f t="shared" si="11"/>
        <v>0.44594594594594594</v>
      </c>
      <c r="V251" s="172">
        <f>P304</f>
        <v>10</v>
      </c>
      <c r="W251" s="81">
        <f>Q304</f>
        <v>4</v>
      </c>
      <c r="X251" s="168">
        <f t="shared" si="13"/>
        <v>5.4054054054054057E-2</v>
      </c>
      <c r="Y251" s="81">
        <f>R304</f>
        <v>1.4142135623730951</v>
      </c>
      <c r="Z251" s="81">
        <f>S304</f>
        <v>7</v>
      </c>
      <c r="AA251" s="81">
        <f t="shared" si="14"/>
        <v>9.45945945945946E-2</v>
      </c>
    </row>
    <row r="252" spans="1:36">
      <c r="A252" s="99" t="s">
        <v>59</v>
      </c>
      <c r="B252" s="101">
        <v>1</v>
      </c>
      <c r="C252" s="101">
        <v>1</v>
      </c>
      <c r="D252" s="101">
        <v>0</v>
      </c>
      <c r="E252" s="101">
        <v>0</v>
      </c>
      <c r="F252" s="101">
        <v>0</v>
      </c>
      <c r="G252" s="101">
        <v>0</v>
      </c>
      <c r="H252" s="101">
        <v>0</v>
      </c>
      <c r="I252" s="101">
        <v>0</v>
      </c>
      <c r="J252" s="101">
        <v>0</v>
      </c>
      <c r="K252" s="101">
        <v>0</v>
      </c>
      <c r="L252" s="101">
        <v>0</v>
      </c>
      <c r="M252" s="101">
        <v>0</v>
      </c>
      <c r="N252" s="101">
        <v>0</v>
      </c>
      <c r="O252" s="101">
        <v>0</v>
      </c>
      <c r="P252" s="66">
        <f t="shared" si="7"/>
        <v>2</v>
      </c>
      <c r="Q252">
        <f t="shared" si="8"/>
        <v>12</v>
      </c>
      <c r="R252" s="130">
        <f t="shared" si="9"/>
        <v>2.4494897427831779</v>
      </c>
      <c r="S252">
        <f t="shared" si="10"/>
        <v>33</v>
      </c>
      <c r="T252">
        <f t="shared" si="11"/>
        <v>0.44594594594594594</v>
      </c>
      <c r="V252" s="171">
        <f>P308</f>
        <v>8</v>
      </c>
      <c r="W252" s="167">
        <f>Q308</f>
        <v>4</v>
      </c>
      <c r="X252" s="168">
        <f t="shared" si="13"/>
        <v>5.4054054054054057E-2</v>
      </c>
      <c r="Y252" s="167">
        <f>R308</f>
        <v>0</v>
      </c>
      <c r="Z252" s="167">
        <f>S308</f>
        <v>4</v>
      </c>
      <c r="AA252" s="174">
        <f t="shared" si="14"/>
        <v>5.4054054054054057E-2</v>
      </c>
      <c r="AB252" s="32"/>
      <c r="AC252" s="32"/>
      <c r="AD252" s="32"/>
      <c r="AE252" s="32"/>
      <c r="AF252" s="32"/>
      <c r="AG252" s="32"/>
    </row>
    <row r="253" spans="1:36">
      <c r="A253" s="99" t="s">
        <v>65</v>
      </c>
      <c r="B253" s="101">
        <v>1</v>
      </c>
      <c r="C253" s="101">
        <v>1</v>
      </c>
      <c r="D253" s="101">
        <v>0</v>
      </c>
      <c r="E253" s="101">
        <v>0</v>
      </c>
      <c r="F253" s="101">
        <v>0</v>
      </c>
      <c r="G253" s="101">
        <v>0</v>
      </c>
      <c r="H253" s="101">
        <v>0</v>
      </c>
      <c r="I253" s="101">
        <v>0</v>
      </c>
      <c r="J253" s="101">
        <v>0</v>
      </c>
      <c r="K253" s="101">
        <v>0</v>
      </c>
      <c r="L253" s="101">
        <v>0</v>
      </c>
      <c r="M253" s="101">
        <v>0</v>
      </c>
      <c r="N253" s="101">
        <v>0</v>
      </c>
      <c r="O253" s="101">
        <v>0</v>
      </c>
      <c r="P253" s="66">
        <f t="shared" si="7"/>
        <v>2</v>
      </c>
      <c r="Q253">
        <f t="shared" si="8"/>
        <v>12</v>
      </c>
      <c r="R253" s="130">
        <f t="shared" si="9"/>
        <v>2.4494897427831779</v>
      </c>
      <c r="S253">
        <f t="shared" si="10"/>
        <v>33</v>
      </c>
      <c r="T253">
        <f t="shared" si="11"/>
        <v>0.44594594594594594</v>
      </c>
    </row>
    <row r="254" spans="1:36">
      <c r="A254" s="99" t="s">
        <v>79</v>
      </c>
      <c r="B254" s="101">
        <v>1</v>
      </c>
      <c r="C254" s="101">
        <v>1</v>
      </c>
      <c r="D254" s="101">
        <v>0</v>
      </c>
      <c r="E254" s="101">
        <v>0</v>
      </c>
      <c r="F254" s="101">
        <v>0</v>
      </c>
      <c r="G254" s="101">
        <v>0</v>
      </c>
      <c r="H254" s="101">
        <v>0</v>
      </c>
      <c r="I254" s="101">
        <v>0</v>
      </c>
      <c r="J254" s="101">
        <v>0</v>
      </c>
      <c r="K254" s="101">
        <v>0</v>
      </c>
      <c r="L254" s="101">
        <v>0</v>
      </c>
      <c r="M254" s="101">
        <v>0</v>
      </c>
      <c r="N254" s="101">
        <v>0</v>
      </c>
      <c r="O254" s="101">
        <v>0</v>
      </c>
      <c r="P254" s="66">
        <f t="shared" si="7"/>
        <v>2</v>
      </c>
      <c r="Q254">
        <f t="shared" si="8"/>
        <v>12</v>
      </c>
      <c r="R254" s="130">
        <f t="shared" si="9"/>
        <v>2.4494897427831779</v>
      </c>
      <c r="S254">
        <f t="shared" si="10"/>
        <v>33</v>
      </c>
      <c r="T254">
        <f t="shared" si="11"/>
        <v>0.44594594594594594</v>
      </c>
    </row>
    <row r="255" spans="1:36" ht="13.8" thickBot="1">
      <c r="A255" s="99" t="s">
        <v>82</v>
      </c>
      <c r="B255" s="185">
        <v>1</v>
      </c>
      <c r="C255" s="185">
        <v>1</v>
      </c>
      <c r="D255" s="185">
        <v>0</v>
      </c>
      <c r="E255" s="185">
        <v>0</v>
      </c>
      <c r="F255" s="185">
        <v>0</v>
      </c>
      <c r="G255" s="185">
        <v>0</v>
      </c>
      <c r="H255" s="185">
        <v>0</v>
      </c>
      <c r="I255" s="185">
        <v>0</v>
      </c>
      <c r="J255" s="185">
        <v>0</v>
      </c>
      <c r="K255" s="185">
        <v>0</v>
      </c>
      <c r="L255" s="185">
        <v>0</v>
      </c>
      <c r="M255" s="185">
        <v>0</v>
      </c>
      <c r="N255" s="185">
        <v>0</v>
      </c>
      <c r="O255" s="185">
        <v>0</v>
      </c>
      <c r="P255" s="66">
        <f t="shared" si="7"/>
        <v>2</v>
      </c>
      <c r="Q255">
        <f t="shared" si="8"/>
        <v>12</v>
      </c>
      <c r="R255" s="131">
        <f t="shared" si="9"/>
        <v>2.4494897427831779</v>
      </c>
      <c r="S255">
        <f t="shared" si="10"/>
        <v>33</v>
      </c>
      <c r="T255">
        <f t="shared" si="11"/>
        <v>0.44594594594594594</v>
      </c>
      <c r="V255" s="76" t="s">
        <v>104</v>
      </c>
      <c r="W255" s="88">
        <v>1</v>
      </c>
      <c r="X255" s="88">
        <v>1</v>
      </c>
      <c r="Y255" s="88">
        <v>1</v>
      </c>
      <c r="Z255" s="88">
        <v>1</v>
      </c>
      <c r="AA255" s="88">
        <v>1</v>
      </c>
      <c r="AB255" s="88">
        <v>1</v>
      </c>
      <c r="AC255" s="88">
        <v>1</v>
      </c>
      <c r="AD255" s="88">
        <v>1</v>
      </c>
      <c r="AE255" s="88">
        <v>0</v>
      </c>
      <c r="AF255" s="88">
        <v>0</v>
      </c>
      <c r="AG255" s="88">
        <v>0</v>
      </c>
      <c r="AH255" s="88">
        <v>0</v>
      </c>
      <c r="AI255" s="88">
        <v>0</v>
      </c>
      <c r="AJ255" s="88">
        <v>0</v>
      </c>
    </row>
    <row r="256" spans="1:36">
      <c r="A256" s="99" t="s">
        <v>17</v>
      </c>
      <c r="B256" s="101">
        <v>1</v>
      </c>
      <c r="C256" s="101">
        <v>1</v>
      </c>
      <c r="D256" s="101">
        <v>1</v>
      </c>
      <c r="E256" s="101">
        <v>1</v>
      </c>
      <c r="F256" s="101">
        <v>1</v>
      </c>
      <c r="G256" s="101">
        <v>1</v>
      </c>
      <c r="H256" s="101">
        <v>1</v>
      </c>
      <c r="I256" s="101">
        <v>1</v>
      </c>
      <c r="J256" s="101">
        <v>1</v>
      </c>
      <c r="K256" s="101">
        <v>1</v>
      </c>
      <c r="L256" s="101">
        <v>1</v>
      </c>
      <c r="M256" s="101">
        <v>1</v>
      </c>
      <c r="N256" s="101">
        <v>1</v>
      </c>
      <c r="O256" s="101">
        <v>1</v>
      </c>
      <c r="P256" s="66">
        <f t="shared" si="7"/>
        <v>14</v>
      </c>
      <c r="Q256">
        <f t="shared" si="8"/>
        <v>21</v>
      </c>
      <c r="R256" s="110">
        <f t="shared" si="9"/>
        <v>2.4494897427831779</v>
      </c>
      <c r="S256">
        <f t="shared" si="10"/>
        <v>33</v>
      </c>
      <c r="T256">
        <f t="shared" si="11"/>
        <v>0.44594594594594594</v>
      </c>
      <c r="V256" s="76" t="s">
        <v>99</v>
      </c>
      <c r="W256" s="102">
        <v>1</v>
      </c>
      <c r="X256" s="102">
        <v>1</v>
      </c>
      <c r="Y256" s="102">
        <v>1</v>
      </c>
      <c r="Z256" s="102">
        <v>1</v>
      </c>
      <c r="AA256" s="102">
        <v>1</v>
      </c>
      <c r="AB256" s="102">
        <v>1</v>
      </c>
      <c r="AC256" s="102">
        <v>1</v>
      </c>
      <c r="AD256" s="102">
        <v>1</v>
      </c>
      <c r="AE256" s="102">
        <v>1</v>
      </c>
      <c r="AF256" s="102">
        <v>1</v>
      </c>
      <c r="AG256" s="102">
        <v>1</v>
      </c>
      <c r="AH256" s="102">
        <v>1</v>
      </c>
      <c r="AI256" s="102">
        <v>1</v>
      </c>
      <c r="AJ256" s="102">
        <v>1</v>
      </c>
    </row>
    <row r="257" spans="1:20">
      <c r="A257" s="99" t="s">
        <v>18</v>
      </c>
      <c r="B257" s="101">
        <v>1</v>
      </c>
      <c r="C257" s="101">
        <v>1</v>
      </c>
      <c r="D257" s="101">
        <v>1</v>
      </c>
      <c r="E257" s="101">
        <v>1</v>
      </c>
      <c r="F257" s="101">
        <v>1</v>
      </c>
      <c r="G257" s="101">
        <v>1</v>
      </c>
      <c r="H257" s="101">
        <v>1</v>
      </c>
      <c r="I257" s="101">
        <v>1</v>
      </c>
      <c r="J257" s="101">
        <v>1</v>
      </c>
      <c r="K257" s="101">
        <v>1</v>
      </c>
      <c r="L257" s="101">
        <v>1</v>
      </c>
      <c r="M257" s="101">
        <v>1</v>
      </c>
      <c r="N257" s="101">
        <v>1</v>
      </c>
      <c r="O257" s="101">
        <v>1</v>
      </c>
      <c r="P257" s="66">
        <f t="shared" si="7"/>
        <v>14</v>
      </c>
      <c r="Q257">
        <f t="shared" si="8"/>
        <v>21</v>
      </c>
      <c r="R257" s="112">
        <f t="shared" si="9"/>
        <v>2.4494897427831779</v>
      </c>
      <c r="S257">
        <f t="shared" si="10"/>
        <v>33</v>
      </c>
      <c r="T257">
        <f t="shared" si="11"/>
        <v>0.44594594594594594</v>
      </c>
    </row>
    <row r="258" spans="1:20">
      <c r="A258" s="99" t="s">
        <v>19</v>
      </c>
      <c r="B258" s="101">
        <v>1</v>
      </c>
      <c r="C258" s="101">
        <v>1</v>
      </c>
      <c r="D258" s="101">
        <v>1</v>
      </c>
      <c r="E258" s="101">
        <v>1</v>
      </c>
      <c r="F258" s="101">
        <v>1</v>
      </c>
      <c r="G258" s="101">
        <v>1</v>
      </c>
      <c r="H258" s="101">
        <v>1</v>
      </c>
      <c r="I258" s="101">
        <v>1</v>
      </c>
      <c r="J258" s="101">
        <v>1</v>
      </c>
      <c r="K258" s="101">
        <v>1</v>
      </c>
      <c r="L258" s="101">
        <v>1</v>
      </c>
      <c r="M258" s="101">
        <v>1</v>
      </c>
      <c r="N258" s="101">
        <v>1</v>
      </c>
      <c r="O258" s="101">
        <v>1</v>
      </c>
      <c r="P258" s="66">
        <f t="shared" si="7"/>
        <v>14</v>
      </c>
      <c r="Q258">
        <f t="shared" si="8"/>
        <v>21</v>
      </c>
      <c r="R258" s="112">
        <f t="shared" si="9"/>
        <v>2.4494897427831779</v>
      </c>
      <c r="S258">
        <f t="shared" si="10"/>
        <v>33</v>
      </c>
      <c r="T258">
        <f t="shared" si="11"/>
        <v>0.44594594594594594</v>
      </c>
    </row>
    <row r="259" spans="1:20">
      <c r="A259" s="99" t="s">
        <v>23</v>
      </c>
      <c r="B259" s="101">
        <v>1</v>
      </c>
      <c r="C259" s="101">
        <v>1</v>
      </c>
      <c r="D259" s="101">
        <v>1</v>
      </c>
      <c r="E259" s="101">
        <v>1</v>
      </c>
      <c r="F259" s="101">
        <v>1</v>
      </c>
      <c r="G259" s="101">
        <v>1</v>
      </c>
      <c r="H259" s="101">
        <v>1</v>
      </c>
      <c r="I259" s="101">
        <v>1</v>
      </c>
      <c r="J259" s="101">
        <v>1</v>
      </c>
      <c r="K259" s="101">
        <v>1</v>
      </c>
      <c r="L259" s="101">
        <v>1</v>
      </c>
      <c r="M259" s="101">
        <v>1</v>
      </c>
      <c r="N259" s="101">
        <v>1</v>
      </c>
      <c r="O259" s="101">
        <v>1</v>
      </c>
      <c r="P259" s="66">
        <f t="shared" si="7"/>
        <v>14</v>
      </c>
      <c r="Q259">
        <f t="shared" si="8"/>
        <v>21</v>
      </c>
      <c r="R259" s="112">
        <f t="shared" si="9"/>
        <v>2.4494897427831779</v>
      </c>
      <c r="S259">
        <f t="shared" si="10"/>
        <v>33</v>
      </c>
      <c r="T259">
        <f t="shared" si="11"/>
        <v>0.44594594594594594</v>
      </c>
    </row>
    <row r="260" spans="1:20">
      <c r="A260" s="99" t="s">
        <v>24</v>
      </c>
      <c r="B260" s="101">
        <v>1</v>
      </c>
      <c r="C260" s="101">
        <v>1</v>
      </c>
      <c r="D260" s="101">
        <v>1</v>
      </c>
      <c r="E260" s="101">
        <v>1</v>
      </c>
      <c r="F260" s="101">
        <v>1</v>
      </c>
      <c r="G260" s="101">
        <v>1</v>
      </c>
      <c r="H260" s="101">
        <v>1</v>
      </c>
      <c r="I260" s="101">
        <v>1</v>
      </c>
      <c r="J260" s="101">
        <v>1</v>
      </c>
      <c r="K260" s="101">
        <v>1</v>
      </c>
      <c r="L260" s="101">
        <v>1</v>
      </c>
      <c r="M260" s="101">
        <v>1</v>
      </c>
      <c r="N260" s="101">
        <v>1</v>
      </c>
      <c r="O260" s="101">
        <v>1</v>
      </c>
      <c r="P260" s="66">
        <f t="shared" si="7"/>
        <v>14</v>
      </c>
      <c r="Q260">
        <f t="shared" si="8"/>
        <v>21</v>
      </c>
      <c r="R260" s="112">
        <f t="shared" si="9"/>
        <v>2.4494897427831779</v>
      </c>
      <c r="S260">
        <f t="shared" si="10"/>
        <v>33</v>
      </c>
      <c r="T260">
        <f t="shared" si="11"/>
        <v>0.44594594594594594</v>
      </c>
    </row>
    <row r="261" spans="1:20">
      <c r="A261" s="99" t="s">
        <v>26</v>
      </c>
      <c r="B261" s="101">
        <v>1</v>
      </c>
      <c r="C261" s="101">
        <v>1</v>
      </c>
      <c r="D261" s="101">
        <v>1</v>
      </c>
      <c r="E261" s="101">
        <v>1</v>
      </c>
      <c r="F261" s="101">
        <v>1</v>
      </c>
      <c r="G261" s="101">
        <v>1</v>
      </c>
      <c r="H261" s="101">
        <v>1</v>
      </c>
      <c r="I261" s="101">
        <v>1</v>
      </c>
      <c r="J261" s="101">
        <v>1</v>
      </c>
      <c r="K261" s="101">
        <v>1</v>
      </c>
      <c r="L261" s="101">
        <v>1</v>
      </c>
      <c r="M261" s="101">
        <v>1</v>
      </c>
      <c r="N261" s="101">
        <v>1</v>
      </c>
      <c r="O261" s="101">
        <v>1</v>
      </c>
      <c r="P261" s="66">
        <f t="shared" si="7"/>
        <v>14</v>
      </c>
      <c r="Q261">
        <f t="shared" si="8"/>
        <v>21</v>
      </c>
      <c r="R261" s="112">
        <f t="shared" si="9"/>
        <v>2.4494897427831779</v>
      </c>
      <c r="S261">
        <f t="shared" si="10"/>
        <v>33</v>
      </c>
      <c r="T261">
        <f t="shared" si="11"/>
        <v>0.44594594594594594</v>
      </c>
    </row>
    <row r="262" spans="1:20">
      <c r="A262" s="99" t="s">
        <v>27</v>
      </c>
      <c r="B262" s="101">
        <v>1</v>
      </c>
      <c r="C262" s="101">
        <v>1</v>
      </c>
      <c r="D262" s="101">
        <v>1</v>
      </c>
      <c r="E262" s="101">
        <v>1</v>
      </c>
      <c r="F262" s="101">
        <v>1</v>
      </c>
      <c r="G262" s="101">
        <v>1</v>
      </c>
      <c r="H262" s="101">
        <v>1</v>
      </c>
      <c r="I262" s="101">
        <v>1</v>
      </c>
      <c r="J262" s="101">
        <v>1</v>
      </c>
      <c r="K262" s="101">
        <v>1</v>
      </c>
      <c r="L262" s="101">
        <v>1</v>
      </c>
      <c r="M262" s="101">
        <v>1</v>
      </c>
      <c r="N262" s="101">
        <v>1</v>
      </c>
      <c r="O262" s="101">
        <v>1</v>
      </c>
      <c r="P262" s="66">
        <f t="shared" si="7"/>
        <v>14</v>
      </c>
      <c r="Q262">
        <f t="shared" si="8"/>
        <v>21</v>
      </c>
      <c r="R262" s="112">
        <f t="shared" si="9"/>
        <v>2.4494897427831779</v>
      </c>
      <c r="S262">
        <f t="shared" si="10"/>
        <v>33</v>
      </c>
      <c r="T262">
        <f t="shared" si="11"/>
        <v>0.44594594594594594</v>
      </c>
    </row>
    <row r="263" spans="1:20">
      <c r="A263" s="99" t="s">
        <v>35</v>
      </c>
      <c r="B263" s="101">
        <v>1</v>
      </c>
      <c r="C263" s="101">
        <v>1</v>
      </c>
      <c r="D263" s="101">
        <v>1</v>
      </c>
      <c r="E263" s="101">
        <v>1</v>
      </c>
      <c r="F263" s="101">
        <v>1</v>
      </c>
      <c r="G263" s="101">
        <v>1</v>
      </c>
      <c r="H263" s="101">
        <v>1</v>
      </c>
      <c r="I263" s="101">
        <v>1</v>
      </c>
      <c r="J263" s="101">
        <v>1</v>
      </c>
      <c r="K263" s="101">
        <v>1</v>
      </c>
      <c r="L263" s="101">
        <v>1</v>
      </c>
      <c r="M263" s="101">
        <v>1</v>
      </c>
      <c r="N263" s="101">
        <v>1</v>
      </c>
      <c r="O263" s="101">
        <v>1</v>
      </c>
      <c r="P263" s="66">
        <f t="shared" si="7"/>
        <v>14</v>
      </c>
      <c r="Q263">
        <f t="shared" si="8"/>
        <v>21</v>
      </c>
      <c r="R263" s="112">
        <f t="shared" si="9"/>
        <v>2.4494897427831779</v>
      </c>
      <c r="S263">
        <f t="shared" si="10"/>
        <v>33</v>
      </c>
      <c r="T263">
        <f t="shared" si="11"/>
        <v>0.44594594594594594</v>
      </c>
    </row>
    <row r="264" spans="1:20">
      <c r="A264" s="99" t="s">
        <v>37</v>
      </c>
      <c r="B264" s="101">
        <v>1</v>
      </c>
      <c r="C264" s="101">
        <v>1</v>
      </c>
      <c r="D264" s="101">
        <v>1</v>
      </c>
      <c r="E264" s="101">
        <v>1</v>
      </c>
      <c r="F264" s="101">
        <v>1</v>
      </c>
      <c r="G264" s="101">
        <v>1</v>
      </c>
      <c r="H264" s="101">
        <v>1</v>
      </c>
      <c r="I264" s="101">
        <v>1</v>
      </c>
      <c r="J264" s="101">
        <v>1</v>
      </c>
      <c r="K264" s="101">
        <v>1</v>
      </c>
      <c r="L264" s="101">
        <v>1</v>
      </c>
      <c r="M264" s="101">
        <v>1</v>
      </c>
      <c r="N264" s="101">
        <v>1</v>
      </c>
      <c r="O264" s="101">
        <v>1</v>
      </c>
      <c r="P264" s="66">
        <f t="shared" si="7"/>
        <v>14</v>
      </c>
      <c r="Q264">
        <f t="shared" si="8"/>
        <v>21</v>
      </c>
      <c r="R264" s="112">
        <f t="shared" si="9"/>
        <v>2.4494897427831779</v>
      </c>
      <c r="S264">
        <f t="shared" si="10"/>
        <v>33</v>
      </c>
      <c r="T264">
        <f t="shared" si="11"/>
        <v>0.44594594594594594</v>
      </c>
    </row>
    <row r="265" spans="1:20">
      <c r="A265" s="99" t="s">
        <v>41</v>
      </c>
      <c r="B265" s="101">
        <v>1</v>
      </c>
      <c r="C265" s="101">
        <v>1</v>
      </c>
      <c r="D265" s="101">
        <v>1</v>
      </c>
      <c r="E265" s="101">
        <v>1</v>
      </c>
      <c r="F265" s="101">
        <v>1</v>
      </c>
      <c r="G265" s="101">
        <v>1</v>
      </c>
      <c r="H265" s="101">
        <v>1</v>
      </c>
      <c r="I265" s="101">
        <v>1</v>
      </c>
      <c r="J265" s="101">
        <v>1</v>
      </c>
      <c r="K265" s="101">
        <v>1</v>
      </c>
      <c r="L265" s="101">
        <v>1</v>
      </c>
      <c r="M265" s="101">
        <v>1</v>
      </c>
      <c r="N265" s="101">
        <v>1</v>
      </c>
      <c r="O265" s="101">
        <v>1</v>
      </c>
      <c r="P265" s="66">
        <f t="shared" si="7"/>
        <v>14</v>
      </c>
      <c r="Q265">
        <f t="shared" si="8"/>
        <v>21</v>
      </c>
      <c r="R265" s="112">
        <f t="shared" si="9"/>
        <v>2.4494897427831779</v>
      </c>
      <c r="S265">
        <f t="shared" si="10"/>
        <v>33</v>
      </c>
      <c r="T265">
        <f t="shared" si="11"/>
        <v>0.44594594594594594</v>
      </c>
    </row>
    <row r="266" spans="1:20">
      <c r="A266" s="99" t="s">
        <v>44</v>
      </c>
      <c r="B266" s="101">
        <v>1</v>
      </c>
      <c r="C266" s="101">
        <v>1</v>
      </c>
      <c r="D266" s="101">
        <v>1</v>
      </c>
      <c r="E266" s="101">
        <v>1</v>
      </c>
      <c r="F266" s="101">
        <v>1</v>
      </c>
      <c r="G266" s="101">
        <v>1</v>
      </c>
      <c r="H266" s="101">
        <v>1</v>
      </c>
      <c r="I266" s="101">
        <v>1</v>
      </c>
      <c r="J266" s="101">
        <v>1</v>
      </c>
      <c r="K266" s="101">
        <v>1</v>
      </c>
      <c r="L266" s="101">
        <v>1</v>
      </c>
      <c r="M266" s="101">
        <v>1</v>
      </c>
      <c r="N266" s="101">
        <v>1</v>
      </c>
      <c r="O266" s="101">
        <v>1</v>
      </c>
      <c r="P266" s="66">
        <f t="shared" si="7"/>
        <v>14</v>
      </c>
      <c r="Q266">
        <f t="shared" si="8"/>
        <v>21</v>
      </c>
      <c r="R266" s="112">
        <f t="shared" si="9"/>
        <v>2.4494897427831779</v>
      </c>
      <c r="S266">
        <f t="shared" si="10"/>
        <v>33</v>
      </c>
      <c r="T266">
        <f t="shared" si="11"/>
        <v>0.44594594594594594</v>
      </c>
    </row>
    <row r="267" spans="1:20">
      <c r="A267" s="99" t="s">
        <v>45</v>
      </c>
      <c r="B267" s="101">
        <v>1</v>
      </c>
      <c r="C267" s="101">
        <v>1</v>
      </c>
      <c r="D267" s="101">
        <v>1</v>
      </c>
      <c r="E267" s="101">
        <v>1</v>
      </c>
      <c r="F267" s="101">
        <v>1</v>
      </c>
      <c r="G267" s="101">
        <v>1</v>
      </c>
      <c r="H267" s="101">
        <v>1</v>
      </c>
      <c r="I267" s="101">
        <v>1</v>
      </c>
      <c r="J267" s="101">
        <v>1</v>
      </c>
      <c r="K267" s="101">
        <v>1</v>
      </c>
      <c r="L267" s="101">
        <v>1</v>
      </c>
      <c r="M267" s="101">
        <v>1</v>
      </c>
      <c r="N267" s="101">
        <v>1</v>
      </c>
      <c r="O267" s="101">
        <v>1</v>
      </c>
      <c r="P267" s="66">
        <f t="shared" si="7"/>
        <v>14</v>
      </c>
      <c r="Q267">
        <f t="shared" si="8"/>
        <v>21</v>
      </c>
      <c r="R267" s="112">
        <f t="shared" si="9"/>
        <v>2.4494897427831779</v>
      </c>
      <c r="S267">
        <f t="shared" si="10"/>
        <v>33</v>
      </c>
      <c r="T267">
        <f t="shared" si="11"/>
        <v>0.44594594594594594</v>
      </c>
    </row>
    <row r="268" spans="1:20">
      <c r="A268" s="99" t="s">
        <v>47</v>
      </c>
      <c r="B268" s="101">
        <v>1</v>
      </c>
      <c r="C268" s="101">
        <v>1</v>
      </c>
      <c r="D268" s="101">
        <v>1</v>
      </c>
      <c r="E268" s="101">
        <v>1</v>
      </c>
      <c r="F268" s="101">
        <v>1</v>
      </c>
      <c r="G268" s="101">
        <v>1</v>
      </c>
      <c r="H268" s="101">
        <v>1</v>
      </c>
      <c r="I268" s="101">
        <v>1</v>
      </c>
      <c r="J268" s="101">
        <v>1</v>
      </c>
      <c r="K268" s="101">
        <v>1</v>
      </c>
      <c r="L268" s="101">
        <v>1</v>
      </c>
      <c r="M268" s="101">
        <v>1</v>
      </c>
      <c r="N268" s="101">
        <v>1</v>
      </c>
      <c r="O268" s="101">
        <v>1</v>
      </c>
      <c r="P268" s="66">
        <f t="shared" si="7"/>
        <v>14</v>
      </c>
      <c r="Q268">
        <f t="shared" si="8"/>
        <v>21</v>
      </c>
      <c r="R268" s="112">
        <f t="shared" si="9"/>
        <v>2.4494897427831779</v>
      </c>
      <c r="S268">
        <f t="shared" si="10"/>
        <v>33</v>
      </c>
      <c r="T268">
        <f t="shared" si="11"/>
        <v>0.44594594594594594</v>
      </c>
    </row>
    <row r="269" spans="1:20">
      <c r="A269" s="99" t="s">
        <v>53</v>
      </c>
      <c r="B269" s="101">
        <v>1</v>
      </c>
      <c r="C269" s="101">
        <v>1</v>
      </c>
      <c r="D269" s="101">
        <v>1</v>
      </c>
      <c r="E269" s="101">
        <v>1</v>
      </c>
      <c r="F269" s="101">
        <v>1</v>
      </c>
      <c r="G269" s="101">
        <v>1</v>
      </c>
      <c r="H269" s="101">
        <v>1</v>
      </c>
      <c r="I269" s="101">
        <v>1</v>
      </c>
      <c r="J269" s="101">
        <v>1</v>
      </c>
      <c r="K269" s="101">
        <v>1</v>
      </c>
      <c r="L269" s="101">
        <v>1</v>
      </c>
      <c r="M269" s="101">
        <v>1</v>
      </c>
      <c r="N269" s="101">
        <v>1</v>
      </c>
      <c r="O269" s="101">
        <v>1</v>
      </c>
      <c r="P269" s="66">
        <f t="shared" si="7"/>
        <v>14</v>
      </c>
      <c r="Q269">
        <f t="shared" si="8"/>
        <v>21</v>
      </c>
      <c r="R269" s="112">
        <f t="shared" si="9"/>
        <v>2.4494897427831779</v>
      </c>
      <c r="S269">
        <f t="shared" si="10"/>
        <v>33</v>
      </c>
      <c r="T269">
        <f t="shared" si="11"/>
        <v>0.44594594594594594</v>
      </c>
    </row>
    <row r="270" spans="1:20">
      <c r="A270" s="99" t="s">
        <v>57</v>
      </c>
      <c r="B270" s="101">
        <v>1</v>
      </c>
      <c r="C270" s="101">
        <v>1</v>
      </c>
      <c r="D270" s="101">
        <v>1</v>
      </c>
      <c r="E270" s="101">
        <v>1</v>
      </c>
      <c r="F270" s="101">
        <v>1</v>
      </c>
      <c r="G270" s="101">
        <v>1</v>
      </c>
      <c r="H270" s="101">
        <v>1</v>
      </c>
      <c r="I270" s="101">
        <v>1</v>
      </c>
      <c r="J270" s="101">
        <v>1</v>
      </c>
      <c r="K270" s="101">
        <v>1</v>
      </c>
      <c r="L270" s="101">
        <v>1</v>
      </c>
      <c r="M270" s="101">
        <v>1</v>
      </c>
      <c r="N270" s="101">
        <v>1</v>
      </c>
      <c r="O270" s="101">
        <v>1</v>
      </c>
      <c r="P270" s="66">
        <f t="shared" ref="P270:P301" si="15">SUM(B270:O270)</f>
        <v>14</v>
      </c>
      <c r="Q270">
        <f t="shared" ref="Q270:Q301" si="16">COUNTIF($P$238:$P$311, P270)</f>
        <v>21</v>
      </c>
      <c r="R270" s="112">
        <f t="shared" ref="R270:R301" si="17">SQRT((((B270-$B$157)^2)+((C270-$C$157)^2)+((D270-$D$157)^2)+((E270-$E$157)^2)+((F270-$F$157)^2)+((G270-$G$157)^2)+((H270-$H$157)^2)+((I270-$I$157)^2)+((J270-$J$157)^2)+((K270-$K$157)^2)+((L270-$L$157)^2)+((M270-$M$157)^2)+((N270-$N$157)^2)+((O270-$O$157)^2)))</f>
        <v>2.4494897427831779</v>
      </c>
      <c r="S270">
        <f t="shared" ref="S270:S301" si="18">COUNTIF(R$238:R$311, R270)</f>
        <v>33</v>
      </c>
      <c r="T270">
        <f t="shared" ref="T270:T301" si="19">S270/$W$239</f>
        <v>0.44594594594594594</v>
      </c>
    </row>
    <row r="271" spans="1:20">
      <c r="A271" s="99" t="s">
        <v>62</v>
      </c>
      <c r="B271" s="101">
        <v>1</v>
      </c>
      <c r="C271" s="101">
        <v>1</v>
      </c>
      <c r="D271" s="101">
        <v>1</v>
      </c>
      <c r="E271" s="101">
        <v>1</v>
      </c>
      <c r="F271" s="101">
        <v>1</v>
      </c>
      <c r="G271" s="101">
        <v>1</v>
      </c>
      <c r="H271" s="101">
        <v>1</v>
      </c>
      <c r="I271" s="101">
        <v>1</v>
      </c>
      <c r="J271" s="101">
        <v>1</v>
      </c>
      <c r="K271" s="101">
        <v>1</v>
      </c>
      <c r="L271" s="101">
        <v>1</v>
      </c>
      <c r="M271" s="101">
        <v>1</v>
      </c>
      <c r="N271" s="101">
        <v>1</v>
      </c>
      <c r="O271" s="101">
        <v>1</v>
      </c>
      <c r="P271" s="66">
        <f t="shared" si="15"/>
        <v>14</v>
      </c>
      <c r="Q271">
        <f t="shared" si="16"/>
        <v>21</v>
      </c>
      <c r="R271" s="112">
        <f t="shared" si="17"/>
        <v>2.4494897427831779</v>
      </c>
      <c r="S271">
        <f t="shared" si="18"/>
        <v>33</v>
      </c>
      <c r="T271">
        <f t="shared" si="19"/>
        <v>0.44594594594594594</v>
      </c>
    </row>
    <row r="272" spans="1:20">
      <c r="A272" s="99" t="s">
        <v>64</v>
      </c>
      <c r="B272" s="101">
        <v>1</v>
      </c>
      <c r="C272" s="101">
        <v>1</v>
      </c>
      <c r="D272" s="101">
        <v>1</v>
      </c>
      <c r="E272" s="101">
        <v>1</v>
      </c>
      <c r="F272" s="101">
        <v>1</v>
      </c>
      <c r="G272" s="101">
        <v>1</v>
      </c>
      <c r="H272" s="101">
        <v>1</v>
      </c>
      <c r="I272" s="101">
        <v>1</v>
      </c>
      <c r="J272" s="101">
        <v>1</v>
      </c>
      <c r="K272" s="101">
        <v>1</v>
      </c>
      <c r="L272" s="101">
        <v>1</v>
      </c>
      <c r="M272" s="101">
        <v>1</v>
      </c>
      <c r="N272" s="101">
        <v>1</v>
      </c>
      <c r="O272" s="101">
        <v>1</v>
      </c>
      <c r="P272" s="66">
        <f t="shared" si="15"/>
        <v>14</v>
      </c>
      <c r="Q272">
        <f t="shared" si="16"/>
        <v>21</v>
      </c>
      <c r="R272" s="112">
        <f t="shared" si="17"/>
        <v>2.4494897427831779</v>
      </c>
      <c r="S272">
        <f t="shared" si="18"/>
        <v>33</v>
      </c>
      <c r="T272">
        <f t="shared" si="19"/>
        <v>0.44594594594594594</v>
      </c>
    </row>
    <row r="273" spans="1:20">
      <c r="A273" s="99" t="s">
        <v>73</v>
      </c>
      <c r="B273" s="101">
        <v>1</v>
      </c>
      <c r="C273" s="101">
        <v>1</v>
      </c>
      <c r="D273" s="101">
        <v>1</v>
      </c>
      <c r="E273" s="101">
        <v>1</v>
      </c>
      <c r="F273" s="101">
        <v>1</v>
      </c>
      <c r="G273" s="101">
        <v>1</v>
      </c>
      <c r="H273" s="101">
        <v>1</v>
      </c>
      <c r="I273" s="101">
        <v>1</v>
      </c>
      <c r="J273" s="101">
        <v>1</v>
      </c>
      <c r="K273" s="101">
        <v>1</v>
      </c>
      <c r="L273" s="101">
        <v>1</v>
      </c>
      <c r="M273" s="101">
        <v>1</v>
      </c>
      <c r="N273" s="101">
        <v>1</v>
      </c>
      <c r="O273" s="101">
        <v>1</v>
      </c>
      <c r="P273" s="66">
        <f t="shared" si="15"/>
        <v>14</v>
      </c>
      <c r="Q273">
        <f t="shared" si="16"/>
        <v>21</v>
      </c>
      <c r="R273" s="112">
        <f t="shared" si="17"/>
        <v>2.4494897427831779</v>
      </c>
      <c r="S273">
        <f t="shared" si="18"/>
        <v>33</v>
      </c>
      <c r="T273">
        <f t="shared" si="19"/>
        <v>0.44594594594594594</v>
      </c>
    </row>
    <row r="274" spans="1:20">
      <c r="A274" s="99" t="s">
        <v>77</v>
      </c>
      <c r="B274" s="101">
        <v>1</v>
      </c>
      <c r="C274" s="101">
        <v>1</v>
      </c>
      <c r="D274" s="101">
        <v>1</v>
      </c>
      <c r="E274" s="101">
        <v>1</v>
      </c>
      <c r="F274" s="101">
        <v>1</v>
      </c>
      <c r="G274" s="101">
        <v>1</v>
      </c>
      <c r="H274" s="101">
        <v>1</v>
      </c>
      <c r="I274" s="101">
        <v>1</v>
      </c>
      <c r="J274" s="101">
        <v>1</v>
      </c>
      <c r="K274" s="101">
        <v>1</v>
      </c>
      <c r="L274" s="101">
        <v>1</v>
      </c>
      <c r="M274" s="101">
        <v>1</v>
      </c>
      <c r="N274" s="101">
        <v>1</v>
      </c>
      <c r="O274" s="101">
        <v>1</v>
      </c>
      <c r="P274" s="66">
        <f t="shared" si="15"/>
        <v>14</v>
      </c>
      <c r="Q274">
        <f t="shared" si="16"/>
        <v>21</v>
      </c>
      <c r="R274" s="112">
        <f t="shared" si="17"/>
        <v>2.4494897427831779</v>
      </c>
      <c r="S274">
        <f t="shared" si="18"/>
        <v>33</v>
      </c>
      <c r="T274">
        <f t="shared" si="19"/>
        <v>0.44594594594594594</v>
      </c>
    </row>
    <row r="275" spans="1:20">
      <c r="A275" s="99" t="s">
        <v>84</v>
      </c>
      <c r="B275" s="101">
        <v>1</v>
      </c>
      <c r="C275" s="101">
        <v>1</v>
      </c>
      <c r="D275" s="101">
        <v>1</v>
      </c>
      <c r="E275" s="101">
        <v>1</v>
      </c>
      <c r="F275" s="101">
        <v>1</v>
      </c>
      <c r="G275" s="101">
        <v>1</v>
      </c>
      <c r="H275" s="101">
        <v>1</v>
      </c>
      <c r="I275" s="101">
        <v>1</v>
      </c>
      <c r="J275" s="101">
        <v>1</v>
      </c>
      <c r="K275" s="101">
        <v>1</v>
      </c>
      <c r="L275" s="101">
        <v>1</v>
      </c>
      <c r="M275" s="101">
        <v>1</v>
      </c>
      <c r="N275" s="101">
        <v>1</v>
      </c>
      <c r="O275" s="101">
        <v>1</v>
      </c>
      <c r="P275" s="66">
        <f t="shared" si="15"/>
        <v>14</v>
      </c>
      <c r="Q275">
        <f t="shared" si="16"/>
        <v>21</v>
      </c>
      <c r="R275" s="112">
        <f t="shared" si="17"/>
        <v>2.4494897427831779</v>
      </c>
      <c r="S275">
        <f t="shared" si="18"/>
        <v>33</v>
      </c>
      <c r="T275">
        <f t="shared" si="19"/>
        <v>0.44594594594594594</v>
      </c>
    </row>
    <row r="276" spans="1:20" ht="13.8" thickBot="1">
      <c r="A276" s="99" t="s">
        <v>86</v>
      </c>
      <c r="B276" s="101">
        <v>1</v>
      </c>
      <c r="C276" s="101">
        <v>1</v>
      </c>
      <c r="D276" s="101">
        <v>1</v>
      </c>
      <c r="E276" s="101">
        <v>1</v>
      </c>
      <c r="F276" s="101">
        <v>1</v>
      </c>
      <c r="G276" s="101">
        <v>1</v>
      </c>
      <c r="H276" s="101">
        <v>1</v>
      </c>
      <c r="I276" s="101">
        <v>1</v>
      </c>
      <c r="J276" s="101">
        <v>1</v>
      </c>
      <c r="K276" s="101">
        <v>1</v>
      </c>
      <c r="L276" s="101">
        <v>1</v>
      </c>
      <c r="M276" s="101">
        <v>1</v>
      </c>
      <c r="N276" s="101">
        <v>1</v>
      </c>
      <c r="O276" s="101">
        <v>1</v>
      </c>
      <c r="P276" s="66">
        <f t="shared" si="15"/>
        <v>14</v>
      </c>
      <c r="Q276">
        <f t="shared" si="16"/>
        <v>21</v>
      </c>
      <c r="R276" s="116">
        <f t="shared" si="17"/>
        <v>2.4494897427831779</v>
      </c>
      <c r="S276">
        <f t="shared" si="18"/>
        <v>33</v>
      </c>
      <c r="T276">
        <f t="shared" si="19"/>
        <v>0.44594594594594594</v>
      </c>
    </row>
    <row r="277" spans="1:20">
      <c r="A277" s="8" t="s">
        <v>16</v>
      </c>
      <c r="B277" s="117">
        <v>1</v>
      </c>
      <c r="C277" s="117">
        <v>1</v>
      </c>
      <c r="D277" s="117">
        <v>1</v>
      </c>
      <c r="E277" s="117">
        <v>0</v>
      </c>
      <c r="F277" s="117">
        <v>0</v>
      </c>
      <c r="G277" s="117">
        <v>0</v>
      </c>
      <c r="H277" s="117">
        <v>0</v>
      </c>
      <c r="I277" s="117">
        <v>0</v>
      </c>
      <c r="J277" s="117">
        <v>0</v>
      </c>
      <c r="K277" s="117">
        <v>0</v>
      </c>
      <c r="L277" s="117">
        <v>0</v>
      </c>
      <c r="M277" s="117">
        <v>0</v>
      </c>
      <c r="N277" s="117">
        <v>0</v>
      </c>
      <c r="O277" s="117">
        <v>0</v>
      </c>
      <c r="P277" s="66">
        <f t="shared" si="15"/>
        <v>3</v>
      </c>
      <c r="Q277">
        <f t="shared" si="16"/>
        <v>9</v>
      </c>
      <c r="R277">
        <f t="shared" si="17"/>
        <v>2.2360679774997898</v>
      </c>
      <c r="S277">
        <f t="shared" si="18"/>
        <v>11</v>
      </c>
      <c r="T277">
        <f t="shared" si="19"/>
        <v>0.14864864864864866</v>
      </c>
    </row>
    <row r="278" spans="1:20">
      <c r="A278" s="8" t="s">
        <v>30</v>
      </c>
      <c r="B278" s="10">
        <v>1</v>
      </c>
      <c r="C278" s="10">
        <v>1</v>
      </c>
      <c r="D278" s="10">
        <v>1</v>
      </c>
      <c r="E278" s="10">
        <v>0</v>
      </c>
      <c r="F278" s="10">
        <v>0</v>
      </c>
      <c r="G278" s="10">
        <v>0</v>
      </c>
      <c r="H278" s="10">
        <v>0</v>
      </c>
      <c r="I278" s="10">
        <v>0</v>
      </c>
      <c r="J278" s="10">
        <v>0</v>
      </c>
      <c r="K278" s="10">
        <v>0</v>
      </c>
      <c r="L278" s="10">
        <v>0</v>
      </c>
      <c r="M278" s="10">
        <v>0</v>
      </c>
      <c r="N278" s="10">
        <v>0</v>
      </c>
      <c r="O278" s="10">
        <v>0</v>
      </c>
      <c r="P278" s="66">
        <f t="shared" si="15"/>
        <v>3</v>
      </c>
      <c r="Q278">
        <f t="shared" si="16"/>
        <v>9</v>
      </c>
      <c r="R278">
        <f t="shared" si="17"/>
        <v>2.2360679774997898</v>
      </c>
      <c r="S278">
        <f t="shared" si="18"/>
        <v>11</v>
      </c>
      <c r="T278">
        <f t="shared" si="19"/>
        <v>0.14864864864864866</v>
      </c>
    </row>
    <row r="279" spans="1:20">
      <c r="A279" s="8" t="s">
        <v>32</v>
      </c>
      <c r="B279" s="10">
        <v>1</v>
      </c>
      <c r="C279" s="10">
        <v>1</v>
      </c>
      <c r="D279" s="10">
        <v>1</v>
      </c>
      <c r="E279" s="10">
        <v>0</v>
      </c>
      <c r="F279" s="10">
        <v>0</v>
      </c>
      <c r="G279" s="10">
        <v>0</v>
      </c>
      <c r="H279" s="10">
        <v>0</v>
      </c>
      <c r="I279" s="10">
        <v>0</v>
      </c>
      <c r="J279" s="10">
        <v>0</v>
      </c>
      <c r="K279" s="10">
        <v>0</v>
      </c>
      <c r="L279" s="10">
        <v>0</v>
      </c>
      <c r="M279" s="10">
        <v>0</v>
      </c>
      <c r="N279" s="10">
        <v>0</v>
      </c>
      <c r="O279" s="10">
        <v>0</v>
      </c>
      <c r="P279" s="66">
        <f t="shared" si="15"/>
        <v>3</v>
      </c>
      <c r="Q279">
        <f t="shared" si="16"/>
        <v>9</v>
      </c>
      <c r="R279">
        <f t="shared" si="17"/>
        <v>2.2360679774997898</v>
      </c>
      <c r="S279">
        <f t="shared" si="18"/>
        <v>11</v>
      </c>
      <c r="T279">
        <f t="shared" si="19"/>
        <v>0.14864864864864866</v>
      </c>
    </row>
    <row r="280" spans="1:20">
      <c r="A280" s="8" t="s">
        <v>34</v>
      </c>
      <c r="B280" s="10">
        <v>1</v>
      </c>
      <c r="C280" s="10">
        <v>1</v>
      </c>
      <c r="D280" s="10">
        <v>1</v>
      </c>
      <c r="E280" s="10">
        <v>0</v>
      </c>
      <c r="F280" s="10">
        <v>0</v>
      </c>
      <c r="G280" s="10">
        <v>0</v>
      </c>
      <c r="H280" s="10">
        <v>0</v>
      </c>
      <c r="I280" s="10">
        <v>0</v>
      </c>
      <c r="J280" s="10">
        <v>0</v>
      </c>
      <c r="K280" s="10">
        <v>0</v>
      </c>
      <c r="L280" s="10">
        <v>0</v>
      </c>
      <c r="M280" s="10">
        <v>0</v>
      </c>
      <c r="N280" s="10">
        <v>0</v>
      </c>
      <c r="O280" s="10">
        <v>0</v>
      </c>
      <c r="P280" s="66">
        <f t="shared" si="15"/>
        <v>3</v>
      </c>
      <c r="Q280">
        <f t="shared" si="16"/>
        <v>9</v>
      </c>
      <c r="R280">
        <f t="shared" si="17"/>
        <v>2.2360679774997898</v>
      </c>
      <c r="S280">
        <f t="shared" si="18"/>
        <v>11</v>
      </c>
      <c r="T280">
        <f t="shared" si="19"/>
        <v>0.14864864864864866</v>
      </c>
    </row>
    <row r="281" spans="1:20">
      <c r="A281" s="8" t="s">
        <v>38</v>
      </c>
      <c r="B281" s="10">
        <v>1</v>
      </c>
      <c r="C281" s="10">
        <v>1</v>
      </c>
      <c r="D281" s="10">
        <v>1</v>
      </c>
      <c r="E281" s="10">
        <v>0</v>
      </c>
      <c r="F281" s="10">
        <v>0</v>
      </c>
      <c r="G281" s="10">
        <v>0</v>
      </c>
      <c r="H281" s="10">
        <v>0</v>
      </c>
      <c r="I281" s="10">
        <v>0</v>
      </c>
      <c r="J281" s="10">
        <v>0</v>
      </c>
      <c r="K281" s="10">
        <v>0</v>
      </c>
      <c r="L281" s="10">
        <v>0</v>
      </c>
      <c r="M281" s="10">
        <v>0</v>
      </c>
      <c r="N281" s="10">
        <v>0</v>
      </c>
      <c r="O281" s="10">
        <v>0</v>
      </c>
      <c r="P281" s="66">
        <f t="shared" si="15"/>
        <v>3</v>
      </c>
      <c r="Q281">
        <f t="shared" si="16"/>
        <v>9</v>
      </c>
      <c r="R281">
        <f t="shared" si="17"/>
        <v>2.2360679774997898</v>
      </c>
      <c r="S281">
        <f t="shared" si="18"/>
        <v>11</v>
      </c>
      <c r="T281">
        <f t="shared" si="19"/>
        <v>0.14864864864864866</v>
      </c>
    </row>
    <row r="282" spans="1:20">
      <c r="A282" s="8" t="s">
        <v>66</v>
      </c>
      <c r="B282" s="10">
        <v>1</v>
      </c>
      <c r="C282" s="10">
        <v>1</v>
      </c>
      <c r="D282" s="10">
        <v>1</v>
      </c>
      <c r="E282" s="10">
        <v>0</v>
      </c>
      <c r="F282" s="10">
        <v>0</v>
      </c>
      <c r="G282" s="10">
        <v>0</v>
      </c>
      <c r="H282" s="10">
        <v>0</v>
      </c>
      <c r="I282" s="10">
        <v>0</v>
      </c>
      <c r="J282" s="10">
        <v>0</v>
      </c>
      <c r="K282" s="10">
        <v>0</v>
      </c>
      <c r="L282" s="10">
        <v>0</v>
      </c>
      <c r="M282" s="10">
        <v>0</v>
      </c>
      <c r="N282" s="10">
        <v>0</v>
      </c>
      <c r="O282" s="10">
        <v>0</v>
      </c>
      <c r="P282" s="66">
        <f t="shared" si="15"/>
        <v>3</v>
      </c>
      <c r="Q282">
        <f t="shared" si="16"/>
        <v>9</v>
      </c>
      <c r="R282">
        <f t="shared" si="17"/>
        <v>2.2360679774997898</v>
      </c>
      <c r="S282">
        <f t="shared" si="18"/>
        <v>11</v>
      </c>
      <c r="T282">
        <f t="shared" si="19"/>
        <v>0.14864864864864866</v>
      </c>
    </row>
    <row r="283" spans="1:20">
      <c r="A283" s="8" t="s">
        <v>67</v>
      </c>
      <c r="B283" s="10">
        <v>1</v>
      </c>
      <c r="C283" s="10">
        <v>1</v>
      </c>
      <c r="D283" s="10">
        <v>1</v>
      </c>
      <c r="E283" s="10">
        <v>0</v>
      </c>
      <c r="F283" s="10">
        <v>0</v>
      </c>
      <c r="G283" s="10">
        <v>0</v>
      </c>
      <c r="H283" s="10">
        <v>0</v>
      </c>
      <c r="I283" s="10">
        <v>0</v>
      </c>
      <c r="J283" s="10">
        <v>0</v>
      </c>
      <c r="K283" s="10">
        <v>0</v>
      </c>
      <c r="L283" s="10">
        <v>0</v>
      </c>
      <c r="M283" s="10">
        <v>0</v>
      </c>
      <c r="N283" s="10">
        <v>0</v>
      </c>
      <c r="O283" s="10">
        <v>0</v>
      </c>
      <c r="P283" s="66">
        <f t="shared" si="15"/>
        <v>3</v>
      </c>
      <c r="Q283">
        <f t="shared" si="16"/>
        <v>9</v>
      </c>
      <c r="R283">
        <f t="shared" si="17"/>
        <v>2.2360679774997898</v>
      </c>
      <c r="S283">
        <f t="shared" si="18"/>
        <v>11</v>
      </c>
      <c r="T283">
        <f t="shared" si="19"/>
        <v>0.14864864864864866</v>
      </c>
    </row>
    <row r="284" spans="1:20">
      <c r="A284" s="8" t="s">
        <v>72</v>
      </c>
      <c r="B284" s="10">
        <v>1</v>
      </c>
      <c r="C284" s="10">
        <v>1</v>
      </c>
      <c r="D284" s="10">
        <v>1</v>
      </c>
      <c r="E284" s="10">
        <v>0</v>
      </c>
      <c r="F284" s="10">
        <v>0</v>
      </c>
      <c r="G284" s="10">
        <v>0</v>
      </c>
      <c r="H284" s="10">
        <v>0</v>
      </c>
      <c r="I284" s="10">
        <v>0</v>
      </c>
      <c r="J284" s="10">
        <v>0</v>
      </c>
      <c r="K284" s="10">
        <v>0</v>
      </c>
      <c r="L284" s="10">
        <v>0</v>
      </c>
      <c r="M284" s="10">
        <v>0</v>
      </c>
      <c r="N284" s="10">
        <v>0</v>
      </c>
      <c r="O284" s="10">
        <v>0</v>
      </c>
      <c r="P284" s="66">
        <f t="shared" si="15"/>
        <v>3</v>
      </c>
      <c r="Q284">
        <f t="shared" si="16"/>
        <v>9</v>
      </c>
      <c r="R284">
        <f t="shared" si="17"/>
        <v>2.2360679774997898</v>
      </c>
      <c r="S284">
        <f t="shared" si="18"/>
        <v>11</v>
      </c>
      <c r="T284">
        <f t="shared" si="19"/>
        <v>0.14864864864864866</v>
      </c>
    </row>
    <row r="285" spans="1:20">
      <c r="A285" s="8" t="s">
        <v>74</v>
      </c>
      <c r="B285" s="10">
        <v>1</v>
      </c>
      <c r="C285" s="10">
        <v>1</v>
      </c>
      <c r="D285" s="10">
        <v>1</v>
      </c>
      <c r="E285" s="10">
        <v>0</v>
      </c>
      <c r="F285" s="10">
        <v>0</v>
      </c>
      <c r="G285" s="10">
        <v>0</v>
      </c>
      <c r="H285" s="10">
        <v>0</v>
      </c>
      <c r="I285" s="10">
        <v>0</v>
      </c>
      <c r="J285" s="10">
        <v>0</v>
      </c>
      <c r="K285" s="10">
        <v>0</v>
      </c>
      <c r="L285" s="10">
        <v>0</v>
      </c>
      <c r="M285" s="10">
        <v>0</v>
      </c>
      <c r="N285" s="10">
        <v>0</v>
      </c>
      <c r="O285" s="10">
        <v>0</v>
      </c>
      <c r="P285" s="66">
        <f t="shared" si="15"/>
        <v>3</v>
      </c>
      <c r="Q285">
        <f t="shared" si="16"/>
        <v>9</v>
      </c>
      <c r="R285">
        <f t="shared" si="17"/>
        <v>2.2360679774997898</v>
      </c>
      <c r="S285">
        <f t="shared" si="18"/>
        <v>11</v>
      </c>
      <c r="T285">
        <f t="shared" si="19"/>
        <v>0.14864864864864866</v>
      </c>
    </row>
    <row r="286" spans="1:20">
      <c r="A286" s="8" t="s">
        <v>69</v>
      </c>
      <c r="B286" s="10">
        <v>1</v>
      </c>
      <c r="C286" s="10">
        <v>1</v>
      </c>
      <c r="D286" s="10">
        <v>1</v>
      </c>
      <c r="E286" s="10">
        <v>1</v>
      </c>
      <c r="F286" s="10">
        <v>1</v>
      </c>
      <c r="G286" s="10">
        <v>1</v>
      </c>
      <c r="H286" s="10">
        <v>1</v>
      </c>
      <c r="I286" s="10">
        <v>1</v>
      </c>
      <c r="J286" s="10">
        <v>1</v>
      </c>
      <c r="K286" s="10">
        <v>1</v>
      </c>
      <c r="L286" s="10">
        <v>1</v>
      </c>
      <c r="M286" s="10">
        <v>1</v>
      </c>
      <c r="N286" s="10">
        <v>1</v>
      </c>
      <c r="O286" s="11">
        <v>0</v>
      </c>
      <c r="P286" s="66">
        <f t="shared" si="15"/>
        <v>13</v>
      </c>
      <c r="Q286">
        <f t="shared" si="16"/>
        <v>2</v>
      </c>
      <c r="R286">
        <f t="shared" si="17"/>
        <v>2.2360679774997898</v>
      </c>
      <c r="S286">
        <f t="shared" si="18"/>
        <v>11</v>
      </c>
      <c r="T286">
        <f t="shared" si="19"/>
        <v>0.14864864864864866</v>
      </c>
    </row>
    <row r="287" spans="1:20">
      <c r="A287" s="8" t="s">
        <v>83</v>
      </c>
      <c r="B287" s="10">
        <v>1</v>
      </c>
      <c r="C287" s="10">
        <v>1</v>
      </c>
      <c r="D287" s="10">
        <v>1</v>
      </c>
      <c r="E287" s="10">
        <v>1</v>
      </c>
      <c r="F287" s="10">
        <v>1</v>
      </c>
      <c r="G287" s="10">
        <v>1</v>
      </c>
      <c r="H287" s="10">
        <v>1</v>
      </c>
      <c r="I287" s="10">
        <v>1</v>
      </c>
      <c r="J287" s="10">
        <v>1</v>
      </c>
      <c r="K287" s="10">
        <v>1</v>
      </c>
      <c r="L287" s="10">
        <v>1</v>
      </c>
      <c r="M287" s="10">
        <v>1</v>
      </c>
      <c r="N287" s="10">
        <v>1</v>
      </c>
      <c r="O287" s="10">
        <v>0</v>
      </c>
      <c r="P287" s="66">
        <f t="shared" si="15"/>
        <v>13</v>
      </c>
      <c r="Q287">
        <f t="shared" si="16"/>
        <v>2</v>
      </c>
      <c r="R287">
        <f t="shared" si="17"/>
        <v>2.2360679774997898</v>
      </c>
      <c r="S287">
        <f t="shared" si="18"/>
        <v>11</v>
      </c>
      <c r="T287">
        <f t="shared" si="19"/>
        <v>0.14864864864864866</v>
      </c>
    </row>
    <row r="288" spans="1:20">
      <c r="A288" s="8" t="s">
        <v>22</v>
      </c>
      <c r="B288" s="10">
        <v>1</v>
      </c>
      <c r="C288" s="10">
        <v>1</v>
      </c>
      <c r="D288" s="10">
        <v>1</v>
      </c>
      <c r="E288" s="10">
        <v>1</v>
      </c>
      <c r="F288" s="10">
        <v>0</v>
      </c>
      <c r="G288" s="10">
        <v>0</v>
      </c>
      <c r="H288" s="10">
        <v>0</v>
      </c>
      <c r="I288" s="10">
        <v>0</v>
      </c>
      <c r="J288" s="10">
        <v>0</v>
      </c>
      <c r="K288" s="10">
        <v>0</v>
      </c>
      <c r="L288" s="10">
        <v>0</v>
      </c>
      <c r="M288" s="10">
        <v>0</v>
      </c>
      <c r="N288" s="10">
        <v>0</v>
      </c>
      <c r="O288" s="10">
        <v>0</v>
      </c>
      <c r="P288" s="66">
        <f t="shared" si="15"/>
        <v>4</v>
      </c>
      <c r="Q288">
        <f t="shared" si="16"/>
        <v>4</v>
      </c>
      <c r="R288">
        <f t="shared" si="17"/>
        <v>2</v>
      </c>
      <c r="S288">
        <f t="shared" si="18"/>
        <v>7</v>
      </c>
      <c r="T288">
        <f t="shared" si="19"/>
        <v>9.45945945945946E-2</v>
      </c>
    </row>
    <row r="289" spans="1:20">
      <c r="A289" s="8" t="s">
        <v>39</v>
      </c>
      <c r="B289" s="10">
        <v>1</v>
      </c>
      <c r="C289" s="10">
        <v>1</v>
      </c>
      <c r="D289" s="10">
        <v>1</v>
      </c>
      <c r="E289" s="10">
        <v>1</v>
      </c>
      <c r="F289" s="10">
        <v>0</v>
      </c>
      <c r="G289" s="10">
        <v>0</v>
      </c>
      <c r="H289" s="10">
        <v>0</v>
      </c>
      <c r="I289" s="10">
        <v>0</v>
      </c>
      <c r="J289" s="10">
        <v>0</v>
      </c>
      <c r="K289" s="10">
        <v>0</v>
      </c>
      <c r="L289" s="10">
        <v>0</v>
      </c>
      <c r="M289" s="10">
        <v>0</v>
      </c>
      <c r="N289" s="10">
        <v>0</v>
      </c>
      <c r="O289" s="10">
        <v>0</v>
      </c>
      <c r="P289" s="66">
        <f t="shared" si="15"/>
        <v>4</v>
      </c>
      <c r="Q289">
        <f t="shared" si="16"/>
        <v>4</v>
      </c>
      <c r="R289">
        <f t="shared" si="17"/>
        <v>2</v>
      </c>
      <c r="S289">
        <f t="shared" si="18"/>
        <v>7</v>
      </c>
      <c r="T289">
        <f t="shared" si="19"/>
        <v>9.45945945945946E-2</v>
      </c>
    </row>
    <row r="290" spans="1:20">
      <c r="A290" s="8" t="s">
        <v>46</v>
      </c>
      <c r="B290" s="10">
        <v>1</v>
      </c>
      <c r="C290" s="10">
        <v>1</v>
      </c>
      <c r="D290" s="10">
        <v>1</v>
      </c>
      <c r="E290" s="10">
        <v>1</v>
      </c>
      <c r="F290" s="10">
        <v>0</v>
      </c>
      <c r="G290" s="10">
        <v>0</v>
      </c>
      <c r="H290" s="10">
        <v>0</v>
      </c>
      <c r="I290" s="10">
        <v>0</v>
      </c>
      <c r="J290" s="10">
        <v>0</v>
      </c>
      <c r="K290" s="10">
        <v>0</v>
      </c>
      <c r="L290" s="10">
        <v>0</v>
      </c>
      <c r="M290" s="10">
        <v>0</v>
      </c>
      <c r="N290" s="10">
        <v>0</v>
      </c>
      <c r="O290" s="10">
        <v>0</v>
      </c>
      <c r="P290" s="66">
        <f t="shared" si="15"/>
        <v>4</v>
      </c>
      <c r="Q290">
        <f t="shared" si="16"/>
        <v>4</v>
      </c>
      <c r="R290">
        <f t="shared" si="17"/>
        <v>2</v>
      </c>
      <c r="S290">
        <f t="shared" si="18"/>
        <v>7</v>
      </c>
      <c r="T290">
        <f t="shared" si="19"/>
        <v>9.45945945945946E-2</v>
      </c>
    </row>
    <row r="291" spans="1:20">
      <c r="A291" s="8" t="s">
        <v>52</v>
      </c>
      <c r="B291" s="10">
        <v>1</v>
      </c>
      <c r="C291" s="10">
        <v>1</v>
      </c>
      <c r="D291" s="10">
        <v>1</v>
      </c>
      <c r="E291" s="10">
        <v>1</v>
      </c>
      <c r="F291" s="10">
        <v>0</v>
      </c>
      <c r="G291" s="10">
        <v>0</v>
      </c>
      <c r="H291" s="10">
        <v>0</v>
      </c>
      <c r="I291" s="10">
        <v>0</v>
      </c>
      <c r="J291" s="10">
        <v>0</v>
      </c>
      <c r="K291" s="10">
        <v>0</v>
      </c>
      <c r="L291" s="10">
        <v>0</v>
      </c>
      <c r="M291" s="10">
        <v>0</v>
      </c>
      <c r="N291" s="10">
        <v>0</v>
      </c>
      <c r="O291" s="10">
        <v>0</v>
      </c>
      <c r="P291" s="66">
        <f t="shared" si="15"/>
        <v>4</v>
      </c>
      <c r="Q291">
        <f t="shared" si="16"/>
        <v>4</v>
      </c>
      <c r="R291">
        <f t="shared" si="17"/>
        <v>2</v>
      </c>
      <c r="S291">
        <f t="shared" si="18"/>
        <v>7</v>
      </c>
      <c r="T291">
        <f t="shared" si="19"/>
        <v>9.45945945945946E-2</v>
      </c>
    </row>
    <row r="292" spans="1:20">
      <c r="A292" s="8" t="s">
        <v>29</v>
      </c>
      <c r="B292" s="10">
        <v>1</v>
      </c>
      <c r="C292" s="10">
        <v>1</v>
      </c>
      <c r="D292" s="10">
        <v>1</v>
      </c>
      <c r="E292" s="10">
        <v>1</v>
      </c>
      <c r="F292" s="10">
        <v>1</v>
      </c>
      <c r="G292" s="10">
        <v>1</v>
      </c>
      <c r="H292" s="10">
        <v>1</v>
      </c>
      <c r="I292" s="10">
        <v>1</v>
      </c>
      <c r="J292" s="10">
        <v>1</v>
      </c>
      <c r="K292" s="10">
        <v>1</v>
      </c>
      <c r="L292" s="10">
        <v>1</v>
      </c>
      <c r="M292" s="10">
        <v>1</v>
      </c>
      <c r="N292" s="10">
        <v>0</v>
      </c>
      <c r="O292" s="10">
        <v>0</v>
      </c>
      <c r="P292" s="66">
        <f t="shared" si="15"/>
        <v>12</v>
      </c>
      <c r="Q292">
        <f t="shared" si="16"/>
        <v>3</v>
      </c>
      <c r="R292">
        <f t="shared" si="17"/>
        <v>2</v>
      </c>
      <c r="S292">
        <f t="shared" si="18"/>
        <v>7</v>
      </c>
      <c r="T292">
        <f t="shared" si="19"/>
        <v>9.45945945945946E-2</v>
      </c>
    </row>
    <row r="293" spans="1:20">
      <c r="A293" s="8" t="s">
        <v>48</v>
      </c>
      <c r="B293" s="10">
        <v>1</v>
      </c>
      <c r="C293" s="10">
        <v>1</v>
      </c>
      <c r="D293" s="10">
        <v>1</v>
      </c>
      <c r="E293" s="10">
        <v>1</v>
      </c>
      <c r="F293" s="10">
        <v>1</v>
      </c>
      <c r="G293" s="10">
        <v>1</v>
      </c>
      <c r="H293" s="10">
        <v>1</v>
      </c>
      <c r="I293" s="10">
        <v>1</v>
      </c>
      <c r="J293" s="10">
        <v>1</v>
      </c>
      <c r="K293" s="10">
        <v>1</v>
      </c>
      <c r="L293" s="10">
        <v>1</v>
      </c>
      <c r="M293" s="10">
        <v>1</v>
      </c>
      <c r="N293" s="10">
        <v>0</v>
      </c>
      <c r="O293" s="10">
        <v>0</v>
      </c>
      <c r="P293" s="66">
        <f t="shared" si="15"/>
        <v>12</v>
      </c>
      <c r="Q293">
        <f t="shared" si="16"/>
        <v>3</v>
      </c>
      <c r="R293">
        <f t="shared" si="17"/>
        <v>2</v>
      </c>
      <c r="S293">
        <f t="shared" si="18"/>
        <v>7</v>
      </c>
      <c r="T293">
        <f t="shared" si="19"/>
        <v>9.45945945945946E-2</v>
      </c>
    </row>
    <row r="294" spans="1:20">
      <c r="A294" s="8" t="s">
        <v>80</v>
      </c>
      <c r="B294" s="10">
        <v>1</v>
      </c>
      <c r="C294" s="10">
        <v>1</v>
      </c>
      <c r="D294" s="10">
        <v>1</v>
      </c>
      <c r="E294" s="10">
        <v>1</v>
      </c>
      <c r="F294" s="10">
        <v>1</v>
      </c>
      <c r="G294" s="10">
        <v>1</v>
      </c>
      <c r="H294" s="10">
        <v>1</v>
      </c>
      <c r="I294" s="10">
        <v>1</v>
      </c>
      <c r="J294" s="10">
        <v>1</v>
      </c>
      <c r="K294" s="10">
        <v>1</v>
      </c>
      <c r="L294" s="10">
        <v>1</v>
      </c>
      <c r="M294" s="10">
        <v>1</v>
      </c>
      <c r="N294" s="10">
        <v>0</v>
      </c>
      <c r="O294" s="10">
        <v>0</v>
      </c>
      <c r="P294" s="66">
        <f t="shared" si="15"/>
        <v>12</v>
      </c>
      <c r="Q294">
        <f t="shared" si="16"/>
        <v>3</v>
      </c>
      <c r="R294">
        <f t="shared" si="17"/>
        <v>2</v>
      </c>
      <c r="S294">
        <f t="shared" si="18"/>
        <v>7</v>
      </c>
      <c r="T294">
        <f t="shared" si="19"/>
        <v>9.45945945945946E-2</v>
      </c>
    </row>
    <row r="295" spans="1:20">
      <c r="A295" s="5" t="s">
        <v>13</v>
      </c>
      <c r="B295" s="6">
        <v>1</v>
      </c>
      <c r="C295" s="6">
        <v>1</v>
      </c>
      <c r="D295" s="6">
        <v>1</v>
      </c>
      <c r="E295" s="6">
        <v>1</v>
      </c>
      <c r="F295" s="6">
        <v>1</v>
      </c>
      <c r="G295" s="6">
        <v>1</v>
      </c>
      <c r="H295" s="6">
        <v>1</v>
      </c>
      <c r="I295" s="6">
        <v>1</v>
      </c>
      <c r="J295" s="6">
        <v>1</v>
      </c>
      <c r="K295" s="6">
        <v>1</v>
      </c>
      <c r="L295" s="6">
        <v>1</v>
      </c>
      <c r="M295" s="6">
        <v>0</v>
      </c>
      <c r="N295" s="6">
        <v>0</v>
      </c>
      <c r="O295" s="6">
        <v>0</v>
      </c>
      <c r="P295" s="66">
        <f t="shared" si="15"/>
        <v>11</v>
      </c>
      <c r="Q295">
        <f t="shared" si="16"/>
        <v>6</v>
      </c>
      <c r="R295">
        <f t="shared" si="17"/>
        <v>1.7320508075688772</v>
      </c>
      <c r="S295">
        <f t="shared" si="18"/>
        <v>6</v>
      </c>
      <c r="T295">
        <f t="shared" si="19"/>
        <v>8.1081081081081086E-2</v>
      </c>
    </row>
    <row r="296" spans="1:20">
      <c r="A296" s="8" t="s">
        <v>60</v>
      </c>
      <c r="B296" s="10">
        <v>1</v>
      </c>
      <c r="C296" s="10">
        <v>1</v>
      </c>
      <c r="D296" s="10">
        <v>1</v>
      </c>
      <c r="E296" s="10">
        <v>1</v>
      </c>
      <c r="F296" s="10">
        <v>1</v>
      </c>
      <c r="G296" s="10">
        <v>1</v>
      </c>
      <c r="H296" s="10">
        <v>1</v>
      </c>
      <c r="I296" s="10">
        <v>1</v>
      </c>
      <c r="J296" s="10">
        <v>1</v>
      </c>
      <c r="K296" s="10">
        <v>1</v>
      </c>
      <c r="L296" s="10">
        <v>1</v>
      </c>
      <c r="M296" s="10">
        <v>0</v>
      </c>
      <c r="N296" s="10">
        <v>0</v>
      </c>
      <c r="O296" s="10">
        <v>0</v>
      </c>
      <c r="P296" s="66">
        <f t="shared" si="15"/>
        <v>11</v>
      </c>
      <c r="Q296">
        <f t="shared" si="16"/>
        <v>6</v>
      </c>
      <c r="R296">
        <f t="shared" si="17"/>
        <v>1.7320508075688772</v>
      </c>
      <c r="S296">
        <f t="shared" si="18"/>
        <v>6</v>
      </c>
      <c r="T296">
        <f t="shared" si="19"/>
        <v>8.1081081081081086E-2</v>
      </c>
    </row>
    <row r="297" spans="1:20">
      <c r="A297" s="8" t="s">
        <v>68</v>
      </c>
      <c r="B297" s="10">
        <v>1</v>
      </c>
      <c r="C297" s="10">
        <v>1</v>
      </c>
      <c r="D297" s="10">
        <v>1</v>
      </c>
      <c r="E297" s="10">
        <v>1</v>
      </c>
      <c r="F297" s="10">
        <v>1</v>
      </c>
      <c r="G297" s="10">
        <v>1</v>
      </c>
      <c r="H297" s="10">
        <v>1</v>
      </c>
      <c r="I297" s="10">
        <v>1</v>
      </c>
      <c r="J297" s="10">
        <v>1</v>
      </c>
      <c r="K297" s="10">
        <v>1</v>
      </c>
      <c r="L297" s="10">
        <v>1</v>
      </c>
      <c r="M297" s="10">
        <v>0</v>
      </c>
      <c r="N297" s="10">
        <v>0</v>
      </c>
      <c r="O297" s="10">
        <v>0</v>
      </c>
      <c r="P297" s="66">
        <f t="shared" si="15"/>
        <v>11</v>
      </c>
      <c r="Q297">
        <f t="shared" si="16"/>
        <v>6</v>
      </c>
      <c r="R297">
        <f t="shared" si="17"/>
        <v>1.7320508075688772</v>
      </c>
      <c r="S297">
        <f t="shared" si="18"/>
        <v>6</v>
      </c>
      <c r="T297">
        <f t="shared" si="19"/>
        <v>8.1081081081081086E-2</v>
      </c>
    </row>
    <row r="298" spans="1:20">
      <c r="A298" s="8" t="s">
        <v>70</v>
      </c>
      <c r="B298" s="10">
        <v>1</v>
      </c>
      <c r="C298" s="10">
        <v>1</v>
      </c>
      <c r="D298" s="10">
        <v>1</v>
      </c>
      <c r="E298" s="10">
        <v>1</v>
      </c>
      <c r="F298" s="10">
        <v>1</v>
      </c>
      <c r="G298" s="10">
        <v>1</v>
      </c>
      <c r="H298" s="10">
        <v>1</v>
      </c>
      <c r="I298" s="10">
        <v>1</v>
      </c>
      <c r="J298" s="10">
        <v>1</v>
      </c>
      <c r="K298" s="10">
        <v>1</v>
      </c>
      <c r="L298" s="10">
        <v>1</v>
      </c>
      <c r="M298" s="10">
        <v>0</v>
      </c>
      <c r="N298" s="10">
        <v>0</v>
      </c>
      <c r="O298" s="10">
        <v>0</v>
      </c>
      <c r="P298" s="66">
        <f t="shared" si="15"/>
        <v>11</v>
      </c>
      <c r="Q298">
        <f t="shared" si="16"/>
        <v>6</v>
      </c>
      <c r="R298">
        <f t="shared" si="17"/>
        <v>1.7320508075688772</v>
      </c>
      <c r="S298">
        <f t="shared" si="18"/>
        <v>6</v>
      </c>
      <c r="T298">
        <f t="shared" si="19"/>
        <v>8.1081081081081086E-2</v>
      </c>
    </row>
    <row r="299" spans="1:20">
      <c r="A299" s="8" t="s">
        <v>81</v>
      </c>
      <c r="B299" s="10">
        <v>1</v>
      </c>
      <c r="C299" s="10">
        <v>1</v>
      </c>
      <c r="D299" s="10">
        <v>1</v>
      </c>
      <c r="E299" s="10">
        <v>1</v>
      </c>
      <c r="F299" s="10">
        <v>1</v>
      </c>
      <c r="G299" s="10">
        <v>1</v>
      </c>
      <c r="H299" s="10">
        <v>1</v>
      </c>
      <c r="I299" s="10">
        <v>1</v>
      </c>
      <c r="J299" s="10">
        <v>1</v>
      </c>
      <c r="K299" s="10">
        <v>1</v>
      </c>
      <c r="L299" s="10">
        <v>1</v>
      </c>
      <c r="M299" s="10">
        <v>0</v>
      </c>
      <c r="N299" s="10">
        <v>0</v>
      </c>
      <c r="O299" s="10">
        <v>0</v>
      </c>
      <c r="P299" s="66">
        <f t="shared" si="15"/>
        <v>11</v>
      </c>
      <c r="Q299">
        <f t="shared" si="16"/>
        <v>6</v>
      </c>
      <c r="R299">
        <f t="shared" si="17"/>
        <v>1.7320508075688772</v>
      </c>
      <c r="S299">
        <f t="shared" si="18"/>
        <v>6</v>
      </c>
      <c r="T299">
        <f t="shared" si="19"/>
        <v>8.1081081081081086E-2</v>
      </c>
    </row>
    <row r="300" spans="1:20">
      <c r="A300" s="8" t="s">
        <v>85</v>
      </c>
      <c r="B300" s="10">
        <v>1</v>
      </c>
      <c r="C300" s="10">
        <v>1</v>
      </c>
      <c r="D300" s="10">
        <v>1</v>
      </c>
      <c r="E300" s="10">
        <v>1</v>
      </c>
      <c r="F300" s="10">
        <v>1</v>
      </c>
      <c r="G300" s="10">
        <v>1</v>
      </c>
      <c r="H300" s="10">
        <v>1</v>
      </c>
      <c r="I300" s="10">
        <v>1</v>
      </c>
      <c r="J300" s="10">
        <v>1</v>
      </c>
      <c r="K300" s="10">
        <v>1</v>
      </c>
      <c r="L300" s="10">
        <v>1</v>
      </c>
      <c r="M300" s="10">
        <v>0</v>
      </c>
      <c r="N300" s="10">
        <v>0</v>
      </c>
      <c r="O300" s="10">
        <v>0</v>
      </c>
      <c r="P300" s="66">
        <f t="shared" si="15"/>
        <v>11</v>
      </c>
      <c r="Q300">
        <f t="shared" si="16"/>
        <v>6</v>
      </c>
      <c r="R300">
        <f t="shared" si="17"/>
        <v>1.7320508075688772</v>
      </c>
      <c r="S300">
        <f t="shared" si="18"/>
        <v>6</v>
      </c>
      <c r="T300">
        <f t="shared" si="19"/>
        <v>8.1081081081081086E-2</v>
      </c>
    </row>
    <row r="301" spans="1:20">
      <c r="A301" s="8" t="s">
        <v>42</v>
      </c>
      <c r="B301" s="10">
        <v>1</v>
      </c>
      <c r="C301" s="10">
        <v>1</v>
      </c>
      <c r="D301" s="10">
        <v>1</v>
      </c>
      <c r="E301" s="10">
        <v>1</v>
      </c>
      <c r="F301" s="10">
        <v>1</v>
      </c>
      <c r="G301" s="10">
        <v>1</v>
      </c>
      <c r="H301" s="10">
        <v>0</v>
      </c>
      <c r="I301" s="10">
        <v>0</v>
      </c>
      <c r="J301" s="10">
        <v>0</v>
      </c>
      <c r="K301" s="10">
        <v>0</v>
      </c>
      <c r="L301" s="10">
        <v>0</v>
      </c>
      <c r="M301" s="10">
        <v>0</v>
      </c>
      <c r="N301" s="10">
        <v>0</v>
      </c>
      <c r="O301" s="10">
        <v>0</v>
      </c>
      <c r="P301" s="66">
        <f t="shared" si="15"/>
        <v>6</v>
      </c>
      <c r="Q301">
        <f t="shared" si="16"/>
        <v>3</v>
      </c>
      <c r="R301">
        <f t="shared" si="17"/>
        <v>1.4142135623730951</v>
      </c>
      <c r="S301">
        <f t="shared" si="18"/>
        <v>7</v>
      </c>
      <c r="T301">
        <f t="shared" si="19"/>
        <v>9.45945945945946E-2</v>
      </c>
    </row>
    <row r="302" spans="1:20">
      <c r="A302" s="8" t="s">
        <v>55</v>
      </c>
      <c r="B302" s="10">
        <v>1</v>
      </c>
      <c r="C302" s="10">
        <v>1</v>
      </c>
      <c r="D302" s="10">
        <v>1</v>
      </c>
      <c r="E302" s="10">
        <v>1</v>
      </c>
      <c r="F302" s="10">
        <v>1</v>
      </c>
      <c r="G302" s="10">
        <v>1</v>
      </c>
      <c r="H302" s="10">
        <v>0</v>
      </c>
      <c r="I302" s="10">
        <v>0</v>
      </c>
      <c r="J302" s="10">
        <v>0</v>
      </c>
      <c r="K302" s="10">
        <v>0</v>
      </c>
      <c r="L302" s="10">
        <v>0</v>
      </c>
      <c r="M302" s="10">
        <v>0</v>
      </c>
      <c r="N302" s="10">
        <v>0</v>
      </c>
      <c r="O302" s="10">
        <v>0</v>
      </c>
      <c r="P302" s="66">
        <f t="shared" ref="P302:P311" si="20">SUM(B302:O302)</f>
        <v>6</v>
      </c>
      <c r="Q302">
        <f t="shared" ref="Q302:Q311" si="21">COUNTIF($P$238:$P$311, P302)</f>
        <v>3</v>
      </c>
      <c r="R302">
        <f t="shared" ref="R302:R311" si="22">SQRT((((B302-$B$157)^2)+((C302-$C$157)^2)+((D302-$D$157)^2)+((E302-$E$157)^2)+((F302-$F$157)^2)+((G302-$G$157)^2)+((H302-$H$157)^2)+((I302-$I$157)^2)+((J302-$J$157)^2)+((K302-$K$157)^2)+((L302-$L$157)^2)+((M302-$M$157)^2)+((N302-$N$157)^2)+((O302-$O$157)^2)))</f>
        <v>1.4142135623730951</v>
      </c>
      <c r="S302">
        <f t="shared" ref="S302:S311" si="23">COUNTIF(R$238:R$311, R302)</f>
        <v>7</v>
      </c>
      <c r="T302">
        <f t="shared" ref="T302:T311" si="24">S302/$W$239</f>
        <v>9.45945945945946E-2</v>
      </c>
    </row>
    <row r="303" spans="1:20">
      <c r="A303" s="8" t="s">
        <v>78</v>
      </c>
      <c r="B303" s="10">
        <v>1</v>
      </c>
      <c r="C303" s="10">
        <v>1</v>
      </c>
      <c r="D303" s="10">
        <v>1</v>
      </c>
      <c r="E303" s="10">
        <v>1</v>
      </c>
      <c r="F303" s="10">
        <v>1</v>
      </c>
      <c r="G303" s="10">
        <v>1</v>
      </c>
      <c r="H303" s="10">
        <v>0</v>
      </c>
      <c r="I303" s="10">
        <v>0</v>
      </c>
      <c r="J303" s="10">
        <v>0</v>
      </c>
      <c r="K303" s="10">
        <v>0</v>
      </c>
      <c r="L303" s="10">
        <v>0</v>
      </c>
      <c r="M303" s="10">
        <v>0</v>
      </c>
      <c r="N303" s="10">
        <v>0</v>
      </c>
      <c r="O303" s="10">
        <v>0</v>
      </c>
      <c r="P303" s="66">
        <f t="shared" si="20"/>
        <v>6</v>
      </c>
      <c r="Q303">
        <f t="shared" si="21"/>
        <v>3</v>
      </c>
      <c r="R303">
        <f t="shared" si="22"/>
        <v>1.4142135623730951</v>
      </c>
      <c r="S303">
        <f t="shared" si="23"/>
        <v>7</v>
      </c>
      <c r="T303">
        <f t="shared" si="24"/>
        <v>9.45945945945946E-2</v>
      </c>
    </row>
    <row r="304" spans="1:20">
      <c r="A304" s="8" t="s">
        <v>25</v>
      </c>
      <c r="B304" s="10">
        <v>1</v>
      </c>
      <c r="C304" s="10">
        <v>1</v>
      </c>
      <c r="D304" s="10">
        <v>1</v>
      </c>
      <c r="E304" s="10">
        <v>1</v>
      </c>
      <c r="F304" s="10">
        <v>1</v>
      </c>
      <c r="G304" s="10">
        <v>1</v>
      </c>
      <c r="H304" s="10">
        <v>1</v>
      </c>
      <c r="I304" s="10">
        <v>1</v>
      </c>
      <c r="J304" s="10">
        <v>1</v>
      </c>
      <c r="K304" s="10">
        <v>1</v>
      </c>
      <c r="L304" s="10">
        <v>0</v>
      </c>
      <c r="M304" s="10">
        <v>0</v>
      </c>
      <c r="N304" s="10">
        <v>0</v>
      </c>
      <c r="O304" s="10">
        <v>0</v>
      </c>
      <c r="P304" s="66">
        <f t="shared" si="20"/>
        <v>10</v>
      </c>
      <c r="Q304">
        <f t="shared" si="21"/>
        <v>4</v>
      </c>
      <c r="R304">
        <f t="shared" si="22"/>
        <v>1.4142135623730951</v>
      </c>
      <c r="S304">
        <f t="shared" si="23"/>
        <v>7</v>
      </c>
      <c r="T304">
        <f t="shared" si="24"/>
        <v>9.45945945945946E-2</v>
      </c>
    </row>
    <row r="305" spans="1:27">
      <c r="A305" s="8" t="s">
        <v>40</v>
      </c>
      <c r="B305" s="10">
        <v>1</v>
      </c>
      <c r="C305" s="10">
        <v>1</v>
      </c>
      <c r="D305" s="10">
        <v>1</v>
      </c>
      <c r="E305" s="10">
        <v>1</v>
      </c>
      <c r="F305" s="10">
        <v>1</v>
      </c>
      <c r="G305" s="10">
        <v>1</v>
      </c>
      <c r="H305" s="10">
        <v>1</v>
      </c>
      <c r="I305" s="10">
        <v>1</v>
      </c>
      <c r="J305" s="10">
        <v>1</v>
      </c>
      <c r="K305" s="10">
        <v>1</v>
      </c>
      <c r="L305" s="10">
        <v>0</v>
      </c>
      <c r="M305" s="10">
        <v>0</v>
      </c>
      <c r="N305" s="10">
        <v>0</v>
      </c>
      <c r="O305" s="10">
        <v>0</v>
      </c>
      <c r="P305" s="66">
        <f t="shared" si="20"/>
        <v>10</v>
      </c>
      <c r="Q305">
        <f t="shared" si="21"/>
        <v>4</v>
      </c>
      <c r="R305">
        <f t="shared" si="22"/>
        <v>1.4142135623730951</v>
      </c>
      <c r="S305">
        <f t="shared" si="23"/>
        <v>7</v>
      </c>
      <c r="T305">
        <f t="shared" si="24"/>
        <v>9.45945945945946E-2</v>
      </c>
    </row>
    <row r="306" spans="1:27">
      <c r="A306" s="8" t="s">
        <v>61</v>
      </c>
      <c r="B306" s="10">
        <v>1</v>
      </c>
      <c r="C306" s="10">
        <v>1</v>
      </c>
      <c r="D306" s="10">
        <v>1</v>
      </c>
      <c r="E306" s="10">
        <v>1</v>
      </c>
      <c r="F306" s="10">
        <v>1</v>
      </c>
      <c r="G306" s="10">
        <v>1</v>
      </c>
      <c r="H306" s="10">
        <v>1</v>
      </c>
      <c r="I306" s="10">
        <v>1</v>
      </c>
      <c r="J306" s="10">
        <v>1</v>
      </c>
      <c r="K306" s="10">
        <v>1</v>
      </c>
      <c r="L306" s="10">
        <v>0</v>
      </c>
      <c r="M306" s="10">
        <v>0</v>
      </c>
      <c r="N306" s="10">
        <v>0</v>
      </c>
      <c r="O306" s="10">
        <v>0</v>
      </c>
      <c r="P306" s="66">
        <f t="shared" si="20"/>
        <v>10</v>
      </c>
      <c r="Q306">
        <f t="shared" si="21"/>
        <v>4</v>
      </c>
      <c r="R306">
        <f t="shared" si="22"/>
        <v>1.4142135623730951</v>
      </c>
      <c r="S306">
        <f t="shared" si="23"/>
        <v>7</v>
      </c>
      <c r="T306">
        <f t="shared" si="24"/>
        <v>9.45945945945946E-2</v>
      </c>
    </row>
    <row r="307" spans="1:27">
      <c r="A307" s="8" t="s">
        <v>63</v>
      </c>
      <c r="B307" s="10">
        <v>1</v>
      </c>
      <c r="C307" s="10">
        <v>1</v>
      </c>
      <c r="D307" s="10">
        <v>1</v>
      </c>
      <c r="E307" s="10">
        <v>1</v>
      </c>
      <c r="F307" s="10">
        <v>1</v>
      </c>
      <c r="G307" s="10">
        <v>1</v>
      </c>
      <c r="H307" s="10">
        <v>1</v>
      </c>
      <c r="I307" s="10">
        <v>1</v>
      </c>
      <c r="J307" s="10">
        <v>1</v>
      </c>
      <c r="K307" s="10">
        <v>1</v>
      </c>
      <c r="L307" s="10">
        <v>0</v>
      </c>
      <c r="M307" s="10">
        <v>0</v>
      </c>
      <c r="N307" s="10">
        <v>0</v>
      </c>
      <c r="O307" s="10">
        <v>0</v>
      </c>
      <c r="P307" s="66">
        <f t="shared" si="20"/>
        <v>10</v>
      </c>
      <c r="Q307">
        <f t="shared" si="21"/>
        <v>4</v>
      </c>
      <c r="R307">
        <f t="shared" si="22"/>
        <v>1.4142135623730951</v>
      </c>
      <c r="S307">
        <f t="shared" si="23"/>
        <v>7</v>
      </c>
      <c r="T307">
        <f t="shared" si="24"/>
        <v>9.45945945945946E-2</v>
      </c>
    </row>
    <row r="308" spans="1:27">
      <c r="A308" s="8" t="s">
        <v>43</v>
      </c>
      <c r="B308" s="10">
        <v>1</v>
      </c>
      <c r="C308" s="10">
        <v>1</v>
      </c>
      <c r="D308" s="10">
        <v>1</v>
      </c>
      <c r="E308" s="10">
        <v>1</v>
      </c>
      <c r="F308" s="10">
        <v>1</v>
      </c>
      <c r="G308" s="10">
        <v>1</v>
      </c>
      <c r="H308" s="10">
        <v>1</v>
      </c>
      <c r="I308" s="10">
        <v>1</v>
      </c>
      <c r="J308" s="10">
        <v>0</v>
      </c>
      <c r="K308" s="10">
        <v>0</v>
      </c>
      <c r="L308" s="10">
        <v>0</v>
      </c>
      <c r="M308" s="10">
        <v>0</v>
      </c>
      <c r="N308" s="10">
        <v>0</v>
      </c>
      <c r="O308" s="10">
        <v>0</v>
      </c>
      <c r="P308" s="66">
        <f t="shared" si="20"/>
        <v>8</v>
      </c>
      <c r="Q308">
        <f t="shared" si="21"/>
        <v>4</v>
      </c>
      <c r="R308">
        <f t="shared" si="22"/>
        <v>0</v>
      </c>
      <c r="S308">
        <f t="shared" si="23"/>
        <v>4</v>
      </c>
      <c r="T308">
        <f t="shared" si="24"/>
        <v>5.4054054054054057E-2</v>
      </c>
    </row>
    <row r="309" spans="1:27">
      <c r="A309" s="8" t="s">
        <v>71</v>
      </c>
      <c r="B309" s="10">
        <v>1</v>
      </c>
      <c r="C309" s="10">
        <v>1</v>
      </c>
      <c r="D309" s="10">
        <v>1</v>
      </c>
      <c r="E309" s="10">
        <v>1</v>
      </c>
      <c r="F309" s="10">
        <v>1</v>
      </c>
      <c r="G309" s="10">
        <v>1</v>
      </c>
      <c r="H309" s="10">
        <v>1</v>
      </c>
      <c r="I309" s="10">
        <v>1</v>
      </c>
      <c r="J309" s="10">
        <v>0</v>
      </c>
      <c r="K309" s="10">
        <v>0</v>
      </c>
      <c r="L309" s="10">
        <v>0</v>
      </c>
      <c r="M309" s="10">
        <v>0</v>
      </c>
      <c r="N309" s="10">
        <v>0</v>
      </c>
      <c r="O309" s="10">
        <v>0</v>
      </c>
      <c r="P309" s="66">
        <f t="shared" si="20"/>
        <v>8</v>
      </c>
      <c r="Q309">
        <f t="shared" si="21"/>
        <v>4</v>
      </c>
      <c r="R309">
        <f t="shared" si="22"/>
        <v>0</v>
      </c>
      <c r="S309">
        <f t="shared" si="23"/>
        <v>4</v>
      </c>
      <c r="T309">
        <f t="shared" si="24"/>
        <v>5.4054054054054057E-2</v>
      </c>
    </row>
    <row r="310" spans="1:27">
      <c r="A310" s="8" t="s">
        <v>75</v>
      </c>
      <c r="B310" s="10">
        <v>1</v>
      </c>
      <c r="C310" s="10">
        <v>1</v>
      </c>
      <c r="D310" s="10">
        <v>1</v>
      </c>
      <c r="E310" s="10">
        <v>1</v>
      </c>
      <c r="F310" s="10">
        <v>1</v>
      </c>
      <c r="G310" s="10">
        <v>1</v>
      </c>
      <c r="H310" s="10">
        <v>1</v>
      </c>
      <c r="I310" s="10">
        <v>1</v>
      </c>
      <c r="J310" s="10">
        <v>0</v>
      </c>
      <c r="K310" s="10">
        <v>0</v>
      </c>
      <c r="L310" s="10">
        <v>0</v>
      </c>
      <c r="M310" s="10">
        <v>0</v>
      </c>
      <c r="N310" s="10">
        <v>0</v>
      </c>
      <c r="O310" s="10">
        <v>0</v>
      </c>
      <c r="P310" s="66">
        <f t="shared" si="20"/>
        <v>8</v>
      </c>
      <c r="Q310">
        <f t="shared" si="21"/>
        <v>4</v>
      </c>
      <c r="R310">
        <f t="shared" si="22"/>
        <v>0</v>
      </c>
      <c r="S310">
        <f t="shared" si="23"/>
        <v>4</v>
      </c>
      <c r="T310">
        <f t="shared" si="24"/>
        <v>5.4054054054054057E-2</v>
      </c>
    </row>
    <row r="311" spans="1:27">
      <c r="A311" s="8" t="s">
        <v>76</v>
      </c>
      <c r="B311" s="10">
        <v>1</v>
      </c>
      <c r="C311" s="10">
        <v>1</v>
      </c>
      <c r="D311" s="10">
        <v>1</v>
      </c>
      <c r="E311" s="10">
        <v>1</v>
      </c>
      <c r="F311" s="10">
        <v>1</v>
      </c>
      <c r="G311" s="10">
        <v>1</v>
      </c>
      <c r="H311" s="10">
        <v>1</v>
      </c>
      <c r="I311" s="10">
        <v>1</v>
      </c>
      <c r="J311" s="10">
        <v>0</v>
      </c>
      <c r="K311" s="10">
        <v>0</v>
      </c>
      <c r="L311" s="10">
        <v>0</v>
      </c>
      <c r="M311" s="10">
        <v>0</v>
      </c>
      <c r="N311" s="10">
        <v>0</v>
      </c>
      <c r="O311" s="10">
        <v>0</v>
      </c>
      <c r="P311" s="66">
        <f t="shared" si="20"/>
        <v>8</v>
      </c>
      <c r="Q311">
        <f t="shared" si="21"/>
        <v>4</v>
      </c>
      <c r="R311">
        <f t="shared" si="22"/>
        <v>0</v>
      </c>
      <c r="S311">
        <f t="shared" si="23"/>
        <v>4</v>
      </c>
      <c r="T311">
        <f t="shared" si="24"/>
        <v>5.4054054054054057E-2</v>
      </c>
    </row>
    <row r="312" spans="1:27">
      <c r="P312" s="66"/>
    </row>
    <row r="313" spans="1:27">
      <c r="P313" s="66"/>
    </row>
    <row r="314" spans="1:27">
      <c r="A314" s="76" t="s">
        <v>104</v>
      </c>
      <c r="B314" s="88">
        <v>1</v>
      </c>
      <c r="C314" s="88">
        <v>1</v>
      </c>
      <c r="D314" s="88">
        <v>1</v>
      </c>
      <c r="E314" s="88">
        <v>1</v>
      </c>
      <c r="F314" s="88">
        <v>1</v>
      </c>
      <c r="G314" s="88">
        <v>1</v>
      </c>
      <c r="H314" s="88">
        <v>1</v>
      </c>
      <c r="I314" s="88">
        <v>1</v>
      </c>
      <c r="J314" s="88">
        <v>0</v>
      </c>
      <c r="K314" s="88">
        <v>0</v>
      </c>
      <c r="L314" s="88">
        <v>0</v>
      </c>
      <c r="M314" s="88">
        <v>0</v>
      </c>
      <c r="N314" s="88">
        <v>0</v>
      </c>
      <c r="O314" s="88">
        <v>0</v>
      </c>
      <c r="P314" s="66"/>
    </row>
    <row r="315" spans="1:27">
      <c r="A315" s="76" t="s">
        <v>99</v>
      </c>
      <c r="B315" s="102">
        <v>1</v>
      </c>
      <c r="C315" s="102">
        <v>1</v>
      </c>
      <c r="D315" s="102">
        <v>1</v>
      </c>
      <c r="E315" s="102">
        <v>1</v>
      </c>
      <c r="F315" s="102">
        <v>1</v>
      </c>
      <c r="G315" s="102">
        <v>1</v>
      </c>
      <c r="H315" s="102">
        <v>1</v>
      </c>
      <c r="I315" s="102">
        <v>1</v>
      </c>
      <c r="J315" s="102">
        <v>1</v>
      </c>
      <c r="K315" s="102">
        <v>1</v>
      </c>
      <c r="L315" s="102">
        <v>1</v>
      </c>
      <c r="M315" s="102">
        <v>1</v>
      </c>
      <c r="N315" s="102">
        <v>1</v>
      </c>
      <c r="O315" s="102">
        <v>1</v>
      </c>
      <c r="P315" s="66"/>
    </row>
    <row r="316" spans="1:27">
      <c r="P316" s="66"/>
    </row>
    <row r="317" spans="1:27">
      <c r="A317" s="225" t="s">
        <v>140</v>
      </c>
      <c r="B317" s="225"/>
      <c r="C317" s="225"/>
      <c r="D317" s="225"/>
      <c r="E317" s="225"/>
      <c r="F317" s="225"/>
      <c r="G317" s="225"/>
      <c r="H317" s="225"/>
      <c r="I317" s="225"/>
      <c r="J317" s="225"/>
      <c r="K317" s="225"/>
      <c r="L317" s="225"/>
      <c r="M317" s="225"/>
      <c r="N317" s="225"/>
      <c r="O317" s="225"/>
      <c r="P317" s="66"/>
    </row>
    <row r="318" spans="1:27">
      <c r="A318" s="71" t="s">
        <v>12</v>
      </c>
      <c r="B318" s="4" t="s">
        <v>0</v>
      </c>
      <c r="C318" s="4" t="s">
        <v>1</v>
      </c>
      <c r="D318" s="4" t="s">
        <v>2</v>
      </c>
      <c r="E318" s="4" t="s">
        <v>3</v>
      </c>
      <c r="F318" s="4" t="s">
        <v>4</v>
      </c>
      <c r="G318" s="4" t="s">
        <v>5</v>
      </c>
      <c r="H318" s="4" t="s">
        <v>6</v>
      </c>
      <c r="I318" s="4" t="s">
        <v>7</v>
      </c>
      <c r="J318" s="4" t="s">
        <v>8</v>
      </c>
      <c r="K318" s="4" t="s">
        <v>9</v>
      </c>
      <c r="L318" s="4" t="s">
        <v>10</v>
      </c>
      <c r="M318" s="4" t="s">
        <v>10</v>
      </c>
      <c r="N318" s="4" t="s">
        <v>11</v>
      </c>
      <c r="O318" s="4" t="s">
        <v>9</v>
      </c>
      <c r="P318" s="177" t="s">
        <v>147</v>
      </c>
      <c r="Q318" s="176" t="s">
        <v>148</v>
      </c>
      <c r="R318" s="31" t="s">
        <v>104</v>
      </c>
      <c r="S318" s="31" t="s">
        <v>99</v>
      </c>
      <c r="T318" s="31" t="s">
        <v>107</v>
      </c>
      <c r="U318" s="31" t="s">
        <v>149</v>
      </c>
      <c r="V318" s="42" t="s">
        <v>139</v>
      </c>
      <c r="X318" s="89" t="s">
        <v>142</v>
      </c>
      <c r="Y318" s="91">
        <f>MAX(T319:T392)</f>
        <v>2.6457513110645907</v>
      </c>
      <c r="Z318" s="75"/>
      <c r="AA318" s="75"/>
    </row>
    <row r="319" spans="1:27">
      <c r="A319" s="8" t="s">
        <v>14</v>
      </c>
      <c r="B319" s="6">
        <v>1</v>
      </c>
      <c r="C319" s="6">
        <v>0</v>
      </c>
      <c r="D319" s="6">
        <v>0</v>
      </c>
      <c r="E319" s="6">
        <v>0</v>
      </c>
      <c r="F319" s="6">
        <v>0</v>
      </c>
      <c r="G319" s="6">
        <v>0</v>
      </c>
      <c r="H319" s="6">
        <v>0</v>
      </c>
      <c r="I319" s="6">
        <v>0</v>
      </c>
      <c r="J319" s="6">
        <v>0</v>
      </c>
      <c r="K319" s="6">
        <v>0</v>
      </c>
      <c r="L319" s="6">
        <v>0</v>
      </c>
      <c r="M319" s="6">
        <v>0</v>
      </c>
      <c r="N319" s="6">
        <v>0</v>
      </c>
      <c r="O319" s="6">
        <v>0</v>
      </c>
      <c r="P319" s="66">
        <f>SUM(B319:O319)</f>
        <v>1</v>
      </c>
      <c r="Q319">
        <f>COUNTIF($P$319:$P$392,P319)</f>
        <v>6</v>
      </c>
      <c r="R319">
        <f t="shared" ref="R319:R350" si="25">SQRT((((B319-$B$314)^2)+((C319-$C$314)^2)+((D319-$D$314)^2)+((E319-$E$314)^2)+((F319-$F$314)^2)+((G319-$G$314)^2)+((H319-$H$314)^2)+((I319-$I$314)^2)+((J319-$J$314)^2)+((K319-$K$314)^2)+((L319-$L$314)^2)+((M319-$M$314)^2)+((N319-$N$314)^2)+((O319-$O$314)^2)))</f>
        <v>2.6457513110645907</v>
      </c>
      <c r="S319">
        <f t="shared" ref="S319:S350" si="26">SQRT((((B319-$B$315)^2)+((C319-$C$315)^2)+((D319-$D$315)^2)+((E319-$E$315)^2)+((F319-$F$315)^2)+((G319-$G$315)^2)+((H319-$H$315)^2)+((I319-$I$315)^2)+((J319-$J$315)^2)+((K319-$K$315)^2)+((L319-$L$315)^2)+((M319-$M$315)^2)+((N319-$N$315)^2)+((O319-$O$315)^2)))</f>
        <v>3.6055512754639891</v>
      </c>
      <c r="T319">
        <f t="shared" ref="T319:T350" si="27">MIN(R319:S319)</f>
        <v>2.6457513110645907</v>
      </c>
      <c r="U319">
        <f t="shared" ref="U319:U350" si="28">COUNTIF($T$319:$T$392, T319)</f>
        <v>6</v>
      </c>
      <c r="V319" s="83">
        <f t="shared" ref="V319:V350" si="29">U319/$Y$320</f>
        <v>8.1081081081081086E-2</v>
      </c>
      <c r="X319" s="90" t="s">
        <v>107</v>
      </c>
      <c r="Y319" s="92">
        <f>MIN(T319:T392)</f>
        <v>0</v>
      </c>
    </row>
    <row r="320" spans="1:27">
      <c r="A320" s="8" t="s">
        <v>15</v>
      </c>
      <c r="B320" s="6">
        <v>1</v>
      </c>
      <c r="C320" s="6">
        <v>0</v>
      </c>
      <c r="D320" s="6">
        <v>0</v>
      </c>
      <c r="E320" s="6">
        <v>0</v>
      </c>
      <c r="F320" s="6">
        <v>0</v>
      </c>
      <c r="G320" s="6">
        <v>0</v>
      </c>
      <c r="H320" s="6">
        <v>0</v>
      </c>
      <c r="I320" s="6">
        <v>0</v>
      </c>
      <c r="J320" s="6">
        <v>0</v>
      </c>
      <c r="K320" s="6">
        <v>0</v>
      </c>
      <c r="L320" s="6">
        <v>0</v>
      </c>
      <c r="M320" s="6">
        <v>0</v>
      </c>
      <c r="N320" s="6">
        <v>0</v>
      </c>
      <c r="O320" s="6">
        <v>0</v>
      </c>
      <c r="P320" s="66">
        <f t="shared" ref="P320:P383" si="30">SUM(B320:O320)</f>
        <v>1</v>
      </c>
      <c r="Q320">
        <f t="shared" ref="Q320:Q383" si="31">COUNTIF($P$319:$P$392,P320)</f>
        <v>6</v>
      </c>
      <c r="R320">
        <f t="shared" si="25"/>
        <v>2.6457513110645907</v>
      </c>
      <c r="S320">
        <f t="shared" si="26"/>
        <v>3.6055512754639891</v>
      </c>
      <c r="T320">
        <f t="shared" si="27"/>
        <v>2.6457513110645907</v>
      </c>
      <c r="U320">
        <f t="shared" si="28"/>
        <v>6</v>
      </c>
      <c r="V320" s="83">
        <f t="shared" si="29"/>
        <v>8.1081081081081086E-2</v>
      </c>
      <c r="X320" s="90" t="s">
        <v>143</v>
      </c>
      <c r="Y320" s="92">
        <v>74</v>
      </c>
    </row>
    <row r="321" spans="1:29">
      <c r="A321" s="8" t="s">
        <v>20</v>
      </c>
      <c r="B321" s="10">
        <v>1</v>
      </c>
      <c r="C321" s="10">
        <v>0</v>
      </c>
      <c r="D321" s="10">
        <v>0</v>
      </c>
      <c r="E321" s="10">
        <v>0</v>
      </c>
      <c r="F321" s="10">
        <v>0</v>
      </c>
      <c r="G321" s="10">
        <v>0</v>
      </c>
      <c r="H321" s="10">
        <v>0</v>
      </c>
      <c r="I321" s="10">
        <v>0</v>
      </c>
      <c r="J321" s="10">
        <v>0</v>
      </c>
      <c r="K321" s="10">
        <v>0</v>
      </c>
      <c r="L321" s="10">
        <v>0</v>
      </c>
      <c r="M321" s="10">
        <v>0</v>
      </c>
      <c r="N321" s="10">
        <v>0</v>
      </c>
      <c r="O321" s="10">
        <v>0</v>
      </c>
      <c r="P321" s="66">
        <f t="shared" si="30"/>
        <v>1</v>
      </c>
      <c r="Q321">
        <f t="shared" si="31"/>
        <v>6</v>
      </c>
      <c r="R321">
        <f t="shared" si="25"/>
        <v>2.6457513110645907</v>
      </c>
      <c r="S321">
        <f t="shared" si="26"/>
        <v>3.6055512754639891</v>
      </c>
      <c r="T321">
        <f t="shared" si="27"/>
        <v>2.6457513110645907</v>
      </c>
      <c r="U321">
        <f t="shared" si="28"/>
        <v>6</v>
      </c>
      <c r="V321" s="83">
        <f t="shared" si="29"/>
        <v>8.1081081081081086E-2</v>
      </c>
    </row>
    <row r="322" spans="1:29">
      <c r="A322" s="8" t="s">
        <v>21</v>
      </c>
      <c r="B322" s="72">
        <v>1</v>
      </c>
      <c r="C322" s="72">
        <v>0</v>
      </c>
      <c r="D322" s="72">
        <v>0</v>
      </c>
      <c r="E322" s="72">
        <v>0</v>
      </c>
      <c r="F322" s="72">
        <v>0</v>
      </c>
      <c r="G322" s="72">
        <v>0</v>
      </c>
      <c r="H322" s="72">
        <v>0</v>
      </c>
      <c r="I322" s="72">
        <v>0</v>
      </c>
      <c r="J322" s="72">
        <v>0</v>
      </c>
      <c r="K322" s="72">
        <v>0</v>
      </c>
      <c r="L322" s="72">
        <v>0</v>
      </c>
      <c r="M322" s="72">
        <v>0</v>
      </c>
      <c r="N322" s="72">
        <v>0</v>
      </c>
      <c r="O322" s="72">
        <v>0</v>
      </c>
      <c r="P322" s="66">
        <f t="shared" si="30"/>
        <v>1</v>
      </c>
      <c r="Q322">
        <f t="shared" si="31"/>
        <v>6</v>
      </c>
      <c r="R322">
        <f t="shared" si="25"/>
        <v>2.6457513110645907</v>
      </c>
      <c r="S322">
        <f t="shared" si="26"/>
        <v>3.6055512754639891</v>
      </c>
      <c r="T322">
        <f t="shared" si="27"/>
        <v>2.6457513110645907</v>
      </c>
      <c r="U322">
        <f t="shared" si="28"/>
        <v>6</v>
      </c>
      <c r="V322" s="83">
        <f t="shared" si="29"/>
        <v>8.1081081081081086E-2</v>
      </c>
      <c r="X322" s="178" t="s">
        <v>151</v>
      </c>
      <c r="Y322" s="178" t="s">
        <v>148</v>
      </c>
      <c r="Z322" s="178" t="s">
        <v>139</v>
      </c>
      <c r="AA322" s="178" t="s">
        <v>150</v>
      </c>
      <c r="AB322" s="94" t="s">
        <v>135</v>
      </c>
      <c r="AC322" s="94" t="s">
        <v>139</v>
      </c>
    </row>
    <row r="323" spans="1:29">
      <c r="A323" s="8" t="s">
        <v>31</v>
      </c>
      <c r="B323" s="10">
        <v>1</v>
      </c>
      <c r="C323" s="10">
        <v>0</v>
      </c>
      <c r="D323" s="10">
        <v>0</v>
      </c>
      <c r="E323" s="10">
        <v>0</v>
      </c>
      <c r="F323" s="10">
        <v>0</v>
      </c>
      <c r="G323" s="10">
        <v>0</v>
      </c>
      <c r="H323" s="10">
        <v>0</v>
      </c>
      <c r="I323" s="10">
        <v>0</v>
      </c>
      <c r="J323" s="10">
        <v>0</v>
      </c>
      <c r="K323" s="10">
        <v>0</v>
      </c>
      <c r="L323" s="10">
        <v>0</v>
      </c>
      <c r="M323" s="10">
        <v>0</v>
      </c>
      <c r="N323" s="10">
        <v>0</v>
      </c>
      <c r="O323" s="10">
        <v>0</v>
      </c>
      <c r="P323" s="66">
        <f t="shared" si="30"/>
        <v>1</v>
      </c>
      <c r="Q323">
        <f t="shared" si="31"/>
        <v>6</v>
      </c>
      <c r="R323">
        <f t="shared" si="25"/>
        <v>2.6457513110645907</v>
      </c>
      <c r="S323">
        <f t="shared" si="26"/>
        <v>3.6055512754639891</v>
      </c>
      <c r="T323">
        <f t="shared" si="27"/>
        <v>2.6457513110645907</v>
      </c>
      <c r="U323">
        <f t="shared" si="28"/>
        <v>6</v>
      </c>
      <c r="V323" s="83">
        <f t="shared" si="29"/>
        <v>8.1081081081081086E-2</v>
      </c>
      <c r="X323" s="172">
        <f>P319</f>
        <v>1</v>
      </c>
      <c r="Y323" s="81">
        <f>Q319</f>
        <v>6</v>
      </c>
      <c r="Z323" s="168">
        <f>Y323/$Y$320</f>
        <v>8.1081081081081086E-2</v>
      </c>
      <c r="AA323" s="93">
        <f>T319</f>
        <v>2.6457513110645907</v>
      </c>
      <c r="AB323" s="93">
        <f>U319</f>
        <v>6</v>
      </c>
      <c r="AC323" s="97"/>
    </row>
    <row r="324" spans="1:29" ht="13.8" thickBot="1">
      <c r="A324" s="8" t="s">
        <v>58</v>
      </c>
      <c r="B324" s="72">
        <v>1</v>
      </c>
      <c r="C324" s="72">
        <v>0</v>
      </c>
      <c r="D324" s="72">
        <v>0</v>
      </c>
      <c r="E324" s="72">
        <v>0</v>
      </c>
      <c r="F324" s="72">
        <v>0</v>
      </c>
      <c r="G324" s="72">
        <v>0</v>
      </c>
      <c r="H324" s="72">
        <v>0</v>
      </c>
      <c r="I324" s="72">
        <v>0</v>
      </c>
      <c r="J324" s="72">
        <v>0</v>
      </c>
      <c r="K324" s="72">
        <v>0</v>
      </c>
      <c r="L324" s="72">
        <v>0</v>
      </c>
      <c r="M324" s="72">
        <v>0</v>
      </c>
      <c r="N324" s="72">
        <v>0</v>
      </c>
      <c r="O324" s="72">
        <v>0</v>
      </c>
      <c r="P324" s="66">
        <f t="shared" si="30"/>
        <v>1</v>
      </c>
      <c r="Q324">
        <f t="shared" si="31"/>
        <v>6</v>
      </c>
      <c r="R324">
        <f t="shared" si="25"/>
        <v>2.6457513110645907</v>
      </c>
      <c r="S324">
        <f t="shared" si="26"/>
        <v>3.6055512754639891</v>
      </c>
      <c r="T324">
        <f t="shared" si="27"/>
        <v>2.6457513110645907</v>
      </c>
      <c r="U324">
        <f t="shared" si="28"/>
        <v>6</v>
      </c>
      <c r="V324" s="83">
        <f t="shared" si="29"/>
        <v>8.1081081081081086E-2</v>
      </c>
      <c r="X324" s="173">
        <f>P325</f>
        <v>2</v>
      </c>
      <c r="Y324" s="98">
        <f>Q325</f>
        <v>12</v>
      </c>
      <c r="Z324" s="170">
        <f t="shared" ref="Z324:Z333" si="32">Y324/$Y$320</f>
        <v>0.16216216216216217</v>
      </c>
      <c r="AA324" s="97">
        <f>T325</f>
        <v>2.4494897427831779</v>
      </c>
      <c r="AB324" s="97">
        <f>U325</f>
        <v>12</v>
      </c>
      <c r="AC324" s="97"/>
    </row>
    <row r="325" spans="1:29">
      <c r="A325" s="84" t="s">
        <v>28</v>
      </c>
      <c r="B325" s="118">
        <v>1</v>
      </c>
      <c r="C325" s="119">
        <v>1</v>
      </c>
      <c r="D325" s="120">
        <v>0</v>
      </c>
      <c r="E325" s="120">
        <v>0</v>
      </c>
      <c r="F325" s="120">
        <v>0</v>
      </c>
      <c r="G325" s="120">
        <v>0</v>
      </c>
      <c r="H325" s="120">
        <v>0</v>
      </c>
      <c r="I325" s="120">
        <v>0</v>
      </c>
      <c r="J325" s="120">
        <v>0</v>
      </c>
      <c r="K325" s="120">
        <v>0</v>
      </c>
      <c r="L325" s="120">
        <v>0</v>
      </c>
      <c r="M325" s="120">
        <v>0</v>
      </c>
      <c r="N325" s="120">
        <v>0</v>
      </c>
      <c r="O325" s="120">
        <v>0</v>
      </c>
      <c r="P325" s="66">
        <f t="shared" si="30"/>
        <v>2</v>
      </c>
      <c r="Q325">
        <f t="shared" si="31"/>
        <v>12</v>
      </c>
      <c r="R325" s="121">
        <f t="shared" si="25"/>
        <v>2.4494897427831779</v>
      </c>
      <c r="S325" s="121">
        <f t="shared" si="26"/>
        <v>3.4641016151377544</v>
      </c>
      <c r="T325" s="121">
        <f t="shared" si="27"/>
        <v>2.4494897427831779</v>
      </c>
      <c r="U325" s="122">
        <f t="shared" si="28"/>
        <v>12</v>
      </c>
      <c r="V325" s="83">
        <f t="shared" si="29"/>
        <v>0.16216216216216217</v>
      </c>
      <c r="X325" s="180">
        <f>P337</f>
        <v>3</v>
      </c>
      <c r="Y325" s="82">
        <f>Q337</f>
        <v>9</v>
      </c>
      <c r="Z325" s="168">
        <f t="shared" si="32"/>
        <v>0.12162162162162163</v>
      </c>
      <c r="AA325" s="93">
        <f>T337</f>
        <v>2.2360679774997898</v>
      </c>
      <c r="AB325" s="93">
        <f>U337</f>
        <v>9</v>
      </c>
      <c r="AC325" s="93"/>
    </row>
    <row r="326" spans="1:29">
      <c r="A326" s="84" t="s">
        <v>33</v>
      </c>
      <c r="B326" s="123">
        <v>1</v>
      </c>
      <c r="C326" s="103">
        <v>1</v>
      </c>
      <c r="D326" s="24">
        <v>0</v>
      </c>
      <c r="E326" s="24">
        <v>0</v>
      </c>
      <c r="F326" s="24">
        <v>0</v>
      </c>
      <c r="G326" s="24">
        <v>0</v>
      </c>
      <c r="H326" s="24">
        <v>0</v>
      </c>
      <c r="I326" s="24">
        <v>0</v>
      </c>
      <c r="J326" s="24">
        <v>0</v>
      </c>
      <c r="K326" s="24">
        <v>0</v>
      </c>
      <c r="L326" s="24">
        <v>0</v>
      </c>
      <c r="M326" s="24">
        <v>0</v>
      </c>
      <c r="N326" s="24">
        <v>0</v>
      </c>
      <c r="O326" s="24">
        <v>0</v>
      </c>
      <c r="P326" s="66">
        <f t="shared" si="30"/>
        <v>2</v>
      </c>
      <c r="Q326">
        <f t="shared" si="31"/>
        <v>12</v>
      </c>
      <c r="R326" s="53">
        <f t="shared" si="25"/>
        <v>2.4494897427831779</v>
      </c>
      <c r="S326" s="53">
        <f t="shared" si="26"/>
        <v>3.4641016151377544</v>
      </c>
      <c r="T326" s="53">
        <f t="shared" si="27"/>
        <v>2.4494897427831779</v>
      </c>
      <c r="U326" s="124">
        <f t="shared" si="28"/>
        <v>12</v>
      </c>
      <c r="V326" s="83">
        <f t="shared" si="29"/>
        <v>0.16216216216216217</v>
      </c>
      <c r="X326" s="172">
        <f>P346</f>
        <v>4</v>
      </c>
      <c r="Y326" s="81">
        <f>Q346</f>
        <v>4</v>
      </c>
      <c r="Z326" s="168">
        <f t="shared" si="32"/>
        <v>5.4054054054054057E-2</v>
      </c>
      <c r="AA326" s="93">
        <f>T346</f>
        <v>2</v>
      </c>
      <c r="AB326" s="179">
        <f>U346</f>
        <v>4</v>
      </c>
      <c r="AC326" s="93"/>
    </row>
    <row r="327" spans="1:29">
      <c r="A327" s="84" t="s">
        <v>36</v>
      </c>
      <c r="B327" s="123">
        <v>1</v>
      </c>
      <c r="C327" s="103">
        <v>1</v>
      </c>
      <c r="D327" s="24">
        <v>0</v>
      </c>
      <c r="E327" s="24">
        <v>0</v>
      </c>
      <c r="F327" s="24">
        <v>0</v>
      </c>
      <c r="G327" s="24">
        <v>0</v>
      </c>
      <c r="H327" s="24">
        <v>0</v>
      </c>
      <c r="I327" s="24">
        <v>0</v>
      </c>
      <c r="J327" s="24">
        <v>0</v>
      </c>
      <c r="K327" s="24">
        <v>0</v>
      </c>
      <c r="L327" s="24">
        <v>0</v>
      </c>
      <c r="M327" s="24">
        <v>0</v>
      </c>
      <c r="N327" s="24">
        <v>0</v>
      </c>
      <c r="O327" s="24">
        <v>0</v>
      </c>
      <c r="P327" s="66">
        <f t="shared" si="30"/>
        <v>2</v>
      </c>
      <c r="Q327">
        <f t="shared" si="31"/>
        <v>12</v>
      </c>
      <c r="R327" s="53">
        <f t="shared" si="25"/>
        <v>2.4494897427831779</v>
      </c>
      <c r="S327" s="53">
        <f t="shared" si="26"/>
        <v>3.4641016151377544</v>
      </c>
      <c r="T327" s="53">
        <f t="shared" si="27"/>
        <v>2.4494897427831779</v>
      </c>
      <c r="U327" s="124">
        <f t="shared" si="28"/>
        <v>12</v>
      </c>
      <c r="V327" s="83">
        <f t="shared" si="29"/>
        <v>0.16216216216216217</v>
      </c>
      <c r="X327" s="172">
        <f>P350</f>
        <v>11</v>
      </c>
      <c r="Y327" s="81">
        <f>Q350</f>
        <v>6</v>
      </c>
      <c r="Z327" s="168">
        <f t="shared" si="32"/>
        <v>8.1081081081081086E-2</v>
      </c>
      <c r="AA327" s="93">
        <f>T350</f>
        <v>1.7320508075688772</v>
      </c>
      <c r="AB327" s="93">
        <f>U350</f>
        <v>6</v>
      </c>
      <c r="AC327" s="93"/>
    </row>
    <row r="328" spans="1:29">
      <c r="A328" s="84" t="s">
        <v>49</v>
      </c>
      <c r="B328" s="123">
        <v>1</v>
      </c>
      <c r="C328" s="103">
        <v>1</v>
      </c>
      <c r="D328" s="24">
        <v>0</v>
      </c>
      <c r="E328" s="24">
        <v>0</v>
      </c>
      <c r="F328" s="24">
        <v>0</v>
      </c>
      <c r="G328" s="24">
        <v>0</v>
      </c>
      <c r="H328" s="24">
        <v>0</v>
      </c>
      <c r="I328" s="24">
        <v>0</v>
      </c>
      <c r="J328" s="24">
        <v>0</v>
      </c>
      <c r="K328" s="24">
        <v>0</v>
      </c>
      <c r="L328" s="24">
        <v>0</v>
      </c>
      <c r="M328" s="24">
        <v>0</v>
      </c>
      <c r="N328" s="24">
        <v>0</v>
      </c>
      <c r="O328" s="24">
        <v>0</v>
      </c>
      <c r="P328" s="66">
        <f t="shared" si="30"/>
        <v>2</v>
      </c>
      <c r="Q328">
        <f t="shared" si="31"/>
        <v>12</v>
      </c>
      <c r="R328" s="53">
        <f t="shared" si="25"/>
        <v>2.4494897427831779</v>
      </c>
      <c r="S328" s="53">
        <f t="shared" si="26"/>
        <v>3.4641016151377544</v>
      </c>
      <c r="T328" s="53">
        <f t="shared" si="27"/>
        <v>2.4494897427831779</v>
      </c>
      <c r="U328" s="124">
        <f t="shared" si="28"/>
        <v>12</v>
      </c>
      <c r="V328" s="83">
        <f t="shared" si="29"/>
        <v>0.16216216216216217</v>
      </c>
      <c r="X328" s="172">
        <f>P356</f>
        <v>12</v>
      </c>
      <c r="Y328" s="81">
        <f>Q356</f>
        <v>3</v>
      </c>
      <c r="Z328" s="168">
        <f t="shared" si="32"/>
        <v>4.0540540540540543E-2</v>
      </c>
      <c r="AA328" s="93">
        <f>T356</f>
        <v>1.4142135623730951</v>
      </c>
      <c r="AB328" s="93">
        <f>U356</f>
        <v>10</v>
      </c>
      <c r="AC328" s="93"/>
    </row>
    <row r="329" spans="1:29">
      <c r="A329" s="84" t="s">
        <v>50</v>
      </c>
      <c r="B329" s="123">
        <v>1</v>
      </c>
      <c r="C329" s="103">
        <v>1</v>
      </c>
      <c r="D329" s="24">
        <v>0</v>
      </c>
      <c r="E329" s="24">
        <v>0</v>
      </c>
      <c r="F329" s="24">
        <v>0</v>
      </c>
      <c r="G329" s="24">
        <v>0</v>
      </c>
      <c r="H329" s="24">
        <v>0</v>
      </c>
      <c r="I329" s="24">
        <v>0</v>
      </c>
      <c r="J329" s="24">
        <v>0</v>
      </c>
      <c r="K329" s="24">
        <v>0</v>
      </c>
      <c r="L329" s="24">
        <v>0</v>
      </c>
      <c r="M329" s="24">
        <v>0</v>
      </c>
      <c r="N329" s="24">
        <v>0</v>
      </c>
      <c r="O329" s="24">
        <v>0</v>
      </c>
      <c r="P329" s="66">
        <f t="shared" si="30"/>
        <v>2</v>
      </c>
      <c r="Q329">
        <f t="shared" si="31"/>
        <v>12</v>
      </c>
      <c r="R329" s="53">
        <f t="shared" si="25"/>
        <v>2.4494897427831779</v>
      </c>
      <c r="S329" s="53">
        <f t="shared" si="26"/>
        <v>3.4641016151377544</v>
      </c>
      <c r="T329" s="53">
        <f t="shared" si="27"/>
        <v>2.4494897427831779</v>
      </c>
      <c r="U329" s="124">
        <f t="shared" si="28"/>
        <v>12</v>
      </c>
      <c r="V329" s="83">
        <f t="shared" si="29"/>
        <v>0.16216216216216217</v>
      </c>
      <c r="X329" s="172">
        <f>P359</f>
        <v>6</v>
      </c>
      <c r="Y329" s="81">
        <f>Q359</f>
        <v>3</v>
      </c>
      <c r="Z329" s="168">
        <f t="shared" si="32"/>
        <v>4.0540540540540543E-2</v>
      </c>
      <c r="AA329" s="93">
        <f>T359</f>
        <v>1.4142135623730951</v>
      </c>
      <c r="AB329" s="93">
        <f>U359</f>
        <v>10</v>
      </c>
      <c r="AC329" s="93"/>
    </row>
    <row r="330" spans="1:29">
      <c r="A330" s="84" t="s">
        <v>51</v>
      </c>
      <c r="B330" s="123">
        <v>1</v>
      </c>
      <c r="C330" s="103">
        <v>1</v>
      </c>
      <c r="D330" s="24">
        <v>0</v>
      </c>
      <c r="E330" s="24">
        <v>0</v>
      </c>
      <c r="F330" s="24">
        <v>0</v>
      </c>
      <c r="G330" s="24">
        <v>0</v>
      </c>
      <c r="H330" s="24">
        <v>0</v>
      </c>
      <c r="I330" s="24">
        <v>0</v>
      </c>
      <c r="J330" s="24">
        <v>0</v>
      </c>
      <c r="K330" s="24">
        <v>0</v>
      </c>
      <c r="L330" s="24">
        <v>0</v>
      </c>
      <c r="M330" s="24">
        <v>0</v>
      </c>
      <c r="N330" s="24">
        <v>0</v>
      </c>
      <c r="O330" s="24">
        <v>0</v>
      </c>
      <c r="P330" s="66">
        <f t="shared" si="30"/>
        <v>2</v>
      </c>
      <c r="Q330">
        <f t="shared" si="31"/>
        <v>12</v>
      </c>
      <c r="R330" s="53">
        <f t="shared" si="25"/>
        <v>2.4494897427831779</v>
      </c>
      <c r="S330" s="53">
        <f t="shared" si="26"/>
        <v>3.4641016151377544</v>
      </c>
      <c r="T330" s="53">
        <f t="shared" si="27"/>
        <v>2.4494897427831779</v>
      </c>
      <c r="U330" s="124">
        <f t="shared" si="28"/>
        <v>12</v>
      </c>
      <c r="V330" s="83">
        <f t="shared" si="29"/>
        <v>0.16216216216216217</v>
      </c>
      <c r="X330" s="172">
        <f>P362</f>
        <v>10</v>
      </c>
      <c r="Y330" s="82">
        <f>Q362</f>
        <v>4</v>
      </c>
      <c r="Z330" s="168">
        <f t="shared" si="32"/>
        <v>5.4054054054054057E-2</v>
      </c>
      <c r="AA330" s="93">
        <f>T362</f>
        <v>1.4142135623730951</v>
      </c>
      <c r="AB330" s="93">
        <f>U362</f>
        <v>10</v>
      </c>
      <c r="AC330" s="93"/>
    </row>
    <row r="331" spans="1:29">
      <c r="A331" s="84" t="s">
        <v>54</v>
      </c>
      <c r="B331" s="123">
        <v>1</v>
      </c>
      <c r="C331" s="103">
        <v>1</v>
      </c>
      <c r="D331" s="24">
        <v>0</v>
      </c>
      <c r="E331" s="24">
        <v>0</v>
      </c>
      <c r="F331" s="24">
        <v>0</v>
      </c>
      <c r="G331" s="24">
        <v>0</v>
      </c>
      <c r="H331" s="24">
        <v>0</v>
      </c>
      <c r="I331" s="24">
        <v>0</v>
      </c>
      <c r="J331" s="24">
        <v>0</v>
      </c>
      <c r="K331" s="24">
        <v>0</v>
      </c>
      <c r="L331" s="24">
        <v>0</v>
      </c>
      <c r="M331" s="24">
        <v>0</v>
      </c>
      <c r="N331" s="24">
        <v>0</v>
      </c>
      <c r="O331" s="24">
        <v>0</v>
      </c>
      <c r="P331" s="66">
        <f t="shared" si="30"/>
        <v>2</v>
      </c>
      <c r="Q331">
        <f t="shared" si="31"/>
        <v>12</v>
      </c>
      <c r="R331" s="53">
        <f t="shared" si="25"/>
        <v>2.4494897427831779</v>
      </c>
      <c r="S331" s="53">
        <f t="shared" si="26"/>
        <v>3.4641016151377544</v>
      </c>
      <c r="T331" s="53">
        <f t="shared" si="27"/>
        <v>2.4494897427831779</v>
      </c>
      <c r="U331" s="124">
        <f t="shared" si="28"/>
        <v>12</v>
      </c>
      <c r="V331" s="83">
        <f t="shared" si="29"/>
        <v>0.16216216216216217</v>
      </c>
      <c r="X331" s="172">
        <f>P366</f>
        <v>13</v>
      </c>
      <c r="Y331" s="81">
        <f>Q366</f>
        <v>2</v>
      </c>
      <c r="Z331" s="168">
        <f>Y331/$Y$320</f>
        <v>2.7027027027027029E-2</v>
      </c>
      <c r="AA331" s="93">
        <f>S366</f>
        <v>1</v>
      </c>
      <c r="AB331" s="93">
        <f>U366</f>
        <v>2</v>
      </c>
      <c r="AC331" s="93"/>
    </row>
    <row r="332" spans="1:29">
      <c r="A332" s="84" t="s">
        <v>56</v>
      </c>
      <c r="B332" s="123">
        <v>1</v>
      </c>
      <c r="C332" s="103">
        <v>1</v>
      </c>
      <c r="D332" s="24">
        <v>0</v>
      </c>
      <c r="E332" s="24">
        <v>0</v>
      </c>
      <c r="F332" s="24">
        <v>0</v>
      </c>
      <c r="G332" s="24">
        <v>0</v>
      </c>
      <c r="H332" s="24">
        <v>0</v>
      </c>
      <c r="I332" s="24">
        <v>0</v>
      </c>
      <c r="J332" s="24">
        <v>0</v>
      </c>
      <c r="K332" s="24">
        <v>0</v>
      </c>
      <c r="L332" s="24">
        <v>0</v>
      </c>
      <c r="M332" s="24">
        <v>0</v>
      </c>
      <c r="N332" s="24">
        <v>0</v>
      </c>
      <c r="O332" s="24">
        <v>0</v>
      </c>
      <c r="P332" s="66">
        <f t="shared" si="30"/>
        <v>2</v>
      </c>
      <c r="Q332">
        <f t="shared" si="31"/>
        <v>12</v>
      </c>
      <c r="R332" s="53">
        <f t="shared" si="25"/>
        <v>2.4494897427831779</v>
      </c>
      <c r="S332" s="53">
        <f t="shared" si="26"/>
        <v>3.4641016151377544</v>
      </c>
      <c r="T332" s="53">
        <f t="shared" si="27"/>
        <v>2.4494897427831779</v>
      </c>
      <c r="U332" s="124">
        <f t="shared" si="28"/>
        <v>12</v>
      </c>
      <c r="V332" s="83">
        <f t="shared" si="29"/>
        <v>0.16216216216216217</v>
      </c>
      <c r="X332" s="181">
        <f>P368</f>
        <v>14</v>
      </c>
      <c r="Y332" s="174">
        <f>Q368</f>
        <v>21</v>
      </c>
      <c r="Z332" s="168">
        <f t="shared" si="32"/>
        <v>0.28378378378378377</v>
      </c>
      <c r="AA332" s="182">
        <f>T368</f>
        <v>0</v>
      </c>
      <c r="AB332" s="182">
        <f>U368</f>
        <v>25</v>
      </c>
      <c r="AC332" s="182"/>
    </row>
    <row r="333" spans="1:29">
      <c r="A333" s="84" t="s">
        <v>59</v>
      </c>
      <c r="B333" s="123">
        <v>1</v>
      </c>
      <c r="C333" s="103">
        <v>1</v>
      </c>
      <c r="D333" s="24">
        <v>0</v>
      </c>
      <c r="E333" s="24">
        <v>0</v>
      </c>
      <c r="F333" s="24">
        <v>0</v>
      </c>
      <c r="G333" s="24">
        <v>0</v>
      </c>
      <c r="H333" s="24">
        <v>0</v>
      </c>
      <c r="I333" s="24">
        <v>0</v>
      </c>
      <c r="J333" s="24">
        <v>0</v>
      </c>
      <c r="K333" s="24">
        <v>0</v>
      </c>
      <c r="L333" s="24">
        <v>0</v>
      </c>
      <c r="M333" s="24">
        <v>0</v>
      </c>
      <c r="N333" s="24">
        <v>0</v>
      </c>
      <c r="O333" s="24">
        <v>0</v>
      </c>
      <c r="P333" s="66">
        <f t="shared" si="30"/>
        <v>2</v>
      </c>
      <c r="Q333">
        <f t="shared" si="31"/>
        <v>12</v>
      </c>
      <c r="R333" s="53">
        <f t="shared" si="25"/>
        <v>2.4494897427831779</v>
      </c>
      <c r="S333" s="53">
        <f t="shared" si="26"/>
        <v>3.4641016151377544</v>
      </c>
      <c r="T333" s="53">
        <f t="shared" si="27"/>
        <v>2.4494897427831779</v>
      </c>
      <c r="U333" s="124">
        <f t="shared" si="28"/>
        <v>12</v>
      </c>
      <c r="V333" s="83">
        <f t="shared" si="29"/>
        <v>0.16216216216216217</v>
      </c>
      <c r="X333" s="171">
        <f>P389</f>
        <v>8</v>
      </c>
      <c r="Y333" s="167">
        <f>Q389</f>
        <v>4</v>
      </c>
      <c r="Z333" s="168">
        <f t="shared" si="32"/>
        <v>5.4054054054054057E-2</v>
      </c>
      <c r="AA333" s="182">
        <f>T389</f>
        <v>0</v>
      </c>
      <c r="AB333" s="182">
        <f>U389</f>
        <v>25</v>
      </c>
      <c r="AC333" s="182"/>
    </row>
    <row r="334" spans="1:29">
      <c r="A334" s="84" t="s">
        <v>65</v>
      </c>
      <c r="B334" s="123">
        <v>1</v>
      </c>
      <c r="C334" s="103">
        <v>1</v>
      </c>
      <c r="D334" s="24">
        <v>0</v>
      </c>
      <c r="E334" s="24">
        <v>0</v>
      </c>
      <c r="F334" s="24">
        <v>0</v>
      </c>
      <c r="G334" s="24">
        <v>0</v>
      </c>
      <c r="H334" s="24">
        <v>0</v>
      </c>
      <c r="I334" s="24">
        <v>0</v>
      </c>
      <c r="J334" s="24">
        <v>0</v>
      </c>
      <c r="K334" s="24">
        <v>0</v>
      </c>
      <c r="L334" s="24">
        <v>0</v>
      </c>
      <c r="M334" s="24">
        <v>0</v>
      </c>
      <c r="N334" s="24">
        <v>0</v>
      </c>
      <c r="O334" s="24">
        <v>0</v>
      </c>
      <c r="P334" s="66">
        <f t="shared" si="30"/>
        <v>2</v>
      </c>
      <c r="Q334">
        <f t="shared" si="31"/>
        <v>12</v>
      </c>
      <c r="R334" s="53">
        <f t="shared" si="25"/>
        <v>2.4494897427831779</v>
      </c>
      <c r="S334" s="53">
        <f t="shared" si="26"/>
        <v>3.4641016151377544</v>
      </c>
      <c r="T334" s="53">
        <f t="shared" si="27"/>
        <v>2.4494897427831779</v>
      </c>
      <c r="U334" s="124">
        <f t="shared" si="28"/>
        <v>12</v>
      </c>
      <c r="V334" s="83">
        <f t="shared" si="29"/>
        <v>0.16216216216216217</v>
      </c>
    </row>
    <row r="335" spans="1:29">
      <c r="A335" s="84" t="s">
        <v>79</v>
      </c>
      <c r="B335" s="123">
        <v>1</v>
      </c>
      <c r="C335" s="103">
        <v>1</v>
      </c>
      <c r="D335" s="24">
        <v>0</v>
      </c>
      <c r="E335" s="24">
        <v>0</v>
      </c>
      <c r="F335" s="24">
        <v>0</v>
      </c>
      <c r="G335" s="24">
        <v>0</v>
      </c>
      <c r="H335" s="24">
        <v>0</v>
      </c>
      <c r="I335" s="24">
        <v>0</v>
      </c>
      <c r="J335" s="24">
        <v>0</v>
      </c>
      <c r="K335" s="24">
        <v>0</v>
      </c>
      <c r="L335" s="24">
        <v>0</v>
      </c>
      <c r="M335" s="24">
        <v>0</v>
      </c>
      <c r="N335" s="24">
        <v>0</v>
      </c>
      <c r="O335" s="24">
        <v>0</v>
      </c>
      <c r="P335" s="66">
        <f t="shared" si="30"/>
        <v>2</v>
      </c>
      <c r="Q335">
        <f t="shared" si="31"/>
        <v>12</v>
      </c>
      <c r="R335" s="53">
        <f t="shared" si="25"/>
        <v>2.4494897427831779</v>
      </c>
      <c r="S335" s="53">
        <f t="shared" si="26"/>
        <v>3.4641016151377544</v>
      </c>
      <c r="T335" s="53">
        <f t="shared" si="27"/>
        <v>2.4494897427831779</v>
      </c>
      <c r="U335" s="124">
        <f t="shared" si="28"/>
        <v>12</v>
      </c>
      <c r="V335" s="83">
        <f t="shared" si="29"/>
        <v>0.16216216216216217</v>
      </c>
    </row>
    <row r="336" spans="1:29" ht="13.8" thickBot="1">
      <c r="A336" s="84" t="s">
        <v>82</v>
      </c>
      <c r="B336" s="125">
        <v>1</v>
      </c>
      <c r="C336" s="126">
        <v>1</v>
      </c>
      <c r="D336" s="127">
        <v>0</v>
      </c>
      <c r="E336" s="127">
        <v>0</v>
      </c>
      <c r="F336" s="127">
        <v>0</v>
      </c>
      <c r="G336" s="127">
        <v>0</v>
      </c>
      <c r="H336" s="127">
        <v>0</v>
      </c>
      <c r="I336" s="127">
        <v>0</v>
      </c>
      <c r="J336" s="127">
        <v>0</v>
      </c>
      <c r="K336" s="127">
        <v>0</v>
      </c>
      <c r="L336" s="127">
        <v>0</v>
      </c>
      <c r="M336" s="127">
        <v>0</v>
      </c>
      <c r="N336" s="127">
        <v>0</v>
      </c>
      <c r="O336" s="127">
        <v>0</v>
      </c>
      <c r="P336" s="66">
        <f t="shared" si="30"/>
        <v>2</v>
      </c>
      <c r="Q336">
        <f t="shared" si="31"/>
        <v>12</v>
      </c>
      <c r="R336" s="128">
        <f t="shared" si="25"/>
        <v>2.4494897427831779</v>
      </c>
      <c r="S336" s="128">
        <f t="shared" si="26"/>
        <v>3.4641016151377544</v>
      </c>
      <c r="T336" s="128">
        <f t="shared" si="27"/>
        <v>2.4494897427831779</v>
      </c>
      <c r="U336" s="129">
        <f t="shared" si="28"/>
        <v>12</v>
      </c>
      <c r="V336" s="83">
        <f t="shared" si="29"/>
        <v>0.16216216216216217</v>
      </c>
    </row>
    <row r="337" spans="1:38">
      <c r="A337" s="8" t="s">
        <v>16</v>
      </c>
      <c r="B337" s="117">
        <v>1</v>
      </c>
      <c r="C337" s="117">
        <v>1</v>
      </c>
      <c r="D337" s="117">
        <v>1</v>
      </c>
      <c r="E337" s="117">
        <v>0</v>
      </c>
      <c r="F337" s="117">
        <v>0</v>
      </c>
      <c r="G337" s="117">
        <v>0</v>
      </c>
      <c r="H337" s="117">
        <v>0</v>
      </c>
      <c r="I337" s="117">
        <v>0</v>
      </c>
      <c r="J337" s="117">
        <v>0</v>
      </c>
      <c r="K337" s="117">
        <v>0</v>
      </c>
      <c r="L337" s="117">
        <v>0</v>
      </c>
      <c r="M337" s="117">
        <v>0</v>
      </c>
      <c r="N337" s="117">
        <v>0</v>
      </c>
      <c r="O337" s="117">
        <v>0</v>
      </c>
      <c r="P337" s="66">
        <f t="shared" si="30"/>
        <v>3</v>
      </c>
      <c r="Q337">
        <f t="shared" si="31"/>
        <v>9</v>
      </c>
      <c r="R337">
        <f t="shared" si="25"/>
        <v>2.2360679774997898</v>
      </c>
      <c r="S337">
        <f t="shared" si="26"/>
        <v>3.3166247903553998</v>
      </c>
      <c r="T337">
        <f t="shared" si="27"/>
        <v>2.2360679774997898</v>
      </c>
      <c r="U337">
        <f t="shared" si="28"/>
        <v>9</v>
      </c>
      <c r="V337" s="83">
        <f t="shared" si="29"/>
        <v>0.12162162162162163</v>
      </c>
      <c r="X337" s="76" t="s">
        <v>104</v>
      </c>
      <c r="Y337" s="88">
        <v>1</v>
      </c>
      <c r="Z337" s="88">
        <v>1</v>
      </c>
      <c r="AA337" s="88">
        <v>1</v>
      </c>
      <c r="AB337" s="88">
        <v>1</v>
      </c>
      <c r="AC337" s="88">
        <v>1</v>
      </c>
      <c r="AD337" s="88">
        <v>1</v>
      </c>
      <c r="AE337" s="88">
        <v>1</v>
      </c>
      <c r="AF337" s="88">
        <v>1</v>
      </c>
      <c r="AG337" s="88">
        <v>0</v>
      </c>
      <c r="AH337" s="88">
        <v>0</v>
      </c>
      <c r="AI337" s="88">
        <v>0</v>
      </c>
      <c r="AJ337" s="88">
        <v>0</v>
      </c>
      <c r="AK337" s="88">
        <v>0</v>
      </c>
      <c r="AL337" s="88">
        <v>0</v>
      </c>
    </row>
    <row r="338" spans="1:38">
      <c r="A338" s="8" t="s">
        <v>30</v>
      </c>
      <c r="B338" s="10">
        <v>1</v>
      </c>
      <c r="C338" s="10">
        <v>1</v>
      </c>
      <c r="D338" s="10">
        <v>1</v>
      </c>
      <c r="E338" s="10">
        <v>0</v>
      </c>
      <c r="F338" s="10">
        <v>0</v>
      </c>
      <c r="G338" s="10">
        <v>0</v>
      </c>
      <c r="H338" s="10">
        <v>0</v>
      </c>
      <c r="I338" s="10">
        <v>0</v>
      </c>
      <c r="J338" s="10">
        <v>0</v>
      </c>
      <c r="K338" s="10">
        <v>0</v>
      </c>
      <c r="L338" s="10">
        <v>0</v>
      </c>
      <c r="M338" s="10">
        <v>0</v>
      </c>
      <c r="N338" s="10">
        <v>0</v>
      </c>
      <c r="O338" s="10">
        <v>0</v>
      </c>
      <c r="P338" s="66">
        <f t="shared" si="30"/>
        <v>3</v>
      </c>
      <c r="Q338">
        <f t="shared" si="31"/>
        <v>9</v>
      </c>
      <c r="R338">
        <f t="shared" si="25"/>
        <v>2.2360679774997898</v>
      </c>
      <c r="S338">
        <f t="shared" si="26"/>
        <v>3.3166247903553998</v>
      </c>
      <c r="T338">
        <f t="shared" si="27"/>
        <v>2.2360679774997898</v>
      </c>
      <c r="U338">
        <f t="shared" si="28"/>
        <v>9</v>
      </c>
      <c r="V338" s="83">
        <f t="shared" si="29"/>
        <v>0.12162162162162163</v>
      </c>
      <c r="X338" s="76" t="s">
        <v>99</v>
      </c>
      <c r="Y338" s="102">
        <v>1</v>
      </c>
      <c r="Z338" s="102">
        <v>1</v>
      </c>
      <c r="AA338" s="102">
        <v>1</v>
      </c>
      <c r="AB338" s="102">
        <v>1</v>
      </c>
      <c r="AC338" s="102">
        <v>1</v>
      </c>
      <c r="AD338" s="102">
        <v>1</v>
      </c>
      <c r="AE338" s="102">
        <v>1</v>
      </c>
      <c r="AF338" s="102">
        <v>1</v>
      </c>
      <c r="AG338" s="102">
        <v>1</v>
      </c>
      <c r="AH338" s="102">
        <v>1</v>
      </c>
      <c r="AI338" s="102">
        <v>1</v>
      </c>
      <c r="AJ338" s="102">
        <v>1</v>
      </c>
      <c r="AK338" s="102">
        <v>1</v>
      </c>
      <c r="AL338" s="102">
        <v>1</v>
      </c>
    </row>
    <row r="339" spans="1:38">
      <c r="A339" s="8" t="s">
        <v>32</v>
      </c>
      <c r="B339" s="10">
        <v>1</v>
      </c>
      <c r="C339" s="10">
        <v>1</v>
      </c>
      <c r="D339" s="10">
        <v>1</v>
      </c>
      <c r="E339" s="10">
        <v>0</v>
      </c>
      <c r="F339" s="10">
        <v>0</v>
      </c>
      <c r="G339" s="10">
        <v>0</v>
      </c>
      <c r="H339" s="10">
        <v>0</v>
      </c>
      <c r="I339" s="10">
        <v>0</v>
      </c>
      <c r="J339" s="10">
        <v>0</v>
      </c>
      <c r="K339" s="10">
        <v>0</v>
      </c>
      <c r="L339" s="10">
        <v>0</v>
      </c>
      <c r="M339" s="10">
        <v>0</v>
      </c>
      <c r="N339" s="10">
        <v>0</v>
      </c>
      <c r="O339" s="10">
        <v>0</v>
      </c>
      <c r="P339" s="66">
        <f t="shared" si="30"/>
        <v>3</v>
      </c>
      <c r="Q339">
        <f t="shared" si="31"/>
        <v>9</v>
      </c>
      <c r="R339">
        <f t="shared" si="25"/>
        <v>2.2360679774997898</v>
      </c>
      <c r="S339">
        <f t="shared" si="26"/>
        <v>3.3166247903553998</v>
      </c>
      <c r="T339">
        <f t="shared" si="27"/>
        <v>2.2360679774997898</v>
      </c>
      <c r="U339">
        <f t="shared" si="28"/>
        <v>9</v>
      </c>
      <c r="V339" s="83">
        <f t="shared" si="29"/>
        <v>0.12162162162162163</v>
      </c>
      <c r="X339" s="29" t="s">
        <v>100</v>
      </c>
      <c r="Y339" s="103">
        <v>1</v>
      </c>
      <c r="Z339" s="103">
        <v>1</v>
      </c>
      <c r="AA339" s="24">
        <v>0</v>
      </c>
      <c r="AB339" s="24">
        <v>0</v>
      </c>
      <c r="AC339" s="24">
        <v>0</v>
      </c>
      <c r="AD339" s="24">
        <v>0</v>
      </c>
      <c r="AE339" s="24">
        <v>0</v>
      </c>
      <c r="AF339" s="24">
        <v>0</v>
      </c>
      <c r="AG339" s="24">
        <v>0</v>
      </c>
      <c r="AH339" s="24">
        <v>0</v>
      </c>
      <c r="AI339" s="24">
        <v>0</v>
      </c>
      <c r="AJ339" s="24">
        <v>0</v>
      </c>
      <c r="AK339" s="24">
        <v>0</v>
      </c>
      <c r="AL339" s="24">
        <v>0</v>
      </c>
    </row>
    <row r="340" spans="1:38">
      <c r="A340" s="8" t="s">
        <v>34</v>
      </c>
      <c r="B340" s="10">
        <v>1</v>
      </c>
      <c r="C340" s="10">
        <v>1</v>
      </c>
      <c r="D340" s="10">
        <v>1</v>
      </c>
      <c r="E340" s="10">
        <v>0</v>
      </c>
      <c r="F340" s="10">
        <v>0</v>
      </c>
      <c r="G340" s="10">
        <v>0</v>
      </c>
      <c r="H340" s="10">
        <v>0</v>
      </c>
      <c r="I340" s="10">
        <v>0</v>
      </c>
      <c r="J340" s="10">
        <v>0</v>
      </c>
      <c r="K340" s="10">
        <v>0</v>
      </c>
      <c r="L340" s="10">
        <v>0</v>
      </c>
      <c r="M340" s="10">
        <v>0</v>
      </c>
      <c r="N340" s="10">
        <v>0</v>
      </c>
      <c r="O340" s="10">
        <v>0</v>
      </c>
      <c r="P340" s="66">
        <f t="shared" si="30"/>
        <v>3</v>
      </c>
      <c r="Q340">
        <f t="shared" si="31"/>
        <v>9</v>
      </c>
      <c r="R340">
        <f t="shared" si="25"/>
        <v>2.2360679774997898</v>
      </c>
      <c r="S340">
        <f t="shared" si="26"/>
        <v>3.3166247903553998</v>
      </c>
      <c r="T340">
        <f t="shared" si="27"/>
        <v>2.2360679774997898</v>
      </c>
      <c r="U340">
        <f t="shared" si="28"/>
        <v>9</v>
      </c>
      <c r="V340" s="83">
        <f t="shared" si="29"/>
        <v>0.12162162162162163</v>
      </c>
    </row>
    <row r="341" spans="1:38">
      <c r="A341" s="8" t="s">
        <v>38</v>
      </c>
      <c r="B341" s="10">
        <v>1</v>
      </c>
      <c r="C341" s="10">
        <v>1</v>
      </c>
      <c r="D341" s="10">
        <v>1</v>
      </c>
      <c r="E341" s="10">
        <v>0</v>
      </c>
      <c r="F341" s="10">
        <v>0</v>
      </c>
      <c r="G341" s="10">
        <v>0</v>
      </c>
      <c r="H341" s="10">
        <v>0</v>
      </c>
      <c r="I341" s="10">
        <v>0</v>
      </c>
      <c r="J341" s="10">
        <v>0</v>
      </c>
      <c r="K341" s="10">
        <v>0</v>
      </c>
      <c r="L341" s="10">
        <v>0</v>
      </c>
      <c r="M341" s="10">
        <v>0</v>
      </c>
      <c r="N341" s="10">
        <v>0</v>
      </c>
      <c r="O341" s="10">
        <v>0</v>
      </c>
      <c r="P341" s="66">
        <f t="shared" si="30"/>
        <v>3</v>
      </c>
      <c r="Q341">
        <f t="shared" si="31"/>
        <v>9</v>
      </c>
      <c r="R341">
        <f t="shared" si="25"/>
        <v>2.2360679774997898</v>
      </c>
      <c r="S341">
        <f t="shared" si="26"/>
        <v>3.3166247903553998</v>
      </c>
      <c r="T341">
        <f t="shared" si="27"/>
        <v>2.2360679774997898</v>
      </c>
      <c r="U341">
        <f t="shared" si="28"/>
        <v>9</v>
      </c>
      <c r="V341" s="83">
        <f t="shared" si="29"/>
        <v>0.12162162162162163</v>
      </c>
    </row>
    <row r="342" spans="1:38">
      <c r="A342" s="8" t="s">
        <v>66</v>
      </c>
      <c r="B342" s="10">
        <v>1</v>
      </c>
      <c r="C342" s="10">
        <v>1</v>
      </c>
      <c r="D342" s="10">
        <v>1</v>
      </c>
      <c r="E342" s="10">
        <v>0</v>
      </c>
      <c r="F342" s="10">
        <v>0</v>
      </c>
      <c r="G342" s="10">
        <v>0</v>
      </c>
      <c r="H342" s="10">
        <v>0</v>
      </c>
      <c r="I342" s="10">
        <v>0</v>
      </c>
      <c r="J342" s="10">
        <v>0</v>
      </c>
      <c r="K342" s="10">
        <v>0</v>
      </c>
      <c r="L342" s="10">
        <v>0</v>
      </c>
      <c r="M342" s="10">
        <v>0</v>
      </c>
      <c r="N342" s="10">
        <v>0</v>
      </c>
      <c r="O342" s="10">
        <v>0</v>
      </c>
      <c r="P342" s="66">
        <f t="shared" si="30"/>
        <v>3</v>
      </c>
      <c r="Q342">
        <f t="shared" si="31"/>
        <v>9</v>
      </c>
      <c r="R342">
        <f t="shared" si="25"/>
        <v>2.2360679774997898</v>
      </c>
      <c r="S342">
        <f t="shared" si="26"/>
        <v>3.3166247903553998</v>
      </c>
      <c r="T342">
        <f t="shared" si="27"/>
        <v>2.2360679774997898</v>
      </c>
      <c r="U342">
        <f t="shared" si="28"/>
        <v>9</v>
      </c>
      <c r="V342" s="83">
        <f t="shared" si="29"/>
        <v>0.12162162162162163</v>
      </c>
    </row>
    <row r="343" spans="1:38">
      <c r="A343" s="8" t="s">
        <v>67</v>
      </c>
      <c r="B343" s="10">
        <v>1</v>
      </c>
      <c r="C343" s="10">
        <v>1</v>
      </c>
      <c r="D343" s="10">
        <v>1</v>
      </c>
      <c r="E343" s="10">
        <v>0</v>
      </c>
      <c r="F343" s="10">
        <v>0</v>
      </c>
      <c r="G343" s="10">
        <v>0</v>
      </c>
      <c r="H343" s="10">
        <v>0</v>
      </c>
      <c r="I343" s="10">
        <v>0</v>
      </c>
      <c r="J343" s="10">
        <v>0</v>
      </c>
      <c r="K343" s="10">
        <v>0</v>
      </c>
      <c r="L343" s="10">
        <v>0</v>
      </c>
      <c r="M343" s="10">
        <v>0</v>
      </c>
      <c r="N343" s="10">
        <v>0</v>
      </c>
      <c r="O343" s="10">
        <v>0</v>
      </c>
      <c r="P343" s="66">
        <f t="shared" si="30"/>
        <v>3</v>
      </c>
      <c r="Q343">
        <f t="shared" si="31"/>
        <v>9</v>
      </c>
      <c r="R343">
        <f t="shared" si="25"/>
        <v>2.2360679774997898</v>
      </c>
      <c r="S343">
        <f t="shared" si="26"/>
        <v>3.3166247903553998</v>
      </c>
      <c r="T343">
        <f t="shared" si="27"/>
        <v>2.2360679774997898</v>
      </c>
      <c r="U343">
        <f t="shared" si="28"/>
        <v>9</v>
      </c>
      <c r="V343" s="83">
        <f t="shared" si="29"/>
        <v>0.12162162162162163</v>
      </c>
    </row>
    <row r="344" spans="1:38">
      <c r="A344" s="8" t="s">
        <v>72</v>
      </c>
      <c r="B344" s="10">
        <v>1</v>
      </c>
      <c r="C344" s="10">
        <v>1</v>
      </c>
      <c r="D344" s="10">
        <v>1</v>
      </c>
      <c r="E344" s="10">
        <v>0</v>
      </c>
      <c r="F344" s="10">
        <v>0</v>
      </c>
      <c r="G344" s="10">
        <v>0</v>
      </c>
      <c r="H344" s="10">
        <v>0</v>
      </c>
      <c r="I344" s="10">
        <v>0</v>
      </c>
      <c r="J344" s="10">
        <v>0</v>
      </c>
      <c r="K344" s="10">
        <v>0</v>
      </c>
      <c r="L344" s="10">
        <v>0</v>
      </c>
      <c r="M344" s="10">
        <v>0</v>
      </c>
      <c r="N344" s="10">
        <v>0</v>
      </c>
      <c r="O344" s="10">
        <v>0</v>
      </c>
      <c r="P344" s="66">
        <f t="shared" si="30"/>
        <v>3</v>
      </c>
      <c r="Q344">
        <f t="shared" si="31"/>
        <v>9</v>
      </c>
      <c r="R344">
        <f t="shared" si="25"/>
        <v>2.2360679774997898</v>
      </c>
      <c r="S344">
        <f t="shared" si="26"/>
        <v>3.3166247903553998</v>
      </c>
      <c r="T344">
        <f t="shared" si="27"/>
        <v>2.2360679774997898</v>
      </c>
      <c r="U344">
        <f t="shared" si="28"/>
        <v>9</v>
      </c>
      <c r="V344" s="83">
        <f t="shared" si="29"/>
        <v>0.12162162162162163</v>
      </c>
    </row>
    <row r="345" spans="1:38">
      <c r="A345" s="8" t="s">
        <v>74</v>
      </c>
      <c r="B345" s="10">
        <v>1</v>
      </c>
      <c r="C345" s="10">
        <v>1</v>
      </c>
      <c r="D345" s="10">
        <v>1</v>
      </c>
      <c r="E345" s="10">
        <v>0</v>
      </c>
      <c r="F345" s="10">
        <v>0</v>
      </c>
      <c r="G345" s="10">
        <v>0</v>
      </c>
      <c r="H345" s="10">
        <v>0</v>
      </c>
      <c r="I345" s="10">
        <v>0</v>
      </c>
      <c r="J345" s="10">
        <v>0</v>
      </c>
      <c r="K345" s="10">
        <v>0</v>
      </c>
      <c r="L345" s="10">
        <v>0</v>
      </c>
      <c r="M345" s="10">
        <v>0</v>
      </c>
      <c r="N345" s="10">
        <v>0</v>
      </c>
      <c r="O345" s="10">
        <v>0</v>
      </c>
      <c r="P345" s="66">
        <f t="shared" si="30"/>
        <v>3</v>
      </c>
      <c r="Q345">
        <f t="shared" si="31"/>
        <v>9</v>
      </c>
      <c r="R345">
        <f t="shared" si="25"/>
        <v>2.2360679774997898</v>
      </c>
      <c r="S345">
        <f t="shared" si="26"/>
        <v>3.3166247903553998</v>
      </c>
      <c r="T345">
        <f t="shared" si="27"/>
        <v>2.2360679774997898</v>
      </c>
      <c r="U345">
        <f t="shared" si="28"/>
        <v>9</v>
      </c>
      <c r="V345" s="83">
        <f t="shared" si="29"/>
        <v>0.12162162162162163</v>
      </c>
    </row>
    <row r="346" spans="1:38">
      <c r="A346" s="8" t="s">
        <v>22</v>
      </c>
      <c r="B346" s="10">
        <v>1</v>
      </c>
      <c r="C346" s="10">
        <v>1</v>
      </c>
      <c r="D346" s="10">
        <v>1</v>
      </c>
      <c r="E346" s="10">
        <v>1</v>
      </c>
      <c r="F346" s="10">
        <v>0</v>
      </c>
      <c r="G346" s="10">
        <v>0</v>
      </c>
      <c r="H346" s="10">
        <v>0</v>
      </c>
      <c r="I346" s="10">
        <v>0</v>
      </c>
      <c r="J346" s="10">
        <v>0</v>
      </c>
      <c r="K346" s="10">
        <v>0</v>
      </c>
      <c r="L346" s="10">
        <v>0</v>
      </c>
      <c r="M346" s="10">
        <v>0</v>
      </c>
      <c r="N346" s="10">
        <v>0</v>
      </c>
      <c r="O346" s="10">
        <v>0</v>
      </c>
      <c r="P346" s="66">
        <f t="shared" si="30"/>
        <v>4</v>
      </c>
      <c r="Q346">
        <f t="shared" si="31"/>
        <v>4</v>
      </c>
      <c r="R346">
        <f t="shared" si="25"/>
        <v>2</v>
      </c>
      <c r="S346">
        <f t="shared" si="26"/>
        <v>3.1622776601683795</v>
      </c>
      <c r="T346">
        <f t="shared" si="27"/>
        <v>2</v>
      </c>
      <c r="U346">
        <f t="shared" si="28"/>
        <v>4</v>
      </c>
      <c r="V346" s="83">
        <f t="shared" si="29"/>
        <v>5.4054054054054057E-2</v>
      </c>
    </row>
    <row r="347" spans="1:38">
      <c r="A347" s="8" t="s">
        <v>39</v>
      </c>
      <c r="B347" s="10">
        <v>1</v>
      </c>
      <c r="C347" s="10">
        <v>1</v>
      </c>
      <c r="D347" s="10">
        <v>1</v>
      </c>
      <c r="E347" s="10">
        <v>1</v>
      </c>
      <c r="F347" s="10">
        <v>0</v>
      </c>
      <c r="G347" s="10">
        <v>0</v>
      </c>
      <c r="H347" s="10">
        <v>0</v>
      </c>
      <c r="I347" s="10">
        <v>0</v>
      </c>
      <c r="J347" s="10">
        <v>0</v>
      </c>
      <c r="K347" s="10">
        <v>0</v>
      </c>
      <c r="L347" s="10">
        <v>0</v>
      </c>
      <c r="M347" s="10">
        <v>0</v>
      </c>
      <c r="N347" s="10">
        <v>0</v>
      </c>
      <c r="O347" s="10">
        <v>0</v>
      </c>
      <c r="P347" s="66">
        <f t="shared" si="30"/>
        <v>4</v>
      </c>
      <c r="Q347">
        <f t="shared" si="31"/>
        <v>4</v>
      </c>
      <c r="R347">
        <f t="shared" si="25"/>
        <v>2</v>
      </c>
      <c r="S347">
        <f t="shared" si="26"/>
        <v>3.1622776601683795</v>
      </c>
      <c r="T347">
        <f t="shared" si="27"/>
        <v>2</v>
      </c>
      <c r="U347">
        <f t="shared" si="28"/>
        <v>4</v>
      </c>
      <c r="V347" s="83">
        <f t="shared" si="29"/>
        <v>5.4054054054054057E-2</v>
      </c>
    </row>
    <row r="348" spans="1:38">
      <c r="A348" s="8" t="s">
        <v>46</v>
      </c>
      <c r="B348" s="10">
        <v>1</v>
      </c>
      <c r="C348" s="10">
        <v>1</v>
      </c>
      <c r="D348" s="10">
        <v>1</v>
      </c>
      <c r="E348" s="10">
        <v>1</v>
      </c>
      <c r="F348" s="10">
        <v>0</v>
      </c>
      <c r="G348" s="10">
        <v>0</v>
      </c>
      <c r="H348" s="10">
        <v>0</v>
      </c>
      <c r="I348" s="10">
        <v>0</v>
      </c>
      <c r="J348" s="10">
        <v>0</v>
      </c>
      <c r="K348" s="10">
        <v>0</v>
      </c>
      <c r="L348" s="10">
        <v>0</v>
      </c>
      <c r="M348" s="10">
        <v>0</v>
      </c>
      <c r="N348" s="10">
        <v>0</v>
      </c>
      <c r="O348" s="10">
        <v>0</v>
      </c>
      <c r="P348" s="66">
        <f t="shared" si="30"/>
        <v>4</v>
      </c>
      <c r="Q348">
        <f t="shared" si="31"/>
        <v>4</v>
      </c>
      <c r="R348">
        <f t="shared" si="25"/>
        <v>2</v>
      </c>
      <c r="S348">
        <f t="shared" si="26"/>
        <v>3.1622776601683795</v>
      </c>
      <c r="T348">
        <f t="shared" si="27"/>
        <v>2</v>
      </c>
      <c r="U348">
        <f t="shared" si="28"/>
        <v>4</v>
      </c>
      <c r="V348" s="83">
        <f t="shared" si="29"/>
        <v>5.4054054054054057E-2</v>
      </c>
    </row>
    <row r="349" spans="1:38">
      <c r="A349" s="8" t="s">
        <v>52</v>
      </c>
      <c r="B349" s="10">
        <v>1</v>
      </c>
      <c r="C349" s="10">
        <v>1</v>
      </c>
      <c r="D349" s="10">
        <v>1</v>
      </c>
      <c r="E349" s="10">
        <v>1</v>
      </c>
      <c r="F349" s="10">
        <v>0</v>
      </c>
      <c r="G349" s="10">
        <v>0</v>
      </c>
      <c r="H349" s="10">
        <v>0</v>
      </c>
      <c r="I349" s="10">
        <v>0</v>
      </c>
      <c r="J349" s="10">
        <v>0</v>
      </c>
      <c r="K349" s="10">
        <v>0</v>
      </c>
      <c r="L349" s="10">
        <v>0</v>
      </c>
      <c r="M349" s="10">
        <v>0</v>
      </c>
      <c r="N349" s="10">
        <v>0</v>
      </c>
      <c r="O349" s="10">
        <v>0</v>
      </c>
      <c r="P349" s="66">
        <f t="shared" si="30"/>
        <v>4</v>
      </c>
      <c r="Q349">
        <f t="shared" si="31"/>
        <v>4</v>
      </c>
      <c r="R349">
        <f t="shared" si="25"/>
        <v>2</v>
      </c>
      <c r="S349">
        <f t="shared" si="26"/>
        <v>3.1622776601683795</v>
      </c>
      <c r="T349">
        <f t="shared" si="27"/>
        <v>2</v>
      </c>
      <c r="U349">
        <f t="shared" si="28"/>
        <v>4</v>
      </c>
      <c r="V349" s="83">
        <f t="shared" si="29"/>
        <v>5.4054054054054057E-2</v>
      </c>
    </row>
    <row r="350" spans="1:38">
      <c r="A350" s="5" t="s">
        <v>13</v>
      </c>
      <c r="B350" s="6">
        <v>1</v>
      </c>
      <c r="C350" s="6">
        <v>1</v>
      </c>
      <c r="D350" s="6">
        <v>1</v>
      </c>
      <c r="E350" s="6">
        <v>1</v>
      </c>
      <c r="F350" s="6">
        <v>1</v>
      </c>
      <c r="G350" s="6">
        <v>1</v>
      </c>
      <c r="H350" s="6">
        <v>1</v>
      </c>
      <c r="I350" s="6">
        <v>1</v>
      </c>
      <c r="J350" s="6">
        <v>1</v>
      </c>
      <c r="K350" s="6">
        <v>1</v>
      </c>
      <c r="L350" s="6">
        <v>1</v>
      </c>
      <c r="M350" s="6">
        <v>0</v>
      </c>
      <c r="N350" s="6">
        <v>0</v>
      </c>
      <c r="O350" s="6">
        <v>0</v>
      </c>
      <c r="P350" s="66">
        <f t="shared" si="30"/>
        <v>11</v>
      </c>
      <c r="Q350">
        <f t="shared" si="31"/>
        <v>6</v>
      </c>
      <c r="R350">
        <f t="shared" si="25"/>
        <v>1.7320508075688772</v>
      </c>
      <c r="S350">
        <f t="shared" si="26"/>
        <v>1.7320508075688772</v>
      </c>
      <c r="T350">
        <f t="shared" si="27"/>
        <v>1.7320508075688772</v>
      </c>
      <c r="U350">
        <f t="shared" si="28"/>
        <v>6</v>
      </c>
      <c r="V350" s="83">
        <f t="shared" si="29"/>
        <v>8.1081081081081086E-2</v>
      </c>
    </row>
    <row r="351" spans="1:38">
      <c r="A351" s="8" t="s">
        <v>60</v>
      </c>
      <c r="B351" s="10">
        <v>1</v>
      </c>
      <c r="C351" s="10">
        <v>1</v>
      </c>
      <c r="D351" s="10">
        <v>1</v>
      </c>
      <c r="E351" s="10">
        <v>1</v>
      </c>
      <c r="F351" s="10">
        <v>1</v>
      </c>
      <c r="G351" s="10">
        <v>1</v>
      </c>
      <c r="H351" s="10">
        <v>1</v>
      </c>
      <c r="I351" s="10">
        <v>1</v>
      </c>
      <c r="J351" s="10">
        <v>1</v>
      </c>
      <c r="K351" s="10">
        <v>1</v>
      </c>
      <c r="L351" s="10">
        <v>1</v>
      </c>
      <c r="M351" s="10">
        <v>0</v>
      </c>
      <c r="N351" s="10">
        <v>0</v>
      </c>
      <c r="O351" s="10">
        <v>0</v>
      </c>
      <c r="P351" s="66">
        <f t="shared" si="30"/>
        <v>11</v>
      </c>
      <c r="Q351">
        <f t="shared" si="31"/>
        <v>6</v>
      </c>
      <c r="R351">
        <f t="shared" ref="R351:R382" si="33">SQRT((((B351-$B$314)^2)+((C351-$C$314)^2)+((D351-$D$314)^2)+((E351-$E$314)^2)+((F351-$F$314)^2)+((G351-$G$314)^2)+((H351-$H$314)^2)+((I351-$I$314)^2)+((J351-$J$314)^2)+((K351-$K$314)^2)+((L351-$L$314)^2)+((M351-$M$314)^2)+((N351-$N$314)^2)+((O351-$O$314)^2)))</f>
        <v>1.7320508075688772</v>
      </c>
      <c r="S351">
        <f t="shared" ref="S351:S382" si="34">SQRT((((B351-$B$315)^2)+((C351-$C$315)^2)+((D351-$D$315)^2)+((E351-$E$315)^2)+((F351-$F$315)^2)+((G351-$G$315)^2)+((H351-$H$315)^2)+((I351-$I$315)^2)+((J351-$J$315)^2)+((K351-$K$315)^2)+((L351-$L$315)^2)+((M351-$M$315)^2)+((N351-$N$315)^2)+((O351-$O$315)^2)))</f>
        <v>1.7320508075688772</v>
      </c>
      <c r="T351">
        <f t="shared" ref="T351:T382" si="35">MIN(R351:S351)</f>
        <v>1.7320508075688772</v>
      </c>
      <c r="U351">
        <f t="shared" ref="U351:U382" si="36">COUNTIF($T$319:$T$392, T351)</f>
        <v>6</v>
      </c>
      <c r="V351" s="83">
        <f t="shared" ref="V351:V382" si="37">U351/$Y$320</f>
        <v>8.1081081081081086E-2</v>
      </c>
    </row>
    <row r="352" spans="1:38">
      <c r="A352" s="8" t="s">
        <v>68</v>
      </c>
      <c r="B352" s="10">
        <v>1</v>
      </c>
      <c r="C352" s="10">
        <v>1</v>
      </c>
      <c r="D352" s="10">
        <v>1</v>
      </c>
      <c r="E352" s="10">
        <v>1</v>
      </c>
      <c r="F352" s="10">
        <v>1</v>
      </c>
      <c r="G352" s="10">
        <v>1</v>
      </c>
      <c r="H352" s="10">
        <v>1</v>
      </c>
      <c r="I352" s="10">
        <v>1</v>
      </c>
      <c r="J352" s="10">
        <v>1</v>
      </c>
      <c r="K352" s="10">
        <v>1</v>
      </c>
      <c r="L352" s="10">
        <v>1</v>
      </c>
      <c r="M352" s="10">
        <v>0</v>
      </c>
      <c r="N352" s="10">
        <v>0</v>
      </c>
      <c r="O352" s="10">
        <v>0</v>
      </c>
      <c r="P352" s="66">
        <f t="shared" si="30"/>
        <v>11</v>
      </c>
      <c r="Q352">
        <f t="shared" si="31"/>
        <v>6</v>
      </c>
      <c r="R352">
        <f t="shared" si="33"/>
        <v>1.7320508075688772</v>
      </c>
      <c r="S352">
        <f t="shared" si="34"/>
        <v>1.7320508075688772</v>
      </c>
      <c r="T352">
        <f t="shared" si="35"/>
        <v>1.7320508075688772</v>
      </c>
      <c r="U352">
        <f t="shared" si="36"/>
        <v>6</v>
      </c>
      <c r="V352" s="83">
        <f t="shared" si="37"/>
        <v>8.1081081081081086E-2</v>
      </c>
    </row>
    <row r="353" spans="1:22">
      <c r="A353" s="8" t="s">
        <v>70</v>
      </c>
      <c r="B353" s="10">
        <v>1</v>
      </c>
      <c r="C353" s="10">
        <v>1</v>
      </c>
      <c r="D353" s="10">
        <v>1</v>
      </c>
      <c r="E353" s="10">
        <v>1</v>
      </c>
      <c r="F353" s="10">
        <v>1</v>
      </c>
      <c r="G353" s="10">
        <v>1</v>
      </c>
      <c r="H353" s="10">
        <v>1</v>
      </c>
      <c r="I353" s="10">
        <v>1</v>
      </c>
      <c r="J353" s="10">
        <v>1</v>
      </c>
      <c r="K353" s="10">
        <v>1</v>
      </c>
      <c r="L353" s="10">
        <v>1</v>
      </c>
      <c r="M353" s="10">
        <v>0</v>
      </c>
      <c r="N353" s="10">
        <v>0</v>
      </c>
      <c r="O353" s="10">
        <v>0</v>
      </c>
      <c r="P353" s="66">
        <f t="shared" si="30"/>
        <v>11</v>
      </c>
      <c r="Q353">
        <f t="shared" si="31"/>
        <v>6</v>
      </c>
      <c r="R353">
        <f t="shared" si="33"/>
        <v>1.7320508075688772</v>
      </c>
      <c r="S353">
        <f t="shared" si="34"/>
        <v>1.7320508075688772</v>
      </c>
      <c r="T353">
        <f t="shared" si="35"/>
        <v>1.7320508075688772</v>
      </c>
      <c r="U353">
        <f t="shared" si="36"/>
        <v>6</v>
      </c>
      <c r="V353" s="83">
        <f t="shared" si="37"/>
        <v>8.1081081081081086E-2</v>
      </c>
    </row>
    <row r="354" spans="1:22">
      <c r="A354" s="8" t="s">
        <v>81</v>
      </c>
      <c r="B354" s="10">
        <v>1</v>
      </c>
      <c r="C354" s="10">
        <v>1</v>
      </c>
      <c r="D354" s="10">
        <v>1</v>
      </c>
      <c r="E354" s="10">
        <v>1</v>
      </c>
      <c r="F354" s="10">
        <v>1</v>
      </c>
      <c r="G354" s="10">
        <v>1</v>
      </c>
      <c r="H354" s="10">
        <v>1</v>
      </c>
      <c r="I354" s="10">
        <v>1</v>
      </c>
      <c r="J354" s="10">
        <v>1</v>
      </c>
      <c r="K354" s="10">
        <v>1</v>
      </c>
      <c r="L354" s="10">
        <v>1</v>
      </c>
      <c r="M354" s="10">
        <v>0</v>
      </c>
      <c r="N354" s="10">
        <v>0</v>
      </c>
      <c r="O354" s="10">
        <v>0</v>
      </c>
      <c r="P354" s="66">
        <f t="shared" si="30"/>
        <v>11</v>
      </c>
      <c r="Q354">
        <f t="shared" si="31"/>
        <v>6</v>
      </c>
      <c r="R354">
        <f t="shared" si="33"/>
        <v>1.7320508075688772</v>
      </c>
      <c r="S354">
        <f t="shared" si="34"/>
        <v>1.7320508075688772</v>
      </c>
      <c r="T354">
        <f t="shared" si="35"/>
        <v>1.7320508075688772</v>
      </c>
      <c r="U354">
        <f t="shared" si="36"/>
        <v>6</v>
      </c>
      <c r="V354" s="83">
        <f t="shared" si="37"/>
        <v>8.1081081081081086E-2</v>
      </c>
    </row>
    <row r="355" spans="1:22">
      <c r="A355" s="8" t="s">
        <v>85</v>
      </c>
      <c r="B355" s="10">
        <v>1</v>
      </c>
      <c r="C355" s="10">
        <v>1</v>
      </c>
      <c r="D355" s="10">
        <v>1</v>
      </c>
      <c r="E355" s="10">
        <v>1</v>
      </c>
      <c r="F355" s="10">
        <v>1</v>
      </c>
      <c r="G355" s="10">
        <v>1</v>
      </c>
      <c r="H355" s="10">
        <v>1</v>
      </c>
      <c r="I355" s="10">
        <v>1</v>
      </c>
      <c r="J355" s="10">
        <v>1</v>
      </c>
      <c r="K355" s="10">
        <v>1</v>
      </c>
      <c r="L355" s="10">
        <v>1</v>
      </c>
      <c r="M355" s="10">
        <v>0</v>
      </c>
      <c r="N355" s="10">
        <v>0</v>
      </c>
      <c r="O355" s="10">
        <v>0</v>
      </c>
      <c r="P355" s="66">
        <f t="shared" si="30"/>
        <v>11</v>
      </c>
      <c r="Q355">
        <f t="shared" si="31"/>
        <v>6</v>
      </c>
      <c r="R355">
        <f t="shared" si="33"/>
        <v>1.7320508075688772</v>
      </c>
      <c r="S355">
        <f t="shared" si="34"/>
        <v>1.7320508075688772</v>
      </c>
      <c r="T355">
        <f t="shared" si="35"/>
        <v>1.7320508075688772</v>
      </c>
      <c r="U355">
        <f t="shared" si="36"/>
        <v>6</v>
      </c>
      <c r="V355" s="83">
        <f t="shared" si="37"/>
        <v>8.1081081081081086E-2</v>
      </c>
    </row>
    <row r="356" spans="1:22">
      <c r="A356" s="8" t="s">
        <v>29</v>
      </c>
      <c r="B356" s="10">
        <v>1</v>
      </c>
      <c r="C356" s="10">
        <v>1</v>
      </c>
      <c r="D356" s="10">
        <v>1</v>
      </c>
      <c r="E356" s="10">
        <v>1</v>
      </c>
      <c r="F356" s="10">
        <v>1</v>
      </c>
      <c r="G356" s="10">
        <v>1</v>
      </c>
      <c r="H356" s="10">
        <v>1</v>
      </c>
      <c r="I356" s="10">
        <v>1</v>
      </c>
      <c r="J356" s="10">
        <v>1</v>
      </c>
      <c r="K356" s="10">
        <v>1</v>
      </c>
      <c r="L356" s="10">
        <v>1</v>
      </c>
      <c r="M356" s="10">
        <v>1</v>
      </c>
      <c r="N356" s="10">
        <v>0</v>
      </c>
      <c r="O356" s="10">
        <v>0</v>
      </c>
      <c r="P356" s="66">
        <f t="shared" si="30"/>
        <v>12</v>
      </c>
      <c r="Q356">
        <f t="shared" si="31"/>
        <v>3</v>
      </c>
      <c r="R356">
        <f t="shared" si="33"/>
        <v>2</v>
      </c>
      <c r="S356">
        <f t="shared" si="34"/>
        <v>1.4142135623730951</v>
      </c>
      <c r="T356">
        <f t="shared" si="35"/>
        <v>1.4142135623730951</v>
      </c>
      <c r="U356">
        <f t="shared" si="36"/>
        <v>10</v>
      </c>
      <c r="V356" s="83">
        <f t="shared" si="37"/>
        <v>0.13513513513513514</v>
      </c>
    </row>
    <row r="357" spans="1:22">
      <c r="A357" s="8" t="s">
        <v>48</v>
      </c>
      <c r="B357" s="10">
        <v>1</v>
      </c>
      <c r="C357" s="10">
        <v>1</v>
      </c>
      <c r="D357" s="10">
        <v>1</v>
      </c>
      <c r="E357" s="10">
        <v>1</v>
      </c>
      <c r="F357" s="10">
        <v>1</v>
      </c>
      <c r="G357" s="10">
        <v>1</v>
      </c>
      <c r="H357" s="10">
        <v>1</v>
      </c>
      <c r="I357" s="10">
        <v>1</v>
      </c>
      <c r="J357" s="10">
        <v>1</v>
      </c>
      <c r="K357" s="10">
        <v>1</v>
      </c>
      <c r="L357" s="10">
        <v>1</v>
      </c>
      <c r="M357" s="10">
        <v>1</v>
      </c>
      <c r="N357" s="10">
        <v>0</v>
      </c>
      <c r="O357" s="10">
        <v>0</v>
      </c>
      <c r="P357" s="66">
        <f t="shared" si="30"/>
        <v>12</v>
      </c>
      <c r="Q357">
        <f t="shared" si="31"/>
        <v>3</v>
      </c>
      <c r="R357">
        <f t="shared" si="33"/>
        <v>2</v>
      </c>
      <c r="S357">
        <f t="shared" si="34"/>
        <v>1.4142135623730951</v>
      </c>
      <c r="T357">
        <f t="shared" si="35"/>
        <v>1.4142135623730951</v>
      </c>
      <c r="U357">
        <f t="shared" si="36"/>
        <v>10</v>
      </c>
      <c r="V357" s="83">
        <f t="shared" si="37"/>
        <v>0.13513513513513514</v>
      </c>
    </row>
    <row r="358" spans="1:22">
      <c r="A358" s="8" t="s">
        <v>80</v>
      </c>
      <c r="B358" s="10">
        <v>1</v>
      </c>
      <c r="C358" s="10">
        <v>1</v>
      </c>
      <c r="D358" s="10">
        <v>1</v>
      </c>
      <c r="E358" s="10">
        <v>1</v>
      </c>
      <c r="F358" s="10">
        <v>1</v>
      </c>
      <c r="G358" s="10">
        <v>1</v>
      </c>
      <c r="H358" s="10">
        <v>1</v>
      </c>
      <c r="I358" s="10">
        <v>1</v>
      </c>
      <c r="J358" s="10">
        <v>1</v>
      </c>
      <c r="K358" s="10">
        <v>1</v>
      </c>
      <c r="L358" s="10">
        <v>1</v>
      </c>
      <c r="M358" s="10">
        <v>1</v>
      </c>
      <c r="N358" s="10">
        <v>0</v>
      </c>
      <c r="O358" s="10">
        <v>0</v>
      </c>
      <c r="P358" s="66">
        <f t="shared" si="30"/>
        <v>12</v>
      </c>
      <c r="Q358">
        <f t="shared" si="31"/>
        <v>3</v>
      </c>
      <c r="R358">
        <f t="shared" si="33"/>
        <v>2</v>
      </c>
      <c r="S358">
        <f t="shared" si="34"/>
        <v>1.4142135623730951</v>
      </c>
      <c r="T358">
        <f t="shared" si="35"/>
        <v>1.4142135623730951</v>
      </c>
      <c r="U358">
        <f t="shared" si="36"/>
        <v>10</v>
      </c>
      <c r="V358" s="83">
        <f t="shared" si="37"/>
        <v>0.13513513513513514</v>
      </c>
    </row>
    <row r="359" spans="1:22">
      <c r="A359" s="8" t="s">
        <v>42</v>
      </c>
      <c r="B359" s="10">
        <v>1</v>
      </c>
      <c r="C359" s="10">
        <v>1</v>
      </c>
      <c r="D359" s="10">
        <v>1</v>
      </c>
      <c r="E359" s="10">
        <v>1</v>
      </c>
      <c r="F359" s="10">
        <v>1</v>
      </c>
      <c r="G359" s="10">
        <v>1</v>
      </c>
      <c r="H359" s="10">
        <v>0</v>
      </c>
      <c r="I359" s="10">
        <v>0</v>
      </c>
      <c r="J359" s="10">
        <v>0</v>
      </c>
      <c r="K359" s="10">
        <v>0</v>
      </c>
      <c r="L359" s="10">
        <v>0</v>
      </c>
      <c r="M359" s="10">
        <v>0</v>
      </c>
      <c r="N359" s="10">
        <v>0</v>
      </c>
      <c r="O359" s="10">
        <v>0</v>
      </c>
      <c r="P359" s="66">
        <f t="shared" si="30"/>
        <v>6</v>
      </c>
      <c r="Q359">
        <f t="shared" si="31"/>
        <v>3</v>
      </c>
      <c r="R359">
        <f t="shared" si="33"/>
        <v>1.4142135623730951</v>
      </c>
      <c r="S359">
        <f t="shared" si="34"/>
        <v>2.8284271247461903</v>
      </c>
      <c r="T359">
        <f t="shared" si="35"/>
        <v>1.4142135623730951</v>
      </c>
      <c r="U359">
        <f t="shared" si="36"/>
        <v>10</v>
      </c>
      <c r="V359" s="83">
        <f t="shared" si="37"/>
        <v>0.13513513513513514</v>
      </c>
    </row>
    <row r="360" spans="1:22">
      <c r="A360" s="8" t="s">
        <v>55</v>
      </c>
      <c r="B360" s="10">
        <v>1</v>
      </c>
      <c r="C360" s="10">
        <v>1</v>
      </c>
      <c r="D360" s="10">
        <v>1</v>
      </c>
      <c r="E360" s="10">
        <v>1</v>
      </c>
      <c r="F360" s="10">
        <v>1</v>
      </c>
      <c r="G360" s="10">
        <v>1</v>
      </c>
      <c r="H360" s="10">
        <v>0</v>
      </c>
      <c r="I360" s="10">
        <v>0</v>
      </c>
      <c r="J360" s="10">
        <v>0</v>
      </c>
      <c r="K360" s="10">
        <v>0</v>
      </c>
      <c r="L360" s="10">
        <v>0</v>
      </c>
      <c r="M360" s="10">
        <v>0</v>
      </c>
      <c r="N360" s="10">
        <v>0</v>
      </c>
      <c r="O360" s="10">
        <v>0</v>
      </c>
      <c r="P360" s="66">
        <f t="shared" si="30"/>
        <v>6</v>
      </c>
      <c r="Q360">
        <f t="shared" si="31"/>
        <v>3</v>
      </c>
      <c r="R360">
        <f t="shared" si="33"/>
        <v>1.4142135623730951</v>
      </c>
      <c r="S360">
        <f t="shared" si="34"/>
        <v>2.8284271247461903</v>
      </c>
      <c r="T360">
        <f t="shared" si="35"/>
        <v>1.4142135623730951</v>
      </c>
      <c r="U360">
        <f t="shared" si="36"/>
        <v>10</v>
      </c>
      <c r="V360" s="83">
        <f t="shared" si="37"/>
        <v>0.13513513513513514</v>
      </c>
    </row>
    <row r="361" spans="1:22">
      <c r="A361" s="8" t="s">
        <v>78</v>
      </c>
      <c r="B361" s="10">
        <v>1</v>
      </c>
      <c r="C361" s="10">
        <v>1</v>
      </c>
      <c r="D361" s="10">
        <v>1</v>
      </c>
      <c r="E361" s="10">
        <v>1</v>
      </c>
      <c r="F361" s="10">
        <v>1</v>
      </c>
      <c r="G361" s="10">
        <v>1</v>
      </c>
      <c r="H361" s="10">
        <v>0</v>
      </c>
      <c r="I361" s="10">
        <v>0</v>
      </c>
      <c r="J361" s="10">
        <v>0</v>
      </c>
      <c r="K361" s="10">
        <v>0</v>
      </c>
      <c r="L361" s="10">
        <v>0</v>
      </c>
      <c r="M361" s="10">
        <v>0</v>
      </c>
      <c r="N361" s="10">
        <v>0</v>
      </c>
      <c r="O361" s="10">
        <v>0</v>
      </c>
      <c r="P361" s="66">
        <f t="shared" si="30"/>
        <v>6</v>
      </c>
      <c r="Q361">
        <f t="shared" si="31"/>
        <v>3</v>
      </c>
      <c r="R361">
        <f t="shared" si="33"/>
        <v>1.4142135623730951</v>
      </c>
      <c r="S361">
        <f t="shared" si="34"/>
        <v>2.8284271247461903</v>
      </c>
      <c r="T361">
        <f t="shared" si="35"/>
        <v>1.4142135623730951</v>
      </c>
      <c r="U361">
        <f t="shared" si="36"/>
        <v>10</v>
      </c>
      <c r="V361" s="83">
        <f t="shared" si="37"/>
        <v>0.13513513513513514</v>
      </c>
    </row>
    <row r="362" spans="1:22">
      <c r="A362" s="8" t="s">
        <v>25</v>
      </c>
      <c r="B362" s="10">
        <v>1</v>
      </c>
      <c r="C362" s="10">
        <v>1</v>
      </c>
      <c r="D362" s="10">
        <v>1</v>
      </c>
      <c r="E362" s="10">
        <v>1</v>
      </c>
      <c r="F362" s="10">
        <v>1</v>
      </c>
      <c r="G362" s="10">
        <v>1</v>
      </c>
      <c r="H362" s="10">
        <v>1</v>
      </c>
      <c r="I362" s="10">
        <v>1</v>
      </c>
      <c r="J362" s="10">
        <v>1</v>
      </c>
      <c r="K362" s="10">
        <v>1</v>
      </c>
      <c r="L362" s="10">
        <v>0</v>
      </c>
      <c r="M362" s="10">
        <v>0</v>
      </c>
      <c r="N362" s="10">
        <v>0</v>
      </c>
      <c r="O362" s="10">
        <v>0</v>
      </c>
      <c r="P362" s="66">
        <f t="shared" si="30"/>
        <v>10</v>
      </c>
      <c r="Q362">
        <f t="shared" si="31"/>
        <v>4</v>
      </c>
      <c r="R362">
        <f t="shared" si="33"/>
        <v>1.4142135623730951</v>
      </c>
      <c r="S362">
        <f t="shared" si="34"/>
        <v>2</v>
      </c>
      <c r="T362">
        <f t="shared" si="35"/>
        <v>1.4142135623730951</v>
      </c>
      <c r="U362">
        <f t="shared" si="36"/>
        <v>10</v>
      </c>
      <c r="V362" s="83">
        <f t="shared" si="37"/>
        <v>0.13513513513513514</v>
      </c>
    </row>
    <row r="363" spans="1:22">
      <c r="A363" s="8" t="s">
        <v>40</v>
      </c>
      <c r="B363" s="10">
        <v>1</v>
      </c>
      <c r="C363" s="10">
        <v>1</v>
      </c>
      <c r="D363" s="10">
        <v>1</v>
      </c>
      <c r="E363" s="10">
        <v>1</v>
      </c>
      <c r="F363" s="10">
        <v>1</v>
      </c>
      <c r="G363" s="10">
        <v>1</v>
      </c>
      <c r="H363" s="10">
        <v>1</v>
      </c>
      <c r="I363" s="10">
        <v>1</v>
      </c>
      <c r="J363" s="10">
        <v>1</v>
      </c>
      <c r="K363" s="10">
        <v>1</v>
      </c>
      <c r="L363" s="10">
        <v>0</v>
      </c>
      <c r="M363" s="10">
        <v>0</v>
      </c>
      <c r="N363" s="10">
        <v>0</v>
      </c>
      <c r="O363" s="10">
        <v>0</v>
      </c>
      <c r="P363" s="66">
        <f t="shared" si="30"/>
        <v>10</v>
      </c>
      <c r="Q363">
        <f t="shared" si="31"/>
        <v>4</v>
      </c>
      <c r="R363">
        <f t="shared" si="33"/>
        <v>1.4142135623730951</v>
      </c>
      <c r="S363">
        <f t="shared" si="34"/>
        <v>2</v>
      </c>
      <c r="T363">
        <f t="shared" si="35"/>
        <v>1.4142135623730951</v>
      </c>
      <c r="U363">
        <f t="shared" si="36"/>
        <v>10</v>
      </c>
      <c r="V363" s="83">
        <f t="shared" si="37"/>
        <v>0.13513513513513514</v>
      </c>
    </row>
    <row r="364" spans="1:22">
      <c r="A364" s="8" t="s">
        <v>61</v>
      </c>
      <c r="B364" s="10">
        <v>1</v>
      </c>
      <c r="C364" s="10">
        <v>1</v>
      </c>
      <c r="D364" s="10">
        <v>1</v>
      </c>
      <c r="E364" s="10">
        <v>1</v>
      </c>
      <c r="F364" s="10">
        <v>1</v>
      </c>
      <c r="G364" s="10">
        <v>1</v>
      </c>
      <c r="H364" s="10">
        <v>1</v>
      </c>
      <c r="I364" s="10">
        <v>1</v>
      </c>
      <c r="J364" s="10">
        <v>1</v>
      </c>
      <c r="K364" s="10">
        <v>1</v>
      </c>
      <c r="L364" s="10">
        <v>0</v>
      </c>
      <c r="M364" s="10">
        <v>0</v>
      </c>
      <c r="N364" s="10">
        <v>0</v>
      </c>
      <c r="O364" s="10">
        <v>0</v>
      </c>
      <c r="P364" s="66">
        <f t="shared" si="30"/>
        <v>10</v>
      </c>
      <c r="Q364">
        <f t="shared" si="31"/>
        <v>4</v>
      </c>
      <c r="R364">
        <f t="shared" si="33"/>
        <v>1.4142135623730951</v>
      </c>
      <c r="S364">
        <f t="shared" si="34"/>
        <v>2</v>
      </c>
      <c r="T364">
        <f t="shared" si="35"/>
        <v>1.4142135623730951</v>
      </c>
      <c r="U364">
        <f t="shared" si="36"/>
        <v>10</v>
      </c>
      <c r="V364" s="83">
        <f t="shared" si="37"/>
        <v>0.13513513513513514</v>
      </c>
    </row>
    <row r="365" spans="1:22">
      <c r="A365" s="8" t="s">
        <v>63</v>
      </c>
      <c r="B365" s="10">
        <v>1</v>
      </c>
      <c r="C365" s="10">
        <v>1</v>
      </c>
      <c r="D365" s="10">
        <v>1</v>
      </c>
      <c r="E365" s="10">
        <v>1</v>
      </c>
      <c r="F365" s="10">
        <v>1</v>
      </c>
      <c r="G365" s="10">
        <v>1</v>
      </c>
      <c r="H365" s="10">
        <v>1</v>
      </c>
      <c r="I365" s="10">
        <v>1</v>
      </c>
      <c r="J365" s="10">
        <v>1</v>
      </c>
      <c r="K365" s="10">
        <v>1</v>
      </c>
      <c r="L365" s="10">
        <v>0</v>
      </c>
      <c r="M365" s="10">
        <v>0</v>
      </c>
      <c r="N365" s="10">
        <v>0</v>
      </c>
      <c r="O365" s="10">
        <v>0</v>
      </c>
      <c r="P365" s="66">
        <f t="shared" si="30"/>
        <v>10</v>
      </c>
      <c r="Q365">
        <f t="shared" si="31"/>
        <v>4</v>
      </c>
      <c r="R365">
        <f t="shared" si="33"/>
        <v>1.4142135623730951</v>
      </c>
      <c r="S365">
        <f t="shared" si="34"/>
        <v>2</v>
      </c>
      <c r="T365">
        <f t="shared" si="35"/>
        <v>1.4142135623730951</v>
      </c>
      <c r="U365">
        <f t="shared" si="36"/>
        <v>10</v>
      </c>
      <c r="V365" s="83">
        <f t="shared" si="37"/>
        <v>0.13513513513513514</v>
      </c>
    </row>
    <row r="366" spans="1:22">
      <c r="A366" s="8" t="s">
        <v>69</v>
      </c>
      <c r="B366" s="10">
        <v>1</v>
      </c>
      <c r="C366" s="10">
        <v>1</v>
      </c>
      <c r="D366" s="10">
        <v>1</v>
      </c>
      <c r="E366" s="10">
        <v>1</v>
      </c>
      <c r="F366" s="10">
        <v>1</v>
      </c>
      <c r="G366" s="10">
        <v>1</v>
      </c>
      <c r="H366" s="10">
        <v>1</v>
      </c>
      <c r="I366" s="10">
        <v>1</v>
      </c>
      <c r="J366" s="10">
        <v>1</v>
      </c>
      <c r="K366" s="10">
        <v>1</v>
      </c>
      <c r="L366" s="10">
        <v>1</v>
      </c>
      <c r="M366" s="10">
        <v>1</v>
      </c>
      <c r="N366" s="10">
        <v>1</v>
      </c>
      <c r="O366" s="11">
        <v>0</v>
      </c>
      <c r="P366" s="66">
        <f t="shared" si="30"/>
        <v>13</v>
      </c>
      <c r="Q366">
        <f t="shared" si="31"/>
        <v>2</v>
      </c>
      <c r="R366">
        <f t="shared" si="33"/>
        <v>2.2360679774997898</v>
      </c>
      <c r="S366">
        <f t="shared" si="34"/>
        <v>1</v>
      </c>
      <c r="T366">
        <f t="shared" si="35"/>
        <v>1</v>
      </c>
      <c r="U366">
        <f t="shared" si="36"/>
        <v>2</v>
      </c>
      <c r="V366" s="83">
        <f t="shared" si="37"/>
        <v>2.7027027027027029E-2</v>
      </c>
    </row>
    <row r="367" spans="1:22">
      <c r="A367" s="8" t="s">
        <v>83</v>
      </c>
      <c r="B367" s="10">
        <v>1</v>
      </c>
      <c r="C367" s="10">
        <v>1</v>
      </c>
      <c r="D367" s="10">
        <v>1</v>
      </c>
      <c r="E367" s="10">
        <v>1</v>
      </c>
      <c r="F367" s="10">
        <v>1</v>
      </c>
      <c r="G367" s="10">
        <v>1</v>
      </c>
      <c r="H367" s="10">
        <v>1</v>
      </c>
      <c r="I367" s="10">
        <v>1</v>
      </c>
      <c r="J367" s="10">
        <v>1</v>
      </c>
      <c r="K367" s="10">
        <v>1</v>
      </c>
      <c r="L367" s="10">
        <v>1</v>
      </c>
      <c r="M367" s="10">
        <v>1</v>
      </c>
      <c r="N367" s="10">
        <v>1</v>
      </c>
      <c r="O367" s="10">
        <v>0</v>
      </c>
      <c r="P367" s="66">
        <f t="shared" si="30"/>
        <v>13</v>
      </c>
      <c r="Q367">
        <f t="shared" si="31"/>
        <v>2</v>
      </c>
      <c r="R367">
        <f t="shared" si="33"/>
        <v>2.2360679774997898</v>
      </c>
      <c r="S367">
        <f t="shared" si="34"/>
        <v>1</v>
      </c>
      <c r="T367">
        <f t="shared" si="35"/>
        <v>1</v>
      </c>
      <c r="U367">
        <f t="shared" si="36"/>
        <v>2</v>
      </c>
      <c r="V367" s="83">
        <f t="shared" si="37"/>
        <v>2.7027027027027029E-2</v>
      </c>
    </row>
    <row r="368" spans="1:22">
      <c r="A368" s="8" t="s">
        <v>17</v>
      </c>
      <c r="B368" s="10">
        <v>1</v>
      </c>
      <c r="C368" s="10">
        <v>1</v>
      </c>
      <c r="D368" s="10">
        <v>1</v>
      </c>
      <c r="E368" s="10">
        <v>1</v>
      </c>
      <c r="F368" s="10">
        <v>1</v>
      </c>
      <c r="G368" s="10">
        <v>1</v>
      </c>
      <c r="H368" s="10">
        <v>1</v>
      </c>
      <c r="I368" s="10">
        <v>1</v>
      </c>
      <c r="J368" s="10">
        <v>1</v>
      </c>
      <c r="K368" s="10">
        <v>1</v>
      </c>
      <c r="L368" s="10">
        <v>1</v>
      </c>
      <c r="M368" s="10">
        <v>1</v>
      </c>
      <c r="N368" s="10">
        <v>1</v>
      </c>
      <c r="O368" s="10">
        <v>1</v>
      </c>
      <c r="P368" s="66">
        <f t="shared" si="30"/>
        <v>14</v>
      </c>
      <c r="Q368">
        <f t="shared" si="31"/>
        <v>21</v>
      </c>
      <c r="R368" s="29">
        <f t="shared" si="33"/>
        <v>2.4494897427831779</v>
      </c>
      <c r="S368">
        <f t="shared" si="34"/>
        <v>0</v>
      </c>
      <c r="T368">
        <f t="shared" si="35"/>
        <v>0</v>
      </c>
      <c r="U368">
        <f t="shared" si="36"/>
        <v>25</v>
      </c>
      <c r="V368" s="83">
        <f t="shared" si="37"/>
        <v>0.33783783783783783</v>
      </c>
    </row>
    <row r="369" spans="1:22">
      <c r="A369" s="8" t="s">
        <v>18</v>
      </c>
      <c r="B369" s="10">
        <v>1</v>
      </c>
      <c r="C369" s="10">
        <v>1</v>
      </c>
      <c r="D369" s="10">
        <v>1</v>
      </c>
      <c r="E369" s="10">
        <v>1</v>
      </c>
      <c r="F369" s="10">
        <v>1</v>
      </c>
      <c r="G369" s="10">
        <v>1</v>
      </c>
      <c r="H369" s="10">
        <v>1</v>
      </c>
      <c r="I369" s="10">
        <v>1</v>
      </c>
      <c r="J369" s="10">
        <v>1</v>
      </c>
      <c r="K369" s="10">
        <v>1</v>
      </c>
      <c r="L369" s="10">
        <v>1</v>
      </c>
      <c r="M369" s="10">
        <v>1</v>
      </c>
      <c r="N369" s="10">
        <v>1</v>
      </c>
      <c r="O369" s="10">
        <v>1</v>
      </c>
      <c r="P369" s="66">
        <f t="shared" si="30"/>
        <v>14</v>
      </c>
      <c r="Q369">
        <f t="shared" si="31"/>
        <v>21</v>
      </c>
      <c r="R369" s="29">
        <f t="shared" si="33"/>
        <v>2.4494897427831779</v>
      </c>
      <c r="S369">
        <f t="shared" si="34"/>
        <v>0</v>
      </c>
      <c r="T369">
        <f t="shared" si="35"/>
        <v>0</v>
      </c>
      <c r="U369">
        <f t="shared" si="36"/>
        <v>25</v>
      </c>
      <c r="V369" s="83">
        <f t="shared" si="37"/>
        <v>0.33783783783783783</v>
      </c>
    </row>
    <row r="370" spans="1:22">
      <c r="A370" s="8" t="s">
        <v>19</v>
      </c>
      <c r="B370" s="10">
        <v>1</v>
      </c>
      <c r="C370" s="10">
        <v>1</v>
      </c>
      <c r="D370" s="10">
        <v>1</v>
      </c>
      <c r="E370" s="10">
        <v>1</v>
      </c>
      <c r="F370" s="10">
        <v>1</v>
      </c>
      <c r="G370" s="10">
        <v>1</v>
      </c>
      <c r="H370" s="10">
        <v>1</v>
      </c>
      <c r="I370" s="10">
        <v>1</v>
      </c>
      <c r="J370" s="10">
        <v>1</v>
      </c>
      <c r="K370" s="10">
        <v>1</v>
      </c>
      <c r="L370" s="10">
        <v>1</v>
      </c>
      <c r="M370" s="10">
        <v>1</v>
      </c>
      <c r="N370" s="10">
        <v>1</v>
      </c>
      <c r="O370" s="10">
        <v>1</v>
      </c>
      <c r="P370" s="66">
        <f t="shared" si="30"/>
        <v>14</v>
      </c>
      <c r="Q370">
        <f t="shared" si="31"/>
        <v>21</v>
      </c>
      <c r="R370" s="29">
        <f t="shared" si="33"/>
        <v>2.4494897427831779</v>
      </c>
      <c r="S370">
        <f t="shared" si="34"/>
        <v>0</v>
      </c>
      <c r="T370">
        <f t="shared" si="35"/>
        <v>0</v>
      </c>
      <c r="U370">
        <f t="shared" si="36"/>
        <v>25</v>
      </c>
      <c r="V370" s="83">
        <f t="shared" si="37"/>
        <v>0.33783783783783783</v>
      </c>
    </row>
    <row r="371" spans="1:22">
      <c r="A371" s="8" t="s">
        <v>23</v>
      </c>
      <c r="B371" s="10">
        <v>1</v>
      </c>
      <c r="C371" s="10">
        <v>1</v>
      </c>
      <c r="D371" s="10">
        <v>1</v>
      </c>
      <c r="E371" s="10">
        <v>1</v>
      </c>
      <c r="F371" s="10">
        <v>1</v>
      </c>
      <c r="G371" s="10">
        <v>1</v>
      </c>
      <c r="H371" s="10">
        <v>1</v>
      </c>
      <c r="I371" s="10">
        <v>1</v>
      </c>
      <c r="J371" s="10">
        <v>1</v>
      </c>
      <c r="K371" s="10">
        <v>1</v>
      </c>
      <c r="L371" s="10">
        <v>1</v>
      </c>
      <c r="M371" s="10">
        <v>1</v>
      </c>
      <c r="N371" s="10">
        <v>1</v>
      </c>
      <c r="O371" s="10">
        <v>1</v>
      </c>
      <c r="P371" s="66">
        <f t="shared" si="30"/>
        <v>14</v>
      </c>
      <c r="Q371">
        <f t="shared" si="31"/>
        <v>21</v>
      </c>
      <c r="R371" s="29">
        <f t="shared" si="33"/>
        <v>2.4494897427831779</v>
      </c>
      <c r="S371">
        <f t="shared" si="34"/>
        <v>0</v>
      </c>
      <c r="T371">
        <f t="shared" si="35"/>
        <v>0</v>
      </c>
      <c r="U371">
        <f t="shared" si="36"/>
        <v>25</v>
      </c>
      <c r="V371" s="83">
        <f t="shared" si="37"/>
        <v>0.33783783783783783</v>
      </c>
    </row>
    <row r="372" spans="1:22">
      <c r="A372" s="8" t="s">
        <v>24</v>
      </c>
      <c r="B372" s="10">
        <v>1</v>
      </c>
      <c r="C372" s="10">
        <v>1</v>
      </c>
      <c r="D372" s="10">
        <v>1</v>
      </c>
      <c r="E372" s="10">
        <v>1</v>
      </c>
      <c r="F372" s="10">
        <v>1</v>
      </c>
      <c r="G372" s="10">
        <v>1</v>
      </c>
      <c r="H372" s="10">
        <v>1</v>
      </c>
      <c r="I372" s="10">
        <v>1</v>
      </c>
      <c r="J372" s="10">
        <v>1</v>
      </c>
      <c r="K372" s="10">
        <v>1</v>
      </c>
      <c r="L372" s="10">
        <v>1</v>
      </c>
      <c r="M372" s="10">
        <v>1</v>
      </c>
      <c r="N372" s="10">
        <v>1</v>
      </c>
      <c r="O372" s="10">
        <v>1</v>
      </c>
      <c r="P372" s="66">
        <f t="shared" si="30"/>
        <v>14</v>
      </c>
      <c r="Q372">
        <f t="shared" si="31"/>
        <v>21</v>
      </c>
      <c r="R372" s="29">
        <f t="shared" si="33"/>
        <v>2.4494897427831779</v>
      </c>
      <c r="S372">
        <f t="shared" si="34"/>
        <v>0</v>
      </c>
      <c r="T372">
        <f t="shared" si="35"/>
        <v>0</v>
      </c>
      <c r="U372">
        <f t="shared" si="36"/>
        <v>25</v>
      </c>
      <c r="V372" s="83">
        <f t="shared" si="37"/>
        <v>0.33783783783783783</v>
      </c>
    </row>
    <row r="373" spans="1:22">
      <c r="A373" s="8" t="s">
        <v>26</v>
      </c>
      <c r="B373" s="10">
        <v>1</v>
      </c>
      <c r="C373" s="10">
        <v>1</v>
      </c>
      <c r="D373" s="10">
        <v>1</v>
      </c>
      <c r="E373" s="10">
        <v>1</v>
      </c>
      <c r="F373" s="10">
        <v>1</v>
      </c>
      <c r="G373" s="10">
        <v>1</v>
      </c>
      <c r="H373" s="10">
        <v>1</v>
      </c>
      <c r="I373" s="10">
        <v>1</v>
      </c>
      <c r="J373" s="10">
        <v>1</v>
      </c>
      <c r="K373" s="10">
        <v>1</v>
      </c>
      <c r="L373" s="10">
        <v>1</v>
      </c>
      <c r="M373" s="10">
        <v>1</v>
      </c>
      <c r="N373" s="10">
        <v>1</v>
      </c>
      <c r="O373" s="10">
        <v>1</v>
      </c>
      <c r="P373" s="66">
        <f t="shared" si="30"/>
        <v>14</v>
      </c>
      <c r="Q373">
        <f t="shared" si="31"/>
        <v>21</v>
      </c>
      <c r="R373" s="29">
        <f t="shared" si="33"/>
        <v>2.4494897427831779</v>
      </c>
      <c r="S373">
        <f t="shared" si="34"/>
        <v>0</v>
      </c>
      <c r="T373">
        <f t="shared" si="35"/>
        <v>0</v>
      </c>
      <c r="U373">
        <f t="shared" si="36"/>
        <v>25</v>
      </c>
      <c r="V373" s="83">
        <f t="shared" si="37"/>
        <v>0.33783783783783783</v>
      </c>
    </row>
    <row r="374" spans="1:22">
      <c r="A374" s="8" t="s">
        <v>27</v>
      </c>
      <c r="B374" s="10">
        <v>1</v>
      </c>
      <c r="C374" s="10">
        <v>1</v>
      </c>
      <c r="D374" s="10">
        <v>1</v>
      </c>
      <c r="E374" s="10">
        <v>1</v>
      </c>
      <c r="F374" s="10">
        <v>1</v>
      </c>
      <c r="G374" s="10">
        <v>1</v>
      </c>
      <c r="H374" s="10">
        <v>1</v>
      </c>
      <c r="I374" s="10">
        <v>1</v>
      </c>
      <c r="J374" s="10">
        <v>1</v>
      </c>
      <c r="K374" s="10">
        <v>1</v>
      </c>
      <c r="L374" s="10">
        <v>1</v>
      </c>
      <c r="M374" s="10">
        <v>1</v>
      </c>
      <c r="N374" s="10">
        <v>1</v>
      </c>
      <c r="O374" s="10">
        <v>1</v>
      </c>
      <c r="P374" s="66">
        <f t="shared" si="30"/>
        <v>14</v>
      </c>
      <c r="Q374">
        <f t="shared" si="31"/>
        <v>21</v>
      </c>
      <c r="R374" s="29">
        <f t="shared" si="33"/>
        <v>2.4494897427831779</v>
      </c>
      <c r="S374">
        <f t="shared" si="34"/>
        <v>0</v>
      </c>
      <c r="T374">
        <f t="shared" si="35"/>
        <v>0</v>
      </c>
      <c r="U374">
        <f t="shared" si="36"/>
        <v>25</v>
      </c>
      <c r="V374" s="83">
        <f t="shared" si="37"/>
        <v>0.33783783783783783</v>
      </c>
    </row>
    <row r="375" spans="1:22">
      <c r="A375" s="8" t="s">
        <v>35</v>
      </c>
      <c r="B375" s="10">
        <v>1</v>
      </c>
      <c r="C375" s="10">
        <v>1</v>
      </c>
      <c r="D375" s="10">
        <v>1</v>
      </c>
      <c r="E375" s="10">
        <v>1</v>
      </c>
      <c r="F375" s="10">
        <v>1</v>
      </c>
      <c r="G375" s="10">
        <v>1</v>
      </c>
      <c r="H375" s="10">
        <v>1</v>
      </c>
      <c r="I375" s="10">
        <v>1</v>
      </c>
      <c r="J375" s="10">
        <v>1</v>
      </c>
      <c r="K375" s="10">
        <v>1</v>
      </c>
      <c r="L375" s="10">
        <v>1</v>
      </c>
      <c r="M375" s="10">
        <v>1</v>
      </c>
      <c r="N375" s="10">
        <v>1</v>
      </c>
      <c r="O375" s="10">
        <v>1</v>
      </c>
      <c r="P375" s="66">
        <f t="shared" si="30"/>
        <v>14</v>
      </c>
      <c r="Q375">
        <f t="shared" si="31"/>
        <v>21</v>
      </c>
      <c r="R375" s="29">
        <f t="shared" si="33"/>
        <v>2.4494897427831779</v>
      </c>
      <c r="S375">
        <f t="shared" si="34"/>
        <v>0</v>
      </c>
      <c r="T375">
        <f t="shared" si="35"/>
        <v>0</v>
      </c>
      <c r="U375">
        <f t="shared" si="36"/>
        <v>25</v>
      </c>
      <c r="V375" s="83">
        <f t="shared" si="37"/>
        <v>0.33783783783783783</v>
      </c>
    </row>
    <row r="376" spans="1:22">
      <c r="A376" s="8" t="s">
        <v>37</v>
      </c>
      <c r="B376" s="10">
        <v>1</v>
      </c>
      <c r="C376" s="10">
        <v>1</v>
      </c>
      <c r="D376" s="10">
        <v>1</v>
      </c>
      <c r="E376" s="10">
        <v>1</v>
      </c>
      <c r="F376" s="10">
        <v>1</v>
      </c>
      <c r="G376" s="10">
        <v>1</v>
      </c>
      <c r="H376" s="10">
        <v>1</v>
      </c>
      <c r="I376" s="10">
        <v>1</v>
      </c>
      <c r="J376" s="10">
        <v>1</v>
      </c>
      <c r="K376" s="10">
        <v>1</v>
      </c>
      <c r="L376" s="10">
        <v>1</v>
      </c>
      <c r="M376" s="10">
        <v>1</v>
      </c>
      <c r="N376" s="10">
        <v>1</v>
      </c>
      <c r="O376" s="10">
        <v>1</v>
      </c>
      <c r="P376" s="66">
        <f t="shared" si="30"/>
        <v>14</v>
      </c>
      <c r="Q376">
        <f t="shared" si="31"/>
        <v>21</v>
      </c>
      <c r="R376" s="29">
        <f t="shared" si="33"/>
        <v>2.4494897427831779</v>
      </c>
      <c r="S376">
        <f t="shared" si="34"/>
        <v>0</v>
      </c>
      <c r="T376">
        <f t="shared" si="35"/>
        <v>0</v>
      </c>
      <c r="U376">
        <f t="shared" si="36"/>
        <v>25</v>
      </c>
      <c r="V376" s="83">
        <f t="shared" si="37"/>
        <v>0.33783783783783783</v>
      </c>
    </row>
    <row r="377" spans="1:22">
      <c r="A377" s="8" t="s">
        <v>41</v>
      </c>
      <c r="B377" s="10">
        <v>1</v>
      </c>
      <c r="C377" s="10">
        <v>1</v>
      </c>
      <c r="D377" s="10">
        <v>1</v>
      </c>
      <c r="E377" s="10">
        <v>1</v>
      </c>
      <c r="F377" s="10">
        <v>1</v>
      </c>
      <c r="G377" s="10">
        <v>1</v>
      </c>
      <c r="H377" s="10">
        <v>1</v>
      </c>
      <c r="I377" s="10">
        <v>1</v>
      </c>
      <c r="J377" s="10">
        <v>1</v>
      </c>
      <c r="K377" s="10">
        <v>1</v>
      </c>
      <c r="L377" s="10">
        <v>1</v>
      </c>
      <c r="M377" s="10">
        <v>1</v>
      </c>
      <c r="N377" s="10">
        <v>1</v>
      </c>
      <c r="O377" s="10">
        <v>1</v>
      </c>
      <c r="P377" s="66">
        <f t="shared" si="30"/>
        <v>14</v>
      </c>
      <c r="Q377">
        <f t="shared" si="31"/>
        <v>21</v>
      </c>
      <c r="R377" s="29">
        <f t="shared" si="33"/>
        <v>2.4494897427831779</v>
      </c>
      <c r="S377">
        <f t="shared" si="34"/>
        <v>0</v>
      </c>
      <c r="T377">
        <f t="shared" si="35"/>
        <v>0</v>
      </c>
      <c r="U377">
        <f t="shared" si="36"/>
        <v>25</v>
      </c>
      <c r="V377" s="83">
        <f t="shared" si="37"/>
        <v>0.33783783783783783</v>
      </c>
    </row>
    <row r="378" spans="1:22">
      <c r="A378" s="8" t="s">
        <v>44</v>
      </c>
      <c r="B378" s="10">
        <v>1</v>
      </c>
      <c r="C378" s="10">
        <v>1</v>
      </c>
      <c r="D378" s="10">
        <v>1</v>
      </c>
      <c r="E378" s="10">
        <v>1</v>
      </c>
      <c r="F378" s="10">
        <v>1</v>
      </c>
      <c r="G378" s="10">
        <v>1</v>
      </c>
      <c r="H378" s="10">
        <v>1</v>
      </c>
      <c r="I378" s="10">
        <v>1</v>
      </c>
      <c r="J378" s="10">
        <v>1</v>
      </c>
      <c r="K378" s="10">
        <v>1</v>
      </c>
      <c r="L378" s="10">
        <v>1</v>
      </c>
      <c r="M378" s="10">
        <v>1</v>
      </c>
      <c r="N378" s="10">
        <v>1</v>
      </c>
      <c r="O378" s="10">
        <v>1</v>
      </c>
      <c r="P378" s="66">
        <f t="shared" si="30"/>
        <v>14</v>
      </c>
      <c r="Q378">
        <f t="shared" si="31"/>
        <v>21</v>
      </c>
      <c r="R378" s="29">
        <f t="shared" si="33"/>
        <v>2.4494897427831779</v>
      </c>
      <c r="S378">
        <f t="shared" si="34"/>
        <v>0</v>
      </c>
      <c r="T378">
        <f t="shared" si="35"/>
        <v>0</v>
      </c>
      <c r="U378">
        <f t="shared" si="36"/>
        <v>25</v>
      </c>
      <c r="V378" s="83">
        <f t="shared" si="37"/>
        <v>0.33783783783783783</v>
      </c>
    </row>
    <row r="379" spans="1:22">
      <c r="A379" s="8" t="s">
        <v>45</v>
      </c>
      <c r="B379" s="10">
        <v>1</v>
      </c>
      <c r="C379" s="10">
        <v>1</v>
      </c>
      <c r="D379" s="10">
        <v>1</v>
      </c>
      <c r="E379" s="10">
        <v>1</v>
      </c>
      <c r="F379" s="10">
        <v>1</v>
      </c>
      <c r="G379" s="10">
        <v>1</v>
      </c>
      <c r="H379" s="10">
        <v>1</v>
      </c>
      <c r="I379" s="10">
        <v>1</v>
      </c>
      <c r="J379" s="10">
        <v>1</v>
      </c>
      <c r="K379" s="10">
        <v>1</v>
      </c>
      <c r="L379" s="10">
        <v>1</v>
      </c>
      <c r="M379" s="10">
        <v>1</v>
      </c>
      <c r="N379" s="10">
        <v>1</v>
      </c>
      <c r="O379" s="10">
        <v>1</v>
      </c>
      <c r="P379" s="66">
        <f t="shared" si="30"/>
        <v>14</v>
      </c>
      <c r="Q379">
        <f t="shared" si="31"/>
        <v>21</v>
      </c>
      <c r="R379" s="29">
        <f t="shared" si="33"/>
        <v>2.4494897427831779</v>
      </c>
      <c r="S379">
        <f t="shared" si="34"/>
        <v>0</v>
      </c>
      <c r="T379">
        <f t="shared" si="35"/>
        <v>0</v>
      </c>
      <c r="U379">
        <f t="shared" si="36"/>
        <v>25</v>
      </c>
      <c r="V379" s="83">
        <f t="shared" si="37"/>
        <v>0.33783783783783783</v>
      </c>
    </row>
    <row r="380" spans="1:22">
      <c r="A380" s="8" t="s">
        <v>47</v>
      </c>
      <c r="B380" s="10">
        <v>1</v>
      </c>
      <c r="C380" s="10">
        <v>1</v>
      </c>
      <c r="D380" s="10">
        <v>1</v>
      </c>
      <c r="E380" s="10">
        <v>1</v>
      </c>
      <c r="F380" s="10">
        <v>1</v>
      </c>
      <c r="G380" s="10">
        <v>1</v>
      </c>
      <c r="H380" s="10">
        <v>1</v>
      </c>
      <c r="I380" s="10">
        <v>1</v>
      </c>
      <c r="J380" s="10">
        <v>1</v>
      </c>
      <c r="K380" s="10">
        <v>1</v>
      </c>
      <c r="L380" s="10">
        <v>1</v>
      </c>
      <c r="M380" s="10">
        <v>1</v>
      </c>
      <c r="N380" s="10">
        <v>1</v>
      </c>
      <c r="O380" s="10">
        <v>1</v>
      </c>
      <c r="P380" s="66">
        <f t="shared" si="30"/>
        <v>14</v>
      </c>
      <c r="Q380">
        <f t="shared" si="31"/>
        <v>21</v>
      </c>
      <c r="R380" s="29">
        <f t="shared" si="33"/>
        <v>2.4494897427831779</v>
      </c>
      <c r="S380">
        <f t="shared" si="34"/>
        <v>0</v>
      </c>
      <c r="T380">
        <f t="shared" si="35"/>
        <v>0</v>
      </c>
      <c r="U380">
        <f t="shared" si="36"/>
        <v>25</v>
      </c>
      <c r="V380" s="83">
        <f t="shared" si="37"/>
        <v>0.33783783783783783</v>
      </c>
    </row>
    <row r="381" spans="1:22">
      <c r="A381" s="8" t="s">
        <v>53</v>
      </c>
      <c r="B381" s="10">
        <v>1</v>
      </c>
      <c r="C381" s="10">
        <v>1</v>
      </c>
      <c r="D381" s="10">
        <v>1</v>
      </c>
      <c r="E381" s="10">
        <v>1</v>
      </c>
      <c r="F381" s="10">
        <v>1</v>
      </c>
      <c r="G381" s="10">
        <v>1</v>
      </c>
      <c r="H381" s="10">
        <v>1</v>
      </c>
      <c r="I381" s="10">
        <v>1</v>
      </c>
      <c r="J381" s="10">
        <v>1</v>
      </c>
      <c r="K381" s="10">
        <v>1</v>
      </c>
      <c r="L381" s="10">
        <v>1</v>
      </c>
      <c r="M381" s="10">
        <v>1</v>
      </c>
      <c r="N381" s="10">
        <v>1</v>
      </c>
      <c r="O381" s="10">
        <v>1</v>
      </c>
      <c r="P381" s="66">
        <f t="shared" si="30"/>
        <v>14</v>
      </c>
      <c r="Q381">
        <f t="shared" si="31"/>
        <v>21</v>
      </c>
      <c r="R381" s="29">
        <f t="shared" si="33"/>
        <v>2.4494897427831779</v>
      </c>
      <c r="S381">
        <f t="shared" si="34"/>
        <v>0</v>
      </c>
      <c r="T381">
        <f t="shared" si="35"/>
        <v>0</v>
      </c>
      <c r="U381">
        <f t="shared" si="36"/>
        <v>25</v>
      </c>
      <c r="V381" s="83">
        <f t="shared" si="37"/>
        <v>0.33783783783783783</v>
      </c>
    </row>
    <row r="382" spans="1:22">
      <c r="A382" s="8" t="s">
        <v>57</v>
      </c>
      <c r="B382" s="10">
        <v>1</v>
      </c>
      <c r="C382" s="10">
        <v>1</v>
      </c>
      <c r="D382" s="10">
        <v>1</v>
      </c>
      <c r="E382" s="10">
        <v>1</v>
      </c>
      <c r="F382" s="10">
        <v>1</v>
      </c>
      <c r="G382" s="10">
        <v>1</v>
      </c>
      <c r="H382" s="10">
        <v>1</v>
      </c>
      <c r="I382" s="10">
        <v>1</v>
      </c>
      <c r="J382" s="10">
        <v>1</v>
      </c>
      <c r="K382" s="10">
        <v>1</v>
      </c>
      <c r="L382" s="10">
        <v>1</v>
      </c>
      <c r="M382" s="10">
        <v>1</v>
      </c>
      <c r="N382" s="10">
        <v>1</v>
      </c>
      <c r="O382" s="10">
        <v>1</v>
      </c>
      <c r="P382" s="66">
        <f t="shared" si="30"/>
        <v>14</v>
      </c>
      <c r="Q382">
        <f t="shared" si="31"/>
        <v>21</v>
      </c>
      <c r="R382" s="29">
        <f t="shared" si="33"/>
        <v>2.4494897427831779</v>
      </c>
      <c r="S382">
        <f t="shared" si="34"/>
        <v>0</v>
      </c>
      <c r="T382">
        <f t="shared" si="35"/>
        <v>0</v>
      </c>
      <c r="U382">
        <f t="shared" si="36"/>
        <v>25</v>
      </c>
      <c r="V382" s="83">
        <f t="shared" si="37"/>
        <v>0.33783783783783783</v>
      </c>
    </row>
    <row r="383" spans="1:22">
      <c r="A383" s="8" t="s">
        <v>62</v>
      </c>
      <c r="B383" s="10">
        <v>1</v>
      </c>
      <c r="C383" s="10">
        <v>1</v>
      </c>
      <c r="D383" s="10">
        <v>1</v>
      </c>
      <c r="E383" s="10">
        <v>1</v>
      </c>
      <c r="F383" s="10">
        <v>1</v>
      </c>
      <c r="G383" s="10">
        <v>1</v>
      </c>
      <c r="H383" s="10">
        <v>1</v>
      </c>
      <c r="I383" s="10">
        <v>1</v>
      </c>
      <c r="J383" s="10">
        <v>1</v>
      </c>
      <c r="K383" s="10">
        <v>1</v>
      </c>
      <c r="L383" s="10">
        <v>1</v>
      </c>
      <c r="M383" s="10">
        <v>1</v>
      </c>
      <c r="N383" s="10">
        <v>1</v>
      </c>
      <c r="O383" s="10">
        <v>1</v>
      </c>
      <c r="P383" s="66">
        <f t="shared" si="30"/>
        <v>14</v>
      </c>
      <c r="Q383">
        <f t="shared" si="31"/>
        <v>21</v>
      </c>
      <c r="R383" s="29">
        <f t="shared" ref="R383:R392" si="38">SQRT((((B383-$B$314)^2)+((C383-$C$314)^2)+((D383-$D$314)^2)+((E383-$E$314)^2)+((F383-$F$314)^2)+((G383-$G$314)^2)+((H383-$H$314)^2)+((I383-$I$314)^2)+((J383-$J$314)^2)+((K383-$K$314)^2)+((L383-$L$314)^2)+((M383-$M$314)^2)+((N383-$N$314)^2)+((O383-$O$314)^2)))</f>
        <v>2.4494897427831779</v>
      </c>
      <c r="S383">
        <f t="shared" ref="S383:S392" si="39">SQRT((((B383-$B$315)^2)+((C383-$C$315)^2)+((D383-$D$315)^2)+((E383-$E$315)^2)+((F383-$F$315)^2)+((G383-$G$315)^2)+((H383-$H$315)^2)+((I383-$I$315)^2)+((J383-$J$315)^2)+((K383-$K$315)^2)+((L383-$L$315)^2)+((M383-$M$315)^2)+((N383-$N$315)^2)+((O383-$O$315)^2)))</f>
        <v>0</v>
      </c>
      <c r="T383">
        <f t="shared" ref="T383:T392" si="40">MIN(R383:S383)</f>
        <v>0</v>
      </c>
      <c r="U383">
        <f t="shared" ref="U383:U392" si="41">COUNTIF($T$319:$T$392, T383)</f>
        <v>25</v>
      </c>
      <c r="V383" s="83">
        <f t="shared" ref="V383:V392" si="42">U383/$Y$320</f>
        <v>0.33783783783783783</v>
      </c>
    </row>
    <row r="384" spans="1:22">
      <c r="A384" s="8" t="s">
        <v>64</v>
      </c>
      <c r="B384" s="10">
        <v>1</v>
      </c>
      <c r="C384" s="10">
        <v>1</v>
      </c>
      <c r="D384" s="10">
        <v>1</v>
      </c>
      <c r="E384" s="10">
        <v>1</v>
      </c>
      <c r="F384" s="10">
        <v>1</v>
      </c>
      <c r="G384" s="10">
        <v>1</v>
      </c>
      <c r="H384" s="10">
        <v>1</v>
      </c>
      <c r="I384" s="10">
        <v>1</v>
      </c>
      <c r="J384" s="10">
        <v>1</v>
      </c>
      <c r="K384" s="10">
        <v>1</v>
      </c>
      <c r="L384" s="10">
        <v>1</v>
      </c>
      <c r="M384" s="10">
        <v>1</v>
      </c>
      <c r="N384" s="10">
        <v>1</v>
      </c>
      <c r="O384" s="10">
        <v>1</v>
      </c>
      <c r="P384" s="66">
        <f t="shared" ref="P384:P392" si="43">SUM(B384:O384)</f>
        <v>14</v>
      </c>
      <c r="Q384">
        <f t="shared" ref="Q384:Q392" si="44">COUNTIF($P$319:$P$392,P384)</f>
        <v>21</v>
      </c>
      <c r="R384" s="29">
        <f t="shared" si="38"/>
        <v>2.4494897427831779</v>
      </c>
      <c r="S384">
        <f t="shared" si="39"/>
        <v>0</v>
      </c>
      <c r="T384">
        <f t="shared" si="40"/>
        <v>0</v>
      </c>
      <c r="U384">
        <f t="shared" si="41"/>
        <v>25</v>
      </c>
      <c r="V384" s="83">
        <f t="shared" si="42"/>
        <v>0.33783783783783783</v>
      </c>
    </row>
    <row r="385" spans="1:27">
      <c r="A385" s="8" t="s">
        <v>73</v>
      </c>
      <c r="B385" s="10">
        <v>1</v>
      </c>
      <c r="C385" s="10">
        <v>1</v>
      </c>
      <c r="D385" s="10">
        <v>1</v>
      </c>
      <c r="E385" s="10">
        <v>1</v>
      </c>
      <c r="F385" s="10">
        <v>1</v>
      </c>
      <c r="G385" s="10">
        <v>1</v>
      </c>
      <c r="H385" s="10">
        <v>1</v>
      </c>
      <c r="I385" s="10">
        <v>1</v>
      </c>
      <c r="J385" s="10">
        <v>1</v>
      </c>
      <c r="K385" s="10">
        <v>1</v>
      </c>
      <c r="L385" s="10">
        <v>1</v>
      </c>
      <c r="M385" s="10">
        <v>1</v>
      </c>
      <c r="N385" s="10">
        <v>1</v>
      </c>
      <c r="O385" s="10">
        <v>1</v>
      </c>
      <c r="P385" s="66">
        <f t="shared" si="43"/>
        <v>14</v>
      </c>
      <c r="Q385">
        <f t="shared" si="44"/>
        <v>21</v>
      </c>
      <c r="R385" s="29">
        <f t="shared" si="38"/>
        <v>2.4494897427831779</v>
      </c>
      <c r="S385">
        <f t="shared" si="39"/>
        <v>0</v>
      </c>
      <c r="T385">
        <f t="shared" si="40"/>
        <v>0</v>
      </c>
      <c r="U385">
        <f t="shared" si="41"/>
        <v>25</v>
      </c>
      <c r="V385" s="83">
        <f t="shared" si="42"/>
        <v>0.33783783783783783</v>
      </c>
    </row>
    <row r="386" spans="1:27">
      <c r="A386" s="8" t="s">
        <v>77</v>
      </c>
      <c r="B386" s="10">
        <v>1</v>
      </c>
      <c r="C386" s="10">
        <v>1</v>
      </c>
      <c r="D386" s="10">
        <v>1</v>
      </c>
      <c r="E386" s="10">
        <v>1</v>
      </c>
      <c r="F386" s="10">
        <v>1</v>
      </c>
      <c r="G386" s="10">
        <v>1</v>
      </c>
      <c r="H386" s="10">
        <v>1</v>
      </c>
      <c r="I386" s="10">
        <v>1</v>
      </c>
      <c r="J386" s="10">
        <v>1</v>
      </c>
      <c r="K386" s="10">
        <v>1</v>
      </c>
      <c r="L386" s="10">
        <v>1</v>
      </c>
      <c r="M386" s="10">
        <v>1</v>
      </c>
      <c r="N386" s="10">
        <v>1</v>
      </c>
      <c r="O386" s="10">
        <v>1</v>
      </c>
      <c r="P386" s="66">
        <f t="shared" si="43"/>
        <v>14</v>
      </c>
      <c r="Q386">
        <f t="shared" si="44"/>
        <v>21</v>
      </c>
      <c r="R386" s="29">
        <f t="shared" si="38"/>
        <v>2.4494897427831779</v>
      </c>
      <c r="S386">
        <f t="shared" si="39"/>
        <v>0</v>
      </c>
      <c r="T386">
        <f t="shared" si="40"/>
        <v>0</v>
      </c>
      <c r="U386">
        <f t="shared" si="41"/>
        <v>25</v>
      </c>
      <c r="V386" s="83">
        <f t="shared" si="42"/>
        <v>0.33783783783783783</v>
      </c>
    </row>
    <row r="387" spans="1:27">
      <c r="A387" s="8" t="s">
        <v>84</v>
      </c>
      <c r="B387" s="10">
        <v>1</v>
      </c>
      <c r="C387" s="10">
        <v>1</v>
      </c>
      <c r="D387" s="10">
        <v>1</v>
      </c>
      <c r="E387" s="10">
        <v>1</v>
      </c>
      <c r="F387" s="10">
        <v>1</v>
      </c>
      <c r="G387" s="10">
        <v>1</v>
      </c>
      <c r="H387" s="10">
        <v>1</v>
      </c>
      <c r="I387" s="10">
        <v>1</v>
      </c>
      <c r="J387" s="10">
        <v>1</v>
      </c>
      <c r="K387" s="10">
        <v>1</v>
      </c>
      <c r="L387" s="10">
        <v>1</v>
      </c>
      <c r="M387" s="10">
        <v>1</v>
      </c>
      <c r="N387" s="10">
        <v>1</v>
      </c>
      <c r="O387" s="10">
        <v>1</v>
      </c>
      <c r="P387" s="66">
        <f t="shared" si="43"/>
        <v>14</v>
      </c>
      <c r="Q387">
        <f t="shared" si="44"/>
        <v>21</v>
      </c>
      <c r="R387" s="29">
        <f t="shared" si="38"/>
        <v>2.4494897427831779</v>
      </c>
      <c r="S387">
        <f t="shared" si="39"/>
        <v>0</v>
      </c>
      <c r="T387">
        <f t="shared" si="40"/>
        <v>0</v>
      </c>
      <c r="U387">
        <f t="shared" si="41"/>
        <v>25</v>
      </c>
      <c r="V387" s="83">
        <f t="shared" si="42"/>
        <v>0.33783783783783783</v>
      </c>
    </row>
    <row r="388" spans="1:27">
      <c r="A388" s="8" t="s">
        <v>86</v>
      </c>
      <c r="B388" s="10">
        <v>1</v>
      </c>
      <c r="C388" s="10">
        <v>1</v>
      </c>
      <c r="D388" s="10">
        <v>1</v>
      </c>
      <c r="E388" s="10">
        <v>1</v>
      </c>
      <c r="F388" s="10">
        <v>1</v>
      </c>
      <c r="G388" s="10">
        <v>1</v>
      </c>
      <c r="H388" s="10">
        <v>1</v>
      </c>
      <c r="I388" s="10">
        <v>1</v>
      </c>
      <c r="J388" s="10">
        <v>1</v>
      </c>
      <c r="K388" s="10">
        <v>1</v>
      </c>
      <c r="L388" s="10">
        <v>1</v>
      </c>
      <c r="M388" s="10">
        <v>1</v>
      </c>
      <c r="N388" s="10">
        <v>1</v>
      </c>
      <c r="O388" s="10">
        <v>1</v>
      </c>
      <c r="P388" s="66">
        <f t="shared" si="43"/>
        <v>14</v>
      </c>
      <c r="Q388">
        <f t="shared" si="44"/>
        <v>21</v>
      </c>
      <c r="R388" s="29">
        <f t="shared" si="38"/>
        <v>2.4494897427831779</v>
      </c>
      <c r="S388">
        <f t="shared" si="39"/>
        <v>0</v>
      </c>
      <c r="T388">
        <f t="shared" si="40"/>
        <v>0</v>
      </c>
      <c r="U388">
        <f t="shared" si="41"/>
        <v>25</v>
      </c>
      <c r="V388" s="83">
        <f t="shared" si="42"/>
        <v>0.33783783783783783</v>
      </c>
    </row>
    <row r="389" spans="1:27">
      <c r="A389" s="8" t="s">
        <v>43</v>
      </c>
      <c r="B389" s="10">
        <v>1</v>
      </c>
      <c r="C389" s="10">
        <v>1</v>
      </c>
      <c r="D389" s="10">
        <v>1</v>
      </c>
      <c r="E389" s="10">
        <v>1</v>
      </c>
      <c r="F389" s="10">
        <v>1</v>
      </c>
      <c r="G389" s="10">
        <v>1</v>
      </c>
      <c r="H389" s="10">
        <v>1</v>
      </c>
      <c r="I389" s="10">
        <v>1</v>
      </c>
      <c r="J389" s="10">
        <v>0</v>
      </c>
      <c r="K389" s="10">
        <v>0</v>
      </c>
      <c r="L389" s="10">
        <v>0</v>
      </c>
      <c r="M389" s="10">
        <v>0</v>
      </c>
      <c r="N389" s="10">
        <v>0</v>
      </c>
      <c r="O389" s="10">
        <v>0</v>
      </c>
      <c r="P389" s="66">
        <f t="shared" si="43"/>
        <v>8</v>
      </c>
      <c r="Q389">
        <f t="shared" si="44"/>
        <v>4</v>
      </c>
      <c r="R389">
        <f t="shared" si="38"/>
        <v>0</v>
      </c>
      <c r="S389">
        <f t="shared" si="39"/>
        <v>2.4494897427831779</v>
      </c>
      <c r="T389">
        <f t="shared" si="40"/>
        <v>0</v>
      </c>
      <c r="U389">
        <f t="shared" si="41"/>
        <v>25</v>
      </c>
      <c r="V389" s="83">
        <f t="shared" si="42"/>
        <v>0.33783783783783783</v>
      </c>
    </row>
    <row r="390" spans="1:27">
      <c r="A390" s="8" t="s">
        <v>71</v>
      </c>
      <c r="B390" s="10">
        <v>1</v>
      </c>
      <c r="C390" s="10">
        <v>1</v>
      </c>
      <c r="D390" s="10">
        <v>1</v>
      </c>
      <c r="E390" s="10">
        <v>1</v>
      </c>
      <c r="F390" s="10">
        <v>1</v>
      </c>
      <c r="G390" s="10">
        <v>1</v>
      </c>
      <c r="H390" s="10">
        <v>1</v>
      </c>
      <c r="I390" s="10">
        <v>1</v>
      </c>
      <c r="J390" s="10">
        <v>0</v>
      </c>
      <c r="K390" s="10">
        <v>0</v>
      </c>
      <c r="L390" s="10">
        <v>0</v>
      </c>
      <c r="M390" s="10">
        <v>0</v>
      </c>
      <c r="N390" s="10">
        <v>0</v>
      </c>
      <c r="O390" s="10">
        <v>0</v>
      </c>
      <c r="P390" s="66">
        <f t="shared" si="43"/>
        <v>8</v>
      </c>
      <c r="Q390">
        <f t="shared" si="44"/>
        <v>4</v>
      </c>
      <c r="R390">
        <f t="shared" si="38"/>
        <v>0</v>
      </c>
      <c r="S390">
        <f t="shared" si="39"/>
        <v>2.4494897427831779</v>
      </c>
      <c r="T390">
        <f t="shared" si="40"/>
        <v>0</v>
      </c>
      <c r="U390">
        <f t="shared" si="41"/>
        <v>25</v>
      </c>
      <c r="V390" s="83">
        <f t="shared" si="42"/>
        <v>0.33783783783783783</v>
      </c>
    </row>
    <row r="391" spans="1:27">
      <c r="A391" s="8" t="s">
        <v>75</v>
      </c>
      <c r="B391" s="10">
        <v>1</v>
      </c>
      <c r="C391" s="10">
        <v>1</v>
      </c>
      <c r="D391" s="10">
        <v>1</v>
      </c>
      <c r="E391" s="10">
        <v>1</v>
      </c>
      <c r="F391" s="10">
        <v>1</v>
      </c>
      <c r="G391" s="10">
        <v>1</v>
      </c>
      <c r="H391" s="10">
        <v>1</v>
      </c>
      <c r="I391" s="10">
        <v>1</v>
      </c>
      <c r="J391" s="10">
        <v>0</v>
      </c>
      <c r="K391" s="10">
        <v>0</v>
      </c>
      <c r="L391" s="10">
        <v>0</v>
      </c>
      <c r="M391" s="10">
        <v>0</v>
      </c>
      <c r="N391" s="10">
        <v>0</v>
      </c>
      <c r="O391" s="10">
        <v>0</v>
      </c>
      <c r="P391" s="66">
        <f t="shared" si="43"/>
        <v>8</v>
      </c>
      <c r="Q391">
        <f t="shared" si="44"/>
        <v>4</v>
      </c>
      <c r="R391">
        <f t="shared" si="38"/>
        <v>0</v>
      </c>
      <c r="S391">
        <f t="shared" si="39"/>
        <v>2.4494897427831779</v>
      </c>
      <c r="T391">
        <f t="shared" si="40"/>
        <v>0</v>
      </c>
      <c r="U391">
        <f t="shared" si="41"/>
        <v>25</v>
      </c>
      <c r="V391" s="83">
        <f t="shared" si="42"/>
        <v>0.33783783783783783</v>
      </c>
    </row>
    <row r="392" spans="1:27">
      <c r="A392" s="8" t="s">
        <v>76</v>
      </c>
      <c r="B392" s="10">
        <v>1</v>
      </c>
      <c r="C392" s="10">
        <v>1</v>
      </c>
      <c r="D392" s="10">
        <v>1</v>
      </c>
      <c r="E392" s="10">
        <v>1</v>
      </c>
      <c r="F392" s="10">
        <v>1</v>
      </c>
      <c r="G392" s="10">
        <v>1</v>
      </c>
      <c r="H392" s="10">
        <v>1</v>
      </c>
      <c r="I392" s="10">
        <v>1</v>
      </c>
      <c r="J392" s="10">
        <v>0</v>
      </c>
      <c r="K392" s="10">
        <v>0</v>
      </c>
      <c r="L392" s="10">
        <v>0</v>
      </c>
      <c r="M392" s="10">
        <v>0</v>
      </c>
      <c r="N392" s="10">
        <v>0</v>
      </c>
      <c r="O392" s="10">
        <v>0</v>
      </c>
      <c r="P392" s="66">
        <f t="shared" si="43"/>
        <v>8</v>
      </c>
      <c r="Q392">
        <f t="shared" si="44"/>
        <v>4</v>
      </c>
      <c r="R392">
        <f t="shared" si="38"/>
        <v>0</v>
      </c>
      <c r="S392">
        <f t="shared" si="39"/>
        <v>2.4494897427831779</v>
      </c>
      <c r="T392">
        <f t="shared" si="40"/>
        <v>0</v>
      </c>
      <c r="U392">
        <f t="shared" si="41"/>
        <v>25</v>
      </c>
      <c r="V392" s="83">
        <f t="shared" si="42"/>
        <v>0.33783783783783783</v>
      </c>
    </row>
    <row r="394" spans="1:27">
      <c r="A394" s="222" t="s">
        <v>144</v>
      </c>
      <c r="B394" s="222"/>
      <c r="C394" s="222"/>
      <c r="D394" s="222"/>
      <c r="E394" s="222"/>
      <c r="F394" s="222"/>
      <c r="G394" s="222"/>
      <c r="H394" s="222"/>
      <c r="I394" s="222"/>
      <c r="J394" s="222"/>
      <c r="K394" s="222"/>
      <c r="L394" s="222"/>
      <c r="M394" s="222"/>
      <c r="N394" s="222"/>
      <c r="O394" s="222"/>
      <c r="P394" s="222"/>
      <c r="Q394" s="222"/>
      <c r="R394" s="222"/>
      <c r="S394" s="222"/>
      <c r="T394" s="222"/>
    </row>
    <row r="395" spans="1:27">
      <c r="A395" s="76" t="s">
        <v>104</v>
      </c>
      <c r="B395" s="88">
        <v>1</v>
      </c>
      <c r="C395" s="88">
        <v>1</v>
      </c>
      <c r="D395" s="88">
        <v>1</v>
      </c>
      <c r="E395" s="88">
        <v>1</v>
      </c>
      <c r="F395" s="88">
        <v>1</v>
      </c>
      <c r="G395" s="88">
        <v>1</v>
      </c>
      <c r="H395" s="88">
        <v>1</v>
      </c>
      <c r="I395" s="88">
        <v>1</v>
      </c>
      <c r="J395" s="88">
        <v>0</v>
      </c>
      <c r="K395" s="88">
        <v>0</v>
      </c>
      <c r="L395" s="88">
        <v>0</v>
      </c>
      <c r="M395" s="88">
        <v>0</v>
      </c>
      <c r="N395" s="88">
        <v>0</v>
      </c>
      <c r="O395" s="88">
        <v>0</v>
      </c>
    </row>
    <row r="396" spans="1:27">
      <c r="A396" s="76" t="s">
        <v>99</v>
      </c>
      <c r="B396" s="102">
        <v>1</v>
      </c>
      <c r="C396" s="102">
        <v>1</v>
      </c>
      <c r="D396" s="102">
        <v>1</v>
      </c>
      <c r="E396" s="102">
        <v>1</v>
      </c>
      <c r="F396" s="102">
        <v>1</v>
      </c>
      <c r="G396" s="102">
        <v>1</v>
      </c>
      <c r="H396" s="102">
        <v>1</v>
      </c>
      <c r="I396" s="102">
        <v>1</v>
      </c>
      <c r="J396" s="102">
        <v>1</v>
      </c>
      <c r="K396" s="102">
        <v>1</v>
      </c>
      <c r="L396" s="102">
        <v>1</v>
      </c>
      <c r="M396" s="102">
        <v>1</v>
      </c>
      <c r="N396" s="102">
        <v>1</v>
      </c>
      <c r="O396" s="102">
        <v>1</v>
      </c>
    </row>
    <row r="397" spans="1:27">
      <c r="A397" s="29" t="s">
        <v>100</v>
      </c>
      <c r="B397" s="103">
        <v>1</v>
      </c>
      <c r="C397" s="103">
        <v>1</v>
      </c>
      <c r="D397" s="24">
        <v>0</v>
      </c>
      <c r="E397" s="24">
        <v>0</v>
      </c>
      <c r="F397" s="24">
        <v>0</v>
      </c>
      <c r="G397" s="24">
        <v>0</v>
      </c>
      <c r="H397" s="24">
        <v>0</v>
      </c>
      <c r="I397" s="24">
        <v>0</v>
      </c>
      <c r="J397" s="24">
        <v>0</v>
      </c>
      <c r="K397" s="24">
        <v>0</v>
      </c>
      <c r="L397" s="24">
        <v>0</v>
      </c>
      <c r="M397" s="24">
        <v>0</v>
      </c>
      <c r="N397" s="24">
        <v>0</v>
      </c>
      <c r="O397" s="24">
        <v>0</v>
      </c>
    </row>
    <row r="399" spans="1:27">
      <c r="A399" s="95" t="s">
        <v>12</v>
      </c>
      <c r="B399" s="69" t="s">
        <v>0</v>
      </c>
      <c r="C399" s="69" t="s">
        <v>1</v>
      </c>
      <c r="D399" s="69" t="s">
        <v>2</v>
      </c>
      <c r="E399" s="69" t="s">
        <v>3</v>
      </c>
      <c r="F399" s="69" t="s">
        <v>4</v>
      </c>
      <c r="G399" s="69" t="s">
        <v>5</v>
      </c>
      <c r="H399" s="69" t="s">
        <v>6</v>
      </c>
      <c r="I399" s="69" t="s">
        <v>7</v>
      </c>
      <c r="J399" s="69" t="s">
        <v>8</v>
      </c>
      <c r="K399" s="69" t="s">
        <v>9</v>
      </c>
      <c r="L399" s="69" t="s">
        <v>10</v>
      </c>
      <c r="M399" s="69" t="s">
        <v>10</v>
      </c>
      <c r="N399" s="69" t="s">
        <v>11</v>
      </c>
      <c r="O399" s="69" t="s">
        <v>9</v>
      </c>
      <c r="P399" s="65" t="s">
        <v>147</v>
      </c>
      <c r="Q399" s="65" t="s">
        <v>148</v>
      </c>
      <c r="R399" s="65" t="s">
        <v>104</v>
      </c>
      <c r="S399" s="65" t="s">
        <v>99</v>
      </c>
      <c r="T399" s="65" t="s">
        <v>100</v>
      </c>
      <c r="U399" s="65" t="s">
        <v>107</v>
      </c>
      <c r="V399" s="65" t="s">
        <v>119</v>
      </c>
      <c r="W399" s="65" t="s">
        <v>149</v>
      </c>
      <c r="X399" s="65" t="s">
        <v>139</v>
      </c>
      <c r="Z399" s="78" t="s">
        <v>142</v>
      </c>
      <c r="AA399" s="104">
        <f>MAX(U400:U473)</f>
        <v>1.7320508075688772</v>
      </c>
    </row>
    <row r="400" spans="1:27">
      <c r="A400" s="59" t="s">
        <v>13</v>
      </c>
      <c r="B400" s="160">
        <v>1</v>
      </c>
      <c r="C400" s="160">
        <v>1</v>
      </c>
      <c r="D400" s="160">
        <v>1</v>
      </c>
      <c r="E400" s="160">
        <v>1</v>
      </c>
      <c r="F400" s="160">
        <v>1</v>
      </c>
      <c r="G400" s="160">
        <v>1</v>
      </c>
      <c r="H400" s="160">
        <v>1</v>
      </c>
      <c r="I400" s="160">
        <v>1</v>
      </c>
      <c r="J400" s="160">
        <v>1</v>
      </c>
      <c r="K400" s="160">
        <v>1</v>
      </c>
      <c r="L400" s="160">
        <v>1</v>
      </c>
      <c r="M400" s="160">
        <v>0</v>
      </c>
      <c r="N400" s="160">
        <v>0</v>
      </c>
      <c r="O400" s="160">
        <v>0</v>
      </c>
      <c r="P400" s="66">
        <f>SUM(B400:O400)</f>
        <v>11</v>
      </c>
      <c r="Q400">
        <f>COUNTIF($P$400:$P$473,P400)</f>
        <v>6</v>
      </c>
      <c r="R400" s="161">
        <f t="shared" ref="R400:R431" si="45">SQRT((((B400-$B$395)^2)+((C400-$C$395)^2)+((D400-$D$395)^2)+((E400-$E$395)^2)+((F400-$F$395)^2)+((G400-$G$395)^2)+((H400-$H$395)^2)+((I400-$I$395)^2)+((J400-$J$395)^2)+((K400-$K$395)^2)+((L400-$L$395)^2)+((M400-$M$395)^2)+((N400-$N$395)^2)+((O400-$O$395)^2)))</f>
        <v>1.7320508075688772</v>
      </c>
      <c r="S400" s="161">
        <f t="shared" ref="S400:S431" si="46">SQRT((((B400-$B$396)^2)+((C400-$C$396)^2)+((D400-$D$396)^2)+((E400-$E$396)^2)+((F400-$F$396)^2)+((G400-$G$396)^2)+((H400-$H$396)^2)+((I400-$I$396)^2)+((J400-$J$396)^2)+((K400-$K$396)^2)+((L400-$L$396)^2)+((M400-$M$396)^2)+((N400-$N$396)^2)+((O400-$O$396)^2)))</f>
        <v>1.7320508075688772</v>
      </c>
      <c r="T400" s="161">
        <f t="shared" ref="T400:T431" si="47">SQRT((((B400-$B$397)^2)+((C400-$C$397)^2)+((D400-$D$397)^2)+((E400-$E$397)^2)+((F400-$F$397)^2)+((G400-$G$397)^2)+((H400-$H$397)^2)+((I400-$I$397)^2)+((J400-$J$397)^2)+((K400-$K$397)^2)+((L400-$L$397)^2)+((M400-$M$397)^2)+((N400-$N$397)^2)+((O400-$O$397)^2)))</f>
        <v>3</v>
      </c>
      <c r="U400" s="161">
        <f t="shared" ref="U400:U463" si="48">MIN(R400:T400)</f>
        <v>1.7320508075688772</v>
      </c>
      <c r="V400" s="161" t="str">
        <f t="shared" ref="V400:V431" si="49">IF(MIN(R400:T400)=R400,"Cluster 0",IF(MIN(R400:T400)=S400,"Cluster 1",IF(MIN(R400:T400)=T400,"Cluster 2","Cluster 3")))</f>
        <v>Cluster 0</v>
      </c>
      <c r="W400" s="161">
        <f t="shared" ref="W400:W431" si="50">COUNTIF($U$400:$U$473, U400)</f>
        <v>6</v>
      </c>
      <c r="X400">
        <f t="shared" ref="X400:X431" si="51">W400/$AA$401</f>
        <v>8.1081081081081086E-2</v>
      </c>
      <c r="Z400" s="80" t="s">
        <v>107</v>
      </c>
      <c r="AA400" s="104">
        <f>MIN(U400:U473)</f>
        <v>0</v>
      </c>
    </row>
    <row r="401" spans="1:31">
      <c r="A401" s="61" t="s">
        <v>60</v>
      </c>
      <c r="B401" s="162">
        <v>1</v>
      </c>
      <c r="C401" s="162">
        <v>1</v>
      </c>
      <c r="D401" s="162">
        <v>1</v>
      </c>
      <c r="E401" s="162">
        <v>1</v>
      </c>
      <c r="F401" s="162">
        <v>1</v>
      </c>
      <c r="G401" s="162">
        <v>1</v>
      </c>
      <c r="H401" s="162">
        <v>1</v>
      </c>
      <c r="I401" s="162">
        <v>1</v>
      </c>
      <c r="J401" s="162">
        <v>1</v>
      </c>
      <c r="K401" s="162">
        <v>1</v>
      </c>
      <c r="L401" s="162">
        <v>1</v>
      </c>
      <c r="M401" s="162">
        <v>0</v>
      </c>
      <c r="N401" s="162">
        <v>0</v>
      </c>
      <c r="O401" s="162">
        <v>0</v>
      </c>
      <c r="P401" s="66">
        <f t="shared" ref="P401:P464" si="52">SUM(B401:O401)</f>
        <v>11</v>
      </c>
      <c r="Q401">
        <f t="shared" ref="Q401:Q464" si="53">COUNTIF($P$400:$P$473,P401)</f>
        <v>6</v>
      </c>
      <c r="R401" s="161">
        <f t="shared" si="45"/>
        <v>1.7320508075688772</v>
      </c>
      <c r="S401" s="161">
        <f t="shared" si="46"/>
        <v>1.7320508075688772</v>
      </c>
      <c r="T401" s="161">
        <f t="shared" si="47"/>
        <v>3</v>
      </c>
      <c r="U401" s="161">
        <f t="shared" si="48"/>
        <v>1.7320508075688772</v>
      </c>
      <c r="V401" s="161" t="str">
        <f t="shared" si="49"/>
        <v>Cluster 0</v>
      </c>
      <c r="W401" s="161">
        <f t="shared" si="50"/>
        <v>6</v>
      </c>
      <c r="X401">
        <f t="shared" si="51"/>
        <v>8.1081081081081086E-2</v>
      </c>
      <c r="Z401" s="80" t="s">
        <v>143</v>
      </c>
      <c r="AA401" s="104">
        <v>74</v>
      </c>
    </row>
    <row r="402" spans="1:31">
      <c r="A402" s="61" t="s">
        <v>68</v>
      </c>
      <c r="B402" s="162">
        <v>1</v>
      </c>
      <c r="C402" s="162">
        <v>1</v>
      </c>
      <c r="D402" s="162">
        <v>1</v>
      </c>
      <c r="E402" s="162">
        <v>1</v>
      </c>
      <c r="F402" s="162">
        <v>1</v>
      </c>
      <c r="G402" s="162">
        <v>1</v>
      </c>
      <c r="H402" s="162">
        <v>1</v>
      </c>
      <c r="I402" s="162">
        <v>1</v>
      </c>
      <c r="J402" s="162">
        <v>1</v>
      </c>
      <c r="K402" s="162">
        <v>1</v>
      </c>
      <c r="L402" s="162">
        <v>1</v>
      </c>
      <c r="M402" s="162">
        <v>0</v>
      </c>
      <c r="N402" s="162">
        <v>0</v>
      </c>
      <c r="O402" s="162">
        <v>0</v>
      </c>
      <c r="P402" s="66">
        <f t="shared" si="52"/>
        <v>11</v>
      </c>
      <c r="Q402">
        <f t="shared" si="53"/>
        <v>6</v>
      </c>
      <c r="R402" s="161">
        <f t="shared" si="45"/>
        <v>1.7320508075688772</v>
      </c>
      <c r="S402" s="161">
        <f t="shared" si="46"/>
        <v>1.7320508075688772</v>
      </c>
      <c r="T402" s="161">
        <f t="shared" si="47"/>
        <v>3</v>
      </c>
      <c r="U402" s="161">
        <f t="shared" si="48"/>
        <v>1.7320508075688772</v>
      </c>
      <c r="V402" s="161" t="str">
        <f t="shared" si="49"/>
        <v>Cluster 0</v>
      </c>
      <c r="W402" s="161">
        <f t="shared" si="50"/>
        <v>6</v>
      </c>
      <c r="X402">
        <f t="shared" si="51"/>
        <v>8.1081081081081086E-2</v>
      </c>
    </row>
    <row r="403" spans="1:31">
      <c r="A403" s="61" t="s">
        <v>70</v>
      </c>
      <c r="B403" s="163">
        <v>1</v>
      </c>
      <c r="C403" s="163">
        <v>1</v>
      </c>
      <c r="D403" s="163">
        <v>1</v>
      </c>
      <c r="E403" s="163">
        <v>1</v>
      </c>
      <c r="F403" s="163">
        <v>1</v>
      </c>
      <c r="G403" s="163">
        <v>1</v>
      </c>
      <c r="H403" s="163">
        <v>1</v>
      </c>
      <c r="I403" s="163">
        <v>1</v>
      </c>
      <c r="J403" s="163">
        <v>1</v>
      </c>
      <c r="K403" s="163">
        <v>1</v>
      </c>
      <c r="L403" s="163">
        <v>1</v>
      </c>
      <c r="M403" s="163">
        <v>0</v>
      </c>
      <c r="N403" s="163">
        <v>0</v>
      </c>
      <c r="O403" s="163">
        <v>0</v>
      </c>
      <c r="P403" s="66">
        <f t="shared" si="52"/>
        <v>11</v>
      </c>
      <c r="Q403">
        <f t="shared" si="53"/>
        <v>6</v>
      </c>
      <c r="R403" s="161">
        <f t="shared" si="45"/>
        <v>1.7320508075688772</v>
      </c>
      <c r="S403" s="161">
        <f t="shared" si="46"/>
        <v>1.7320508075688772</v>
      </c>
      <c r="T403" s="161">
        <f t="shared" si="47"/>
        <v>3</v>
      </c>
      <c r="U403" s="161">
        <f t="shared" si="48"/>
        <v>1.7320508075688772</v>
      </c>
      <c r="V403" s="161" t="str">
        <f t="shared" si="49"/>
        <v>Cluster 0</v>
      </c>
      <c r="W403" s="161">
        <f t="shared" si="50"/>
        <v>6</v>
      </c>
      <c r="X403">
        <f t="shared" si="51"/>
        <v>8.1081081081081086E-2</v>
      </c>
      <c r="Z403" s="41" t="s">
        <v>147</v>
      </c>
      <c r="AA403" s="41" t="s">
        <v>148</v>
      </c>
      <c r="AB403" s="41" t="s">
        <v>139</v>
      </c>
      <c r="AC403" s="178" t="s">
        <v>150</v>
      </c>
      <c r="AD403" s="178" t="s">
        <v>149</v>
      </c>
      <c r="AE403" s="94" t="s">
        <v>139</v>
      </c>
    </row>
    <row r="404" spans="1:31">
      <c r="A404" s="61" t="s">
        <v>81</v>
      </c>
      <c r="B404" s="162">
        <v>1</v>
      </c>
      <c r="C404" s="162">
        <v>1</v>
      </c>
      <c r="D404" s="162">
        <v>1</v>
      </c>
      <c r="E404" s="162">
        <v>1</v>
      </c>
      <c r="F404" s="162">
        <v>1</v>
      </c>
      <c r="G404" s="162">
        <v>1</v>
      </c>
      <c r="H404" s="162">
        <v>1</v>
      </c>
      <c r="I404" s="162">
        <v>1</v>
      </c>
      <c r="J404" s="162">
        <v>1</v>
      </c>
      <c r="K404" s="162">
        <v>1</v>
      </c>
      <c r="L404" s="162">
        <v>1</v>
      </c>
      <c r="M404" s="162">
        <v>0</v>
      </c>
      <c r="N404" s="162">
        <v>0</v>
      </c>
      <c r="O404" s="162">
        <v>0</v>
      </c>
      <c r="P404" s="66">
        <f t="shared" si="52"/>
        <v>11</v>
      </c>
      <c r="Q404">
        <f t="shared" si="53"/>
        <v>6</v>
      </c>
      <c r="R404" s="161">
        <f t="shared" si="45"/>
        <v>1.7320508075688772</v>
      </c>
      <c r="S404" s="161">
        <f t="shared" si="46"/>
        <v>1.7320508075688772</v>
      </c>
      <c r="T404" s="161">
        <f t="shared" si="47"/>
        <v>3</v>
      </c>
      <c r="U404" s="161">
        <f t="shared" si="48"/>
        <v>1.7320508075688772</v>
      </c>
      <c r="V404" s="161" t="str">
        <f t="shared" si="49"/>
        <v>Cluster 0</v>
      </c>
      <c r="W404" s="161">
        <f t="shared" si="50"/>
        <v>6</v>
      </c>
      <c r="X404">
        <f t="shared" si="51"/>
        <v>8.1081081081081086E-2</v>
      </c>
      <c r="Z404" s="66">
        <f>P400</f>
        <v>11</v>
      </c>
      <c r="AA404">
        <f>Q400</f>
        <v>6</v>
      </c>
      <c r="AB404">
        <f>AA404/$AA$401</f>
        <v>8.1081081081081086E-2</v>
      </c>
      <c r="AC404">
        <f>U400</f>
        <v>1.7320508075688772</v>
      </c>
    </row>
    <row r="405" spans="1:31">
      <c r="A405" s="61" t="s">
        <v>85</v>
      </c>
      <c r="B405" s="162">
        <v>1</v>
      </c>
      <c r="C405" s="162">
        <v>1</v>
      </c>
      <c r="D405" s="162">
        <v>1</v>
      </c>
      <c r="E405" s="162">
        <v>1</v>
      </c>
      <c r="F405" s="162">
        <v>1</v>
      </c>
      <c r="G405" s="162">
        <v>1</v>
      </c>
      <c r="H405" s="162">
        <v>1</v>
      </c>
      <c r="I405" s="162">
        <v>1</v>
      </c>
      <c r="J405" s="162">
        <v>1</v>
      </c>
      <c r="K405" s="162">
        <v>1</v>
      </c>
      <c r="L405" s="162">
        <v>1</v>
      </c>
      <c r="M405" s="162">
        <v>0</v>
      </c>
      <c r="N405" s="162">
        <v>0</v>
      </c>
      <c r="O405" s="162">
        <v>0</v>
      </c>
      <c r="P405" s="66">
        <f t="shared" si="52"/>
        <v>11</v>
      </c>
      <c r="Q405">
        <f t="shared" si="53"/>
        <v>6</v>
      </c>
      <c r="R405" s="161">
        <f t="shared" si="45"/>
        <v>1.7320508075688772</v>
      </c>
      <c r="S405" s="161">
        <f t="shared" si="46"/>
        <v>1.7320508075688772</v>
      </c>
      <c r="T405" s="161">
        <f t="shared" si="47"/>
        <v>3</v>
      </c>
      <c r="U405" s="161">
        <f t="shared" si="48"/>
        <v>1.7320508075688772</v>
      </c>
      <c r="V405" s="161" t="str">
        <f t="shared" si="49"/>
        <v>Cluster 0</v>
      </c>
      <c r="W405" s="161">
        <f t="shared" si="50"/>
        <v>6</v>
      </c>
      <c r="X405">
        <f t="shared" si="51"/>
        <v>8.1081081081081086E-2</v>
      </c>
      <c r="Z405" s="66">
        <f>P406</f>
        <v>12</v>
      </c>
      <c r="AA405">
        <f>Q406</f>
        <v>3</v>
      </c>
      <c r="AB405">
        <f t="shared" ref="AB405:AB414" si="54">AA405/$AA$401</f>
        <v>4.0540540540540543E-2</v>
      </c>
      <c r="AC405">
        <f>U406</f>
        <v>1.4142135623730951</v>
      </c>
    </row>
    <row r="406" spans="1:31">
      <c r="A406" s="61" t="s">
        <v>29</v>
      </c>
      <c r="B406" s="63">
        <v>1</v>
      </c>
      <c r="C406" s="63">
        <v>1</v>
      </c>
      <c r="D406" s="63">
        <v>1</v>
      </c>
      <c r="E406" s="63">
        <v>1</v>
      </c>
      <c r="F406" s="63">
        <v>1</v>
      </c>
      <c r="G406" s="63">
        <v>1</v>
      </c>
      <c r="H406" s="63">
        <v>1</v>
      </c>
      <c r="I406" s="63">
        <v>1</v>
      </c>
      <c r="J406" s="63">
        <v>1</v>
      </c>
      <c r="K406" s="63">
        <v>1</v>
      </c>
      <c r="L406" s="63">
        <v>1</v>
      </c>
      <c r="M406" s="63">
        <v>1</v>
      </c>
      <c r="N406" s="63">
        <v>0</v>
      </c>
      <c r="O406" s="63">
        <v>0</v>
      </c>
      <c r="P406" s="66">
        <f t="shared" si="52"/>
        <v>12</v>
      </c>
      <c r="Q406">
        <f t="shared" si="53"/>
        <v>3</v>
      </c>
      <c r="R406">
        <f t="shared" si="45"/>
        <v>2</v>
      </c>
      <c r="S406">
        <f t="shared" si="46"/>
        <v>1.4142135623730951</v>
      </c>
      <c r="T406">
        <f t="shared" si="47"/>
        <v>3.1622776601683795</v>
      </c>
      <c r="U406">
        <f t="shared" si="48"/>
        <v>1.4142135623730951</v>
      </c>
      <c r="V406" t="str">
        <f t="shared" si="49"/>
        <v>Cluster 1</v>
      </c>
      <c r="W406">
        <f t="shared" si="50"/>
        <v>14</v>
      </c>
      <c r="X406">
        <f t="shared" si="51"/>
        <v>0.1891891891891892</v>
      </c>
      <c r="Z406" s="66">
        <f>P409</f>
        <v>4</v>
      </c>
      <c r="AA406">
        <f>Q409</f>
        <v>4</v>
      </c>
      <c r="AB406">
        <f t="shared" si="54"/>
        <v>5.4054054054054057E-2</v>
      </c>
      <c r="AC406" s="76">
        <f>U409</f>
        <v>1.4142135623730951</v>
      </c>
      <c r="AD406" s="76"/>
    </row>
    <row r="407" spans="1:31">
      <c r="A407" s="61" t="s">
        <v>48</v>
      </c>
      <c r="B407" s="63">
        <v>1</v>
      </c>
      <c r="C407" s="63">
        <v>1</v>
      </c>
      <c r="D407" s="63">
        <v>1</v>
      </c>
      <c r="E407" s="63">
        <v>1</v>
      </c>
      <c r="F407" s="63">
        <v>1</v>
      </c>
      <c r="G407" s="63">
        <v>1</v>
      </c>
      <c r="H407" s="63">
        <v>1</v>
      </c>
      <c r="I407" s="63">
        <v>1</v>
      </c>
      <c r="J407" s="63">
        <v>1</v>
      </c>
      <c r="K407" s="63">
        <v>1</v>
      </c>
      <c r="L407" s="63">
        <v>1</v>
      </c>
      <c r="M407" s="63">
        <v>1</v>
      </c>
      <c r="N407" s="63">
        <v>0</v>
      </c>
      <c r="O407" s="63">
        <v>0</v>
      </c>
      <c r="P407" s="66">
        <f t="shared" si="52"/>
        <v>12</v>
      </c>
      <c r="Q407">
        <f t="shared" si="53"/>
        <v>3</v>
      </c>
      <c r="R407">
        <f t="shared" si="45"/>
        <v>2</v>
      </c>
      <c r="S407">
        <f t="shared" si="46"/>
        <v>1.4142135623730951</v>
      </c>
      <c r="T407">
        <f t="shared" si="47"/>
        <v>3.1622776601683795</v>
      </c>
      <c r="U407">
        <f t="shared" si="48"/>
        <v>1.4142135623730951</v>
      </c>
      <c r="V407" t="str">
        <f t="shared" si="49"/>
        <v>Cluster 1</v>
      </c>
      <c r="W407">
        <f t="shared" si="50"/>
        <v>14</v>
      </c>
      <c r="X407">
        <f t="shared" si="51"/>
        <v>0.1891891891891892</v>
      </c>
      <c r="Z407" s="66">
        <f>P413</f>
        <v>6</v>
      </c>
      <c r="AA407">
        <f>Q413</f>
        <v>3</v>
      </c>
      <c r="AB407">
        <f t="shared" si="54"/>
        <v>4.0540540540540543E-2</v>
      </c>
      <c r="AC407">
        <f>U413</f>
        <v>1.4142135623730951</v>
      </c>
    </row>
    <row r="408" spans="1:31">
      <c r="A408" s="61" t="s">
        <v>80</v>
      </c>
      <c r="B408" s="63">
        <v>1</v>
      </c>
      <c r="C408" s="63">
        <v>1</v>
      </c>
      <c r="D408" s="63">
        <v>1</v>
      </c>
      <c r="E408" s="63">
        <v>1</v>
      </c>
      <c r="F408" s="63">
        <v>1</v>
      </c>
      <c r="G408" s="63">
        <v>1</v>
      </c>
      <c r="H408" s="63">
        <v>1</v>
      </c>
      <c r="I408" s="63">
        <v>1</v>
      </c>
      <c r="J408" s="63">
        <v>1</v>
      </c>
      <c r="K408" s="63">
        <v>1</v>
      </c>
      <c r="L408" s="63">
        <v>1</v>
      </c>
      <c r="M408" s="63">
        <v>1</v>
      </c>
      <c r="N408" s="63">
        <v>0</v>
      </c>
      <c r="O408" s="63">
        <v>0</v>
      </c>
      <c r="P408" s="66">
        <f t="shared" si="52"/>
        <v>12</v>
      </c>
      <c r="Q408">
        <f t="shared" si="53"/>
        <v>3</v>
      </c>
      <c r="R408">
        <f t="shared" si="45"/>
        <v>2</v>
      </c>
      <c r="S408">
        <f t="shared" si="46"/>
        <v>1.4142135623730951</v>
      </c>
      <c r="T408">
        <f t="shared" si="47"/>
        <v>3.1622776601683795</v>
      </c>
      <c r="U408">
        <f t="shared" si="48"/>
        <v>1.4142135623730951</v>
      </c>
      <c r="V408" t="str">
        <f t="shared" si="49"/>
        <v>Cluster 1</v>
      </c>
      <c r="W408">
        <f t="shared" si="50"/>
        <v>14</v>
      </c>
      <c r="X408">
        <f t="shared" si="51"/>
        <v>0.1891891891891892</v>
      </c>
      <c r="Z408" s="66">
        <f>P416</f>
        <v>10</v>
      </c>
      <c r="AA408">
        <f>Q416</f>
        <v>4</v>
      </c>
      <c r="AB408">
        <f t="shared" si="54"/>
        <v>5.4054054054054057E-2</v>
      </c>
      <c r="AC408">
        <f>U416</f>
        <v>1.4142135623730951</v>
      </c>
    </row>
    <row r="409" spans="1:31">
      <c r="A409" s="61" t="s">
        <v>22</v>
      </c>
      <c r="B409" s="63">
        <v>1</v>
      </c>
      <c r="C409" s="63">
        <v>1</v>
      </c>
      <c r="D409" s="63">
        <v>1</v>
      </c>
      <c r="E409" s="63">
        <v>1</v>
      </c>
      <c r="F409" s="63">
        <v>0</v>
      </c>
      <c r="G409" s="63">
        <v>0</v>
      </c>
      <c r="H409" s="63">
        <v>0</v>
      </c>
      <c r="I409" s="63">
        <v>0</v>
      </c>
      <c r="J409" s="63">
        <v>0</v>
      </c>
      <c r="K409" s="63">
        <v>0</v>
      </c>
      <c r="L409" s="63">
        <v>0</v>
      </c>
      <c r="M409" s="63">
        <v>0</v>
      </c>
      <c r="N409" s="63">
        <v>0</v>
      </c>
      <c r="O409" s="63">
        <v>0</v>
      </c>
      <c r="P409" s="66">
        <f t="shared" si="52"/>
        <v>4</v>
      </c>
      <c r="Q409">
        <f t="shared" si="53"/>
        <v>4</v>
      </c>
      <c r="R409">
        <f t="shared" si="45"/>
        <v>2</v>
      </c>
      <c r="S409">
        <f t="shared" si="46"/>
        <v>3.1622776601683795</v>
      </c>
      <c r="T409">
        <f t="shared" si="47"/>
        <v>1.4142135623730951</v>
      </c>
      <c r="U409">
        <f t="shared" si="48"/>
        <v>1.4142135623730951</v>
      </c>
      <c r="V409" t="str">
        <f t="shared" si="49"/>
        <v>Cluster 2</v>
      </c>
      <c r="W409">
        <f t="shared" si="50"/>
        <v>14</v>
      </c>
      <c r="X409">
        <f t="shared" si="51"/>
        <v>0.1891891891891892</v>
      </c>
      <c r="Z409" s="66">
        <f>P420</f>
        <v>13</v>
      </c>
      <c r="AA409">
        <f>Q420</f>
        <v>2</v>
      </c>
      <c r="AB409">
        <f t="shared" si="54"/>
        <v>2.7027027027027029E-2</v>
      </c>
      <c r="AC409">
        <f>U420</f>
        <v>1</v>
      </c>
    </row>
    <row r="410" spans="1:31">
      <c r="A410" s="61" t="s">
        <v>39</v>
      </c>
      <c r="B410" s="63">
        <v>1</v>
      </c>
      <c r="C410" s="63">
        <v>1</v>
      </c>
      <c r="D410" s="63">
        <v>1</v>
      </c>
      <c r="E410" s="63">
        <v>1</v>
      </c>
      <c r="F410" s="63">
        <v>0</v>
      </c>
      <c r="G410" s="63">
        <v>0</v>
      </c>
      <c r="H410" s="63">
        <v>0</v>
      </c>
      <c r="I410" s="63">
        <v>0</v>
      </c>
      <c r="J410" s="63">
        <v>0</v>
      </c>
      <c r="K410" s="63">
        <v>0</v>
      </c>
      <c r="L410" s="63">
        <v>0</v>
      </c>
      <c r="M410" s="63">
        <v>0</v>
      </c>
      <c r="N410" s="63">
        <v>0</v>
      </c>
      <c r="O410" s="63">
        <v>0</v>
      </c>
      <c r="P410" s="66">
        <f t="shared" si="52"/>
        <v>4</v>
      </c>
      <c r="Q410">
        <f t="shared" si="53"/>
        <v>4</v>
      </c>
      <c r="R410">
        <f t="shared" si="45"/>
        <v>2</v>
      </c>
      <c r="S410">
        <f t="shared" si="46"/>
        <v>3.1622776601683795</v>
      </c>
      <c r="T410">
        <f t="shared" si="47"/>
        <v>1.4142135623730951</v>
      </c>
      <c r="U410">
        <f t="shared" si="48"/>
        <v>1.4142135623730951</v>
      </c>
      <c r="V410" t="str">
        <f t="shared" si="49"/>
        <v>Cluster 2</v>
      </c>
      <c r="W410">
        <f t="shared" si="50"/>
        <v>14</v>
      </c>
      <c r="X410">
        <f t="shared" si="51"/>
        <v>0.1891891891891892</v>
      </c>
      <c r="Z410" s="66">
        <f>P422</f>
        <v>1</v>
      </c>
      <c r="AA410">
        <f>Q422</f>
        <v>6</v>
      </c>
      <c r="AB410">
        <f t="shared" si="54"/>
        <v>8.1081081081081086E-2</v>
      </c>
      <c r="AC410">
        <f>U422</f>
        <v>1</v>
      </c>
    </row>
    <row r="411" spans="1:31">
      <c r="A411" s="61" t="s">
        <v>46</v>
      </c>
      <c r="B411" s="63">
        <v>1</v>
      </c>
      <c r="C411" s="63">
        <v>1</v>
      </c>
      <c r="D411" s="63">
        <v>1</v>
      </c>
      <c r="E411" s="63">
        <v>1</v>
      </c>
      <c r="F411" s="63">
        <v>0</v>
      </c>
      <c r="G411" s="63">
        <v>0</v>
      </c>
      <c r="H411" s="63">
        <v>0</v>
      </c>
      <c r="I411" s="63">
        <v>0</v>
      </c>
      <c r="J411" s="63">
        <v>0</v>
      </c>
      <c r="K411" s="63">
        <v>0</v>
      </c>
      <c r="L411" s="63">
        <v>0</v>
      </c>
      <c r="M411" s="63">
        <v>0</v>
      </c>
      <c r="N411" s="63">
        <v>0</v>
      </c>
      <c r="O411" s="63">
        <v>0</v>
      </c>
      <c r="P411" s="66">
        <f t="shared" si="52"/>
        <v>4</v>
      </c>
      <c r="Q411">
        <f t="shared" si="53"/>
        <v>4</v>
      </c>
      <c r="R411">
        <f t="shared" si="45"/>
        <v>2</v>
      </c>
      <c r="S411">
        <f t="shared" si="46"/>
        <v>3.1622776601683795</v>
      </c>
      <c r="T411">
        <f t="shared" si="47"/>
        <v>1.4142135623730951</v>
      </c>
      <c r="U411">
        <f t="shared" si="48"/>
        <v>1.4142135623730951</v>
      </c>
      <c r="V411" t="str">
        <f t="shared" si="49"/>
        <v>Cluster 2</v>
      </c>
      <c r="W411">
        <f t="shared" si="50"/>
        <v>14</v>
      </c>
      <c r="X411">
        <f t="shared" si="51"/>
        <v>0.1891891891891892</v>
      </c>
      <c r="Z411" s="87">
        <f>P428</f>
        <v>3</v>
      </c>
      <c r="AA411" s="76">
        <f>Q428</f>
        <v>9</v>
      </c>
      <c r="AB411" s="76">
        <f t="shared" si="54"/>
        <v>0.12162162162162163</v>
      </c>
      <c r="AC411">
        <f>U428</f>
        <v>1</v>
      </c>
    </row>
    <row r="412" spans="1:31">
      <c r="A412" s="61" t="s">
        <v>52</v>
      </c>
      <c r="B412" s="63">
        <v>1</v>
      </c>
      <c r="C412" s="63">
        <v>1</v>
      </c>
      <c r="D412" s="63">
        <v>1</v>
      </c>
      <c r="E412" s="63">
        <v>1</v>
      </c>
      <c r="F412" s="63">
        <v>0</v>
      </c>
      <c r="G412" s="63">
        <v>0</v>
      </c>
      <c r="H412" s="63">
        <v>0</v>
      </c>
      <c r="I412" s="63">
        <v>0</v>
      </c>
      <c r="J412" s="63">
        <v>0</v>
      </c>
      <c r="K412" s="63">
        <v>0</v>
      </c>
      <c r="L412" s="63">
        <v>0</v>
      </c>
      <c r="M412" s="63">
        <v>0</v>
      </c>
      <c r="N412" s="63">
        <v>0</v>
      </c>
      <c r="O412" s="63">
        <v>0</v>
      </c>
      <c r="P412" s="66">
        <f t="shared" si="52"/>
        <v>4</v>
      </c>
      <c r="Q412">
        <f t="shared" si="53"/>
        <v>4</v>
      </c>
      <c r="R412">
        <f t="shared" si="45"/>
        <v>2</v>
      </c>
      <c r="S412">
        <f t="shared" si="46"/>
        <v>3.1622776601683795</v>
      </c>
      <c r="T412">
        <f t="shared" si="47"/>
        <v>1.4142135623730951</v>
      </c>
      <c r="U412">
        <f t="shared" si="48"/>
        <v>1.4142135623730951</v>
      </c>
      <c r="V412" t="str">
        <f t="shared" si="49"/>
        <v>Cluster 2</v>
      </c>
      <c r="W412">
        <f t="shared" si="50"/>
        <v>14</v>
      </c>
      <c r="X412">
        <f t="shared" si="51"/>
        <v>0.1891891891891892</v>
      </c>
      <c r="Z412" s="188">
        <f>P437</f>
        <v>14</v>
      </c>
      <c r="AA412" s="34">
        <f>Q437</f>
        <v>21</v>
      </c>
      <c r="AB412" s="34">
        <f t="shared" si="54"/>
        <v>0.28378378378378377</v>
      </c>
      <c r="AC412" s="34">
        <v>0</v>
      </c>
    </row>
    <row r="413" spans="1:31">
      <c r="A413" s="61" t="s">
        <v>42</v>
      </c>
      <c r="B413" s="63">
        <v>1</v>
      </c>
      <c r="C413" s="63">
        <v>1</v>
      </c>
      <c r="D413" s="63">
        <v>1</v>
      </c>
      <c r="E413" s="63">
        <v>1</v>
      </c>
      <c r="F413" s="63">
        <v>1</v>
      </c>
      <c r="G413" s="63">
        <v>1</v>
      </c>
      <c r="H413" s="63">
        <v>0</v>
      </c>
      <c r="I413" s="63">
        <v>0</v>
      </c>
      <c r="J413" s="63">
        <v>0</v>
      </c>
      <c r="K413" s="63">
        <v>0</v>
      </c>
      <c r="L413" s="63">
        <v>0</v>
      </c>
      <c r="M413" s="63">
        <v>0</v>
      </c>
      <c r="N413" s="63">
        <v>0</v>
      </c>
      <c r="O413" s="63">
        <v>0</v>
      </c>
      <c r="P413" s="66">
        <f t="shared" si="52"/>
        <v>6</v>
      </c>
      <c r="Q413">
        <f t="shared" si="53"/>
        <v>3</v>
      </c>
      <c r="R413">
        <f t="shared" si="45"/>
        <v>1.4142135623730951</v>
      </c>
      <c r="S413">
        <f t="shared" si="46"/>
        <v>2.8284271247461903</v>
      </c>
      <c r="T413">
        <f t="shared" si="47"/>
        <v>2</v>
      </c>
      <c r="U413">
        <f t="shared" si="48"/>
        <v>1.4142135623730951</v>
      </c>
      <c r="V413" t="str">
        <f t="shared" si="49"/>
        <v>Cluster 0</v>
      </c>
      <c r="W413">
        <f t="shared" si="50"/>
        <v>14</v>
      </c>
      <c r="X413">
        <f t="shared" si="51"/>
        <v>0.1891891891891892</v>
      </c>
      <c r="Z413" s="188">
        <f>P458</f>
        <v>2</v>
      </c>
      <c r="AA413" s="34">
        <f>Q458</f>
        <v>12</v>
      </c>
      <c r="AB413" s="34">
        <f t="shared" si="54"/>
        <v>0.16216216216216217</v>
      </c>
      <c r="AC413" s="34">
        <v>0</v>
      </c>
    </row>
    <row r="414" spans="1:31">
      <c r="A414" s="61" t="s">
        <v>55</v>
      </c>
      <c r="B414" s="63">
        <v>1</v>
      </c>
      <c r="C414" s="63">
        <v>1</v>
      </c>
      <c r="D414" s="63">
        <v>1</v>
      </c>
      <c r="E414" s="63">
        <v>1</v>
      </c>
      <c r="F414" s="63">
        <v>1</v>
      </c>
      <c r="G414" s="63">
        <v>1</v>
      </c>
      <c r="H414" s="63">
        <v>0</v>
      </c>
      <c r="I414" s="63">
        <v>0</v>
      </c>
      <c r="J414" s="63">
        <v>0</v>
      </c>
      <c r="K414" s="63">
        <v>0</v>
      </c>
      <c r="L414" s="63">
        <v>0</v>
      </c>
      <c r="M414" s="63">
        <v>0</v>
      </c>
      <c r="N414" s="63">
        <v>0</v>
      </c>
      <c r="O414" s="63">
        <v>0</v>
      </c>
      <c r="P414" s="66">
        <f t="shared" si="52"/>
        <v>6</v>
      </c>
      <c r="Q414">
        <f t="shared" si="53"/>
        <v>3</v>
      </c>
      <c r="R414">
        <f t="shared" si="45"/>
        <v>1.4142135623730951</v>
      </c>
      <c r="S414">
        <f t="shared" si="46"/>
        <v>2.8284271247461903</v>
      </c>
      <c r="T414">
        <f t="shared" si="47"/>
        <v>2</v>
      </c>
      <c r="U414">
        <f t="shared" si="48"/>
        <v>1.4142135623730951</v>
      </c>
      <c r="V414" t="str">
        <f t="shared" si="49"/>
        <v>Cluster 0</v>
      </c>
      <c r="W414">
        <f t="shared" si="50"/>
        <v>14</v>
      </c>
      <c r="X414">
        <f t="shared" si="51"/>
        <v>0.1891891891891892</v>
      </c>
      <c r="Z414" s="188">
        <f>P470</f>
        <v>8</v>
      </c>
      <c r="AA414" s="34">
        <f>Q470</f>
        <v>4</v>
      </c>
      <c r="AB414" s="34">
        <f t="shared" si="54"/>
        <v>5.4054054054054057E-2</v>
      </c>
      <c r="AC414" s="34">
        <v>0</v>
      </c>
    </row>
    <row r="415" spans="1:31">
      <c r="A415" s="61" t="s">
        <v>78</v>
      </c>
      <c r="B415" s="63">
        <v>1</v>
      </c>
      <c r="C415" s="63">
        <v>1</v>
      </c>
      <c r="D415" s="63">
        <v>1</v>
      </c>
      <c r="E415" s="63">
        <v>1</v>
      </c>
      <c r="F415" s="63">
        <v>1</v>
      </c>
      <c r="G415" s="63">
        <v>1</v>
      </c>
      <c r="H415" s="63">
        <v>0</v>
      </c>
      <c r="I415" s="63">
        <v>0</v>
      </c>
      <c r="J415" s="63">
        <v>0</v>
      </c>
      <c r="K415" s="63">
        <v>0</v>
      </c>
      <c r="L415" s="63">
        <v>0</v>
      </c>
      <c r="M415" s="63">
        <v>0</v>
      </c>
      <c r="N415" s="63">
        <v>0</v>
      </c>
      <c r="O415" s="63">
        <v>0</v>
      </c>
      <c r="P415" s="66">
        <f t="shared" si="52"/>
        <v>6</v>
      </c>
      <c r="Q415">
        <f t="shared" si="53"/>
        <v>3</v>
      </c>
      <c r="R415">
        <f t="shared" si="45"/>
        <v>1.4142135623730951</v>
      </c>
      <c r="S415">
        <f t="shared" si="46"/>
        <v>2.8284271247461903</v>
      </c>
      <c r="T415">
        <f t="shared" si="47"/>
        <v>2</v>
      </c>
      <c r="U415">
        <f t="shared" si="48"/>
        <v>1.4142135623730951</v>
      </c>
      <c r="V415" t="str">
        <f t="shared" si="49"/>
        <v>Cluster 0</v>
      </c>
      <c r="W415">
        <f t="shared" si="50"/>
        <v>14</v>
      </c>
      <c r="X415">
        <f t="shared" si="51"/>
        <v>0.1891891891891892</v>
      </c>
    </row>
    <row r="416" spans="1:31">
      <c r="A416" s="61" t="s">
        <v>25</v>
      </c>
      <c r="B416" s="63">
        <v>1</v>
      </c>
      <c r="C416" s="63">
        <v>1</v>
      </c>
      <c r="D416" s="63">
        <v>1</v>
      </c>
      <c r="E416" s="63">
        <v>1</v>
      </c>
      <c r="F416" s="63">
        <v>1</v>
      </c>
      <c r="G416" s="63">
        <v>1</v>
      </c>
      <c r="H416" s="63">
        <v>1</v>
      </c>
      <c r="I416" s="63">
        <v>1</v>
      </c>
      <c r="J416" s="63">
        <v>1</v>
      </c>
      <c r="K416" s="63">
        <v>1</v>
      </c>
      <c r="L416" s="63">
        <v>0</v>
      </c>
      <c r="M416" s="63">
        <v>0</v>
      </c>
      <c r="N416" s="63">
        <v>0</v>
      </c>
      <c r="O416" s="63">
        <v>0</v>
      </c>
      <c r="P416" s="66">
        <f t="shared" si="52"/>
        <v>10</v>
      </c>
      <c r="Q416">
        <f t="shared" si="53"/>
        <v>4</v>
      </c>
      <c r="R416">
        <f t="shared" si="45"/>
        <v>1.4142135623730951</v>
      </c>
      <c r="S416">
        <f t="shared" si="46"/>
        <v>2</v>
      </c>
      <c r="T416">
        <f t="shared" si="47"/>
        <v>2.8284271247461903</v>
      </c>
      <c r="U416">
        <f t="shared" si="48"/>
        <v>1.4142135623730951</v>
      </c>
      <c r="V416" t="str">
        <f t="shared" si="49"/>
        <v>Cluster 0</v>
      </c>
      <c r="W416">
        <f t="shared" si="50"/>
        <v>14</v>
      </c>
      <c r="X416">
        <f t="shared" si="51"/>
        <v>0.1891891891891892</v>
      </c>
    </row>
    <row r="417" spans="1:40">
      <c r="A417" s="61" t="s">
        <v>40</v>
      </c>
      <c r="B417" s="63">
        <v>1</v>
      </c>
      <c r="C417" s="63">
        <v>1</v>
      </c>
      <c r="D417" s="63">
        <v>1</v>
      </c>
      <c r="E417" s="63">
        <v>1</v>
      </c>
      <c r="F417" s="63">
        <v>1</v>
      </c>
      <c r="G417" s="63">
        <v>1</v>
      </c>
      <c r="H417" s="63">
        <v>1</v>
      </c>
      <c r="I417" s="63">
        <v>1</v>
      </c>
      <c r="J417" s="63">
        <v>1</v>
      </c>
      <c r="K417" s="63">
        <v>1</v>
      </c>
      <c r="L417" s="63">
        <v>0</v>
      </c>
      <c r="M417" s="63">
        <v>0</v>
      </c>
      <c r="N417" s="63">
        <v>0</v>
      </c>
      <c r="O417" s="63">
        <v>0</v>
      </c>
      <c r="P417" s="66">
        <f t="shared" si="52"/>
        <v>10</v>
      </c>
      <c r="Q417">
        <f t="shared" si="53"/>
        <v>4</v>
      </c>
      <c r="R417">
        <f t="shared" si="45"/>
        <v>1.4142135623730951</v>
      </c>
      <c r="S417">
        <f t="shared" si="46"/>
        <v>2</v>
      </c>
      <c r="T417">
        <f t="shared" si="47"/>
        <v>2.8284271247461903</v>
      </c>
      <c r="U417">
        <f t="shared" si="48"/>
        <v>1.4142135623730951</v>
      </c>
      <c r="V417" t="str">
        <f t="shared" si="49"/>
        <v>Cluster 0</v>
      </c>
      <c r="W417">
        <f t="shared" si="50"/>
        <v>14</v>
      </c>
      <c r="X417">
        <f t="shared" si="51"/>
        <v>0.1891891891891892</v>
      </c>
    </row>
    <row r="418" spans="1:40">
      <c r="A418" s="61" t="s">
        <v>61</v>
      </c>
      <c r="B418" s="63">
        <v>1</v>
      </c>
      <c r="C418" s="63">
        <v>1</v>
      </c>
      <c r="D418" s="63">
        <v>1</v>
      </c>
      <c r="E418" s="63">
        <v>1</v>
      </c>
      <c r="F418" s="63">
        <v>1</v>
      </c>
      <c r="G418" s="63">
        <v>1</v>
      </c>
      <c r="H418" s="63">
        <v>1</v>
      </c>
      <c r="I418" s="63">
        <v>1</v>
      </c>
      <c r="J418" s="63">
        <v>1</v>
      </c>
      <c r="K418" s="63">
        <v>1</v>
      </c>
      <c r="L418" s="63">
        <v>0</v>
      </c>
      <c r="M418" s="63">
        <v>0</v>
      </c>
      <c r="N418" s="63">
        <v>0</v>
      </c>
      <c r="O418" s="63">
        <v>0</v>
      </c>
      <c r="P418" s="66">
        <f t="shared" si="52"/>
        <v>10</v>
      </c>
      <c r="Q418">
        <f t="shared" si="53"/>
        <v>4</v>
      </c>
      <c r="R418">
        <f t="shared" si="45"/>
        <v>1.4142135623730951</v>
      </c>
      <c r="S418">
        <f t="shared" si="46"/>
        <v>2</v>
      </c>
      <c r="T418">
        <f t="shared" si="47"/>
        <v>2.8284271247461903</v>
      </c>
      <c r="U418">
        <f t="shared" si="48"/>
        <v>1.4142135623730951</v>
      </c>
      <c r="V418" t="str">
        <f t="shared" si="49"/>
        <v>Cluster 0</v>
      </c>
      <c r="W418">
        <f t="shared" si="50"/>
        <v>14</v>
      </c>
      <c r="X418">
        <f t="shared" si="51"/>
        <v>0.1891891891891892</v>
      </c>
    </row>
    <row r="419" spans="1:40">
      <c r="A419" s="61" t="s">
        <v>63</v>
      </c>
      <c r="B419" s="63">
        <v>1</v>
      </c>
      <c r="C419" s="63">
        <v>1</v>
      </c>
      <c r="D419" s="63">
        <v>1</v>
      </c>
      <c r="E419" s="63">
        <v>1</v>
      </c>
      <c r="F419" s="63">
        <v>1</v>
      </c>
      <c r="G419" s="63">
        <v>1</v>
      </c>
      <c r="H419" s="63">
        <v>1</v>
      </c>
      <c r="I419" s="63">
        <v>1</v>
      </c>
      <c r="J419" s="63">
        <v>1</v>
      </c>
      <c r="K419" s="63">
        <v>1</v>
      </c>
      <c r="L419" s="63">
        <v>0</v>
      </c>
      <c r="M419" s="63">
        <v>0</v>
      </c>
      <c r="N419" s="63">
        <v>0</v>
      </c>
      <c r="O419" s="63">
        <v>0</v>
      </c>
      <c r="P419" s="66">
        <f t="shared" si="52"/>
        <v>10</v>
      </c>
      <c r="Q419">
        <f t="shared" si="53"/>
        <v>4</v>
      </c>
      <c r="R419">
        <f t="shared" si="45"/>
        <v>1.4142135623730951</v>
      </c>
      <c r="S419">
        <f t="shared" si="46"/>
        <v>2</v>
      </c>
      <c r="T419">
        <f t="shared" si="47"/>
        <v>2.8284271247461903</v>
      </c>
      <c r="U419">
        <f t="shared" si="48"/>
        <v>1.4142135623730951</v>
      </c>
      <c r="V419" t="str">
        <f t="shared" si="49"/>
        <v>Cluster 0</v>
      </c>
      <c r="W419">
        <f t="shared" si="50"/>
        <v>14</v>
      </c>
      <c r="X419">
        <f t="shared" si="51"/>
        <v>0.1891891891891892</v>
      </c>
    </row>
    <row r="420" spans="1:40">
      <c r="A420" s="61" t="s">
        <v>69</v>
      </c>
      <c r="B420" s="63">
        <v>1</v>
      </c>
      <c r="C420" s="63">
        <v>1</v>
      </c>
      <c r="D420" s="63">
        <v>1</v>
      </c>
      <c r="E420" s="63">
        <v>1</v>
      </c>
      <c r="F420" s="63">
        <v>1</v>
      </c>
      <c r="G420" s="63">
        <v>1</v>
      </c>
      <c r="H420" s="63">
        <v>1</v>
      </c>
      <c r="I420" s="63">
        <v>1</v>
      </c>
      <c r="J420" s="63">
        <v>1</v>
      </c>
      <c r="K420" s="63">
        <v>1</v>
      </c>
      <c r="L420" s="63">
        <v>1</v>
      </c>
      <c r="M420" s="63">
        <v>1</v>
      </c>
      <c r="N420" s="63">
        <v>1</v>
      </c>
      <c r="O420" s="64">
        <v>0</v>
      </c>
      <c r="P420" s="66">
        <f t="shared" si="52"/>
        <v>13</v>
      </c>
      <c r="Q420">
        <f t="shared" si="53"/>
        <v>2</v>
      </c>
      <c r="R420">
        <f t="shared" si="45"/>
        <v>2.2360679774997898</v>
      </c>
      <c r="S420">
        <f t="shared" si="46"/>
        <v>1</v>
      </c>
      <c r="T420">
        <f t="shared" si="47"/>
        <v>3.3166247903553998</v>
      </c>
      <c r="U420">
        <f t="shared" si="48"/>
        <v>1</v>
      </c>
      <c r="V420" t="str">
        <f t="shared" si="49"/>
        <v>Cluster 1</v>
      </c>
      <c r="W420">
        <f t="shared" si="50"/>
        <v>17</v>
      </c>
      <c r="X420">
        <f t="shared" si="51"/>
        <v>0.22972972972972974</v>
      </c>
    </row>
    <row r="421" spans="1:40">
      <c r="A421" s="61" t="s">
        <v>83</v>
      </c>
      <c r="B421" s="183">
        <v>1</v>
      </c>
      <c r="C421" s="183">
        <v>1</v>
      </c>
      <c r="D421" s="183">
        <v>1</v>
      </c>
      <c r="E421" s="183">
        <v>1</v>
      </c>
      <c r="F421" s="183">
        <v>1</v>
      </c>
      <c r="G421" s="183">
        <v>1</v>
      </c>
      <c r="H421" s="183">
        <v>1</v>
      </c>
      <c r="I421" s="183">
        <v>1</v>
      </c>
      <c r="J421" s="183">
        <v>1</v>
      </c>
      <c r="K421" s="183">
        <v>1</v>
      </c>
      <c r="L421" s="183">
        <v>1</v>
      </c>
      <c r="M421" s="183">
        <v>1</v>
      </c>
      <c r="N421" s="183">
        <v>1</v>
      </c>
      <c r="O421" s="183">
        <v>0</v>
      </c>
      <c r="P421" s="66">
        <f t="shared" si="52"/>
        <v>13</v>
      </c>
      <c r="Q421">
        <f t="shared" si="53"/>
        <v>2</v>
      </c>
      <c r="R421">
        <f t="shared" si="45"/>
        <v>2.2360679774997898</v>
      </c>
      <c r="S421">
        <f t="shared" si="46"/>
        <v>1</v>
      </c>
      <c r="T421">
        <f t="shared" si="47"/>
        <v>3.3166247903553998</v>
      </c>
      <c r="U421">
        <f t="shared" si="48"/>
        <v>1</v>
      </c>
      <c r="V421" t="str">
        <f t="shared" si="49"/>
        <v>Cluster 1</v>
      </c>
      <c r="W421">
        <f t="shared" si="50"/>
        <v>17</v>
      </c>
      <c r="X421">
        <f t="shared" si="51"/>
        <v>0.22972972972972974</v>
      </c>
    </row>
    <row r="422" spans="1:40">
      <c r="A422" s="99" t="s">
        <v>14</v>
      </c>
      <c r="B422" s="184">
        <v>1</v>
      </c>
      <c r="C422" s="184">
        <v>0</v>
      </c>
      <c r="D422" s="184">
        <v>0</v>
      </c>
      <c r="E422" s="184">
        <v>0</v>
      </c>
      <c r="F422" s="184">
        <v>0</v>
      </c>
      <c r="G422" s="184">
        <v>0</v>
      </c>
      <c r="H422" s="184">
        <v>0</v>
      </c>
      <c r="I422" s="184">
        <v>0</v>
      </c>
      <c r="J422" s="184">
        <v>0</v>
      </c>
      <c r="K422" s="184">
        <v>0</v>
      </c>
      <c r="L422" s="184">
        <v>0</v>
      </c>
      <c r="M422" s="184">
        <v>0</v>
      </c>
      <c r="N422" s="184">
        <v>0</v>
      </c>
      <c r="O422" s="184">
        <v>0</v>
      </c>
      <c r="P422" s="66">
        <f t="shared" si="52"/>
        <v>1</v>
      </c>
      <c r="Q422">
        <f t="shared" si="53"/>
        <v>6</v>
      </c>
      <c r="R422" s="179">
        <f t="shared" si="45"/>
        <v>2.6457513110645907</v>
      </c>
      <c r="S422" s="179">
        <f t="shared" si="46"/>
        <v>3.6055512754639891</v>
      </c>
      <c r="T422" s="179">
        <f t="shared" si="47"/>
        <v>1</v>
      </c>
      <c r="U422" s="179">
        <f t="shared" si="48"/>
        <v>1</v>
      </c>
      <c r="V422" s="179" t="str">
        <f t="shared" si="49"/>
        <v>Cluster 2</v>
      </c>
      <c r="W422">
        <f t="shared" si="50"/>
        <v>17</v>
      </c>
      <c r="X422">
        <f t="shared" si="51"/>
        <v>0.22972972972972974</v>
      </c>
    </row>
    <row r="423" spans="1:40">
      <c r="A423" s="99" t="s">
        <v>15</v>
      </c>
      <c r="B423" s="184">
        <v>1</v>
      </c>
      <c r="C423" s="184">
        <v>0</v>
      </c>
      <c r="D423" s="184">
        <v>0</v>
      </c>
      <c r="E423" s="184">
        <v>0</v>
      </c>
      <c r="F423" s="184">
        <v>0</v>
      </c>
      <c r="G423" s="184">
        <v>0</v>
      </c>
      <c r="H423" s="184">
        <v>0</v>
      </c>
      <c r="I423" s="184">
        <v>0</v>
      </c>
      <c r="J423" s="184">
        <v>0</v>
      </c>
      <c r="K423" s="184">
        <v>0</v>
      </c>
      <c r="L423" s="184">
        <v>0</v>
      </c>
      <c r="M423" s="184">
        <v>0</v>
      </c>
      <c r="N423" s="184">
        <v>0</v>
      </c>
      <c r="O423" s="184">
        <v>0</v>
      </c>
      <c r="P423" s="66">
        <f t="shared" si="52"/>
        <v>1</v>
      </c>
      <c r="Q423">
        <f t="shared" si="53"/>
        <v>6</v>
      </c>
      <c r="R423" s="179">
        <f t="shared" si="45"/>
        <v>2.6457513110645907</v>
      </c>
      <c r="S423" s="179">
        <f t="shared" si="46"/>
        <v>3.6055512754639891</v>
      </c>
      <c r="T423" s="179">
        <f t="shared" si="47"/>
        <v>1</v>
      </c>
      <c r="U423" s="179">
        <f t="shared" si="48"/>
        <v>1</v>
      </c>
      <c r="V423" s="179" t="str">
        <f t="shared" si="49"/>
        <v>Cluster 2</v>
      </c>
      <c r="W423">
        <f t="shared" si="50"/>
        <v>17</v>
      </c>
      <c r="X423">
        <f t="shared" si="51"/>
        <v>0.22972972972972974</v>
      </c>
      <c r="Z423" s="76" t="s">
        <v>104</v>
      </c>
      <c r="AA423" s="88">
        <v>1</v>
      </c>
      <c r="AB423" s="88">
        <v>1</v>
      </c>
      <c r="AC423" s="88">
        <v>1</v>
      </c>
      <c r="AD423" s="88">
        <v>1</v>
      </c>
      <c r="AE423" s="88">
        <v>1</v>
      </c>
      <c r="AF423" s="88">
        <v>1</v>
      </c>
      <c r="AG423" s="88">
        <v>1</v>
      </c>
      <c r="AH423" s="88">
        <v>1</v>
      </c>
      <c r="AI423" s="88">
        <v>0</v>
      </c>
      <c r="AJ423" s="88">
        <v>0</v>
      </c>
      <c r="AK423" s="88">
        <v>0</v>
      </c>
      <c r="AL423" s="88">
        <v>0</v>
      </c>
      <c r="AM423" s="88">
        <v>0</v>
      </c>
      <c r="AN423" s="88">
        <v>0</v>
      </c>
    </row>
    <row r="424" spans="1:40">
      <c r="A424" s="99" t="s">
        <v>20</v>
      </c>
      <c r="B424" s="101">
        <v>1</v>
      </c>
      <c r="C424" s="101">
        <v>0</v>
      </c>
      <c r="D424" s="101">
        <v>0</v>
      </c>
      <c r="E424" s="101">
        <v>0</v>
      </c>
      <c r="F424" s="101">
        <v>0</v>
      </c>
      <c r="G424" s="101">
        <v>0</v>
      </c>
      <c r="H424" s="101">
        <v>0</v>
      </c>
      <c r="I424" s="101">
        <v>0</v>
      </c>
      <c r="J424" s="101">
        <v>0</v>
      </c>
      <c r="K424" s="101">
        <v>0</v>
      </c>
      <c r="L424" s="101">
        <v>0</v>
      </c>
      <c r="M424" s="101">
        <v>0</v>
      </c>
      <c r="N424" s="101">
        <v>0</v>
      </c>
      <c r="O424" s="101">
        <v>0</v>
      </c>
      <c r="P424" s="66">
        <f t="shared" si="52"/>
        <v>1</v>
      </c>
      <c r="Q424">
        <f t="shared" si="53"/>
        <v>6</v>
      </c>
      <c r="R424" s="179">
        <f t="shared" si="45"/>
        <v>2.6457513110645907</v>
      </c>
      <c r="S424" s="179">
        <f t="shared" si="46"/>
        <v>3.6055512754639891</v>
      </c>
      <c r="T424" s="179">
        <f t="shared" si="47"/>
        <v>1</v>
      </c>
      <c r="U424" s="179">
        <f t="shared" si="48"/>
        <v>1</v>
      </c>
      <c r="V424" s="179" t="str">
        <f t="shared" si="49"/>
        <v>Cluster 2</v>
      </c>
      <c r="W424">
        <f t="shared" si="50"/>
        <v>17</v>
      </c>
      <c r="X424">
        <f t="shared" si="51"/>
        <v>0.22972972972972974</v>
      </c>
      <c r="Z424" s="76" t="s">
        <v>99</v>
      </c>
      <c r="AA424" s="102">
        <v>1</v>
      </c>
      <c r="AB424" s="102">
        <v>1</v>
      </c>
      <c r="AC424" s="102">
        <v>1</v>
      </c>
      <c r="AD424" s="102">
        <v>1</v>
      </c>
      <c r="AE424" s="102">
        <v>1</v>
      </c>
      <c r="AF424" s="102">
        <v>1</v>
      </c>
      <c r="AG424" s="102">
        <v>1</v>
      </c>
      <c r="AH424" s="102">
        <v>1</v>
      </c>
      <c r="AI424" s="102">
        <v>1</v>
      </c>
      <c r="AJ424" s="102">
        <v>1</v>
      </c>
      <c r="AK424" s="102">
        <v>1</v>
      </c>
      <c r="AL424" s="102">
        <v>1</v>
      </c>
      <c r="AM424" s="102">
        <v>1</v>
      </c>
      <c r="AN424" s="102">
        <v>1</v>
      </c>
    </row>
    <row r="425" spans="1:40">
      <c r="A425" s="99" t="s">
        <v>21</v>
      </c>
      <c r="B425" s="101">
        <v>1</v>
      </c>
      <c r="C425" s="101">
        <v>0</v>
      </c>
      <c r="D425" s="101">
        <v>0</v>
      </c>
      <c r="E425" s="101">
        <v>0</v>
      </c>
      <c r="F425" s="101">
        <v>0</v>
      </c>
      <c r="G425" s="101">
        <v>0</v>
      </c>
      <c r="H425" s="101">
        <v>0</v>
      </c>
      <c r="I425" s="101">
        <v>0</v>
      </c>
      <c r="J425" s="101">
        <v>0</v>
      </c>
      <c r="K425" s="101">
        <v>0</v>
      </c>
      <c r="L425" s="101">
        <v>0</v>
      </c>
      <c r="M425" s="101">
        <v>0</v>
      </c>
      <c r="N425" s="101">
        <v>0</v>
      </c>
      <c r="O425" s="101">
        <v>0</v>
      </c>
      <c r="P425" s="66">
        <f t="shared" si="52"/>
        <v>1</v>
      </c>
      <c r="Q425">
        <f t="shared" si="53"/>
        <v>6</v>
      </c>
      <c r="R425" s="179">
        <f t="shared" si="45"/>
        <v>2.6457513110645907</v>
      </c>
      <c r="S425" s="179">
        <f t="shared" si="46"/>
        <v>3.6055512754639891</v>
      </c>
      <c r="T425" s="179">
        <f t="shared" si="47"/>
        <v>1</v>
      </c>
      <c r="U425" s="179">
        <f t="shared" si="48"/>
        <v>1</v>
      </c>
      <c r="V425" s="179" t="str">
        <f t="shared" si="49"/>
        <v>Cluster 2</v>
      </c>
      <c r="W425">
        <f t="shared" si="50"/>
        <v>17</v>
      </c>
      <c r="X425">
        <f t="shared" si="51"/>
        <v>0.22972972972972974</v>
      </c>
      <c r="Z425" s="29" t="s">
        <v>100</v>
      </c>
      <c r="AA425" s="103">
        <v>1</v>
      </c>
      <c r="AB425" s="103">
        <v>1</v>
      </c>
      <c r="AC425" s="24">
        <v>0</v>
      </c>
      <c r="AD425" s="24">
        <v>0</v>
      </c>
      <c r="AE425" s="24">
        <v>0</v>
      </c>
      <c r="AF425" s="24">
        <v>0</v>
      </c>
      <c r="AG425" s="24">
        <v>0</v>
      </c>
      <c r="AH425" s="24">
        <v>0</v>
      </c>
      <c r="AI425" s="24">
        <v>0</v>
      </c>
      <c r="AJ425" s="24">
        <v>0</v>
      </c>
      <c r="AK425" s="24">
        <v>0</v>
      </c>
      <c r="AL425" s="24">
        <v>0</v>
      </c>
      <c r="AM425" s="24">
        <v>0</v>
      </c>
      <c r="AN425" s="24">
        <v>0</v>
      </c>
    </row>
    <row r="426" spans="1:40">
      <c r="A426" s="99" t="s">
        <v>31</v>
      </c>
      <c r="B426" s="101">
        <v>1</v>
      </c>
      <c r="C426" s="101">
        <v>0</v>
      </c>
      <c r="D426" s="101">
        <v>0</v>
      </c>
      <c r="E426" s="101">
        <v>0</v>
      </c>
      <c r="F426" s="101">
        <v>0</v>
      </c>
      <c r="G426" s="101">
        <v>0</v>
      </c>
      <c r="H426" s="101">
        <v>0</v>
      </c>
      <c r="I426" s="101">
        <v>0</v>
      </c>
      <c r="J426" s="101">
        <v>0</v>
      </c>
      <c r="K426" s="101">
        <v>0</v>
      </c>
      <c r="L426" s="101">
        <v>0</v>
      </c>
      <c r="M426" s="101">
        <v>0</v>
      </c>
      <c r="N426" s="101">
        <v>0</v>
      </c>
      <c r="O426" s="101">
        <v>0</v>
      </c>
      <c r="P426" s="66">
        <f t="shared" si="52"/>
        <v>1</v>
      </c>
      <c r="Q426">
        <f t="shared" si="53"/>
        <v>6</v>
      </c>
      <c r="R426" s="179">
        <f t="shared" si="45"/>
        <v>2.6457513110645907</v>
      </c>
      <c r="S426" s="179">
        <f t="shared" si="46"/>
        <v>3.6055512754639891</v>
      </c>
      <c r="T426" s="179">
        <f t="shared" si="47"/>
        <v>1</v>
      </c>
      <c r="U426" s="179">
        <f t="shared" si="48"/>
        <v>1</v>
      </c>
      <c r="V426" s="179" t="str">
        <f t="shared" si="49"/>
        <v>Cluster 2</v>
      </c>
      <c r="W426">
        <f t="shared" si="50"/>
        <v>17</v>
      </c>
      <c r="X426">
        <f t="shared" si="51"/>
        <v>0.22972972972972974</v>
      </c>
      <c r="Z426" s="29" t="s">
        <v>101</v>
      </c>
      <c r="AA426" s="105">
        <v>1</v>
      </c>
      <c r="AB426" s="106">
        <v>1</v>
      </c>
      <c r="AC426" s="106">
        <v>1</v>
      </c>
      <c r="AD426" s="106">
        <v>0</v>
      </c>
      <c r="AE426" s="106">
        <v>0</v>
      </c>
      <c r="AF426" s="106">
        <v>0</v>
      </c>
      <c r="AG426" s="106">
        <v>0</v>
      </c>
      <c r="AH426" s="106">
        <v>0</v>
      </c>
      <c r="AI426" s="106">
        <v>0</v>
      </c>
      <c r="AJ426" s="106">
        <v>0</v>
      </c>
      <c r="AK426" s="106">
        <v>0</v>
      </c>
      <c r="AL426" s="106">
        <v>0</v>
      </c>
      <c r="AM426" s="106">
        <v>0</v>
      </c>
      <c r="AN426" s="106">
        <v>0</v>
      </c>
    </row>
    <row r="427" spans="1:40" ht="13.8" thickBot="1">
      <c r="A427" s="99" t="s">
        <v>58</v>
      </c>
      <c r="B427" s="185">
        <v>1</v>
      </c>
      <c r="C427" s="185">
        <v>0</v>
      </c>
      <c r="D427" s="185">
        <v>0</v>
      </c>
      <c r="E427" s="185">
        <v>0</v>
      </c>
      <c r="F427" s="185">
        <v>0</v>
      </c>
      <c r="G427" s="185">
        <v>0</v>
      </c>
      <c r="H427" s="185">
        <v>0</v>
      </c>
      <c r="I427" s="185">
        <v>0</v>
      </c>
      <c r="J427" s="185">
        <v>0</v>
      </c>
      <c r="K427" s="185">
        <v>0</v>
      </c>
      <c r="L427" s="185">
        <v>0</v>
      </c>
      <c r="M427" s="185">
        <v>0</v>
      </c>
      <c r="N427" s="185">
        <v>0</v>
      </c>
      <c r="O427" s="185">
        <v>0</v>
      </c>
      <c r="P427" s="66">
        <f t="shared" si="52"/>
        <v>1</v>
      </c>
      <c r="Q427">
        <f t="shared" si="53"/>
        <v>6</v>
      </c>
      <c r="R427" s="186">
        <f t="shared" si="45"/>
        <v>2.6457513110645907</v>
      </c>
      <c r="S427" s="186">
        <f t="shared" si="46"/>
        <v>3.6055512754639891</v>
      </c>
      <c r="T427" s="186">
        <f t="shared" si="47"/>
        <v>1</v>
      </c>
      <c r="U427" s="186">
        <f t="shared" si="48"/>
        <v>1</v>
      </c>
      <c r="V427" s="186" t="str">
        <f t="shared" si="49"/>
        <v>Cluster 2</v>
      </c>
      <c r="W427">
        <f t="shared" si="50"/>
        <v>17</v>
      </c>
      <c r="X427">
        <f t="shared" si="51"/>
        <v>0.22972972972972974</v>
      </c>
    </row>
    <row r="428" spans="1:40">
      <c r="A428" s="99" t="s">
        <v>16</v>
      </c>
      <c r="B428" s="165">
        <v>1</v>
      </c>
      <c r="C428" s="166">
        <v>1</v>
      </c>
      <c r="D428" s="166">
        <v>1</v>
      </c>
      <c r="E428" s="166">
        <v>0</v>
      </c>
      <c r="F428" s="166">
        <v>0</v>
      </c>
      <c r="G428" s="166">
        <v>0</v>
      </c>
      <c r="H428" s="166">
        <v>0</v>
      </c>
      <c r="I428" s="166">
        <v>0</v>
      </c>
      <c r="J428" s="166">
        <v>0</v>
      </c>
      <c r="K428" s="166">
        <v>0</v>
      </c>
      <c r="L428" s="166">
        <v>0</v>
      </c>
      <c r="M428" s="166">
        <v>0</v>
      </c>
      <c r="N428" s="166">
        <v>0</v>
      </c>
      <c r="O428" s="166">
        <v>0</v>
      </c>
      <c r="P428" s="66">
        <f t="shared" si="52"/>
        <v>3</v>
      </c>
      <c r="Q428" s="76">
        <f t="shared" si="53"/>
        <v>9</v>
      </c>
      <c r="R428" s="109">
        <f t="shared" si="45"/>
        <v>2.2360679774997898</v>
      </c>
      <c r="S428" s="109">
        <f t="shared" si="46"/>
        <v>3.3166247903553998</v>
      </c>
      <c r="T428" s="109">
        <f t="shared" si="47"/>
        <v>1</v>
      </c>
      <c r="U428" s="109">
        <f t="shared" si="48"/>
        <v>1</v>
      </c>
      <c r="V428" s="109" t="str">
        <f t="shared" si="49"/>
        <v>Cluster 2</v>
      </c>
      <c r="W428" s="110">
        <f t="shared" si="50"/>
        <v>17</v>
      </c>
      <c r="X428">
        <f t="shared" si="51"/>
        <v>0.22972972972972974</v>
      </c>
    </row>
    <row r="429" spans="1:40">
      <c r="A429" s="99" t="s">
        <v>30</v>
      </c>
      <c r="B429" s="111">
        <v>1</v>
      </c>
      <c r="C429" s="108">
        <v>1</v>
      </c>
      <c r="D429" s="108">
        <v>1</v>
      </c>
      <c r="E429" s="108">
        <v>0</v>
      </c>
      <c r="F429" s="108">
        <v>0</v>
      </c>
      <c r="G429" s="108">
        <v>0</v>
      </c>
      <c r="H429" s="108">
        <v>0</v>
      </c>
      <c r="I429" s="108">
        <v>0</v>
      </c>
      <c r="J429" s="108">
        <v>0</v>
      </c>
      <c r="K429" s="108">
        <v>0</v>
      </c>
      <c r="L429" s="108">
        <v>0</v>
      </c>
      <c r="M429" s="108">
        <v>0</v>
      </c>
      <c r="N429" s="108">
        <v>0</v>
      </c>
      <c r="O429" s="108">
        <v>0</v>
      </c>
      <c r="P429" s="66">
        <f t="shared" si="52"/>
        <v>3</v>
      </c>
      <c r="Q429" s="76">
        <f t="shared" si="53"/>
        <v>9</v>
      </c>
      <c r="R429" s="107">
        <f t="shared" si="45"/>
        <v>2.2360679774997898</v>
      </c>
      <c r="S429" s="107">
        <f t="shared" si="46"/>
        <v>3.3166247903553998</v>
      </c>
      <c r="T429" s="107">
        <f t="shared" si="47"/>
        <v>1</v>
      </c>
      <c r="U429" s="107">
        <f t="shared" si="48"/>
        <v>1</v>
      </c>
      <c r="V429" s="107" t="str">
        <f t="shared" si="49"/>
        <v>Cluster 2</v>
      </c>
      <c r="W429" s="112">
        <f t="shared" si="50"/>
        <v>17</v>
      </c>
      <c r="X429">
        <f t="shared" si="51"/>
        <v>0.22972972972972974</v>
      </c>
    </row>
    <row r="430" spans="1:40">
      <c r="A430" s="99" t="s">
        <v>32</v>
      </c>
      <c r="B430" s="111">
        <v>1</v>
      </c>
      <c r="C430" s="108">
        <v>1</v>
      </c>
      <c r="D430" s="108">
        <v>1</v>
      </c>
      <c r="E430" s="108">
        <v>0</v>
      </c>
      <c r="F430" s="108">
        <v>0</v>
      </c>
      <c r="G430" s="108">
        <v>0</v>
      </c>
      <c r="H430" s="108">
        <v>0</v>
      </c>
      <c r="I430" s="108">
        <v>0</v>
      </c>
      <c r="J430" s="108">
        <v>0</v>
      </c>
      <c r="K430" s="108">
        <v>0</v>
      </c>
      <c r="L430" s="108">
        <v>0</v>
      </c>
      <c r="M430" s="108">
        <v>0</v>
      </c>
      <c r="N430" s="108">
        <v>0</v>
      </c>
      <c r="O430" s="108">
        <v>0</v>
      </c>
      <c r="P430" s="66">
        <f t="shared" si="52"/>
        <v>3</v>
      </c>
      <c r="Q430" s="76">
        <f t="shared" si="53"/>
        <v>9</v>
      </c>
      <c r="R430" s="107">
        <f t="shared" si="45"/>
        <v>2.2360679774997898</v>
      </c>
      <c r="S430" s="107">
        <f t="shared" si="46"/>
        <v>3.3166247903553998</v>
      </c>
      <c r="T430" s="107">
        <f t="shared" si="47"/>
        <v>1</v>
      </c>
      <c r="U430" s="107">
        <f t="shared" si="48"/>
        <v>1</v>
      </c>
      <c r="V430" s="107" t="str">
        <f t="shared" si="49"/>
        <v>Cluster 2</v>
      </c>
      <c r="W430" s="112">
        <f t="shared" si="50"/>
        <v>17</v>
      </c>
      <c r="X430">
        <f t="shared" si="51"/>
        <v>0.22972972972972974</v>
      </c>
    </row>
    <row r="431" spans="1:40">
      <c r="A431" s="99" t="s">
        <v>34</v>
      </c>
      <c r="B431" s="111">
        <v>1</v>
      </c>
      <c r="C431" s="108">
        <v>1</v>
      </c>
      <c r="D431" s="108">
        <v>1</v>
      </c>
      <c r="E431" s="108">
        <v>0</v>
      </c>
      <c r="F431" s="108">
        <v>0</v>
      </c>
      <c r="G431" s="108">
        <v>0</v>
      </c>
      <c r="H431" s="108">
        <v>0</v>
      </c>
      <c r="I431" s="108">
        <v>0</v>
      </c>
      <c r="J431" s="108">
        <v>0</v>
      </c>
      <c r="K431" s="108">
        <v>0</v>
      </c>
      <c r="L431" s="108">
        <v>0</v>
      </c>
      <c r="M431" s="108">
        <v>0</v>
      </c>
      <c r="N431" s="108">
        <v>0</v>
      </c>
      <c r="O431" s="108">
        <v>0</v>
      </c>
      <c r="P431" s="66">
        <f t="shared" si="52"/>
        <v>3</v>
      </c>
      <c r="Q431" s="76">
        <f t="shared" si="53"/>
        <v>9</v>
      </c>
      <c r="R431" s="107">
        <f t="shared" si="45"/>
        <v>2.2360679774997898</v>
      </c>
      <c r="S431" s="107">
        <f t="shared" si="46"/>
        <v>3.3166247903553998</v>
      </c>
      <c r="T431" s="107">
        <f t="shared" si="47"/>
        <v>1</v>
      </c>
      <c r="U431" s="107">
        <f t="shared" si="48"/>
        <v>1</v>
      </c>
      <c r="V431" s="107" t="str">
        <f t="shared" si="49"/>
        <v>Cluster 2</v>
      </c>
      <c r="W431" s="112">
        <f t="shared" si="50"/>
        <v>17</v>
      </c>
      <c r="X431">
        <f t="shared" si="51"/>
        <v>0.22972972972972974</v>
      </c>
    </row>
    <row r="432" spans="1:40">
      <c r="A432" s="99" t="s">
        <v>38</v>
      </c>
      <c r="B432" s="111">
        <v>1</v>
      </c>
      <c r="C432" s="108">
        <v>1</v>
      </c>
      <c r="D432" s="108">
        <v>1</v>
      </c>
      <c r="E432" s="108">
        <v>0</v>
      </c>
      <c r="F432" s="108">
        <v>0</v>
      </c>
      <c r="G432" s="108">
        <v>0</v>
      </c>
      <c r="H432" s="108">
        <v>0</v>
      </c>
      <c r="I432" s="108">
        <v>0</v>
      </c>
      <c r="J432" s="108">
        <v>0</v>
      </c>
      <c r="K432" s="108">
        <v>0</v>
      </c>
      <c r="L432" s="108">
        <v>0</v>
      </c>
      <c r="M432" s="108">
        <v>0</v>
      </c>
      <c r="N432" s="108">
        <v>0</v>
      </c>
      <c r="O432" s="108">
        <v>0</v>
      </c>
      <c r="P432" s="66">
        <f t="shared" si="52"/>
        <v>3</v>
      </c>
      <c r="Q432" s="76">
        <f t="shared" si="53"/>
        <v>9</v>
      </c>
      <c r="R432" s="107">
        <f t="shared" ref="R432:R463" si="55">SQRT((((B432-$B$395)^2)+((C432-$C$395)^2)+((D432-$D$395)^2)+((E432-$E$395)^2)+((F432-$F$395)^2)+((G432-$G$395)^2)+((H432-$H$395)^2)+((I432-$I$395)^2)+((J432-$J$395)^2)+((K432-$K$395)^2)+((L432-$L$395)^2)+((M432-$M$395)^2)+((N432-$N$395)^2)+((O432-$O$395)^2)))</f>
        <v>2.2360679774997898</v>
      </c>
      <c r="S432" s="107">
        <f t="shared" ref="S432:S463" si="56">SQRT((((B432-$B$396)^2)+((C432-$C$396)^2)+((D432-$D$396)^2)+((E432-$E$396)^2)+((F432-$F$396)^2)+((G432-$G$396)^2)+((H432-$H$396)^2)+((I432-$I$396)^2)+((J432-$J$396)^2)+((K432-$K$396)^2)+((L432-$L$396)^2)+((M432-$M$396)^2)+((N432-$N$396)^2)+((O432-$O$396)^2)))</f>
        <v>3.3166247903553998</v>
      </c>
      <c r="T432" s="107">
        <f t="shared" ref="T432:T463" si="57">SQRT((((B432-$B$397)^2)+((C432-$C$397)^2)+((D432-$D$397)^2)+((E432-$E$397)^2)+((F432-$F$397)^2)+((G432-$G$397)^2)+((H432-$H$397)^2)+((I432-$I$397)^2)+((J432-$J$397)^2)+((K432-$K$397)^2)+((L432-$L$397)^2)+((M432-$M$397)^2)+((N432-$N$397)^2)+((O432-$O$397)^2)))</f>
        <v>1</v>
      </c>
      <c r="U432" s="107">
        <f t="shared" si="48"/>
        <v>1</v>
      </c>
      <c r="V432" s="107" t="str">
        <f t="shared" ref="V432:V463" si="58">IF(MIN(R432:T432)=R432,"Cluster 0",IF(MIN(R432:T432)=S432,"Cluster 1",IF(MIN(R432:T432)=T432,"Cluster 2","Cluster 3")))</f>
        <v>Cluster 2</v>
      </c>
      <c r="W432" s="112">
        <f t="shared" ref="W432:W463" si="59">COUNTIF($U$400:$U$473, U432)</f>
        <v>17</v>
      </c>
      <c r="X432">
        <f t="shared" ref="X432:X463" si="60">W432/$AA$401</f>
        <v>0.22972972972972974</v>
      </c>
    </row>
    <row r="433" spans="1:24">
      <c r="A433" s="99" t="s">
        <v>66</v>
      </c>
      <c r="B433" s="111">
        <v>1</v>
      </c>
      <c r="C433" s="108">
        <v>1</v>
      </c>
      <c r="D433" s="108">
        <v>1</v>
      </c>
      <c r="E433" s="108">
        <v>0</v>
      </c>
      <c r="F433" s="108">
        <v>0</v>
      </c>
      <c r="G433" s="108">
        <v>0</v>
      </c>
      <c r="H433" s="108">
        <v>0</v>
      </c>
      <c r="I433" s="108">
        <v>0</v>
      </c>
      <c r="J433" s="108">
        <v>0</v>
      </c>
      <c r="K433" s="108">
        <v>0</v>
      </c>
      <c r="L433" s="108">
        <v>0</v>
      </c>
      <c r="M433" s="108">
        <v>0</v>
      </c>
      <c r="N433" s="108">
        <v>0</v>
      </c>
      <c r="O433" s="108">
        <v>0</v>
      </c>
      <c r="P433" s="66">
        <f t="shared" si="52"/>
        <v>3</v>
      </c>
      <c r="Q433" s="76">
        <f t="shared" si="53"/>
        <v>9</v>
      </c>
      <c r="R433" s="107">
        <f t="shared" si="55"/>
        <v>2.2360679774997898</v>
      </c>
      <c r="S433" s="107">
        <f t="shared" si="56"/>
        <v>3.3166247903553998</v>
      </c>
      <c r="T433" s="107">
        <f t="shared" si="57"/>
        <v>1</v>
      </c>
      <c r="U433" s="107">
        <f t="shared" si="48"/>
        <v>1</v>
      </c>
      <c r="V433" s="107" t="str">
        <f t="shared" si="58"/>
        <v>Cluster 2</v>
      </c>
      <c r="W433" s="112">
        <f t="shared" si="59"/>
        <v>17</v>
      </c>
      <c r="X433">
        <f t="shared" si="60"/>
        <v>0.22972972972972974</v>
      </c>
    </row>
    <row r="434" spans="1:24">
      <c r="A434" s="99" t="s">
        <v>67</v>
      </c>
      <c r="B434" s="111">
        <v>1</v>
      </c>
      <c r="C434" s="108">
        <v>1</v>
      </c>
      <c r="D434" s="108">
        <v>1</v>
      </c>
      <c r="E434" s="108">
        <v>0</v>
      </c>
      <c r="F434" s="108">
        <v>0</v>
      </c>
      <c r="G434" s="108">
        <v>0</v>
      </c>
      <c r="H434" s="108">
        <v>0</v>
      </c>
      <c r="I434" s="108">
        <v>0</v>
      </c>
      <c r="J434" s="108">
        <v>0</v>
      </c>
      <c r="K434" s="108">
        <v>0</v>
      </c>
      <c r="L434" s="108">
        <v>0</v>
      </c>
      <c r="M434" s="108">
        <v>0</v>
      </c>
      <c r="N434" s="108">
        <v>0</v>
      </c>
      <c r="O434" s="108">
        <v>0</v>
      </c>
      <c r="P434" s="66">
        <f t="shared" si="52"/>
        <v>3</v>
      </c>
      <c r="Q434" s="76">
        <f t="shared" si="53"/>
        <v>9</v>
      </c>
      <c r="R434" s="107">
        <f t="shared" si="55"/>
        <v>2.2360679774997898</v>
      </c>
      <c r="S434" s="107">
        <f t="shared" si="56"/>
        <v>3.3166247903553998</v>
      </c>
      <c r="T434" s="107">
        <f t="shared" si="57"/>
        <v>1</v>
      </c>
      <c r="U434" s="107">
        <f t="shared" si="48"/>
        <v>1</v>
      </c>
      <c r="V434" s="107" t="str">
        <f t="shared" si="58"/>
        <v>Cluster 2</v>
      </c>
      <c r="W434" s="112">
        <f t="shared" si="59"/>
        <v>17</v>
      </c>
      <c r="X434">
        <f t="shared" si="60"/>
        <v>0.22972972972972974</v>
      </c>
    </row>
    <row r="435" spans="1:24">
      <c r="A435" s="99" t="s">
        <v>72</v>
      </c>
      <c r="B435" s="111">
        <v>1</v>
      </c>
      <c r="C435" s="108">
        <v>1</v>
      </c>
      <c r="D435" s="108">
        <v>1</v>
      </c>
      <c r="E435" s="108">
        <v>0</v>
      </c>
      <c r="F435" s="108">
        <v>0</v>
      </c>
      <c r="G435" s="108">
        <v>0</v>
      </c>
      <c r="H435" s="108">
        <v>0</v>
      </c>
      <c r="I435" s="108">
        <v>0</v>
      </c>
      <c r="J435" s="108">
        <v>0</v>
      </c>
      <c r="K435" s="108">
        <v>0</v>
      </c>
      <c r="L435" s="108">
        <v>0</v>
      </c>
      <c r="M435" s="108">
        <v>0</v>
      </c>
      <c r="N435" s="108">
        <v>0</v>
      </c>
      <c r="O435" s="108">
        <v>0</v>
      </c>
      <c r="P435" s="66">
        <f t="shared" si="52"/>
        <v>3</v>
      </c>
      <c r="Q435" s="76">
        <f t="shared" si="53"/>
        <v>9</v>
      </c>
      <c r="R435" s="107">
        <f t="shared" si="55"/>
        <v>2.2360679774997898</v>
      </c>
      <c r="S435" s="107">
        <f t="shared" si="56"/>
        <v>3.3166247903553998</v>
      </c>
      <c r="T435" s="107">
        <f t="shared" si="57"/>
        <v>1</v>
      </c>
      <c r="U435" s="107">
        <f t="shared" si="48"/>
        <v>1</v>
      </c>
      <c r="V435" s="107" t="str">
        <f t="shared" si="58"/>
        <v>Cluster 2</v>
      </c>
      <c r="W435" s="112">
        <f t="shared" si="59"/>
        <v>17</v>
      </c>
      <c r="X435">
        <f t="shared" si="60"/>
        <v>0.22972972972972974</v>
      </c>
    </row>
    <row r="436" spans="1:24" ht="13.8" thickBot="1">
      <c r="A436" s="99" t="s">
        <v>74</v>
      </c>
      <c r="B436" s="113">
        <v>1</v>
      </c>
      <c r="C436" s="114">
        <v>1</v>
      </c>
      <c r="D436" s="114">
        <v>1</v>
      </c>
      <c r="E436" s="114">
        <v>0</v>
      </c>
      <c r="F436" s="114">
        <v>0</v>
      </c>
      <c r="G436" s="114">
        <v>0</v>
      </c>
      <c r="H436" s="114">
        <v>0</v>
      </c>
      <c r="I436" s="114">
        <v>0</v>
      </c>
      <c r="J436" s="114">
        <v>0</v>
      </c>
      <c r="K436" s="114">
        <v>0</v>
      </c>
      <c r="L436" s="114">
        <v>0</v>
      </c>
      <c r="M436" s="114">
        <v>0</v>
      </c>
      <c r="N436" s="114">
        <v>0</v>
      </c>
      <c r="O436" s="114">
        <v>0</v>
      </c>
      <c r="P436" s="66">
        <f t="shared" si="52"/>
        <v>3</v>
      </c>
      <c r="Q436" s="76">
        <f t="shared" si="53"/>
        <v>9</v>
      </c>
      <c r="R436" s="115">
        <f t="shared" si="55"/>
        <v>2.2360679774997898</v>
      </c>
      <c r="S436" s="115">
        <f t="shared" si="56"/>
        <v>3.3166247903553998</v>
      </c>
      <c r="T436" s="115">
        <f t="shared" si="57"/>
        <v>1</v>
      </c>
      <c r="U436" s="115">
        <f t="shared" si="48"/>
        <v>1</v>
      </c>
      <c r="V436" s="115" t="str">
        <f t="shared" si="58"/>
        <v>Cluster 2</v>
      </c>
      <c r="W436" s="116">
        <f t="shared" si="59"/>
        <v>17</v>
      </c>
      <c r="X436">
        <f t="shared" si="60"/>
        <v>0.22972972972972974</v>
      </c>
    </row>
    <row r="437" spans="1:24">
      <c r="A437" s="61" t="s">
        <v>17</v>
      </c>
      <c r="B437" s="100">
        <v>1</v>
      </c>
      <c r="C437" s="100">
        <v>1</v>
      </c>
      <c r="D437" s="100">
        <v>1</v>
      </c>
      <c r="E437" s="100">
        <v>1</v>
      </c>
      <c r="F437" s="100">
        <v>1</v>
      </c>
      <c r="G437" s="100">
        <v>1</v>
      </c>
      <c r="H437" s="100">
        <v>1</v>
      </c>
      <c r="I437" s="100">
        <v>1</v>
      </c>
      <c r="J437" s="100">
        <v>1</v>
      </c>
      <c r="K437" s="100">
        <v>1</v>
      </c>
      <c r="L437" s="100">
        <v>1</v>
      </c>
      <c r="M437" s="100">
        <v>1</v>
      </c>
      <c r="N437" s="100">
        <v>1</v>
      </c>
      <c r="O437" s="100">
        <v>1</v>
      </c>
      <c r="P437" s="66">
        <f t="shared" si="52"/>
        <v>14</v>
      </c>
      <c r="Q437">
        <f t="shared" si="53"/>
        <v>21</v>
      </c>
      <c r="R437">
        <f t="shared" si="55"/>
        <v>2.4494897427831779</v>
      </c>
      <c r="S437">
        <f t="shared" si="56"/>
        <v>0</v>
      </c>
      <c r="T437">
        <f t="shared" si="57"/>
        <v>3.4641016151377544</v>
      </c>
      <c r="U437">
        <f t="shared" si="48"/>
        <v>0</v>
      </c>
      <c r="V437" t="str">
        <f t="shared" si="58"/>
        <v>Cluster 1</v>
      </c>
      <c r="W437">
        <f t="shared" si="59"/>
        <v>37</v>
      </c>
      <c r="X437">
        <f t="shared" si="60"/>
        <v>0.5</v>
      </c>
    </row>
    <row r="438" spans="1:24">
      <c r="A438" s="61" t="s">
        <v>18</v>
      </c>
      <c r="B438" s="96">
        <v>1</v>
      </c>
      <c r="C438" s="96">
        <v>1</v>
      </c>
      <c r="D438" s="96">
        <v>1</v>
      </c>
      <c r="E438" s="96">
        <v>1</v>
      </c>
      <c r="F438" s="96">
        <v>1</v>
      </c>
      <c r="G438" s="96">
        <v>1</v>
      </c>
      <c r="H438" s="96">
        <v>1</v>
      </c>
      <c r="I438" s="96">
        <v>1</v>
      </c>
      <c r="J438" s="96">
        <v>1</v>
      </c>
      <c r="K438" s="96">
        <v>1</v>
      </c>
      <c r="L438" s="96">
        <v>1</v>
      </c>
      <c r="M438" s="96">
        <v>1</v>
      </c>
      <c r="N438" s="96">
        <v>1</v>
      </c>
      <c r="O438" s="96">
        <v>1</v>
      </c>
      <c r="P438" s="66">
        <f t="shared" si="52"/>
        <v>14</v>
      </c>
      <c r="Q438">
        <f t="shared" si="53"/>
        <v>21</v>
      </c>
      <c r="R438">
        <f t="shared" si="55"/>
        <v>2.4494897427831779</v>
      </c>
      <c r="S438">
        <f t="shared" si="56"/>
        <v>0</v>
      </c>
      <c r="T438">
        <f t="shared" si="57"/>
        <v>3.4641016151377544</v>
      </c>
      <c r="U438">
        <f t="shared" si="48"/>
        <v>0</v>
      </c>
      <c r="V438" t="str">
        <f t="shared" si="58"/>
        <v>Cluster 1</v>
      </c>
      <c r="W438">
        <f t="shared" si="59"/>
        <v>37</v>
      </c>
      <c r="X438">
        <f t="shared" si="60"/>
        <v>0.5</v>
      </c>
    </row>
    <row r="439" spans="1:24">
      <c r="A439" s="61" t="s">
        <v>19</v>
      </c>
      <c r="B439" s="96">
        <v>1</v>
      </c>
      <c r="C439" s="96">
        <v>1</v>
      </c>
      <c r="D439" s="96">
        <v>1</v>
      </c>
      <c r="E439" s="96">
        <v>1</v>
      </c>
      <c r="F439" s="96">
        <v>1</v>
      </c>
      <c r="G439" s="96">
        <v>1</v>
      </c>
      <c r="H439" s="96">
        <v>1</v>
      </c>
      <c r="I439" s="96">
        <v>1</v>
      </c>
      <c r="J439" s="96">
        <v>1</v>
      </c>
      <c r="K439" s="96">
        <v>1</v>
      </c>
      <c r="L439" s="96">
        <v>1</v>
      </c>
      <c r="M439" s="96">
        <v>1</v>
      </c>
      <c r="N439" s="96">
        <v>1</v>
      </c>
      <c r="O439" s="96">
        <v>1</v>
      </c>
      <c r="P439" s="66">
        <f t="shared" si="52"/>
        <v>14</v>
      </c>
      <c r="Q439">
        <f t="shared" si="53"/>
        <v>21</v>
      </c>
      <c r="R439">
        <f t="shared" si="55"/>
        <v>2.4494897427831779</v>
      </c>
      <c r="S439">
        <f t="shared" si="56"/>
        <v>0</v>
      </c>
      <c r="T439">
        <f t="shared" si="57"/>
        <v>3.4641016151377544</v>
      </c>
      <c r="U439">
        <f t="shared" si="48"/>
        <v>0</v>
      </c>
      <c r="V439" t="str">
        <f t="shared" si="58"/>
        <v>Cluster 1</v>
      </c>
      <c r="W439">
        <f t="shared" si="59"/>
        <v>37</v>
      </c>
      <c r="X439">
        <f t="shared" si="60"/>
        <v>0.5</v>
      </c>
    </row>
    <row r="440" spans="1:24">
      <c r="A440" s="61" t="s">
        <v>23</v>
      </c>
      <c r="B440" s="96">
        <v>1</v>
      </c>
      <c r="C440" s="96">
        <v>1</v>
      </c>
      <c r="D440" s="96">
        <v>1</v>
      </c>
      <c r="E440" s="96">
        <v>1</v>
      </c>
      <c r="F440" s="96">
        <v>1</v>
      </c>
      <c r="G440" s="96">
        <v>1</v>
      </c>
      <c r="H440" s="96">
        <v>1</v>
      </c>
      <c r="I440" s="96">
        <v>1</v>
      </c>
      <c r="J440" s="96">
        <v>1</v>
      </c>
      <c r="K440" s="96">
        <v>1</v>
      </c>
      <c r="L440" s="96">
        <v>1</v>
      </c>
      <c r="M440" s="96">
        <v>1</v>
      </c>
      <c r="N440" s="96">
        <v>1</v>
      </c>
      <c r="O440" s="96">
        <v>1</v>
      </c>
      <c r="P440" s="66">
        <f t="shared" si="52"/>
        <v>14</v>
      </c>
      <c r="Q440">
        <f t="shared" si="53"/>
        <v>21</v>
      </c>
      <c r="R440">
        <f t="shared" si="55"/>
        <v>2.4494897427831779</v>
      </c>
      <c r="S440">
        <f t="shared" si="56"/>
        <v>0</v>
      </c>
      <c r="T440">
        <f t="shared" si="57"/>
        <v>3.4641016151377544</v>
      </c>
      <c r="U440">
        <f t="shared" si="48"/>
        <v>0</v>
      </c>
      <c r="V440" t="str">
        <f t="shared" si="58"/>
        <v>Cluster 1</v>
      </c>
      <c r="W440">
        <f t="shared" si="59"/>
        <v>37</v>
      </c>
      <c r="X440">
        <f t="shared" si="60"/>
        <v>0.5</v>
      </c>
    </row>
    <row r="441" spans="1:24">
      <c r="A441" s="61" t="s">
        <v>24</v>
      </c>
      <c r="B441" s="96">
        <v>1</v>
      </c>
      <c r="C441" s="96">
        <v>1</v>
      </c>
      <c r="D441" s="96">
        <v>1</v>
      </c>
      <c r="E441" s="96">
        <v>1</v>
      </c>
      <c r="F441" s="96">
        <v>1</v>
      </c>
      <c r="G441" s="96">
        <v>1</v>
      </c>
      <c r="H441" s="96">
        <v>1</v>
      </c>
      <c r="I441" s="96">
        <v>1</v>
      </c>
      <c r="J441" s="96">
        <v>1</v>
      </c>
      <c r="K441" s="96">
        <v>1</v>
      </c>
      <c r="L441" s="96">
        <v>1</v>
      </c>
      <c r="M441" s="96">
        <v>1</v>
      </c>
      <c r="N441" s="96">
        <v>1</v>
      </c>
      <c r="O441" s="96">
        <v>1</v>
      </c>
      <c r="P441" s="66">
        <f t="shared" si="52"/>
        <v>14</v>
      </c>
      <c r="Q441">
        <f t="shared" si="53"/>
        <v>21</v>
      </c>
      <c r="R441">
        <f t="shared" si="55"/>
        <v>2.4494897427831779</v>
      </c>
      <c r="S441">
        <f t="shared" si="56"/>
        <v>0</v>
      </c>
      <c r="T441">
        <f t="shared" si="57"/>
        <v>3.4641016151377544</v>
      </c>
      <c r="U441">
        <f t="shared" si="48"/>
        <v>0</v>
      </c>
      <c r="V441" t="str">
        <f t="shared" si="58"/>
        <v>Cluster 1</v>
      </c>
      <c r="W441">
        <f t="shared" si="59"/>
        <v>37</v>
      </c>
      <c r="X441">
        <f t="shared" si="60"/>
        <v>0.5</v>
      </c>
    </row>
    <row r="442" spans="1:24">
      <c r="A442" s="61" t="s">
        <v>26</v>
      </c>
      <c r="B442" s="96">
        <v>1</v>
      </c>
      <c r="C442" s="96">
        <v>1</v>
      </c>
      <c r="D442" s="96">
        <v>1</v>
      </c>
      <c r="E442" s="96">
        <v>1</v>
      </c>
      <c r="F442" s="96">
        <v>1</v>
      </c>
      <c r="G442" s="96">
        <v>1</v>
      </c>
      <c r="H442" s="96">
        <v>1</v>
      </c>
      <c r="I442" s="96">
        <v>1</v>
      </c>
      <c r="J442" s="96">
        <v>1</v>
      </c>
      <c r="K442" s="96">
        <v>1</v>
      </c>
      <c r="L442" s="96">
        <v>1</v>
      </c>
      <c r="M442" s="96">
        <v>1</v>
      </c>
      <c r="N442" s="96">
        <v>1</v>
      </c>
      <c r="O442" s="96">
        <v>1</v>
      </c>
      <c r="P442" s="66">
        <f t="shared" si="52"/>
        <v>14</v>
      </c>
      <c r="Q442">
        <f t="shared" si="53"/>
        <v>21</v>
      </c>
      <c r="R442">
        <f t="shared" si="55"/>
        <v>2.4494897427831779</v>
      </c>
      <c r="S442">
        <f t="shared" si="56"/>
        <v>0</v>
      </c>
      <c r="T442">
        <f t="shared" si="57"/>
        <v>3.4641016151377544</v>
      </c>
      <c r="U442">
        <f t="shared" si="48"/>
        <v>0</v>
      </c>
      <c r="V442" t="str">
        <f t="shared" si="58"/>
        <v>Cluster 1</v>
      </c>
      <c r="W442">
        <f t="shared" si="59"/>
        <v>37</v>
      </c>
      <c r="X442">
        <f t="shared" si="60"/>
        <v>0.5</v>
      </c>
    </row>
    <row r="443" spans="1:24">
      <c r="A443" s="61" t="s">
        <v>27</v>
      </c>
      <c r="B443" s="96">
        <v>1</v>
      </c>
      <c r="C443" s="96">
        <v>1</v>
      </c>
      <c r="D443" s="96">
        <v>1</v>
      </c>
      <c r="E443" s="96">
        <v>1</v>
      </c>
      <c r="F443" s="96">
        <v>1</v>
      </c>
      <c r="G443" s="96">
        <v>1</v>
      </c>
      <c r="H443" s="96">
        <v>1</v>
      </c>
      <c r="I443" s="96">
        <v>1</v>
      </c>
      <c r="J443" s="96">
        <v>1</v>
      </c>
      <c r="K443" s="96">
        <v>1</v>
      </c>
      <c r="L443" s="96">
        <v>1</v>
      </c>
      <c r="M443" s="96">
        <v>1</v>
      </c>
      <c r="N443" s="96">
        <v>1</v>
      </c>
      <c r="O443" s="96">
        <v>1</v>
      </c>
      <c r="P443" s="66">
        <f t="shared" si="52"/>
        <v>14</v>
      </c>
      <c r="Q443">
        <f t="shared" si="53"/>
        <v>21</v>
      </c>
      <c r="R443">
        <f t="shared" si="55"/>
        <v>2.4494897427831779</v>
      </c>
      <c r="S443">
        <f t="shared" si="56"/>
        <v>0</v>
      </c>
      <c r="T443">
        <f t="shared" si="57"/>
        <v>3.4641016151377544</v>
      </c>
      <c r="U443">
        <f t="shared" si="48"/>
        <v>0</v>
      </c>
      <c r="V443" t="str">
        <f t="shared" si="58"/>
        <v>Cluster 1</v>
      </c>
      <c r="W443">
        <f t="shared" si="59"/>
        <v>37</v>
      </c>
      <c r="X443">
        <f t="shared" si="60"/>
        <v>0.5</v>
      </c>
    </row>
    <row r="444" spans="1:24">
      <c r="A444" s="61" t="s">
        <v>35</v>
      </c>
      <c r="B444" s="96">
        <v>1</v>
      </c>
      <c r="C444" s="96">
        <v>1</v>
      </c>
      <c r="D444" s="96">
        <v>1</v>
      </c>
      <c r="E444" s="96">
        <v>1</v>
      </c>
      <c r="F444" s="96">
        <v>1</v>
      </c>
      <c r="G444" s="96">
        <v>1</v>
      </c>
      <c r="H444" s="96">
        <v>1</v>
      </c>
      <c r="I444" s="96">
        <v>1</v>
      </c>
      <c r="J444" s="96">
        <v>1</v>
      </c>
      <c r="K444" s="96">
        <v>1</v>
      </c>
      <c r="L444" s="96">
        <v>1</v>
      </c>
      <c r="M444" s="96">
        <v>1</v>
      </c>
      <c r="N444" s="96">
        <v>1</v>
      </c>
      <c r="O444" s="96">
        <v>1</v>
      </c>
      <c r="P444" s="66">
        <f t="shared" si="52"/>
        <v>14</v>
      </c>
      <c r="Q444">
        <f t="shared" si="53"/>
        <v>21</v>
      </c>
      <c r="R444">
        <f t="shared" si="55"/>
        <v>2.4494897427831779</v>
      </c>
      <c r="S444">
        <f t="shared" si="56"/>
        <v>0</v>
      </c>
      <c r="T444">
        <f t="shared" si="57"/>
        <v>3.4641016151377544</v>
      </c>
      <c r="U444">
        <f t="shared" si="48"/>
        <v>0</v>
      </c>
      <c r="V444" t="str">
        <f t="shared" si="58"/>
        <v>Cluster 1</v>
      </c>
      <c r="W444">
        <f t="shared" si="59"/>
        <v>37</v>
      </c>
      <c r="X444">
        <f t="shared" si="60"/>
        <v>0.5</v>
      </c>
    </row>
    <row r="445" spans="1:24">
      <c r="A445" s="61" t="s">
        <v>37</v>
      </c>
      <c r="B445" s="96">
        <v>1</v>
      </c>
      <c r="C445" s="96">
        <v>1</v>
      </c>
      <c r="D445" s="96">
        <v>1</v>
      </c>
      <c r="E445" s="96">
        <v>1</v>
      </c>
      <c r="F445" s="96">
        <v>1</v>
      </c>
      <c r="G445" s="96">
        <v>1</v>
      </c>
      <c r="H445" s="96">
        <v>1</v>
      </c>
      <c r="I445" s="96">
        <v>1</v>
      </c>
      <c r="J445" s="96">
        <v>1</v>
      </c>
      <c r="K445" s="96">
        <v>1</v>
      </c>
      <c r="L445" s="96">
        <v>1</v>
      </c>
      <c r="M445" s="96">
        <v>1</v>
      </c>
      <c r="N445" s="96">
        <v>1</v>
      </c>
      <c r="O445" s="96">
        <v>1</v>
      </c>
      <c r="P445" s="66">
        <f t="shared" si="52"/>
        <v>14</v>
      </c>
      <c r="Q445">
        <f t="shared" si="53"/>
        <v>21</v>
      </c>
      <c r="R445">
        <f t="shared" si="55"/>
        <v>2.4494897427831779</v>
      </c>
      <c r="S445">
        <f t="shared" si="56"/>
        <v>0</v>
      </c>
      <c r="T445">
        <f t="shared" si="57"/>
        <v>3.4641016151377544</v>
      </c>
      <c r="U445">
        <f t="shared" si="48"/>
        <v>0</v>
      </c>
      <c r="V445" t="str">
        <f t="shared" si="58"/>
        <v>Cluster 1</v>
      </c>
      <c r="W445">
        <f t="shared" si="59"/>
        <v>37</v>
      </c>
      <c r="X445">
        <f t="shared" si="60"/>
        <v>0.5</v>
      </c>
    </row>
    <row r="446" spans="1:24">
      <c r="A446" s="61" t="s">
        <v>41</v>
      </c>
      <c r="B446" s="96">
        <v>1</v>
      </c>
      <c r="C446" s="96">
        <v>1</v>
      </c>
      <c r="D446" s="96">
        <v>1</v>
      </c>
      <c r="E446" s="96">
        <v>1</v>
      </c>
      <c r="F446" s="96">
        <v>1</v>
      </c>
      <c r="G446" s="96">
        <v>1</v>
      </c>
      <c r="H446" s="96">
        <v>1</v>
      </c>
      <c r="I446" s="96">
        <v>1</v>
      </c>
      <c r="J446" s="96">
        <v>1</v>
      </c>
      <c r="K446" s="96">
        <v>1</v>
      </c>
      <c r="L446" s="96">
        <v>1</v>
      </c>
      <c r="M446" s="96">
        <v>1</v>
      </c>
      <c r="N446" s="96">
        <v>1</v>
      </c>
      <c r="O446" s="96">
        <v>1</v>
      </c>
      <c r="P446" s="66">
        <f t="shared" si="52"/>
        <v>14</v>
      </c>
      <c r="Q446">
        <f t="shared" si="53"/>
        <v>21</v>
      </c>
      <c r="R446">
        <f t="shared" si="55"/>
        <v>2.4494897427831779</v>
      </c>
      <c r="S446">
        <f t="shared" si="56"/>
        <v>0</v>
      </c>
      <c r="T446">
        <f t="shared" si="57"/>
        <v>3.4641016151377544</v>
      </c>
      <c r="U446">
        <f t="shared" si="48"/>
        <v>0</v>
      </c>
      <c r="V446" t="str">
        <f t="shared" si="58"/>
        <v>Cluster 1</v>
      </c>
      <c r="W446">
        <f t="shared" si="59"/>
        <v>37</v>
      </c>
      <c r="X446">
        <f t="shared" si="60"/>
        <v>0.5</v>
      </c>
    </row>
    <row r="447" spans="1:24">
      <c r="A447" s="61" t="s">
        <v>44</v>
      </c>
      <c r="B447" s="96">
        <v>1</v>
      </c>
      <c r="C447" s="96">
        <v>1</v>
      </c>
      <c r="D447" s="96">
        <v>1</v>
      </c>
      <c r="E447" s="96">
        <v>1</v>
      </c>
      <c r="F447" s="96">
        <v>1</v>
      </c>
      <c r="G447" s="96">
        <v>1</v>
      </c>
      <c r="H447" s="96">
        <v>1</v>
      </c>
      <c r="I447" s="96">
        <v>1</v>
      </c>
      <c r="J447" s="96">
        <v>1</v>
      </c>
      <c r="K447" s="96">
        <v>1</v>
      </c>
      <c r="L447" s="96">
        <v>1</v>
      </c>
      <c r="M447" s="96">
        <v>1</v>
      </c>
      <c r="N447" s="96">
        <v>1</v>
      </c>
      <c r="O447" s="96">
        <v>1</v>
      </c>
      <c r="P447" s="66">
        <f t="shared" si="52"/>
        <v>14</v>
      </c>
      <c r="Q447">
        <f t="shared" si="53"/>
        <v>21</v>
      </c>
      <c r="R447">
        <f t="shared" si="55"/>
        <v>2.4494897427831779</v>
      </c>
      <c r="S447">
        <f t="shared" si="56"/>
        <v>0</v>
      </c>
      <c r="T447">
        <f t="shared" si="57"/>
        <v>3.4641016151377544</v>
      </c>
      <c r="U447">
        <f t="shared" si="48"/>
        <v>0</v>
      </c>
      <c r="V447" t="str">
        <f t="shared" si="58"/>
        <v>Cluster 1</v>
      </c>
      <c r="W447">
        <f t="shared" si="59"/>
        <v>37</v>
      </c>
      <c r="X447">
        <f t="shared" si="60"/>
        <v>0.5</v>
      </c>
    </row>
    <row r="448" spans="1:24">
      <c r="A448" s="61" t="s">
        <v>45</v>
      </c>
      <c r="B448" s="96">
        <v>1</v>
      </c>
      <c r="C448" s="96">
        <v>1</v>
      </c>
      <c r="D448" s="96">
        <v>1</v>
      </c>
      <c r="E448" s="96">
        <v>1</v>
      </c>
      <c r="F448" s="96">
        <v>1</v>
      </c>
      <c r="G448" s="96">
        <v>1</v>
      </c>
      <c r="H448" s="96">
        <v>1</v>
      </c>
      <c r="I448" s="96">
        <v>1</v>
      </c>
      <c r="J448" s="96">
        <v>1</v>
      </c>
      <c r="K448" s="96">
        <v>1</v>
      </c>
      <c r="L448" s="96">
        <v>1</v>
      </c>
      <c r="M448" s="96">
        <v>1</v>
      </c>
      <c r="N448" s="96">
        <v>1</v>
      </c>
      <c r="O448" s="96">
        <v>1</v>
      </c>
      <c r="P448" s="66">
        <f t="shared" si="52"/>
        <v>14</v>
      </c>
      <c r="Q448">
        <f t="shared" si="53"/>
        <v>21</v>
      </c>
      <c r="R448">
        <f t="shared" si="55"/>
        <v>2.4494897427831779</v>
      </c>
      <c r="S448">
        <f t="shared" si="56"/>
        <v>0</v>
      </c>
      <c r="T448">
        <f t="shared" si="57"/>
        <v>3.4641016151377544</v>
      </c>
      <c r="U448">
        <f t="shared" si="48"/>
        <v>0</v>
      </c>
      <c r="V448" t="str">
        <f t="shared" si="58"/>
        <v>Cluster 1</v>
      </c>
      <c r="W448">
        <f t="shared" si="59"/>
        <v>37</v>
      </c>
      <c r="X448">
        <f t="shared" si="60"/>
        <v>0.5</v>
      </c>
    </row>
    <row r="449" spans="1:24">
      <c r="A449" s="61" t="s">
        <v>47</v>
      </c>
      <c r="B449" s="96">
        <v>1</v>
      </c>
      <c r="C449" s="96">
        <v>1</v>
      </c>
      <c r="D449" s="96">
        <v>1</v>
      </c>
      <c r="E449" s="96">
        <v>1</v>
      </c>
      <c r="F449" s="96">
        <v>1</v>
      </c>
      <c r="G449" s="96">
        <v>1</v>
      </c>
      <c r="H449" s="96">
        <v>1</v>
      </c>
      <c r="I449" s="96">
        <v>1</v>
      </c>
      <c r="J449" s="96">
        <v>1</v>
      </c>
      <c r="K449" s="96">
        <v>1</v>
      </c>
      <c r="L449" s="96">
        <v>1</v>
      </c>
      <c r="M449" s="96">
        <v>1</v>
      </c>
      <c r="N449" s="96">
        <v>1</v>
      </c>
      <c r="O449" s="96">
        <v>1</v>
      </c>
      <c r="P449" s="66">
        <f t="shared" si="52"/>
        <v>14</v>
      </c>
      <c r="Q449">
        <f t="shared" si="53"/>
        <v>21</v>
      </c>
      <c r="R449">
        <f t="shared" si="55"/>
        <v>2.4494897427831779</v>
      </c>
      <c r="S449">
        <f t="shared" si="56"/>
        <v>0</v>
      </c>
      <c r="T449">
        <f t="shared" si="57"/>
        <v>3.4641016151377544</v>
      </c>
      <c r="U449">
        <f t="shared" si="48"/>
        <v>0</v>
      </c>
      <c r="V449" t="str">
        <f t="shared" si="58"/>
        <v>Cluster 1</v>
      </c>
      <c r="W449">
        <f t="shared" si="59"/>
        <v>37</v>
      </c>
      <c r="X449">
        <f t="shared" si="60"/>
        <v>0.5</v>
      </c>
    </row>
    <row r="450" spans="1:24">
      <c r="A450" s="61" t="s">
        <v>53</v>
      </c>
      <c r="B450" s="96">
        <v>1</v>
      </c>
      <c r="C450" s="96">
        <v>1</v>
      </c>
      <c r="D450" s="96">
        <v>1</v>
      </c>
      <c r="E450" s="96">
        <v>1</v>
      </c>
      <c r="F450" s="96">
        <v>1</v>
      </c>
      <c r="G450" s="96">
        <v>1</v>
      </c>
      <c r="H450" s="96">
        <v>1</v>
      </c>
      <c r="I450" s="96">
        <v>1</v>
      </c>
      <c r="J450" s="96">
        <v>1</v>
      </c>
      <c r="K450" s="96">
        <v>1</v>
      </c>
      <c r="L450" s="96">
        <v>1</v>
      </c>
      <c r="M450" s="96">
        <v>1</v>
      </c>
      <c r="N450" s="96">
        <v>1</v>
      </c>
      <c r="O450" s="96">
        <v>1</v>
      </c>
      <c r="P450" s="66">
        <f t="shared" si="52"/>
        <v>14</v>
      </c>
      <c r="Q450">
        <f t="shared" si="53"/>
        <v>21</v>
      </c>
      <c r="R450">
        <f t="shared" si="55"/>
        <v>2.4494897427831779</v>
      </c>
      <c r="S450">
        <f t="shared" si="56"/>
        <v>0</v>
      </c>
      <c r="T450">
        <f t="shared" si="57"/>
        <v>3.4641016151377544</v>
      </c>
      <c r="U450">
        <f t="shared" si="48"/>
        <v>0</v>
      </c>
      <c r="V450" t="str">
        <f t="shared" si="58"/>
        <v>Cluster 1</v>
      </c>
      <c r="W450">
        <f t="shared" si="59"/>
        <v>37</v>
      </c>
      <c r="X450">
        <f t="shared" si="60"/>
        <v>0.5</v>
      </c>
    </row>
    <row r="451" spans="1:24">
      <c r="A451" s="61" t="s">
        <v>57</v>
      </c>
      <c r="B451" s="96">
        <v>1</v>
      </c>
      <c r="C451" s="96">
        <v>1</v>
      </c>
      <c r="D451" s="96">
        <v>1</v>
      </c>
      <c r="E451" s="96">
        <v>1</v>
      </c>
      <c r="F451" s="96">
        <v>1</v>
      </c>
      <c r="G451" s="96">
        <v>1</v>
      </c>
      <c r="H451" s="96">
        <v>1</v>
      </c>
      <c r="I451" s="96">
        <v>1</v>
      </c>
      <c r="J451" s="96">
        <v>1</v>
      </c>
      <c r="K451" s="96">
        <v>1</v>
      </c>
      <c r="L451" s="96">
        <v>1</v>
      </c>
      <c r="M451" s="96">
        <v>1</v>
      </c>
      <c r="N451" s="96">
        <v>1</v>
      </c>
      <c r="O451" s="96">
        <v>1</v>
      </c>
      <c r="P451" s="66">
        <f t="shared" si="52"/>
        <v>14</v>
      </c>
      <c r="Q451">
        <f t="shared" si="53"/>
        <v>21</v>
      </c>
      <c r="R451">
        <f t="shared" si="55"/>
        <v>2.4494897427831779</v>
      </c>
      <c r="S451">
        <f t="shared" si="56"/>
        <v>0</v>
      </c>
      <c r="T451">
        <f t="shared" si="57"/>
        <v>3.4641016151377544</v>
      </c>
      <c r="U451">
        <f t="shared" si="48"/>
        <v>0</v>
      </c>
      <c r="V451" t="str">
        <f t="shared" si="58"/>
        <v>Cluster 1</v>
      </c>
      <c r="W451">
        <f t="shared" si="59"/>
        <v>37</v>
      </c>
      <c r="X451">
        <f t="shared" si="60"/>
        <v>0.5</v>
      </c>
    </row>
    <row r="452" spans="1:24">
      <c r="A452" s="61" t="s">
        <v>62</v>
      </c>
      <c r="B452" s="96">
        <v>1</v>
      </c>
      <c r="C452" s="96">
        <v>1</v>
      </c>
      <c r="D452" s="96">
        <v>1</v>
      </c>
      <c r="E452" s="96">
        <v>1</v>
      </c>
      <c r="F452" s="96">
        <v>1</v>
      </c>
      <c r="G452" s="96">
        <v>1</v>
      </c>
      <c r="H452" s="96">
        <v>1</v>
      </c>
      <c r="I452" s="96">
        <v>1</v>
      </c>
      <c r="J452" s="96">
        <v>1</v>
      </c>
      <c r="K452" s="96">
        <v>1</v>
      </c>
      <c r="L452" s="96">
        <v>1</v>
      </c>
      <c r="M452" s="96">
        <v>1</v>
      </c>
      <c r="N452" s="96">
        <v>1</v>
      </c>
      <c r="O452" s="96">
        <v>1</v>
      </c>
      <c r="P452" s="66">
        <f t="shared" si="52"/>
        <v>14</v>
      </c>
      <c r="Q452">
        <f t="shared" si="53"/>
        <v>21</v>
      </c>
      <c r="R452">
        <f t="shared" si="55"/>
        <v>2.4494897427831779</v>
      </c>
      <c r="S452">
        <f t="shared" si="56"/>
        <v>0</v>
      </c>
      <c r="T452">
        <f t="shared" si="57"/>
        <v>3.4641016151377544</v>
      </c>
      <c r="U452">
        <f t="shared" si="48"/>
        <v>0</v>
      </c>
      <c r="V452" t="str">
        <f t="shared" si="58"/>
        <v>Cluster 1</v>
      </c>
      <c r="W452">
        <f t="shared" si="59"/>
        <v>37</v>
      </c>
      <c r="X452">
        <f t="shared" si="60"/>
        <v>0.5</v>
      </c>
    </row>
    <row r="453" spans="1:24">
      <c r="A453" s="61" t="s">
        <v>64</v>
      </c>
      <c r="B453" s="96">
        <v>1</v>
      </c>
      <c r="C453" s="96">
        <v>1</v>
      </c>
      <c r="D453" s="96">
        <v>1</v>
      </c>
      <c r="E453" s="96">
        <v>1</v>
      </c>
      <c r="F453" s="96">
        <v>1</v>
      </c>
      <c r="G453" s="96">
        <v>1</v>
      </c>
      <c r="H453" s="96">
        <v>1</v>
      </c>
      <c r="I453" s="96">
        <v>1</v>
      </c>
      <c r="J453" s="96">
        <v>1</v>
      </c>
      <c r="K453" s="96">
        <v>1</v>
      </c>
      <c r="L453" s="96">
        <v>1</v>
      </c>
      <c r="M453" s="96">
        <v>1</v>
      </c>
      <c r="N453" s="96">
        <v>1</v>
      </c>
      <c r="O453" s="96">
        <v>1</v>
      </c>
      <c r="P453" s="66">
        <f t="shared" si="52"/>
        <v>14</v>
      </c>
      <c r="Q453">
        <f t="shared" si="53"/>
        <v>21</v>
      </c>
      <c r="R453">
        <f t="shared" si="55"/>
        <v>2.4494897427831779</v>
      </c>
      <c r="S453">
        <f t="shared" si="56"/>
        <v>0</v>
      </c>
      <c r="T453">
        <f t="shared" si="57"/>
        <v>3.4641016151377544</v>
      </c>
      <c r="U453">
        <f t="shared" si="48"/>
        <v>0</v>
      </c>
      <c r="V453" t="str">
        <f t="shared" si="58"/>
        <v>Cluster 1</v>
      </c>
      <c r="W453">
        <f t="shared" si="59"/>
        <v>37</v>
      </c>
      <c r="X453">
        <f t="shared" si="60"/>
        <v>0.5</v>
      </c>
    </row>
    <row r="454" spans="1:24">
      <c r="A454" s="61" t="s">
        <v>73</v>
      </c>
      <c r="B454" s="96">
        <v>1</v>
      </c>
      <c r="C454" s="96">
        <v>1</v>
      </c>
      <c r="D454" s="96">
        <v>1</v>
      </c>
      <c r="E454" s="96">
        <v>1</v>
      </c>
      <c r="F454" s="96">
        <v>1</v>
      </c>
      <c r="G454" s="96">
        <v>1</v>
      </c>
      <c r="H454" s="96">
        <v>1</v>
      </c>
      <c r="I454" s="96">
        <v>1</v>
      </c>
      <c r="J454" s="96">
        <v>1</v>
      </c>
      <c r="K454" s="96">
        <v>1</v>
      </c>
      <c r="L454" s="96">
        <v>1</v>
      </c>
      <c r="M454" s="96">
        <v>1</v>
      </c>
      <c r="N454" s="96">
        <v>1</v>
      </c>
      <c r="O454" s="96">
        <v>1</v>
      </c>
      <c r="P454" s="66">
        <f t="shared" si="52"/>
        <v>14</v>
      </c>
      <c r="Q454">
        <f t="shared" si="53"/>
        <v>21</v>
      </c>
      <c r="R454">
        <f t="shared" si="55"/>
        <v>2.4494897427831779</v>
      </c>
      <c r="S454">
        <f t="shared" si="56"/>
        <v>0</v>
      </c>
      <c r="T454">
        <f t="shared" si="57"/>
        <v>3.4641016151377544</v>
      </c>
      <c r="U454">
        <f t="shared" si="48"/>
        <v>0</v>
      </c>
      <c r="V454" t="str">
        <f t="shared" si="58"/>
        <v>Cluster 1</v>
      </c>
      <c r="W454">
        <f t="shared" si="59"/>
        <v>37</v>
      </c>
      <c r="X454">
        <f t="shared" si="60"/>
        <v>0.5</v>
      </c>
    </row>
    <row r="455" spans="1:24">
      <c r="A455" s="61" t="s">
        <v>77</v>
      </c>
      <c r="B455" s="96">
        <v>1</v>
      </c>
      <c r="C455" s="96">
        <v>1</v>
      </c>
      <c r="D455" s="96">
        <v>1</v>
      </c>
      <c r="E455" s="96">
        <v>1</v>
      </c>
      <c r="F455" s="96">
        <v>1</v>
      </c>
      <c r="G455" s="96">
        <v>1</v>
      </c>
      <c r="H455" s="96">
        <v>1</v>
      </c>
      <c r="I455" s="96">
        <v>1</v>
      </c>
      <c r="J455" s="96">
        <v>1</v>
      </c>
      <c r="K455" s="96">
        <v>1</v>
      </c>
      <c r="L455" s="96">
        <v>1</v>
      </c>
      <c r="M455" s="96">
        <v>1</v>
      </c>
      <c r="N455" s="96">
        <v>1</v>
      </c>
      <c r="O455" s="96">
        <v>1</v>
      </c>
      <c r="P455" s="66">
        <f t="shared" si="52"/>
        <v>14</v>
      </c>
      <c r="Q455">
        <f t="shared" si="53"/>
        <v>21</v>
      </c>
      <c r="R455">
        <f t="shared" si="55"/>
        <v>2.4494897427831779</v>
      </c>
      <c r="S455">
        <f t="shared" si="56"/>
        <v>0</v>
      </c>
      <c r="T455">
        <f t="shared" si="57"/>
        <v>3.4641016151377544</v>
      </c>
      <c r="U455">
        <f t="shared" si="48"/>
        <v>0</v>
      </c>
      <c r="V455" t="str">
        <f t="shared" si="58"/>
        <v>Cluster 1</v>
      </c>
      <c r="W455">
        <f t="shared" si="59"/>
        <v>37</v>
      </c>
      <c r="X455">
        <f t="shared" si="60"/>
        <v>0.5</v>
      </c>
    </row>
    <row r="456" spans="1:24">
      <c r="A456" s="61" t="s">
        <v>84</v>
      </c>
      <c r="B456" s="96">
        <v>1</v>
      </c>
      <c r="C456" s="96">
        <v>1</v>
      </c>
      <c r="D456" s="96">
        <v>1</v>
      </c>
      <c r="E456" s="96">
        <v>1</v>
      </c>
      <c r="F456" s="96">
        <v>1</v>
      </c>
      <c r="G456" s="96">
        <v>1</v>
      </c>
      <c r="H456" s="96">
        <v>1</v>
      </c>
      <c r="I456" s="96">
        <v>1</v>
      </c>
      <c r="J456" s="96">
        <v>1</v>
      </c>
      <c r="K456" s="96">
        <v>1</v>
      </c>
      <c r="L456" s="96">
        <v>1</v>
      </c>
      <c r="M456" s="96">
        <v>1</v>
      </c>
      <c r="N456" s="96">
        <v>1</v>
      </c>
      <c r="O456" s="96">
        <v>1</v>
      </c>
      <c r="P456" s="66">
        <f t="shared" si="52"/>
        <v>14</v>
      </c>
      <c r="Q456">
        <f t="shared" si="53"/>
        <v>21</v>
      </c>
      <c r="R456">
        <f t="shared" si="55"/>
        <v>2.4494897427831779</v>
      </c>
      <c r="S456">
        <f t="shared" si="56"/>
        <v>0</v>
      </c>
      <c r="T456">
        <f t="shared" si="57"/>
        <v>3.4641016151377544</v>
      </c>
      <c r="U456">
        <f t="shared" si="48"/>
        <v>0</v>
      </c>
      <c r="V456" t="str">
        <f t="shared" si="58"/>
        <v>Cluster 1</v>
      </c>
      <c r="W456">
        <f t="shared" si="59"/>
        <v>37</v>
      </c>
      <c r="X456">
        <f t="shared" si="60"/>
        <v>0.5</v>
      </c>
    </row>
    <row r="457" spans="1:24">
      <c r="A457" s="61" t="s">
        <v>86</v>
      </c>
      <c r="B457" s="96">
        <v>1</v>
      </c>
      <c r="C457" s="96">
        <v>1</v>
      </c>
      <c r="D457" s="96">
        <v>1</v>
      </c>
      <c r="E457" s="96">
        <v>1</v>
      </c>
      <c r="F457" s="96">
        <v>1</v>
      </c>
      <c r="G457" s="96">
        <v>1</v>
      </c>
      <c r="H457" s="96">
        <v>1</v>
      </c>
      <c r="I457" s="96">
        <v>1</v>
      </c>
      <c r="J457" s="96">
        <v>1</v>
      </c>
      <c r="K457" s="96">
        <v>1</v>
      </c>
      <c r="L457" s="96">
        <v>1</v>
      </c>
      <c r="M457" s="96">
        <v>1</v>
      </c>
      <c r="N457" s="96">
        <v>1</v>
      </c>
      <c r="O457" s="96">
        <v>1</v>
      </c>
      <c r="P457" s="66">
        <f t="shared" si="52"/>
        <v>14</v>
      </c>
      <c r="Q457">
        <f t="shared" si="53"/>
        <v>21</v>
      </c>
      <c r="R457">
        <f t="shared" si="55"/>
        <v>2.4494897427831779</v>
      </c>
      <c r="S457">
        <f t="shared" si="56"/>
        <v>0</v>
      </c>
      <c r="T457">
        <f t="shared" si="57"/>
        <v>3.4641016151377544</v>
      </c>
      <c r="U457">
        <f t="shared" si="48"/>
        <v>0</v>
      </c>
      <c r="V457" t="str">
        <f t="shared" si="58"/>
        <v>Cluster 1</v>
      </c>
      <c r="W457">
        <f t="shared" si="59"/>
        <v>37</v>
      </c>
      <c r="X457">
        <f t="shared" si="60"/>
        <v>0.5</v>
      </c>
    </row>
    <row r="458" spans="1:24">
      <c r="A458" s="61" t="s">
        <v>28</v>
      </c>
      <c r="B458" s="63">
        <v>1</v>
      </c>
      <c r="C458" s="63">
        <v>1</v>
      </c>
      <c r="D458" s="63">
        <v>0</v>
      </c>
      <c r="E458" s="63">
        <v>0</v>
      </c>
      <c r="F458" s="63">
        <v>0</v>
      </c>
      <c r="G458" s="63">
        <v>0</v>
      </c>
      <c r="H458" s="63">
        <v>0</v>
      </c>
      <c r="I458" s="63">
        <v>0</v>
      </c>
      <c r="J458" s="63">
        <v>0</v>
      </c>
      <c r="K458" s="63">
        <v>0</v>
      </c>
      <c r="L458" s="63">
        <v>0</v>
      </c>
      <c r="M458" s="63">
        <v>0</v>
      </c>
      <c r="N458" s="63">
        <v>0</v>
      </c>
      <c r="O458" s="63">
        <v>0</v>
      </c>
      <c r="P458" s="66">
        <f t="shared" si="52"/>
        <v>2</v>
      </c>
      <c r="Q458">
        <f t="shared" si="53"/>
        <v>12</v>
      </c>
      <c r="R458">
        <f t="shared" si="55"/>
        <v>2.4494897427831779</v>
      </c>
      <c r="S458">
        <f t="shared" si="56"/>
        <v>3.4641016151377544</v>
      </c>
      <c r="T458">
        <f t="shared" si="57"/>
        <v>0</v>
      </c>
      <c r="U458">
        <f t="shared" si="48"/>
        <v>0</v>
      </c>
      <c r="V458" t="str">
        <f t="shared" si="58"/>
        <v>Cluster 2</v>
      </c>
      <c r="W458">
        <f t="shared" si="59"/>
        <v>37</v>
      </c>
      <c r="X458">
        <f t="shared" si="60"/>
        <v>0.5</v>
      </c>
    </row>
    <row r="459" spans="1:24">
      <c r="A459" s="61" t="s">
        <v>33</v>
      </c>
      <c r="B459" s="63">
        <v>1</v>
      </c>
      <c r="C459" s="63">
        <v>1</v>
      </c>
      <c r="D459" s="63">
        <v>0</v>
      </c>
      <c r="E459" s="63">
        <v>0</v>
      </c>
      <c r="F459" s="63">
        <v>0</v>
      </c>
      <c r="G459" s="63">
        <v>0</v>
      </c>
      <c r="H459" s="63">
        <v>0</v>
      </c>
      <c r="I459" s="63">
        <v>0</v>
      </c>
      <c r="J459" s="63">
        <v>0</v>
      </c>
      <c r="K459" s="63">
        <v>0</v>
      </c>
      <c r="L459" s="63">
        <v>0</v>
      </c>
      <c r="M459" s="63">
        <v>0</v>
      </c>
      <c r="N459" s="63">
        <v>0</v>
      </c>
      <c r="O459" s="63">
        <v>0</v>
      </c>
      <c r="P459" s="66">
        <f t="shared" si="52"/>
        <v>2</v>
      </c>
      <c r="Q459">
        <f t="shared" si="53"/>
        <v>12</v>
      </c>
      <c r="R459">
        <f t="shared" si="55"/>
        <v>2.4494897427831779</v>
      </c>
      <c r="S459">
        <f t="shared" si="56"/>
        <v>3.4641016151377544</v>
      </c>
      <c r="T459">
        <f t="shared" si="57"/>
        <v>0</v>
      </c>
      <c r="U459">
        <f t="shared" si="48"/>
        <v>0</v>
      </c>
      <c r="V459" t="str">
        <f t="shared" si="58"/>
        <v>Cluster 2</v>
      </c>
      <c r="W459">
        <f t="shared" si="59"/>
        <v>37</v>
      </c>
      <c r="X459">
        <f t="shared" si="60"/>
        <v>0.5</v>
      </c>
    </row>
    <row r="460" spans="1:24">
      <c r="A460" s="61" t="s">
        <v>36</v>
      </c>
      <c r="B460" s="63">
        <v>1</v>
      </c>
      <c r="C460" s="63">
        <v>1</v>
      </c>
      <c r="D460" s="63">
        <v>0</v>
      </c>
      <c r="E460" s="63">
        <v>0</v>
      </c>
      <c r="F460" s="63">
        <v>0</v>
      </c>
      <c r="G460" s="63">
        <v>0</v>
      </c>
      <c r="H460" s="63">
        <v>0</v>
      </c>
      <c r="I460" s="63">
        <v>0</v>
      </c>
      <c r="J460" s="63">
        <v>0</v>
      </c>
      <c r="K460" s="63">
        <v>0</v>
      </c>
      <c r="L460" s="63">
        <v>0</v>
      </c>
      <c r="M460" s="63">
        <v>0</v>
      </c>
      <c r="N460" s="63">
        <v>0</v>
      </c>
      <c r="O460" s="63">
        <v>0</v>
      </c>
      <c r="P460" s="66">
        <f t="shared" si="52"/>
        <v>2</v>
      </c>
      <c r="Q460">
        <f t="shared" si="53"/>
        <v>12</v>
      </c>
      <c r="R460">
        <f t="shared" si="55"/>
        <v>2.4494897427831779</v>
      </c>
      <c r="S460">
        <f t="shared" si="56"/>
        <v>3.4641016151377544</v>
      </c>
      <c r="T460">
        <f t="shared" si="57"/>
        <v>0</v>
      </c>
      <c r="U460">
        <f t="shared" si="48"/>
        <v>0</v>
      </c>
      <c r="V460" t="str">
        <f t="shared" si="58"/>
        <v>Cluster 2</v>
      </c>
      <c r="W460">
        <f t="shared" si="59"/>
        <v>37</v>
      </c>
      <c r="X460">
        <f t="shared" si="60"/>
        <v>0.5</v>
      </c>
    </row>
    <row r="461" spans="1:24">
      <c r="A461" s="61" t="s">
        <v>49</v>
      </c>
      <c r="B461" s="63">
        <v>1</v>
      </c>
      <c r="C461" s="63">
        <v>1</v>
      </c>
      <c r="D461" s="63">
        <v>0</v>
      </c>
      <c r="E461" s="63">
        <v>0</v>
      </c>
      <c r="F461" s="63">
        <v>0</v>
      </c>
      <c r="G461" s="63">
        <v>0</v>
      </c>
      <c r="H461" s="63">
        <v>0</v>
      </c>
      <c r="I461" s="63">
        <v>0</v>
      </c>
      <c r="J461" s="63">
        <v>0</v>
      </c>
      <c r="K461" s="63">
        <v>0</v>
      </c>
      <c r="L461" s="63">
        <v>0</v>
      </c>
      <c r="M461" s="63">
        <v>0</v>
      </c>
      <c r="N461" s="63">
        <v>0</v>
      </c>
      <c r="O461" s="63">
        <v>0</v>
      </c>
      <c r="P461" s="66">
        <f t="shared" si="52"/>
        <v>2</v>
      </c>
      <c r="Q461">
        <f t="shared" si="53"/>
        <v>12</v>
      </c>
      <c r="R461">
        <f t="shared" si="55"/>
        <v>2.4494897427831779</v>
      </c>
      <c r="S461">
        <f t="shared" si="56"/>
        <v>3.4641016151377544</v>
      </c>
      <c r="T461">
        <f t="shared" si="57"/>
        <v>0</v>
      </c>
      <c r="U461">
        <f t="shared" si="48"/>
        <v>0</v>
      </c>
      <c r="V461" t="str">
        <f t="shared" si="58"/>
        <v>Cluster 2</v>
      </c>
      <c r="W461">
        <f t="shared" si="59"/>
        <v>37</v>
      </c>
      <c r="X461">
        <f t="shared" si="60"/>
        <v>0.5</v>
      </c>
    </row>
    <row r="462" spans="1:24">
      <c r="A462" s="61" t="s">
        <v>50</v>
      </c>
      <c r="B462" s="63">
        <v>1</v>
      </c>
      <c r="C462" s="63">
        <v>1</v>
      </c>
      <c r="D462" s="63">
        <v>0</v>
      </c>
      <c r="E462" s="63">
        <v>0</v>
      </c>
      <c r="F462" s="63">
        <v>0</v>
      </c>
      <c r="G462" s="63">
        <v>0</v>
      </c>
      <c r="H462" s="63">
        <v>0</v>
      </c>
      <c r="I462" s="63">
        <v>0</v>
      </c>
      <c r="J462" s="63">
        <v>0</v>
      </c>
      <c r="K462" s="63">
        <v>0</v>
      </c>
      <c r="L462" s="63">
        <v>0</v>
      </c>
      <c r="M462" s="63">
        <v>0</v>
      </c>
      <c r="N462" s="63">
        <v>0</v>
      </c>
      <c r="O462" s="63">
        <v>0</v>
      </c>
      <c r="P462" s="66">
        <f t="shared" si="52"/>
        <v>2</v>
      </c>
      <c r="Q462">
        <f t="shared" si="53"/>
        <v>12</v>
      </c>
      <c r="R462">
        <f t="shared" si="55"/>
        <v>2.4494897427831779</v>
      </c>
      <c r="S462">
        <f t="shared" si="56"/>
        <v>3.4641016151377544</v>
      </c>
      <c r="T462">
        <f t="shared" si="57"/>
        <v>0</v>
      </c>
      <c r="U462">
        <f t="shared" si="48"/>
        <v>0</v>
      </c>
      <c r="V462" t="str">
        <f t="shared" si="58"/>
        <v>Cluster 2</v>
      </c>
      <c r="W462">
        <f t="shared" si="59"/>
        <v>37</v>
      </c>
      <c r="X462">
        <f t="shared" si="60"/>
        <v>0.5</v>
      </c>
    </row>
    <row r="463" spans="1:24">
      <c r="A463" s="61" t="s">
        <v>51</v>
      </c>
      <c r="B463" s="63">
        <v>1</v>
      </c>
      <c r="C463" s="63">
        <v>1</v>
      </c>
      <c r="D463" s="63">
        <v>0</v>
      </c>
      <c r="E463" s="63">
        <v>0</v>
      </c>
      <c r="F463" s="63">
        <v>0</v>
      </c>
      <c r="G463" s="63">
        <v>0</v>
      </c>
      <c r="H463" s="63">
        <v>0</v>
      </c>
      <c r="I463" s="63">
        <v>0</v>
      </c>
      <c r="J463" s="63">
        <v>0</v>
      </c>
      <c r="K463" s="63">
        <v>0</v>
      </c>
      <c r="L463" s="63">
        <v>0</v>
      </c>
      <c r="M463" s="63">
        <v>0</v>
      </c>
      <c r="N463" s="63">
        <v>0</v>
      </c>
      <c r="O463" s="63">
        <v>0</v>
      </c>
      <c r="P463" s="66">
        <f t="shared" si="52"/>
        <v>2</v>
      </c>
      <c r="Q463">
        <f t="shared" si="53"/>
        <v>12</v>
      </c>
      <c r="R463">
        <f t="shared" si="55"/>
        <v>2.4494897427831779</v>
      </c>
      <c r="S463">
        <f t="shared" si="56"/>
        <v>3.4641016151377544</v>
      </c>
      <c r="T463">
        <f t="shared" si="57"/>
        <v>0</v>
      </c>
      <c r="U463">
        <f t="shared" si="48"/>
        <v>0</v>
      </c>
      <c r="V463" t="str">
        <f t="shared" si="58"/>
        <v>Cluster 2</v>
      </c>
      <c r="W463">
        <f t="shared" si="59"/>
        <v>37</v>
      </c>
      <c r="X463">
        <f t="shared" si="60"/>
        <v>0.5</v>
      </c>
    </row>
    <row r="464" spans="1:24">
      <c r="A464" s="61" t="s">
        <v>54</v>
      </c>
      <c r="B464" s="63">
        <v>1</v>
      </c>
      <c r="C464" s="63">
        <v>1</v>
      </c>
      <c r="D464" s="63">
        <v>0</v>
      </c>
      <c r="E464" s="63">
        <v>0</v>
      </c>
      <c r="F464" s="63">
        <v>0</v>
      </c>
      <c r="G464" s="63">
        <v>0</v>
      </c>
      <c r="H464" s="63">
        <v>0</v>
      </c>
      <c r="I464" s="63">
        <v>0</v>
      </c>
      <c r="J464" s="63">
        <v>0</v>
      </c>
      <c r="K464" s="63">
        <v>0</v>
      </c>
      <c r="L464" s="63">
        <v>0</v>
      </c>
      <c r="M464" s="63">
        <v>0</v>
      </c>
      <c r="N464" s="63">
        <v>0</v>
      </c>
      <c r="O464" s="63">
        <v>0</v>
      </c>
      <c r="P464" s="66">
        <f t="shared" si="52"/>
        <v>2</v>
      </c>
      <c r="Q464">
        <f t="shared" si="53"/>
        <v>12</v>
      </c>
      <c r="R464">
        <f t="shared" ref="R464:R473" si="61">SQRT((((B464-$B$395)^2)+((C464-$C$395)^2)+((D464-$D$395)^2)+((E464-$E$395)^2)+((F464-$F$395)^2)+((G464-$G$395)^2)+((H464-$H$395)^2)+((I464-$I$395)^2)+((J464-$J$395)^2)+((K464-$K$395)^2)+((L464-$L$395)^2)+((M464-$M$395)^2)+((N464-$N$395)^2)+((O464-$O$395)^2)))</f>
        <v>2.4494897427831779</v>
      </c>
      <c r="S464">
        <f t="shared" ref="S464:S473" si="62">SQRT((((B464-$B$396)^2)+((C464-$C$396)^2)+((D464-$D$396)^2)+((E464-$E$396)^2)+((F464-$F$396)^2)+((G464-$G$396)^2)+((H464-$H$396)^2)+((I464-$I$396)^2)+((J464-$J$396)^2)+((K464-$K$396)^2)+((L464-$L$396)^2)+((M464-$M$396)^2)+((N464-$N$396)^2)+((O464-$O$396)^2)))</f>
        <v>3.4641016151377544</v>
      </c>
      <c r="T464">
        <f t="shared" ref="T464:T473" si="63">SQRT((((B464-$B$397)^2)+((C464-$C$397)^2)+((D464-$D$397)^2)+((E464-$E$397)^2)+((F464-$F$397)^2)+((G464-$G$397)^2)+((H464-$H$397)^2)+((I464-$I$397)^2)+((J464-$J$397)^2)+((K464-$K$397)^2)+((L464-$L$397)^2)+((M464-$M$397)^2)+((N464-$N$397)^2)+((O464-$O$397)^2)))</f>
        <v>0</v>
      </c>
      <c r="U464">
        <f t="shared" ref="U464:U473" si="64">MIN(R464:T464)</f>
        <v>0</v>
      </c>
      <c r="V464" t="str">
        <f t="shared" ref="V464:V473" si="65">IF(MIN(R464:T464)=R464,"Cluster 0",IF(MIN(R464:T464)=S464,"Cluster 1",IF(MIN(R464:T464)=T464,"Cluster 2","Cluster 3")))</f>
        <v>Cluster 2</v>
      </c>
      <c r="W464">
        <f t="shared" ref="W464:W473" si="66">COUNTIF($U$400:$U$473, U464)</f>
        <v>37</v>
      </c>
      <c r="X464">
        <f t="shared" ref="X464:X473" si="67">W464/$AA$401</f>
        <v>0.5</v>
      </c>
    </row>
    <row r="465" spans="1:24">
      <c r="A465" s="61" t="s">
        <v>56</v>
      </c>
      <c r="B465" s="63">
        <v>1</v>
      </c>
      <c r="C465" s="63">
        <v>1</v>
      </c>
      <c r="D465" s="63">
        <v>0</v>
      </c>
      <c r="E465" s="63">
        <v>0</v>
      </c>
      <c r="F465" s="63">
        <v>0</v>
      </c>
      <c r="G465" s="63">
        <v>0</v>
      </c>
      <c r="H465" s="63">
        <v>0</v>
      </c>
      <c r="I465" s="63">
        <v>0</v>
      </c>
      <c r="J465" s="63">
        <v>0</v>
      </c>
      <c r="K465" s="63">
        <v>0</v>
      </c>
      <c r="L465" s="63">
        <v>0</v>
      </c>
      <c r="M465" s="63">
        <v>0</v>
      </c>
      <c r="N465" s="63">
        <v>0</v>
      </c>
      <c r="O465" s="63">
        <v>0</v>
      </c>
      <c r="P465" s="66">
        <f t="shared" ref="P465:P473" si="68">SUM(B465:O465)</f>
        <v>2</v>
      </c>
      <c r="Q465">
        <f t="shared" ref="Q465:Q473" si="69">COUNTIF($P$400:$P$473,P465)</f>
        <v>12</v>
      </c>
      <c r="R465">
        <f t="shared" si="61"/>
        <v>2.4494897427831779</v>
      </c>
      <c r="S465">
        <f t="shared" si="62"/>
        <v>3.4641016151377544</v>
      </c>
      <c r="T465">
        <f t="shared" si="63"/>
        <v>0</v>
      </c>
      <c r="U465">
        <f t="shared" si="64"/>
        <v>0</v>
      </c>
      <c r="V465" t="str">
        <f t="shared" si="65"/>
        <v>Cluster 2</v>
      </c>
      <c r="W465">
        <f t="shared" si="66"/>
        <v>37</v>
      </c>
      <c r="X465">
        <f t="shared" si="67"/>
        <v>0.5</v>
      </c>
    </row>
    <row r="466" spans="1:24">
      <c r="A466" s="61" t="s">
        <v>59</v>
      </c>
      <c r="B466" s="63">
        <v>1</v>
      </c>
      <c r="C466" s="63">
        <v>1</v>
      </c>
      <c r="D466" s="63">
        <v>0</v>
      </c>
      <c r="E466" s="63">
        <v>0</v>
      </c>
      <c r="F466" s="63">
        <v>0</v>
      </c>
      <c r="G466" s="63">
        <v>0</v>
      </c>
      <c r="H466" s="63">
        <v>0</v>
      </c>
      <c r="I466" s="63">
        <v>0</v>
      </c>
      <c r="J466" s="63">
        <v>0</v>
      </c>
      <c r="K466" s="63">
        <v>0</v>
      </c>
      <c r="L466" s="63">
        <v>0</v>
      </c>
      <c r="M466" s="63">
        <v>0</v>
      </c>
      <c r="N466" s="63">
        <v>0</v>
      </c>
      <c r="O466" s="63">
        <v>0</v>
      </c>
      <c r="P466" s="66">
        <f t="shared" si="68"/>
        <v>2</v>
      </c>
      <c r="Q466">
        <f t="shared" si="69"/>
        <v>12</v>
      </c>
      <c r="R466">
        <f t="shared" si="61"/>
        <v>2.4494897427831779</v>
      </c>
      <c r="S466">
        <f t="shared" si="62"/>
        <v>3.4641016151377544</v>
      </c>
      <c r="T466">
        <f t="shared" si="63"/>
        <v>0</v>
      </c>
      <c r="U466">
        <f t="shared" si="64"/>
        <v>0</v>
      </c>
      <c r="V466" t="str">
        <f t="shared" si="65"/>
        <v>Cluster 2</v>
      </c>
      <c r="W466">
        <f t="shared" si="66"/>
        <v>37</v>
      </c>
      <c r="X466">
        <f t="shared" si="67"/>
        <v>0.5</v>
      </c>
    </row>
    <row r="467" spans="1:24">
      <c r="A467" s="61" t="s">
        <v>65</v>
      </c>
      <c r="B467" s="63">
        <v>1</v>
      </c>
      <c r="C467" s="63">
        <v>1</v>
      </c>
      <c r="D467" s="63">
        <v>0</v>
      </c>
      <c r="E467" s="63">
        <v>0</v>
      </c>
      <c r="F467" s="63">
        <v>0</v>
      </c>
      <c r="G467" s="63">
        <v>0</v>
      </c>
      <c r="H467" s="63">
        <v>0</v>
      </c>
      <c r="I467" s="63">
        <v>0</v>
      </c>
      <c r="J467" s="63">
        <v>0</v>
      </c>
      <c r="K467" s="63">
        <v>0</v>
      </c>
      <c r="L467" s="63">
        <v>0</v>
      </c>
      <c r="M467" s="63">
        <v>0</v>
      </c>
      <c r="N467" s="63">
        <v>0</v>
      </c>
      <c r="O467" s="63">
        <v>0</v>
      </c>
      <c r="P467" s="66">
        <f t="shared" si="68"/>
        <v>2</v>
      </c>
      <c r="Q467">
        <f t="shared" si="69"/>
        <v>12</v>
      </c>
      <c r="R467">
        <f t="shared" si="61"/>
        <v>2.4494897427831779</v>
      </c>
      <c r="S467">
        <f t="shared" si="62"/>
        <v>3.4641016151377544</v>
      </c>
      <c r="T467">
        <f t="shared" si="63"/>
        <v>0</v>
      </c>
      <c r="U467">
        <f t="shared" si="64"/>
        <v>0</v>
      </c>
      <c r="V467" t="str">
        <f t="shared" si="65"/>
        <v>Cluster 2</v>
      </c>
      <c r="W467">
        <f t="shared" si="66"/>
        <v>37</v>
      </c>
      <c r="X467">
        <f t="shared" si="67"/>
        <v>0.5</v>
      </c>
    </row>
    <row r="468" spans="1:24">
      <c r="A468" s="61" t="s">
        <v>79</v>
      </c>
      <c r="B468" s="63">
        <v>1</v>
      </c>
      <c r="C468" s="63">
        <v>1</v>
      </c>
      <c r="D468" s="63">
        <v>0</v>
      </c>
      <c r="E468" s="63">
        <v>0</v>
      </c>
      <c r="F468" s="63">
        <v>0</v>
      </c>
      <c r="G468" s="63">
        <v>0</v>
      </c>
      <c r="H468" s="63">
        <v>0</v>
      </c>
      <c r="I468" s="63">
        <v>0</v>
      </c>
      <c r="J468" s="63">
        <v>0</v>
      </c>
      <c r="K468" s="63">
        <v>0</v>
      </c>
      <c r="L468" s="63">
        <v>0</v>
      </c>
      <c r="M468" s="63">
        <v>0</v>
      </c>
      <c r="N468" s="63">
        <v>0</v>
      </c>
      <c r="O468" s="63">
        <v>0</v>
      </c>
      <c r="P468" s="66">
        <f t="shared" si="68"/>
        <v>2</v>
      </c>
      <c r="Q468">
        <f t="shared" si="69"/>
        <v>12</v>
      </c>
      <c r="R468">
        <f t="shared" si="61"/>
        <v>2.4494897427831779</v>
      </c>
      <c r="S468">
        <f t="shared" si="62"/>
        <v>3.4641016151377544</v>
      </c>
      <c r="T468">
        <f t="shared" si="63"/>
        <v>0</v>
      </c>
      <c r="U468">
        <f t="shared" si="64"/>
        <v>0</v>
      </c>
      <c r="V468" t="str">
        <f t="shared" si="65"/>
        <v>Cluster 2</v>
      </c>
      <c r="W468">
        <f t="shared" si="66"/>
        <v>37</v>
      </c>
      <c r="X468">
        <f t="shared" si="67"/>
        <v>0.5</v>
      </c>
    </row>
    <row r="469" spans="1:24">
      <c r="A469" s="61" t="s">
        <v>82</v>
      </c>
      <c r="B469" s="63">
        <v>1</v>
      </c>
      <c r="C469" s="63">
        <v>1</v>
      </c>
      <c r="D469" s="63">
        <v>0</v>
      </c>
      <c r="E469" s="63">
        <v>0</v>
      </c>
      <c r="F469" s="63">
        <v>0</v>
      </c>
      <c r="G469" s="63">
        <v>0</v>
      </c>
      <c r="H469" s="63">
        <v>0</v>
      </c>
      <c r="I469" s="63">
        <v>0</v>
      </c>
      <c r="J469" s="63">
        <v>0</v>
      </c>
      <c r="K469" s="63">
        <v>0</v>
      </c>
      <c r="L469" s="63">
        <v>0</v>
      </c>
      <c r="M469" s="63">
        <v>0</v>
      </c>
      <c r="N469" s="63">
        <v>0</v>
      </c>
      <c r="O469" s="63">
        <v>0</v>
      </c>
      <c r="P469" s="66">
        <f t="shared" si="68"/>
        <v>2</v>
      </c>
      <c r="Q469">
        <f t="shared" si="69"/>
        <v>12</v>
      </c>
      <c r="R469">
        <f t="shared" si="61"/>
        <v>2.4494897427831779</v>
      </c>
      <c r="S469">
        <f t="shared" si="62"/>
        <v>3.4641016151377544</v>
      </c>
      <c r="T469">
        <f t="shared" si="63"/>
        <v>0</v>
      </c>
      <c r="U469">
        <f t="shared" si="64"/>
        <v>0</v>
      </c>
      <c r="V469" t="str">
        <f t="shared" si="65"/>
        <v>Cluster 2</v>
      </c>
      <c r="W469">
        <f t="shared" si="66"/>
        <v>37</v>
      </c>
      <c r="X469">
        <f t="shared" si="67"/>
        <v>0.5</v>
      </c>
    </row>
    <row r="470" spans="1:24">
      <c r="A470" s="61" t="s">
        <v>43</v>
      </c>
      <c r="B470" s="63">
        <v>1</v>
      </c>
      <c r="C470" s="63">
        <v>1</v>
      </c>
      <c r="D470" s="63">
        <v>1</v>
      </c>
      <c r="E470" s="63">
        <v>1</v>
      </c>
      <c r="F470" s="63">
        <v>1</v>
      </c>
      <c r="G470" s="63">
        <v>1</v>
      </c>
      <c r="H470" s="63">
        <v>1</v>
      </c>
      <c r="I470" s="63">
        <v>1</v>
      </c>
      <c r="J470" s="63">
        <v>0</v>
      </c>
      <c r="K470" s="63">
        <v>0</v>
      </c>
      <c r="L470" s="63">
        <v>0</v>
      </c>
      <c r="M470" s="63">
        <v>0</v>
      </c>
      <c r="N470" s="63">
        <v>0</v>
      </c>
      <c r="O470" s="63">
        <v>0</v>
      </c>
      <c r="P470" s="66">
        <f t="shared" si="68"/>
        <v>8</v>
      </c>
      <c r="Q470">
        <f t="shared" si="69"/>
        <v>4</v>
      </c>
      <c r="R470">
        <f t="shared" si="61"/>
        <v>0</v>
      </c>
      <c r="S470">
        <f t="shared" si="62"/>
        <v>2.4494897427831779</v>
      </c>
      <c r="T470">
        <f t="shared" si="63"/>
        <v>2.4494897427831779</v>
      </c>
      <c r="U470">
        <f t="shared" si="64"/>
        <v>0</v>
      </c>
      <c r="V470" t="str">
        <f t="shared" si="65"/>
        <v>Cluster 0</v>
      </c>
      <c r="W470">
        <f t="shared" si="66"/>
        <v>37</v>
      </c>
      <c r="X470">
        <f t="shared" si="67"/>
        <v>0.5</v>
      </c>
    </row>
    <row r="471" spans="1:24">
      <c r="A471" s="61" t="s">
        <v>71</v>
      </c>
      <c r="B471" s="63">
        <v>1</v>
      </c>
      <c r="C471" s="63">
        <v>1</v>
      </c>
      <c r="D471" s="63">
        <v>1</v>
      </c>
      <c r="E471" s="63">
        <v>1</v>
      </c>
      <c r="F471" s="63">
        <v>1</v>
      </c>
      <c r="G471" s="63">
        <v>1</v>
      </c>
      <c r="H471" s="63">
        <v>1</v>
      </c>
      <c r="I471" s="63">
        <v>1</v>
      </c>
      <c r="J471" s="63">
        <v>0</v>
      </c>
      <c r="K471" s="63">
        <v>0</v>
      </c>
      <c r="L471" s="63">
        <v>0</v>
      </c>
      <c r="M471" s="63">
        <v>0</v>
      </c>
      <c r="N471" s="63">
        <v>0</v>
      </c>
      <c r="O471" s="63">
        <v>0</v>
      </c>
      <c r="P471" s="66">
        <f t="shared" si="68"/>
        <v>8</v>
      </c>
      <c r="Q471">
        <f t="shared" si="69"/>
        <v>4</v>
      </c>
      <c r="R471">
        <f t="shared" si="61"/>
        <v>0</v>
      </c>
      <c r="S471">
        <f t="shared" si="62"/>
        <v>2.4494897427831779</v>
      </c>
      <c r="T471">
        <f t="shared" si="63"/>
        <v>2.4494897427831779</v>
      </c>
      <c r="U471">
        <f t="shared" si="64"/>
        <v>0</v>
      </c>
      <c r="V471" t="str">
        <f t="shared" si="65"/>
        <v>Cluster 0</v>
      </c>
      <c r="W471">
        <f t="shared" si="66"/>
        <v>37</v>
      </c>
      <c r="X471">
        <f t="shared" si="67"/>
        <v>0.5</v>
      </c>
    </row>
    <row r="472" spans="1:24">
      <c r="A472" s="61" t="s">
        <v>75</v>
      </c>
      <c r="B472" s="63">
        <v>1</v>
      </c>
      <c r="C472" s="63">
        <v>1</v>
      </c>
      <c r="D472" s="63">
        <v>1</v>
      </c>
      <c r="E472" s="63">
        <v>1</v>
      </c>
      <c r="F472" s="63">
        <v>1</v>
      </c>
      <c r="G472" s="63">
        <v>1</v>
      </c>
      <c r="H472" s="63">
        <v>1</v>
      </c>
      <c r="I472" s="63">
        <v>1</v>
      </c>
      <c r="J472" s="63">
        <v>0</v>
      </c>
      <c r="K472" s="63">
        <v>0</v>
      </c>
      <c r="L472" s="63">
        <v>0</v>
      </c>
      <c r="M472" s="63">
        <v>0</v>
      </c>
      <c r="N472" s="63">
        <v>0</v>
      </c>
      <c r="O472" s="63">
        <v>0</v>
      </c>
      <c r="P472" s="66">
        <f t="shared" si="68"/>
        <v>8</v>
      </c>
      <c r="Q472">
        <f t="shared" si="69"/>
        <v>4</v>
      </c>
      <c r="R472">
        <f t="shared" si="61"/>
        <v>0</v>
      </c>
      <c r="S472">
        <f t="shared" si="62"/>
        <v>2.4494897427831779</v>
      </c>
      <c r="T472">
        <f t="shared" si="63"/>
        <v>2.4494897427831779</v>
      </c>
      <c r="U472">
        <f t="shared" si="64"/>
        <v>0</v>
      </c>
      <c r="V472" t="str">
        <f t="shared" si="65"/>
        <v>Cluster 0</v>
      </c>
      <c r="W472">
        <f t="shared" si="66"/>
        <v>37</v>
      </c>
      <c r="X472">
        <f t="shared" si="67"/>
        <v>0.5</v>
      </c>
    </row>
    <row r="473" spans="1:24">
      <c r="A473" s="61" t="s">
        <v>76</v>
      </c>
      <c r="B473" s="63">
        <v>1</v>
      </c>
      <c r="C473" s="63">
        <v>1</v>
      </c>
      <c r="D473" s="63">
        <v>1</v>
      </c>
      <c r="E473" s="63">
        <v>1</v>
      </c>
      <c r="F473" s="63">
        <v>1</v>
      </c>
      <c r="G473" s="63">
        <v>1</v>
      </c>
      <c r="H473" s="63">
        <v>1</v>
      </c>
      <c r="I473" s="63">
        <v>1</v>
      </c>
      <c r="J473" s="63">
        <v>0</v>
      </c>
      <c r="K473" s="63">
        <v>0</v>
      </c>
      <c r="L473" s="63">
        <v>0</v>
      </c>
      <c r="M473" s="63">
        <v>0</v>
      </c>
      <c r="N473" s="63">
        <v>0</v>
      </c>
      <c r="O473" s="63">
        <v>0</v>
      </c>
      <c r="P473" s="66">
        <f t="shared" si="68"/>
        <v>8</v>
      </c>
      <c r="Q473">
        <f t="shared" si="69"/>
        <v>4</v>
      </c>
      <c r="R473">
        <f t="shared" si="61"/>
        <v>0</v>
      </c>
      <c r="S473">
        <f t="shared" si="62"/>
        <v>2.4494897427831779</v>
      </c>
      <c r="T473">
        <f t="shared" si="63"/>
        <v>2.4494897427831779</v>
      </c>
      <c r="U473">
        <f t="shared" si="64"/>
        <v>0</v>
      </c>
      <c r="V473" t="str">
        <f t="shared" si="65"/>
        <v>Cluster 0</v>
      </c>
      <c r="W473">
        <f t="shared" si="66"/>
        <v>37</v>
      </c>
      <c r="X473">
        <f t="shared" si="67"/>
        <v>0.5</v>
      </c>
    </row>
    <row r="475" spans="1:24">
      <c r="A475" s="222" t="s">
        <v>145</v>
      </c>
      <c r="B475" s="222"/>
      <c r="C475" s="222"/>
      <c r="D475" s="222"/>
      <c r="E475" s="222"/>
      <c r="F475" s="222"/>
      <c r="G475" s="222"/>
      <c r="H475" s="222"/>
      <c r="I475" s="222"/>
      <c r="J475" s="222"/>
      <c r="K475" s="222"/>
      <c r="L475" s="222"/>
      <c r="M475" s="222"/>
      <c r="N475" s="222"/>
      <c r="O475" s="222"/>
      <c r="P475" s="222"/>
      <c r="Q475" s="222"/>
      <c r="R475" s="222"/>
    </row>
    <row r="476" spans="1:24">
      <c r="A476" s="29" t="s">
        <v>104</v>
      </c>
      <c r="B476" s="88">
        <v>1</v>
      </c>
      <c r="C476" s="88">
        <v>1</v>
      </c>
      <c r="D476" s="88">
        <v>1</v>
      </c>
      <c r="E476" s="88">
        <v>1</v>
      </c>
      <c r="F476" s="88">
        <v>1</v>
      </c>
      <c r="G476" s="88">
        <v>1</v>
      </c>
      <c r="H476" s="88">
        <v>1</v>
      </c>
      <c r="I476" s="88">
        <v>1</v>
      </c>
      <c r="J476" s="88">
        <v>0</v>
      </c>
      <c r="K476" s="88">
        <v>0</v>
      </c>
      <c r="L476" s="88">
        <v>0</v>
      </c>
      <c r="M476" s="88">
        <v>0</v>
      </c>
      <c r="N476" s="88">
        <v>0</v>
      </c>
      <c r="O476" s="88">
        <v>0</v>
      </c>
    </row>
    <row r="477" spans="1:24">
      <c r="A477" s="29" t="s">
        <v>99</v>
      </c>
      <c r="B477" s="102">
        <v>1</v>
      </c>
      <c r="C477" s="102">
        <v>1</v>
      </c>
      <c r="D477" s="102">
        <v>1</v>
      </c>
      <c r="E477" s="102">
        <v>1</v>
      </c>
      <c r="F477" s="102">
        <v>1</v>
      </c>
      <c r="G477" s="102">
        <v>1</v>
      </c>
      <c r="H477" s="102">
        <v>1</v>
      </c>
      <c r="I477" s="102">
        <v>1</v>
      </c>
      <c r="J477" s="102">
        <v>1</v>
      </c>
      <c r="K477" s="102">
        <v>1</v>
      </c>
      <c r="L477" s="102">
        <v>1</v>
      </c>
      <c r="M477" s="102">
        <v>1</v>
      </c>
      <c r="N477" s="102">
        <v>1</v>
      </c>
      <c r="O477" s="102">
        <v>1</v>
      </c>
    </row>
    <row r="478" spans="1:24">
      <c r="A478" s="29" t="s">
        <v>100</v>
      </c>
      <c r="B478" s="103">
        <v>1</v>
      </c>
      <c r="C478" s="103">
        <v>1</v>
      </c>
      <c r="D478" s="24">
        <v>0</v>
      </c>
      <c r="E478" s="24">
        <v>0</v>
      </c>
      <c r="F478" s="24">
        <v>0</v>
      </c>
      <c r="G478" s="24">
        <v>0</v>
      </c>
      <c r="H478" s="24">
        <v>0</v>
      </c>
      <c r="I478" s="24">
        <v>0</v>
      </c>
      <c r="J478" s="24">
        <v>0</v>
      </c>
      <c r="K478" s="24">
        <v>0</v>
      </c>
      <c r="L478" s="24">
        <v>0</v>
      </c>
      <c r="M478" s="24">
        <v>0</v>
      </c>
      <c r="N478" s="24">
        <v>0</v>
      </c>
      <c r="O478" s="24">
        <v>0</v>
      </c>
    </row>
    <row r="479" spans="1:24">
      <c r="A479" s="29" t="s">
        <v>101</v>
      </c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</row>
    <row r="480" spans="1:24">
      <c r="A480" s="29" t="s">
        <v>102</v>
      </c>
      <c r="B480" s="105">
        <v>1</v>
      </c>
      <c r="C480" s="106">
        <v>1</v>
      </c>
      <c r="D480" s="106">
        <v>1</v>
      </c>
      <c r="E480" s="106">
        <v>0</v>
      </c>
      <c r="F480" s="106">
        <v>0</v>
      </c>
      <c r="G480" s="106">
        <v>0</v>
      </c>
      <c r="H480" s="106">
        <v>0</v>
      </c>
      <c r="I480" s="106">
        <v>0</v>
      </c>
      <c r="J480" s="106">
        <v>0</v>
      </c>
      <c r="K480" s="106">
        <v>0</v>
      </c>
      <c r="L480" s="106">
        <v>0</v>
      </c>
      <c r="M480" s="106">
        <v>0</v>
      </c>
      <c r="N480" s="106">
        <v>0</v>
      </c>
      <c r="O480" s="106">
        <v>0</v>
      </c>
      <c r="P480" s="29" t="s">
        <v>146</v>
      </c>
    </row>
    <row r="482" spans="1:32">
      <c r="A482" s="133" t="s">
        <v>12</v>
      </c>
      <c r="B482" s="134" t="s">
        <v>0</v>
      </c>
      <c r="C482" s="134" t="s">
        <v>1</v>
      </c>
      <c r="D482" s="134" t="s">
        <v>2</v>
      </c>
      <c r="E482" s="134" t="s">
        <v>3</v>
      </c>
      <c r="F482" s="134" t="s">
        <v>4</v>
      </c>
      <c r="G482" s="134" t="s">
        <v>5</v>
      </c>
      <c r="H482" s="134" t="s">
        <v>6</v>
      </c>
      <c r="I482" s="134" t="s">
        <v>7</v>
      </c>
      <c r="J482" s="134" t="s">
        <v>8</v>
      </c>
      <c r="K482" s="134" t="s">
        <v>9</v>
      </c>
      <c r="L482" s="134" t="s">
        <v>10</v>
      </c>
      <c r="M482" s="134" t="s">
        <v>10</v>
      </c>
      <c r="N482" s="134" t="s">
        <v>11</v>
      </c>
      <c r="O482" s="134" t="s">
        <v>9</v>
      </c>
      <c r="P482" s="187" t="s">
        <v>147</v>
      </c>
      <c r="Q482" s="187" t="s">
        <v>148</v>
      </c>
      <c r="R482" s="134" t="s">
        <v>104</v>
      </c>
      <c r="S482" s="134" t="s">
        <v>99</v>
      </c>
      <c r="T482" s="134" t="s">
        <v>100</v>
      </c>
      <c r="U482" s="134" t="s">
        <v>102</v>
      </c>
      <c r="V482" s="134" t="s">
        <v>107</v>
      </c>
      <c r="W482" s="134" t="s">
        <v>119</v>
      </c>
      <c r="X482" s="132" t="s">
        <v>135</v>
      </c>
      <c r="Y482" s="137" t="s">
        <v>139</v>
      </c>
      <c r="AA482" s="157" t="s">
        <v>107</v>
      </c>
      <c r="AB482" s="158">
        <f>MIN(V483:V556)</f>
        <v>0</v>
      </c>
    </row>
    <row r="483" spans="1:32">
      <c r="A483" s="135" t="s">
        <v>13</v>
      </c>
      <c r="B483" s="151">
        <v>1</v>
      </c>
      <c r="C483" s="151">
        <v>1</v>
      </c>
      <c r="D483" s="151">
        <v>1</v>
      </c>
      <c r="E483" s="151">
        <v>1</v>
      </c>
      <c r="F483" s="151">
        <v>1</v>
      </c>
      <c r="G483" s="151">
        <v>1</v>
      </c>
      <c r="H483" s="151">
        <v>1</v>
      </c>
      <c r="I483" s="151">
        <v>1</v>
      </c>
      <c r="J483" s="151">
        <v>1</v>
      </c>
      <c r="K483" s="151">
        <v>1</v>
      </c>
      <c r="L483" s="151">
        <v>1</v>
      </c>
      <c r="M483" s="151">
        <v>0</v>
      </c>
      <c r="N483" s="151">
        <v>0</v>
      </c>
      <c r="O483" s="151">
        <v>0</v>
      </c>
      <c r="P483" s="66">
        <f>SUM(B483:O483)</f>
        <v>11</v>
      </c>
      <c r="Q483">
        <f>COUNTIF($P$483:$P$556,P483)</f>
        <v>6</v>
      </c>
      <c r="R483" s="152">
        <f t="shared" ref="R483:R514" si="70">SQRT((((B483-$B$476)^2)+((C483-$C$476)^2)+((D483-$D$476)^2)+((E483-$E$476)^2)+((F483-$F$476)^2)+((G483-$G$476)^2)+((H483-$H$476)^2)+((I483-$I$476)^2)+((J483-$J$476)^2)+((K483-$K$476)^2)+((L483-$L$476)^2)+((M483-$M$476)^2)+((N483-$N$476)^2)+((O483-$O$476)^2)))</f>
        <v>1.7320508075688772</v>
      </c>
      <c r="S483" s="152">
        <f t="shared" ref="S483:S514" si="71">SQRT((((B483-$B$477)^2)+((C483-$C$477)^2)+((D483-$D$477)^2)+((E483-$E$477)^2)+((F483-$F$477)^2)+((G483-$G$477)^2)+((H483-$H$477)^2)+((I483-$I$477)^2)+((J483-$J$477)^2)+((K483-$K$477)^2)+((L483-$L$477)^2)+((M483-$M$477)^2)+((N483-$N$477)^2)+((O483-$O$477)^2)))</f>
        <v>1.7320508075688772</v>
      </c>
      <c r="T483" s="152">
        <f t="shared" ref="T483:T514" si="72">SQRT((((B483-$B$478)^2)+((C483-$C$478)^2)+((D483-$D$478)^2)+((E483-$E$478)^2)+((F483-$F$478)^2)+((G483-$G$478)^2)+((H483-$H$478)^2)+((I483-$I$478)^2)+((J483-$J$478)^2)+((K483-$K$478)^2)+((L483-$L$478)^2)+((M483-$M$478)^2)+((N483-$N$478)^2)+((O483-$O$478)^2)))</f>
        <v>3</v>
      </c>
      <c r="U483" s="152">
        <f t="shared" ref="U483:U514" si="73">SQRT((((B483-$B$480)^2)+((C483-$C$480)^2)+((D483-$D$480)^2)+((E483-$E$480)^2)+((F483-$F$480)^2)+((G483-$G$480)^2)+((H483-$H$480)^2)+((I483-$I$480)^2)+((J483-$J$480)^2)+((K483-$K$480)^2)+((L483-$L$480)^2)+((M483-$M$480)^2)+((N483-$N$480)^2)+((O483-$O$480)^2)))</f>
        <v>2.8284271247461903</v>
      </c>
      <c r="V483" s="152">
        <f t="shared" ref="V483:V546" si="74">MIN(R483:U483)</f>
        <v>1.7320508075688772</v>
      </c>
      <c r="W483" s="152" t="str">
        <f t="shared" ref="W483:W514" si="75">IF(MIN(R483:V483)=R483,"Cluster 0",IF(MIN(R483:V483)=S483,"Cluster 1",IF(MIN(R483:V483)=T483,"Cluster 2","Cluster 3")))</f>
        <v>Cluster 0</v>
      </c>
      <c r="X483">
        <f t="shared" ref="X483:X514" si="76">COUNTIF($V$483:$V$556,V483)</f>
        <v>6</v>
      </c>
      <c r="Y483">
        <f t="shared" ref="Y483:Y514" si="77">X483/$AB$484</f>
        <v>8.1081081081081086E-2</v>
      </c>
      <c r="AA483" s="159" t="s">
        <v>142</v>
      </c>
      <c r="AB483" s="158">
        <f>MAX(V483:V556)</f>
        <v>1.7320508075688772</v>
      </c>
    </row>
    <row r="484" spans="1:32">
      <c r="A484" s="136" t="s">
        <v>60</v>
      </c>
      <c r="B484" s="153">
        <v>1</v>
      </c>
      <c r="C484" s="153">
        <v>1</v>
      </c>
      <c r="D484" s="153">
        <v>1</v>
      </c>
      <c r="E484" s="153">
        <v>1</v>
      </c>
      <c r="F484" s="153">
        <v>1</v>
      </c>
      <c r="G484" s="153">
        <v>1</v>
      </c>
      <c r="H484" s="153">
        <v>1</v>
      </c>
      <c r="I484" s="153">
        <v>1</v>
      </c>
      <c r="J484" s="153">
        <v>1</v>
      </c>
      <c r="K484" s="153">
        <v>1</v>
      </c>
      <c r="L484" s="153">
        <v>1</v>
      </c>
      <c r="M484" s="153">
        <v>0</v>
      </c>
      <c r="N484" s="153">
        <v>0</v>
      </c>
      <c r="O484" s="153">
        <v>0</v>
      </c>
      <c r="P484" s="66">
        <f t="shared" ref="P484:P547" si="78">SUM(B484:O484)</f>
        <v>11</v>
      </c>
      <c r="Q484">
        <f t="shared" ref="Q484:Q547" si="79">COUNTIF($P$483:$P$556,P484)</f>
        <v>6</v>
      </c>
      <c r="R484" s="152">
        <f t="shared" si="70"/>
        <v>1.7320508075688772</v>
      </c>
      <c r="S484" s="152">
        <f t="shared" si="71"/>
        <v>1.7320508075688772</v>
      </c>
      <c r="T484" s="152">
        <f t="shared" si="72"/>
        <v>3</v>
      </c>
      <c r="U484" s="152">
        <f t="shared" si="73"/>
        <v>2.8284271247461903</v>
      </c>
      <c r="V484" s="152">
        <f t="shared" si="74"/>
        <v>1.7320508075688772</v>
      </c>
      <c r="W484" s="152" t="str">
        <f t="shared" si="75"/>
        <v>Cluster 0</v>
      </c>
      <c r="X484">
        <f t="shared" si="76"/>
        <v>6</v>
      </c>
      <c r="Y484">
        <f t="shared" si="77"/>
        <v>8.1081081081081086E-2</v>
      </c>
      <c r="AA484" s="159" t="s">
        <v>143</v>
      </c>
      <c r="AB484" s="158">
        <v>74</v>
      </c>
    </row>
    <row r="485" spans="1:32">
      <c r="A485" s="136" t="s">
        <v>68</v>
      </c>
      <c r="B485" s="153">
        <v>1</v>
      </c>
      <c r="C485" s="153">
        <v>1</v>
      </c>
      <c r="D485" s="153">
        <v>1</v>
      </c>
      <c r="E485" s="153">
        <v>1</v>
      </c>
      <c r="F485" s="153">
        <v>1</v>
      </c>
      <c r="G485" s="153">
        <v>1</v>
      </c>
      <c r="H485" s="153">
        <v>1</v>
      </c>
      <c r="I485" s="153">
        <v>1</v>
      </c>
      <c r="J485" s="153">
        <v>1</v>
      </c>
      <c r="K485" s="153">
        <v>1</v>
      </c>
      <c r="L485" s="153">
        <v>1</v>
      </c>
      <c r="M485" s="153">
        <v>0</v>
      </c>
      <c r="N485" s="153">
        <v>0</v>
      </c>
      <c r="O485" s="153">
        <v>0</v>
      </c>
      <c r="P485" s="66">
        <f t="shared" si="78"/>
        <v>11</v>
      </c>
      <c r="Q485">
        <f t="shared" si="79"/>
        <v>6</v>
      </c>
      <c r="R485" s="152">
        <f t="shared" si="70"/>
        <v>1.7320508075688772</v>
      </c>
      <c r="S485" s="152">
        <f t="shared" si="71"/>
        <v>1.7320508075688772</v>
      </c>
      <c r="T485" s="152">
        <f t="shared" si="72"/>
        <v>3</v>
      </c>
      <c r="U485" s="152">
        <f t="shared" si="73"/>
        <v>2.8284271247461903</v>
      </c>
      <c r="V485" s="152">
        <f t="shared" si="74"/>
        <v>1.7320508075688772</v>
      </c>
      <c r="W485" s="152" t="str">
        <f t="shared" si="75"/>
        <v>Cluster 0</v>
      </c>
      <c r="X485">
        <f t="shared" si="76"/>
        <v>6</v>
      </c>
      <c r="Y485">
        <f t="shared" si="77"/>
        <v>8.1081081081081086E-2</v>
      </c>
    </row>
    <row r="486" spans="1:32">
      <c r="A486" s="136" t="s">
        <v>70</v>
      </c>
      <c r="B486" s="153">
        <v>1</v>
      </c>
      <c r="C486" s="153">
        <v>1</v>
      </c>
      <c r="D486" s="153">
        <v>1</v>
      </c>
      <c r="E486" s="153">
        <v>1</v>
      </c>
      <c r="F486" s="153">
        <v>1</v>
      </c>
      <c r="G486" s="153">
        <v>1</v>
      </c>
      <c r="H486" s="153">
        <v>1</v>
      </c>
      <c r="I486" s="153">
        <v>1</v>
      </c>
      <c r="J486" s="153">
        <v>1</v>
      </c>
      <c r="K486" s="153">
        <v>1</v>
      </c>
      <c r="L486" s="153">
        <v>1</v>
      </c>
      <c r="M486" s="153">
        <v>0</v>
      </c>
      <c r="N486" s="153">
        <v>0</v>
      </c>
      <c r="O486" s="153">
        <v>0</v>
      </c>
      <c r="P486" s="66">
        <f t="shared" si="78"/>
        <v>11</v>
      </c>
      <c r="Q486">
        <f t="shared" si="79"/>
        <v>6</v>
      </c>
      <c r="R486" s="152">
        <f t="shared" si="70"/>
        <v>1.7320508075688772</v>
      </c>
      <c r="S486" s="152">
        <f t="shared" si="71"/>
        <v>1.7320508075688772</v>
      </c>
      <c r="T486" s="152">
        <f t="shared" si="72"/>
        <v>3</v>
      </c>
      <c r="U486" s="152">
        <f t="shared" si="73"/>
        <v>2.8284271247461903</v>
      </c>
      <c r="V486" s="152">
        <f t="shared" si="74"/>
        <v>1.7320508075688772</v>
      </c>
      <c r="W486" s="152" t="str">
        <f t="shared" si="75"/>
        <v>Cluster 0</v>
      </c>
      <c r="X486">
        <f t="shared" si="76"/>
        <v>6</v>
      </c>
      <c r="Y486">
        <f t="shared" si="77"/>
        <v>8.1081081081081086E-2</v>
      </c>
      <c r="AA486" s="82" t="s">
        <v>147</v>
      </c>
      <c r="AB486" s="82" t="s">
        <v>148</v>
      </c>
      <c r="AC486" s="82" t="s">
        <v>139</v>
      </c>
      <c r="AD486" s="156" t="s">
        <v>153</v>
      </c>
      <c r="AE486" s="41"/>
      <c r="AF486" s="41"/>
    </row>
    <row r="487" spans="1:32">
      <c r="A487" s="136" t="s">
        <v>81</v>
      </c>
      <c r="B487" s="153">
        <v>1</v>
      </c>
      <c r="C487" s="153">
        <v>1</v>
      </c>
      <c r="D487" s="153">
        <v>1</v>
      </c>
      <c r="E487" s="153">
        <v>1</v>
      </c>
      <c r="F487" s="153">
        <v>1</v>
      </c>
      <c r="G487" s="153">
        <v>1</v>
      </c>
      <c r="H487" s="153">
        <v>1</v>
      </c>
      <c r="I487" s="153">
        <v>1</v>
      </c>
      <c r="J487" s="153">
        <v>1</v>
      </c>
      <c r="K487" s="153">
        <v>1</v>
      </c>
      <c r="L487" s="153">
        <v>1</v>
      </c>
      <c r="M487" s="153">
        <v>0</v>
      </c>
      <c r="N487" s="153">
        <v>0</v>
      </c>
      <c r="O487" s="153">
        <v>0</v>
      </c>
      <c r="P487" s="66">
        <f t="shared" si="78"/>
        <v>11</v>
      </c>
      <c r="Q487">
        <f t="shared" si="79"/>
        <v>6</v>
      </c>
      <c r="R487" s="152">
        <f t="shared" si="70"/>
        <v>1.7320508075688772</v>
      </c>
      <c r="S487" s="152">
        <f t="shared" si="71"/>
        <v>1.7320508075688772</v>
      </c>
      <c r="T487" s="152">
        <f t="shared" si="72"/>
        <v>3</v>
      </c>
      <c r="U487" s="152">
        <f t="shared" si="73"/>
        <v>2.8284271247461903</v>
      </c>
      <c r="V487" s="152">
        <f t="shared" si="74"/>
        <v>1.7320508075688772</v>
      </c>
      <c r="W487" s="152" t="str">
        <f t="shared" si="75"/>
        <v>Cluster 0</v>
      </c>
      <c r="X487">
        <f t="shared" si="76"/>
        <v>6</v>
      </c>
      <c r="Y487">
        <f t="shared" si="77"/>
        <v>8.1081081081081086E-2</v>
      </c>
      <c r="AA487" s="172">
        <f>P483</f>
        <v>11</v>
      </c>
      <c r="AB487" s="81">
        <f>Q483</f>
        <v>6</v>
      </c>
      <c r="AC487" s="81">
        <f>AB487/$AB$484</f>
        <v>8.1081081081081086E-2</v>
      </c>
      <c r="AD487" s="81">
        <f>V483</f>
        <v>1.7320508075688772</v>
      </c>
    </row>
    <row r="488" spans="1:32">
      <c r="A488" s="136" t="s">
        <v>85</v>
      </c>
      <c r="B488" s="154">
        <v>1</v>
      </c>
      <c r="C488" s="154">
        <v>1</v>
      </c>
      <c r="D488" s="154">
        <v>1</v>
      </c>
      <c r="E488" s="154">
        <v>1</v>
      </c>
      <c r="F488" s="154">
        <v>1</v>
      </c>
      <c r="G488" s="154">
        <v>1</v>
      </c>
      <c r="H488" s="154">
        <v>1</v>
      </c>
      <c r="I488" s="154">
        <v>1</v>
      </c>
      <c r="J488" s="154">
        <v>1</v>
      </c>
      <c r="K488" s="154">
        <v>1</v>
      </c>
      <c r="L488" s="154">
        <v>1</v>
      </c>
      <c r="M488" s="154">
        <v>0</v>
      </c>
      <c r="N488" s="154">
        <v>0</v>
      </c>
      <c r="O488" s="154">
        <v>0</v>
      </c>
      <c r="P488" s="66">
        <f t="shared" si="78"/>
        <v>11</v>
      </c>
      <c r="Q488">
        <f t="shared" si="79"/>
        <v>6</v>
      </c>
      <c r="R488" s="155">
        <f t="shared" si="70"/>
        <v>1.7320508075688772</v>
      </c>
      <c r="S488" s="155">
        <f t="shared" si="71"/>
        <v>1.7320508075688772</v>
      </c>
      <c r="T488" s="155">
        <f t="shared" si="72"/>
        <v>3</v>
      </c>
      <c r="U488" s="155">
        <f t="shared" si="73"/>
        <v>2.8284271247461903</v>
      </c>
      <c r="V488" s="155">
        <f t="shared" si="74"/>
        <v>1.7320508075688772</v>
      </c>
      <c r="W488" s="152" t="str">
        <f t="shared" si="75"/>
        <v>Cluster 0</v>
      </c>
      <c r="X488">
        <f t="shared" si="76"/>
        <v>6</v>
      </c>
      <c r="Y488">
        <f t="shared" si="77"/>
        <v>8.1081081081081086E-2</v>
      </c>
      <c r="AA488" s="172">
        <f>P489</f>
        <v>12</v>
      </c>
      <c r="AB488" s="81">
        <f>Q489</f>
        <v>3</v>
      </c>
      <c r="AC488" s="81">
        <f t="shared" ref="AC488:AC497" si="80">AB488/$AB$484</f>
        <v>4.0540540540540543E-2</v>
      </c>
      <c r="AD488" s="81">
        <f>V489</f>
        <v>1.4142135623730951</v>
      </c>
    </row>
    <row r="489" spans="1:32">
      <c r="A489" s="138" t="s">
        <v>29</v>
      </c>
      <c r="B489" s="101">
        <v>1</v>
      </c>
      <c r="C489" s="101">
        <v>1</v>
      </c>
      <c r="D489" s="101">
        <v>1</v>
      </c>
      <c r="E489" s="101">
        <v>1</v>
      </c>
      <c r="F489" s="101">
        <v>1</v>
      </c>
      <c r="G489" s="101">
        <v>1</v>
      </c>
      <c r="H489" s="101">
        <v>1</v>
      </c>
      <c r="I489" s="101">
        <v>1</v>
      </c>
      <c r="J489" s="101">
        <v>1</v>
      </c>
      <c r="K489" s="101">
        <v>1</v>
      </c>
      <c r="L489" s="101">
        <v>1</v>
      </c>
      <c r="M489" s="101">
        <v>1</v>
      </c>
      <c r="N489" s="101">
        <v>0</v>
      </c>
      <c r="O489" s="101">
        <v>0</v>
      </c>
      <c r="P489" s="66">
        <f t="shared" si="78"/>
        <v>12</v>
      </c>
      <c r="Q489">
        <f t="shared" si="79"/>
        <v>3</v>
      </c>
      <c r="R489" s="93">
        <f t="shared" si="70"/>
        <v>2</v>
      </c>
      <c r="S489" s="93">
        <f t="shared" si="71"/>
        <v>1.4142135623730951</v>
      </c>
      <c r="T489" s="93">
        <f t="shared" si="72"/>
        <v>3.1622776601683795</v>
      </c>
      <c r="U489" s="93">
        <f t="shared" si="73"/>
        <v>3</v>
      </c>
      <c r="V489" s="93">
        <f t="shared" si="74"/>
        <v>1.4142135623730951</v>
      </c>
      <c r="W489" s="93" t="str">
        <f t="shared" si="75"/>
        <v>Cluster 1</v>
      </c>
      <c r="X489" s="93">
        <f t="shared" si="76"/>
        <v>10</v>
      </c>
      <c r="Y489">
        <f t="shared" si="77"/>
        <v>0.13513513513513514</v>
      </c>
      <c r="AA489" s="172">
        <f>P492</f>
        <v>6</v>
      </c>
      <c r="AB489" s="81">
        <f>Q492</f>
        <v>3</v>
      </c>
      <c r="AC489" s="81">
        <f t="shared" si="80"/>
        <v>4.0540540540540543E-2</v>
      </c>
      <c r="AD489" s="81">
        <f>V492</f>
        <v>1.4142135623730951</v>
      </c>
    </row>
    <row r="490" spans="1:32">
      <c r="A490" s="138" t="s">
        <v>48</v>
      </c>
      <c r="B490" s="101">
        <v>1</v>
      </c>
      <c r="C490" s="101">
        <v>1</v>
      </c>
      <c r="D490" s="101">
        <v>1</v>
      </c>
      <c r="E490" s="101">
        <v>1</v>
      </c>
      <c r="F490" s="101">
        <v>1</v>
      </c>
      <c r="G490" s="101">
        <v>1</v>
      </c>
      <c r="H490" s="101">
        <v>1</v>
      </c>
      <c r="I490" s="101">
        <v>1</v>
      </c>
      <c r="J490" s="101">
        <v>1</v>
      </c>
      <c r="K490" s="101">
        <v>1</v>
      </c>
      <c r="L490" s="101">
        <v>1</v>
      </c>
      <c r="M490" s="101">
        <v>1</v>
      </c>
      <c r="N490" s="101">
        <v>0</v>
      </c>
      <c r="O490" s="101">
        <v>0</v>
      </c>
      <c r="P490" s="66">
        <f t="shared" si="78"/>
        <v>12</v>
      </c>
      <c r="Q490">
        <f t="shared" si="79"/>
        <v>3</v>
      </c>
      <c r="R490" s="93">
        <f t="shared" si="70"/>
        <v>2</v>
      </c>
      <c r="S490" s="93">
        <f t="shared" si="71"/>
        <v>1.4142135623730951</v>
      </c>
      <c r="T490" s="93">
        <f t="shared" si="72"/>
        <v>3.1622776601683795</v>
      </c>
      <c r="U490" s="93">
        <f t="shared" si="73"/>
        <v>3</v>
      </c>
      <c r="V490" s="93">
        <f t="shared" si="74"/>
        <v>1.4142135623730951</v>
      </c>
      <c r="W490" s="93" t="str">
        <f t="shared" si="75"/>
        <v>Cluster 1</v>
      </c>
      <c r="X490" s="93">
        <f t="shared" si="76"/>
        <v>10</v>
      </c>
      <c r="Y490">
        <f t="shared" si="77"/>
        <v>0.13513513513513514</v>
      </c>
      <c r="AA490" s="172">
        <f>P495</f>
        <v>10</v>
      </c>
      <c r="AB490" s="81">
        <f>Q495</f>
        <v>4</v>
      </c>
      <c r="AC490" s="81">
        <f t="shared" si="80"/>
        <v>5.4054054054054057E-2</v>
      </c>
      <c r="AD490" s="81">
        <f>V495</f>
        <v>1.4142135623730951</v>
      </c>
    </row>
    <row r="491" spans="1:32">
      <c r="A491" s="138" t="s">
        <v>80</v>
      </c>
      <c r="B491" s="101">
        <v>1</v>
      </c>
      <c r="C491" s="101">
        <v>1</v>
      </c>
      <c r="D491" s="101">
        <v>1</v>
      </c>
      <c r="E491" s="101">
        <v>1</v>
      </c>
      <c r="F491" s="101">
        <v>1</v>
      </c>
      <c r="G491" s="101">
        <v>1</v>
      </c>
      <c r="H491" s="101">
        <v>1</v>
      </c>
      <c r="I491" s="101">
        <v>1</v>
      </c>
      <c r="J491" s="101">
        <v>1</v>
      </c>
      <c r="K491" s="101">
        <v>1</v>
      </c>
      <c r="L491" s="101">
        <v>1</v>
      </c>
      <c r="M491" s="101">
        <v>1</v>
      </c>
      <c r="N491" s="101">
        <v>0</v>
      </c>
      <c r="O491" s="101">
        <v>0</v>
      </c>
      <c r="P491" s="66">
        <f t="shared" si="78"/>
        <v>12</v>
      </c>
      <c r="Q491">
        <f t="shared" si="79"/>
        <v>3</v>
      </c>
      <c r="R491" s="93">
        <f t="shared" si="70"/>
        <v>2</v>
      </c>
      <c r="S491" s="93">
        <f t="shared" si="71"/>
        <v>1.4142135623730951</v>
      </c>
      <c r="T491" s="93">
        <f t="shared" si="72"/>
        <v>3.1622776601683795</v>
      </c>
      <c r="U491" s="93">
        <f t="shared" si="73"/>
        <v>3</v>
      </c>
      <c r="V491" s="93">
        <f t="shared" si="74"/>
        <v>1.4142135623730951</v>
      </c>
      <c r="W491" s="93" t="str">
        <f t="shared" si="75"/>
        <v>Cluster 1</v>
      </c>
      <c r="X491" s="93">
        <f t="shared" si="76"/>
        <v>10</v>
      </c>
      <c r="Y491">
        <f t="shared" si="77"/>
        <v>0.13513513513513514</v>
      </c>
      <c r="AA491" s="172">
        <f>P499</f>
        <v>4</v>
      </c>
      <c r="AB491" s="81">
        <f>Q499</f>
        <v>4</v>
      </c>
      <c r="AC491" s="81">
        <f t="shared" si="80"/>
        <v>5.4054054054054057E-2</v>
      </c>
      <c r="AD491" s="81">
        <f>V499</f>
        <v>1</v>
      </c>
    </row>
    <row r="492" spans="1:32">
      <c r="A492" s="138" t="s">
        <v>42</v>
      </c>
      <c r="B492" s="101">
        <v>1</v>
      </c>
      <c r="C492" s="101">
        <v>1</v>
      </c>
      <c r="D492" s="101">
        <v>1</v>
      </c>
      <c r="E492" s="101">
        <v>1</v>
      </c>
      <c r="F492" s="101">
        <v>1</v>
      </c>
      <c r="G492" s="101">
        <v>1</v>
      </c>
      <c r="H492" s="101">
        <v>0</v>
      </c>
      <c r="I492" s="101">
        <v>0</v>
      </c>
      <c r="J492" s="101">
        <v>0</v>
      </c>
      <c r="K492" s="101">
        <v>0</v>
      </c>
      <c r="L492" s="101">
        <v>0</v>
      </c>
      <c r="M492" s="101">
        <v>0</v>
      </c>
      <c r="N492" s="101">
        <v>0</v>
      </c>
      <c r="O492" s="101">
        <v>0</v>
      </c>
      <c r="P492" s="66">
        <f t="shared" si="78"/>
        <v>6</v>
      </c>
      <c r="Q492">
        <f t="shared" si="79"/>
        <v>3</v>
      </c>
      <c r="R492" s="93">
        <f t="shared" si="70"/>
        <v>1.4142135623730951</v>
      </c>
      <c r="S492" s="93">
        <f t="shared" si="71"/>
        <v>2.8284271247461903</v>
      </c>
      <c r="T492" s="93">
        <f t="shared" si="72"/>
        <v>2</v>
      </c>
      <c r="U492" s="93">
        <f t="shared" si="73"/>
        <v>1.7320508075688772</v>
      </c>
      <c r="V492" s="93">
        <f t="shared" si="74"/>
        <v>1.4142135623730951</v>
      </c>
      <c r="W492" s="93" t="str">
        <f t="shared" si="75"/>
        <v>Cluster 0</v>
      </c>
      <c r="X492" s="93">
        <f t="shared" si="76"/>
        <v>10</v>
      </c>
      <c r="Y492">
        <f t="shared" si="77"/>
        <v>0.13513513513513514</v>
      </c>
      <c r="AA492" s="172">
        <f>P503</f>
        <v>13</v>
      </c>
      <c r="AB492" s="81">
        <f>Q503</f>
        <v>2</v>
      </c>
      <c r="AC492" s="81">
        <f t="shared" si="80"/>
        <v>2.7027027027027029E-2</v>
      </c>
      <c r="AD492" s="81">
        <f>V503</f>
        <v>1</v>
      </c>
    </row>
    <row r="493" spans="1:32">
      <c r="A493" s="138" t="s">
        <v>55</v>
      </c>
      <c r="B493" s="101">
        <v>1</v>
      </c>
      <c r="C493" s="101">
        <v>1</v>
      </c>
      <c r="D493" s="101">
        <v>1</v>
      </c>
      <c r="E493" s="101">
        <v>1</v>
      </c>
      <c r="F493" s="101">
        <v>1</v>
      </c>
      <c r="G493" s="101">
        <v>1</v>
      </c>
      <c r="H493" s="101">
        <v>0</v>
      </c>
      <c r="I493" s="101">
        <v>0</v>
      </c>
      <c r="J493" s="101">
        <v>0</v>
      </c>
      <c r="K493" s="101">
        <v>0</v>
      </c>
      <c r="L493" s="101">
        <v>0</v>
      </c>
      <c r="M493" s="101">
        <v>0</v>
      </c>
      <c r="N493" s="101">
        <v>0</v>
      </c>
      <c r="O493" s="101">
        <v>0</v>
      </c>
      <c r="P493" s="66">
        <f t="shared" si="78"/>
        <v>6</v>
      </c>
      <c r="Q493">
        <f t="shared" si="79"/>
        <v>3</v>
      </c>
      <c r="R493" s="93">
        <f t="shared" si="70"/>
        <v>1.4142135623730951</v>
      </c>
      <c r="S493" s="93">
        <f t="shared" si="71"/>
        <v>2.8284271247461903</v>
      </c>
      <c r="T493" s="93">
        <f t="shared" si="72"/>
        <v>2</v>
      </c>
      <c r="U493" s="93">
        <f t="shared" si="73"/>
        <v>1.7320508075688772</v>
      </c>
      <c r="V493" s="93">
        <f t="shared" si="74"/>
        <v>1.4142135623730951</v>
      </c>
      <c r="W493" s="93" t="str">
        <f t="shared" si="75"/>
        <v>Cluster 0</v>
      </c>
      <c r="X493" s="93">
        <f t="shared" si="76"/>
        <v>10</v>
      </c>
      <c r="Y493">
        <f t="shared" si="77"/>
        <v>0.13513513513513514</v>
      </c>
      <c r="AA493" s="172">
        <f>P505</f>
        <v>1</v>
      </c>
      <c r="AB493" s="81">
        <f>Q505</f>
        <v>6</v>
      </c>
      <c r="AC493" s="81">
        <f t="shared" si="80"/>
        <v>8.1081081081081086E-2</v>
      </c>
      <c r="AD493" s="81">
        <f>V505</f>
        <v>1</v>
      </c>
    </row>
    <row r="494" spans="1:32">
      <c r="A494" s="138" t="s">
        <v>78</v>
      </c>
      <c r="B494" s="101">
        <v>1</v>
      </c>
      <c r="C494" s="101">
        <v>1</v>
      </c>
      <c r="D494" s="101">
        <v>1</v>
      </c>
      <c r="E494" s="101">
        <v>1</v>
      </c>
      <c r="F494" s="101">
        <v>1</v>
      </c>
      <c r="G494" s="101">
        <v>1</v>
      </c>
      <c r="H494" s="101">
        <v>0</v>
      </c>
      <c r="I494" s="101">
        <v>0</v>
      </c>
      <c r="J494" s="101">
        <v>0</v>
      </c>
      <c r="K494" s="101">
        <v>0</v>
      </c>
      <c r="L494" s="101">
        <v>0</v>
      </c>
      <c r="M494" s="101">
        <v>0</v>
      </c>
      <c r="N494" s="101">
        <v>0</v>
      </c>
      <c r="O494" s="101">
        <v>0</v>
      </c>
      <c r="P494" s="66">
        <f t="shared" si="78"/>
        <v>6</v>
      </c>
      <c r="Q494">
        <f t="shared" si="79"/>
        <v>3</v>
      </c>
      <c r="R494" s="93">
        <f t="shared" si="70"/>
        <v>1.4142135623730951</v>
      </c>
      <c r="S494" s="93">
        <f t="shared" si="71"/>
        <v>2.8284271247461903</v>
      </c>
      <c r="T494" s="93">
        <f t="shared" si="72"/>
        <v>2</v>
      </c>
      <c r="U494" s="93">
        <f t="shared" si="73"/>
        <v>1.7320508075688772</v>
      </c>
      <c r="V494" s="93">
        <f t="shared" si="74"/>
        <v>1.4142135623730951</v>
      </c>
      <c r="W494" s="93" t="str">
        <f t="shared" si="75"/>
        <v>Cluster 0</v>
      </c>
      <c r="X494" s="93">
        <f t="shared" si="76"/>
        <v>10</v>
      </c>
      <c r="Y494">
        <f t="shared" si="77"/>
        <v>0.13513513513513514</v>
      </c>
      <c r="AA494" s="172">
        <f>P511</f>
        <v>3</v>
      </c>
      <c r="AB494" s="81">
        <f>Q511</f>
        <v>9</v>
      </c>
      <c r="AC494" s="81">
        <f t="shared" si="80"/>
        <v>0.12162162162162163</v>
      </c>
      <c r="AD494" s="81">
        <v>0</v>
      </c>
    </row>
    <row r="495" spans="1:32">
      <c r="A495" s="138" t="s">
        <v>25</v>
      </c>
      <c r="B495" s="101">
        <v>1</v>
      </c>
      <c r="C495" s="101">
        <v>1</v>
      </c>
      <c r="D495" s="101">
        <v>1</v>
      </c>
      <c r="E495" s="101">
        <v>1</v>
      </c>
      <c r="F495" s="101">
        <v>1</v>
      </c>
      <c r="G495" s="101">
        <v>1</v>
      </c>
      <c r="H495" s="101">
        <v>1</v>
      </c>
      <c r="I495" s="101">
        <v>1</v>
      </c>
      <c r="J495" s="101">
        <v>1</v>
      </c>
      <c r="K495" s="101">
        <v>1</v>
      </c>
      <c r="L495" s="101">
        <v>0</v>
      </c>
      <c r="M495" s="101">
        <v>0</v>
      </c>
      <c r="N495" s="101">
        <v>0</v>
      </c>
      <c r="O495" s="101">
        <v>0</v>
      </c>
      <c r="P495" s="66">
        <f t="shared" si="78"/>
        <v>10</v>
      </c>
      <c r="Q495">
        <f t="shared" si="79"/>
        <v>4</v>
      </c>
      <c r="R495" s="93">
        <f t="shared" si="70"/>
        <v>1.4142135623730951</v>
      </c>
      <c r="S495" s="93">
        <f t="shared" si="71"/>
        <v>2</v>
      </c>
      <c r="T495" s="93">
        <f t="shared" si="72"/>
        <v>2.8284271247461903</v>
      </c>
      <c r="U495" s="93">
        <f t="shared" si="73"/>
        <v>2.6457513110645907</v>
      </c>
      <c r="V495" s="93">
        <f t="shared" si="74"/>
        <v>1.4142135623730951</v>
      </c>
      <c r="W495" s="93" t="str">
        <f t="shared" si="75"/>
        <v>Cluster 0</v>
      </c>
      <c r="X495" s="93">
        <f t="shared" si="76"/>
        <v>10</v>
      </c>
      <c r="Y495">
        <f t="shared" si="77"/>
        <v>0.13513513513513514</v>
      </c>
      <c r="AA495" s="172">
        <f>P520</f>
        <v>14</v>
      </c>
      <c r="AB495" s="81">
        <f>Q521</f>
        <v>21</v>
      </c>
      <c r="AC495" s="81">
        <f t="shared" si="80"/>
        <v>0.28378378378378377</v>
      </c>
      <c r="AD495" s="81">
        <v>0</v>
      </c>
    </row>
    <row r="496" spans="1:32">
      <c r="A496" s="138" t="s">
        <v>40</v>
      </c>
      <c r="B496" s="101">
        <v>1</v>
      </c>
      <c r="C496" s="101">
        <v>1</v>
      </c>
      <c r="D496" s="101">
        <v>1</v>
      </c>
      <c r="E496" s="101">
        <v>1</v>
      </c>
      <c r="F496" s="101">
        <v>1</v>
      </c>
      <c r="G496" s="101">
        <v>1</v>
      </c>
      <c r="H496" s="101">
        <v>1</v>
      </c>
      <c r="I496" s="101">
        <v>1</v>
      </c>
      <c r="J496" s="101">
        <v>1</v>
      </c>
      <c r="K496" s="101">
        <v>1</v>
      </c>
      <c r="L496" s="101">
        <v>0</v>
      </c>
      <c r="M496" s="101">
        <v>0</v>
      </c>
      <c r="N496" s="101">
        <v>0</v>
      </c>
      <c r="O496" s="101">
        <v>0</v>
      </c>
      <c r="P496" s="66">
        <f t="shared" si="78"/>
        <v>10</v>
      </c>
      <c r="Q496">
        <f t="shared" si="79"/>
        <v>4</v>
      </c>
      <c r="R496" s="93">
        <f t="shared" si="70"/>
        <v>1.4142135623730951</v>
      </c>
      <c r="S496" s="93">
        <f t="shared" si="71"/>
        <v>2</v>
      </c>
      <c r="T496" s="93">
        <f t="shared" si="72"/>
        <v>2.8284271247461903</v>
      </c>
      <c r="U496" s="93">
        <f t="shared" si="73"/>
        <v>2.6457513110645907</v>
      </c>
      <c r="V496" s="93">
        <f t="shared" si="74"/>
        <v>1.4142135623730951</v>
      </c>
      <c r="W496" s="93" t="str">
        <f t="shared" si="75"/>
        <v>Cluster 0</v>
      </c>
      <c r="X496" s="93">
        <f t="shared" si="76"/>
        <v>10</v>
      </c>
      <c r="Y496">
        <f t="shared" si="77"/>
        <v>0.13513513513513514</v>
      </c>
      <c r="AA496" s="172">
        <f>P541</f>
        <v>2</v>
      </c>
      <c r="AB496" s="81">
        <f>Q541</f>
        <v>12</v>
      </c>
      <c r="AC496" s="81">
        <f t="shared" si="80"/>
        <v>0.16216216216216217</v>
      </c>
      <c r="AD496" s="81">
        <v>0</v>
      </c>
    </row>
    <row r="497" spans="1:42">
      <c r="A497" s="138" t="s">
        <v>61</v>
      </c>
      <c r="B497" s="101">
        <v>1</v>
      </c>
      <c r="C497" s="101">
        <v>1</v>
      </c>
      <c r="D497" s="101">
        <v>1</v>
      </c>
      <c r="E497" s="101">
        <v>1</v>
      </c>
      <c r="F497" s="101">
        <v>1</v>
      </c>
      <c r="G497" s="101">
        <v>1</v>
      </c>
      <c r="H497" s="101">
        <v>1</v>
      </c>
      <c r="I497" s="101">
        <v>1</v>
      </c>
      <c r="J497" s="101">
        <v>1</v>
      </c>
      <c r="K497" s="101">
        <v>1</v>
      </c>
      <c r="L497" s="101">
        <v>0</v>
      </c>
      <c r="M497" s="101">
        <v>0</v>
      </c>
      <c r="N497" s="101">
        <v>0</v>
      </c>
      <c r="O497" s="101">
        <v>0</v>
      </c>
      <c r="P497" s="66">
        <f t="shared" si="78"/>
        <v>10</v>
      </c>
      <c r="Q497">
        <f t="shared" si="79"/>
        <v>4</v>
      </c>
      <c r="R497" s="93">
        <f t="shared" si="70"/>
        <v>1.4142135623730951</v>
      </c>
      <c r="S497" s="93">
        <f t="shared" si="71"/>
        <v>2</v>
      </c>
      <c r="T497" s="93">
        <f t="shared" si="72"/>
        <v>2.8284271247461903</v>
      </c>
      <c r="U497" s="93">
        <f t="shared" si="73"/>
        <v>2.6457513110645907</v>
      </c>
      <c r="V497" s="93">
        <f t="shared" si="74"/>
        <v>1.4142135623730951</v>
      </c>
      <c r="W497" s="93" t="str">
        <f t="shared" si="75"/>
        <v>Cluster 0</v>
      </c>
      <c r="X497" s="93">
        <f t="shared" si="76"/>
        <v>10</v>
      </c>
      <c r="Y497">
        <f t="shared" si="77"/>
        <v>0.13513513513513514</v>
      </c>
      <c r="AA497" s="172">
        <f>P553</f>
        <v>8</v>
      </c>
      <c r="AB497" s="81">
        <f>Q553</f>
        <v>4</v>
      </c>
      <c r="AC497" s="81">
        <f t="shared" si="80"/>
        <v>5.4054054054054057E-2</v>
      </c>
      <c r="AD497" s="81">
        <v>0</v>
      </c>
    </row>
    <row r="498" spans="1:42">
      <c r="A498" s="138" t="s">
        <v>63</v>
      </c>
      <c r="B498" s="101">
        <v>1</v>
      </c>
      <c r="C498" s="101">
        <v>1</v>
      </c>
      <c r="D498" s="101">
        <v>1</v>
      </c>
      <c r="E498" s="101">
        <v>1</v>
      </c>
      <c r="F498" s="101">
        <v>1</v>
      </c>
      <c r="G498" s="101">
        <v>1</v>
      </c>
      <c r="H498" s="101">
        <v>1</v>
      </c>
      <c r="I498" s="101">
        <v>1</v>
      </c>
      <c r="J498" s="101">
        <v>1</v>
      </c>
      <c r="K498" s="101">
        <v>1</v>
      </c>
      <c r="L498" s="101">
        <v>0</v>
      </c>
      <c r="M498" s="101">
        <v>0</v>
      </c>
      <c r="N498" s="101">
        <v>0</v>
      </c>
      <c r="O498" s="101">
        <v>0</v>
      </c>
      <c r="P498" s="66">
        <f t="shared" si="78"/>
        <v>10</v>
      </c>
      <c r="Q498">
        <f t="shared" si="79"/>
        <v>4</v>
      </c>
      <c r="R498" s="93">
        <f t="shared" si="70"/>
        <v>1.4142135623730951</v>
      </c>
      <c r="S498" s="93">
        <f t="shared" si="71"/>
        <v>2</v>
      </c>
      <c r="T498" s="93">
        <f t="shared" si="72"/>
        <v>2.8284271247461903</v>
      </c>
      <c r="U498" s="93">
        <f t="shared" si="73"/>
        <v>2.6457513110645907</v>
      </c>
      <c r="V498" s="93">
        <f t="shared" si="74"/>
        <v>1.4142135623730951</v>
      </c>
      <c r="W498" s="93" t="str">
        <f t="shared" si="75"/>
        <v>Cluster 0</v>
      </c>
      <c r="X498" s="93">
        <f t="shared" si="76"/>
        <v>10</v>
      </c>
      <c r="Y498">
        <f t="shared" si="77"/>
        <v>0.13513513513513514</v>
      </c>
    </row>
    <row r="499" spans="1:42">
      <c r="A499" s="138" t="s">
        <v>22</v>
      </c>
      <c r="B499" s="189">
        <v>1</v>
      </c>
      <c r="C499" s="190">
        <v>1</v>
      </c>
      <c r="D499" s="190">
        <v>1</v>
      </c>
      <c r="E499" s="190">
        <v>1</v>
      </c>
      <c r="F499" s="190">
        <v>0</v>
      </c>
      <c r="G499" s="190">
        <v>0</v>
      </c>
      <c r="H499" s="190">
        <v>0</v>
      </c>
      <c r="I499" s="190">
        <v>0</v>
      </c>
      <c r="J499" s="190">
        <v>0</v>
      </c>
      <c r="K499" s="190">
        <v>0</v>
      </c>
      <c r="L499" s="190">
        <v>0</v>
      </c>
      <c r="M499" s="190">
        <v>0</v>
      </c>
      <c r="N499" s="190">
        <v>0</v>
      </c>
      <c r="O499" s="190">
        <v>0</v>
      </c>
      <c r="P499" s="66">
        <f t="shared" si="78"/>
        <v>4</v>
      </c>
      <c r="Q499">
        <f t="shared" si="79"/>
        <v>4</v>
      </c>
      <c r="R499" s="140">
        <f t="shared" si="70"/>
        <v>2</v>
      </c>
      <c r="S499" s="140">
        <f t="shared" si="71"/>
        <v>3.1622776601683795</v>
      </c>
      <c r="T499" s="140">
        <f t="shared" si="72"/>
        <v>1.4142135623730951</v>
      </c>
      <c r="U499" s="140">
        <f t="shared" si="73"/>
        <v>1</v>
      </c>
      <c r="V499" s="140">
        <f t="shared" si="74"/>
        <v>1</v>
      </c>
      <c r="W499" s="93" t="str">
        <f t="shared" si="75"/>
        <v>Cluster 3</v>
      </c>
      <c r="X499" s="141">
        <f t="shared" si="76"/>
        <v>12</v>
      </c>
      <c r="Y499">
        <f t="shared" si="77"/>
        <v>0.16216216216216217</v>
      </c>
      <c r="AP499" t="s">
        <v>156</v>
      </c>
    </row>
    <row r="500" spans="1:42">
      <c r="A500" s="138" t="s">
        <v>39</v>
      </c>
      <c r="B500" s="191">
        <v>1</v>
      </c>
      <c r="C500" s="101">
        <v>1</v>
      </c>
      <c r="D500" s="101">
        <v>1</v>
      </c>
      <c r="E500" s="101">
        <v>1</v>
      </c>
      <c r="F500" s="101">
        <v>0</v>
      </c>
      <c r="G500" s="101">
        <v>0</v>
      </c>
      <c r="H500" s="101">
        <v>0</v>
      </c>
      <c r="I500" s="101">
        <v>0</v>
      </c>
      <c r="J500" s="101">
        <v>0</v>
      </c>
      <c r="K500" s="101">
        <v>0</v>
      </c>
      <c r="L500" s="101">
        <v>0</v>
      </c>
      <c r="M500" s="101">
        <v>0</v>
      </c>
      <c r="N500" s="101">
        <v>0</v>
      </c>
      <c r="O500" s="101">
        <v>0</v>
      </c>
      <c r="P500" s="66">
        <f t="shared" si="78"/>
        <v>4</v>
      </c>
      <c r="Q500">
        <f t="shared" si="79"/>
        <v>4</v>
      </c>
      <c r="R500" s="93">
        <f t="shared" si="70"/>
        <v>2</v>
      </c>
      <c r="S500" s="93">
        <f t="shared" si="71"/>
        <v>3.1622776601683795</v>
      </c>
      <c r="T500" s="93">
        <f t="shared" si="72"/>
        <v>1.4142135623730951</v>
      </c>
      <c r="U500" s="93">
        <f t="shared" si="73"/>
        <v>1</v>
      </c>
      <c r="V500" s="93">
        <f t="shared" si="74"/>
        <v>1</v>
      </c>
      <c r="W500" s="93" t="str">
        <f t="shared" si="75"/>
        <v>Cluster 3</v>
      </c>
      <c r="X500" s="141">
        <f t="shared" si="76"/>
        <v>12</v>
      </c>
      <c r="Y500">
        <f t="shared" si="77"/>
        <v>0.16216216216216217</v>
      </c>
      <c r="AA500" s="76" t="s">
        <v>104</v>
      </c>
      <c r="AB500" s="88">
        <v>1</v>
      </c>
      <c r="AC500" s="88">
        <v>1</v>
      </c>
      <c r="AD500" s="88">
        <v>1</v>
      </c>
      <c r="AE500" s="88">
        <v>1</v>
      </c>
      <c r="AF500" s="88">
        <v>1</v>
      </c>
      <c r="AG500" s="88">
        <v>1</v>
      </c>
      <c r="AH500" s="88">
        <v>1</v>
      </c>
      <c r="AI500" s="88">
        <v>1</v>
      </c>
      <c r="AJ500" s="88">
        <v>0</v>
      </c>
      <c r="AK500" s="88">
        <v>0</v>
      </c>
      <c r="AL500" s="88">
        <v>0</v>
      </c>
      <c r="AM500" s="88">
        <v>0</v>
      </c>
      <c r="AN500" s="88">
        <v>0</v>
      </c>
      <c r="AO500" s="88">
        <v>0</v>
      </c>
      <c r="AP500" t="s">
        <v>104</v>
      </c>
    </row>
    <row r="501" spans="1:42">
      <c r="A501" s="138" t="s">
        <v>46</v>
      </c>
      <c r="B501" s="191">
        <v>1</v>
      </c>
      <c r="C501" s="101">
        <v>1</v>
      </c>
      <c r="D501" s="101">
        <v>1</v>
      </c>
      <c r="E501" s="101">
        <v>1</v>
      </c>
      <c r="F501" s="101">
        <v>0</v>
      </c>
      <c r="G501" s="101">
        <v>0</v>
      </c>
      <c r="H501" s="101">
        <v>0</v>
      </c>
      <c r="I501" s="101">
        <v>0</v>
      </c>
      <c r="J501" s="101">
        <v>0</v>
      </c>
      <c r="K501" s="101">
        <v>0</v>
      </c>
      <c r="L501" s="101">
        <v>0</v>
      </c>
      <c r="M501" s="101">
        <v>0</v>
      </c>
      <c r="N501" s="101">
        <v>0</v>
      </c>
      <c r="O501" s="101">
        <v>0</v>
      </c>
      <c r="P501" s="66">
        <f t="shared" si="78"/>
        <v>4</v>
      </c>
      <c r="Q501">
        <f t="shared" si="79"/>
        <v>4</v>
      </c>
      <c r="R501" s="93">
        <f t="shared" si="70"/>
        <v>2</v>
      </c>
      <c r="S501" s="93">
        <f t="shared" si="71"/>
        <v>3.1622776601683795</v>
      </c>
      <c r="T501" s="93">
        <f t="shared" si="72"/>
        <v>1.4142135623730951</v>
      </c>
      <c r="U501" s="93">
        <f t="shared" si="73"/>
        <v>1</v>
      </c>
      <c r="V501" s="93">
        <f t="shared" si="74"/>
        <v>1</v>
      </c>
      <c r="W501" s="93" t="str">
        <f t="shared" si="75"/>
        <v>Cluster 3</v>
      </c>
      <c r="X501" s="141">
        <f t="shared" si="76"/>
        <v>12</v>
      </c>
      <c r="Y501">
        <f t="shared" si="77"/>
        <v>0.16216216216216217</v>
      </c>
      <c r="AA501" s="76" t="s">
        <v>99</v>
      </c>
      <c r="AB501" s="102">
        <v>1</v>
      </c>
      <c r="AC501" s="102">
        <v>1</v>
      </c>
      <c r="AD501" s="102">
        <v>1</v>
      </c>
      <c r="AE501" s="102">
        <v>1</v>
      </c>
      <c r="AF501" s="102">
        <v>1</v>
      </c>
      <c r="AG501" s="102">
        <v>1</v>
      </c>
      <c r="AH501" s="102">
        <v>1</v>
      </c>
      <c r="AI501" s="102">
        <v>1</v>
      </c>
      <c r="AJ501" s="102">
        <v>1</v>
      </c>
      <c r="AK501" s="102">
        <v>1</v>
      </c>
      <c r="AL501" s="102">
        <v>1</v>
      </c>
      <c r="AM501" s="102">
        <v>1</v>
      </c>
      <c r="AN501" s="102">
        <v>1</v>
      </c>
      <c r="AO501" s="102">
        <v>1</v>
      </c>
      <c r="AP501" t="s">
        <v>100</v>
      </c>
    </row>
    <row r="502" spans="1:42">
      <c r="A502" s="138" t="s">
        <v>52</v>
      </c>
      <c r="B502" s="191">
        <v>1</v>
      </c>
      <c r="C502" s="101">
        <v>1</v>
      </c>
      <c r="D502" s="101">
        <v>1</v>
      </c>
      <c r="E502" s="101">
        <v>1</v>
      </c>
      <c r="F502" s="101">
        <v>0</v>
      </c>
      <c r="G502" s="101">
        <v>0</v>
      </c>
      <c r="H502" s="101">
        <v>0</v>
      </c>
      <c r="I502" s="101">
        <v>0</v>
      </c>
      <c r="J502" s="101">
        <v>0</v>
      </c>
      <c r="K502" s="101">
        <v>0</v>
      </c>
      <c r="L502" s="101">
        <v>0</v>
      </c>
      <c r="M502" s="101">
        <v>0</v>
      </c>
      <c r="N502" s="101">
        <v>0</v>
      </c>
      <c r="O502" s="101">
        <v>0</v>
      </c>
      <c r="P502" s="66">
        <f t="shared" si="78"/>
        <v>4</v>
      </c>
      <c r="Q502">
        <f t="shared" si="79"/>
        <v>4</v>
      </c>
      <c r="R502" s="93">
        <f t="shared" si="70"/>
        <v>2</v>
      </c>
      <c r="S502" s="93">
        <f t="shared" si="71"/>
        <v>3.1622776601683795</v>
      </c>
      <c r="T502" s="93">
        <f t="shared" si="72"/>
        <v>1.4142135623730951</v>
      </c>
      <c r="U502" s="93">
        <f t="shared" si="73"/>
        <v>1</v>
      </c>
      <c r="V502" s="93">
        <f t="shared" si="74"/>
        <v>1</v>
      </c>
      <c r="W502" s="93" t="str">
        <f t="shared" si="75"/>
        <v>Cluster 3</v>
      </c>
      <c r="X502" s="141">
        <f t="shared" si="76"/>
        <v>12</v>
      </c>
      <c r="Y502">
        <f t="shared" si="77"/>
        <v>0.16216216216216217</v>
      </c>
      <c r="AA502" s="76" t="s">
        <v>100</v>
      </c>
      <c r="AB502" s="103">
        <v>1</v>
      </c>
      <c r="AC502" s="103">
        <v>1</v>
      </c>
      <c r="AD502" s="24">
        <v>0</v>
      </c>
      <c r="AE502" s="24">
        <v>0</v>
      </c>
      <c r="AF502" s="24">
        <v>0</v>
      </c>
      <c r="AG502" s="24">
        <v>0</v>
      </c>
      <c r="AH502" s="24">
        <v>0</v>
      </c>
      <c r="AI502" s="24">
        <v>0</v>
      </c>
      <c r="AJ502" s="24">
        <v>0</v>
      </c>
      <c r="AK502" s="24">
        <v>0</v>
      </c>
      <c r="AL502" s="24">
        <v>0</v>
      </c>
      <c r="AM502" s="24">
        <v>0</v>
      </c>
      <c r="AN502" s="24">
        <v>0</v>
      </c>
      <c r="AO502" s="24">
        <v>0</v>
      </c>
      <c r="AP502" t="s">
        <v>99</v>
      </c>
    </row>
    <row r="503" spans="1:42">
      <c r="A503" s="138" t="s">
        <v>69</v>
      </c>
      <c r="B503" s="191">
        <v>1</v>
      </c>
      <c r="C503" s="101">
        <v>1</v>
      </c>
      <c r="D503" s="101">
        <v>1</v>
      </c>
      <c r="E503" s="101">
        <v>1</v>
      </c>
      <c r="F503" s="101">
        <v>1</v>
      </c>
      <c r="G503" s="101">
        <v>1</v>
      </c>
      <c r="H503" s="101">
        <v>1</v>
      </c>
      <c r="I503" s="101">
        <v>1</v>
      </c>
      <c r="J503" s="101">
        <v>1</v>
      </c>
      <c r="K503" s="101">
        <v>1</v>
      </c>
      <c r="L503" s="101">
        <v>1</v>
      </c>
      <c r="M503" s="101">
        <v>1</v>
      </c>
      <c r="N503" s="101">
        <v>1</v>
      </c>
      <c r="O503" s="192">
        <v>0</v>
      </c>
      <c r="P503" s="66">
        <f t="shared" si="78"/>
        <v>13</v>
      </c>
      <c r="Q503">
        <f t="shared" si="79"/>
        <v>2</v>
      </c>
      <c r="R503" s="93">
        <f t="shared" si="70"/>
        <v>2.2360679774997898</v>
      </c>
      <c r="S503" s="93">
        <f t="shared" si="71"/>
        <v>1</v>
      </c>
      <c r="T503" s="93">
        <f t="shared" si="72"/>
        <v>3.3166247903553998</v>
      </c>
      <c r="U503" s="93">
        <f t="shared" si="73"/>
        <v>3.1622776601683795</v>
      </c>
      <c r="V503" s="93">
        <f t="shared" si="74"/>
        <v>1</v>
      </c>
      <c r="W503" s="93" t="str">
        <f t="shared" si="75"/>
        <v>Cluster 1</v>
      </c>
      <c r="X503" s="141">
        <f t="shared" si="76"/>
        <v>12</v>
      </c>
      <c r="Y503">
        <f t="shared" si="77"/>
        <v>0.16216216216216217</v>
      </c>
      <c r="AA503" s="76" t="s">
        <v>101</v>
      </c>
      <c r="AB503" s="105">
        <v>1</v>
      </c>
      <c r="AC503" s="106">
        <v>1</v>
      </c>
      <c r="AD503" s="106">
        <v>1</v>
      </c>
      <c r="AE503" s="106">
        <v>0</v>
      </c>
      <c r="AF503" s="106">
        <v>0</v>
      </c>
      <c r="AG503" s="106">
        <v>0</v>
      </c>
      <c r="AH503" s="106">
        <v>0</v>
      </c>
      <c r="AI503" s="106">
        <v>0</v>
      </c>
      <c r="AJ503" s="106">
        <v>0</v>
      </c>
      <c r="AK503" s="106">
        <v>0</v>
      </c>
      <c r="AL503" s="106">
        <v>0</v>
      </c>
      <c r="AM503" s="106">
        <v>0</v>
      </c>
      <c r="AN503" s="106">
        <v>0</v>
      </c>
      <c r="AO503" s="106">
        <v>0</v>
      </c>
      <c r="AP503" t="s">
        <v>102</v>
      </c>
    </row>
    <row r="504" spans="1:42">
      <c r="A504" s="138" t="s">
        <v>83</v>
      </c>
      <c r="B504" s="191">
        <v>1</v>
      </c>
      <c r="C504" s="101">
        <v>1</v>
      </c>
      <c r="D504" s="101">
        <v>1</v>
      </c>
      <c r="E504" s="101">
        <v>1</v>
      </c>
      <c r="F504" s="101">
        <v>1</v>
      </c>
      <c r="G504" s="101">
        <v>1</v>
      </c>
      <c r="H504" s="101">
        <v>1</v>
      </c>
      <c r="I504" s="101">
        <v>1</v>
      </c>
      <c r="J504" s="101">
        <v>1</v>
      </c>
      <c r="K504" s="101">
        <v>1</v>
      </c>
      <c r="L504" s="101">
        <v>1</v>
      </c>
      <c r="M504" s="101">
        <v>1</v>
      </c>
      <c r="N504" s="101">
        <v>1</v>
      </c>
      <c r="O504" s="101">
        <v>0</v>
      </c>
      <c r="P504" s="66">
        <f t="shared" si="78"/>
        <v>13</v>
      </c>
      <c r="Q504">
        <f t="shared" si="79"/>
        <v>2</v>
      </c>
      <c r="R504" s="93">
        <f t="shared" si="70"/>
        <v>2.2360679774997898</v>
      </c>
      <c r="S504" s="93">
        <f t="shared" si="71"/>
        <v>1</v>
      </c>
      <c r="T504" s="93">
        <f t="shared" si="72"/>
        <v>3.3166247903553998</v>
      </c>
      <c r="U504" s="93">
        <f t="shared" si="73"/>
        <v>3.1622776601683795</v>
      </c>
      <c r="V504" s="93">
        <f t="shared" si="74"/>
        <v>1</v>
      </c>
      <c r="W504" s="93" t="str">
        <f t="shared" si="75"/>
        <v>Cluster 1</v>
      </c>
      <c r="X504" s="141">
        <f t="shared" si="76"/>
        <v>12</v>
      </c>
      <c r="Y504">
        <f t="shared" si="77"/>
        <v>0.16216216216216217</v>
      </c>
      <c r="AA504" s="29" t="s">
        <v>102</v>
      </c>
      <c r="AB504" s="151">
        <v>1</v>
      </c>
      <c r="AC504" s="151">
        <v>1</v>
      </c>
      <c r="AD504" s="151">
        <v>1</v>
      </c>
      <c r="AE504" s="151">
        <v>1</v>
      </c>
      <c r="AF504" s="151">
        <v>1</v>
      </c>
      <c r="AG504" s="151">
        <v>1</v>
      </c>
      <c r="AH504" s="151">
        <v>1</v>
      </c>
      <c r="AI504" s="151">
        <v>1</v>
      </c>
      <c r="AJ504" s="151">
        <v>1</v>
      </c>
      <c r="AK504" s="151">
        <v>1</v>
      </c>
      <c r="AL504" s="151">
        <v>1</v>
      </c>
      <c r="AM504" s="151">
        <v>0</v>
      </c>
      <c r="AN504" s="151">
        <v>0</v>
      </c>
      <c r="AO504" s="151">
        <v>0</v>
      </c>
      <c r="AP504" t="s">
        <v>101</v>
      </c>
    </row>
    <row r="505" spans="1:42">
      <c r="A505" s="138" t="s">
        <v>14</v>
      </c>
      <c r="B505" s="143">
        <v>1</v>
      </c>
      <c r="C505" s="144">
        <v>0</v>
      </c>
      <c r="D505" s="144">
        <v>0</v>
      </c>
      <c r="E505" s="144">
        <v>0</v>
      </c>
      <c r="F505" s="144">
        <v>0</v>
      </c>
      <c r="G505" s="144">
        <v>0</v>
      </c>
      <c r="H505" s="144">
        <v>0</v>
      </c>
      <c r="I505" s="144">
        <v>0</v>
      </c>
      <c r="J505" s="144">
        <v>0</v>
      </c>
      <c r="K505" s="144">
        <v>0</v>
      </c>
      <c r="L505" s="144">
        <v>0</v>
      </c>
      <c r="M505" s="144">
        <v>0</v>
      </c>
      <c r="N505" s="144">
        <v>0</v>
      </c>
      <c r="O505" s="144">
        <v>0</v>
      </c>
      <c r="P505" s="66">
        <f t="shared" si="78"/>
        <v>1</v>
      </c>
      <c r="Q505">
        <f t="shared" si="79"/>
        <v>6</v>
      </c>
      <c r="R505" s="145">
        <f t="shared" si="70"/>
        <v>2.6457513110645907</v>
      </c>
      <c r="S505" s="145">
        <f t="shared" si="71"/>
        <v>3.6055512754639891</v>
      </c>
      <c r="T505" s="145">
        <f t="shared" si="72"/>
        <v>1</v>
      </c>
      <c r="U505" s="145">
        <f t="shared" si="73"/>
        <v>1.4142135623730951</v>
      </c>
      <c r="V505" s="145">
        <f t="shared" si="74"/>
        <v>1</v>
      </c>
      <c r="W505" s="152" t="str">
        <f t="shared" si="75"/>
        <v>Cluster 2</v>
      </c>
      <c r="X505" s="141">
        <f t="shared" si="76"/>
        <v>12</v>
      </c>
      <c r="Y505">
        <f t="shared" si="77"/>
        <v>0.16216216216216217</v>
      </c>
    </row>
    <row r="506" spans="1:42">
      <c r="A506" s="138" t="s">
        <v>15</v>
      </c>
      <c r="B506" s="143">
        <v>1</v>
      </c>
      <c r="C506" s="144">
        <v>0</v>
      </c>
      <c r="D506" s="144">
        <v>0</v>
      </c>
      <c r="E506" s="144">
        <v>0</v>
      </c>
      <c r="F506" s="144">
        <v>0</v>
      </c>
      <c r="G506" s="144">
        <v>0</v>
      </c>
      <c r="H506" s="144">
        <v>0</v>
      </c>
      <c r="I506" s="144">
        <v>0</v>
      </c>
      <c r="J506" s="144">
        <v>0</v>
      </c>
      <c r="K506" s="144">
        <v>0</v>
      </c>
      <c r="L506" s="144">
        <v>0</v>
      </c>
      <c r="M506" s="144">
        <v>0</v>
      </c>
      <c r="N506" s="144">
        <v>0</v>
      </c>
      <c r="O506" s="144">
        <v>0</v>
      </c>
      <c r="P506" s="66">
        <f t="shared" si="78"/>
        <v>1</v>
      </c>
      <c r="Q506">
        <f t="shared" si="79"/>
        <v>6</v>
      </c>
      <c r="R506" s="145">
        <f t="shared" si="70"/>
        <v>2.6457513110645907</v>
      </c>
      <c r="S506" s="145">
        <f t="shared" si="71"/>
        <v>3.6055512754639891</v>
      </c>
      <c r="T506" s="145">
        <f t="shared" si="72"/>
        <v>1</v>
      </c>
      <c r="U506" s="145">
        <f t="shared" si="73"/>
        <v>1.4142135623730951</v>
      </c>
      <c r="V506" s="145">
        <f t="shared" si="74"/>
        <v>1</v>
      </c>
      <c r="W506" s="152" t="str">
        <f t="shared" si="75"/>
        <v>Cluster 2</v>
      </c>
      <c r="X506" s="141">
        <f t="shared" si="76"/>
        <v>12</v>
      </c>
      <c r="Y506">
        <f t="shared" si="77"/>
        <v>0.16216216216216217</v>
      </c>
    </row>
    <row r="507" spans="1:42">
      <c r="A507" s="138" t="s">
        <v>20</v>
      </c>
      <c r="B507" s="146">
        <v>1</v>
      </c>
      <c r="C507" s="147">
        <v>0</v>
      </c>
      <c r="D507" s="147">
        <v>0</v>
      </c>
      <c r="E507" s="147">
        <v>0</v>
      </c>
      <c r="F507" s="147">
        <v>0</v>
      </c>
      <c r="G507" s="147">
        <v>0</v>
      </c>
      <c r="H507" s="147">
        <v>0</v>
      </c>
      <c r="I507" s="147">
        <v>0</v>
      </c>
      <c r="J507" s="147">
        <v>0</v>
      </c>
      <c r="K507" s="147">
        <v>0</v>
      </c>
      <c r="L507" s="147">
        <v>0</v>
      </c>
      <c r="M507" s="147">
        <v>0</v>
      </c>
      <c r="N507" s="147">
        <v>0</v>
      </c>
      <c r="O507" s="147">
        <v>0</v>
      </c>
      <c r="P507" s="66">
        <f t="shared" si="78"/>
        <v>1</v>
      </c>
      <c r="Q507">
        <f t="shared" si="79"/>
        <v>6</v>
      </c>
      <c r="R507" s="145">
        <f t="shared" si="70"/>
        <v>2.6457513110645907</v>
      </c>
      <c r="S507" s="145">
        <f t="shared" si="71"/>
        <v>3.6055512754639891</v>
      </c>
      <c r="T507" s="145">
        <f t="shared" si="72"/>
        <v>1</v>
      </c>
      <c r="U507" s="145">
        <f t="shared" si="73"/>
        <v>1.4142135623730951</v>
      </c>
      <c r="V507" s="145">
        <f t="shared" si="74"/>
        <v>1</v>
      </c>
      <c r="W507" s="152" t="str">
        <f t="shared" si="75"/>
        <v>Cluster 2</v>
      </c>
      <c r="X507" s="141">
        <f t="shared" si="76"/>
        <v>12</v>
      </c>
      <c r="Y507">
        <f t="shared" si="77"/>
        <v>0.16216216216216217</v>
      </c>
    </row>
    <row r="508" spans="1:42">
      <c r="A508" s="138" t="s">
        <v>21</v>
      </c>
      <c r="B508" s="146">
        <v>1</v>
      </c>
      <c r="C508" s="147">
        <v>0</v>
      </c>
      <c r="D508" s="147">
        <v>0</v>
      </c>
      <c r="E508" s="147">
        <v>0</v>
      </c>
      <c r="F508" s="147">
        <v>0</v>
      </c>
      <c r="G508" s="147">
        <v>0</v>
      </c>
      <c r="H508" s="147">
        <v>0</v>
      </c>
      <c r="I508" s="147">
        <v>0</v>
      </c>
      <c r="J508" s="147">
        <v>0</v>
      </c>
      <c r="K508" s="147">
        <v>0</v>
      </c>
      <c r="L508" s="147">
        <v>0</v>
      </c>
      <c r="M508" s="147">
        <v>0</v>
      </c>
      <c r="N508" s="147">
        <v>0</v>
      </c>
      <c r="O508" s="147">
        <v>0</v>
      </c>
      <c r="P508" s="66">
        <f t="shared" si="78"/>
        <v>1</v>
      </c>
      <c r="Q508">
        <f t="shared" si="79"/>
        <v>6</v>
      </c>
      <c r="R508" s="145">
        <f t="shared" si="70"/>
        <v>2.6457513110645907</v>
      </c>
      <c r="S508" s="145">
        <f t="shared" si="71"/>
        <v>3.6055512754639891</v>
      </c>
      <c r="T508" s="145">
        <f t="shared" si="72"/>
        <v>1</v>
      </c>
      <c r="U508" s="145">
        <f t="shared" si="73"/>
        <v>1.4142135623730951</v>
      </c>
      <c r="V508" s="145">
        <f t="shared" si="74"/>
        <v>1</v>
      </c>
      <c r="W508" s="152" t="str">
        <f t="shared" si="75"/>
        <v>Cluster 2</v>
      </c>
      <c r="X508" s="141">
        <f t="shared" si="76"/>
        <v>12</v>
      </c>
      <c r="Y508">
        <f t="shared" si="77"/>
        <v>0.16216216216216217</v>
      </c>
    </row>
    <row r="509" spans="1:42">
      <c r="A509" s="138" t="s">
        <v>31</v>
      </c>
      <c r="B509" s="146">
        <v>1</v>
      </c>
      <c r="C509" s="147">
        <v>0</v>
      </c>
      <c r="D509" s="147">
        <v>0</v>
      </c>
      <c r="E509" s="147">
        <v>0</v>
      </c>
      <c r="F509" s="147">
        <v>0</v>
      </c>
      <c r="G509" s="147">
        <v>0</v>
      </c>
      <c r="H509" s="147">
        <v>0</v>
      </c>
      <c r="I509" s="147">
        <v>0</v>
      </c>
      <c r="J509" s="147">
        <v>0</v>
      </c>
      <c r="K509" s="147">
        <v>0</v>
      </c>
      <c r="L509" s="147">
        <v>0</v>
      </c>
      <c r="M509" s="147">
        <v>0</v>
      </c>
      <c r="N509" s="147">
        <v>0</v>
      </c>
      <c r="O509" s="147">
        <v>0</v>
      </c>
      <c r="P509" s="66">
        <f t="shared" si="78"/>
        <v>1</v>
      </c>
      <c r="Q509">
        <f t="shared" si="79"/>
        <v>6</v>
      </c>
      <c r="R509" s="145">
        <f t="shared" si="70"/>
        <v>2.6457513110645907</v>
      </c>
      <c r="S509" s="145">
        <f t="shared" si="71"/>
        <v>3.6055512754639891</v>
      </c>
      <c r="T509" s="145">
        <f t="shared" si="72"/>
        <v>1</v>
      </c>
      <c r="U509" s="145">
        <f t="shared" si="73"/>
        <v>1.4142135623730951</v>
      </c>
      <c r="V509" s="145">
        <f t="shared" si="74"/>
        <v>1</v>
      </c>
      <c r="W509" s="152" t="str">
        <f t="shared" si="75"/>
        <v>Cluster 2</v>
      </c>
      <c r="X509" s="141">
        <f t="shared" si="76"/>
        <v>12</v>
      </c>
      <c r="Y509">
        <f t="shared" si="77"/>
        <v>0.16216216216216217</v>
      </c>
    </row>
    <row r="510" spans="1:42" ht="13.8" thickBot="1">
      <c r="A510" s="138" t="s">
        <v>58</v>
      </c>
      <c r="B510" s="148">
        <v>1</v>
      </c>
      <c r="C510" s="149">
        <v>0</v>
      </c>
      <c r="D510" s="149">
        <v>0</v>
      </c>
      <c r="E510" s="149">
        <v>0</v>
      </c>
      <c r="F510" s="149">
        <v>0</v>
      </c>
      <c r="G510" s="149">
        <v>0</v>
      </c>
      <c r="H510" s="149">
        <v>0</v>
      </c>
      <c r="I510" s="149">
        <v>0</v>
      </c>
      <c r="J510" s="149">
        <v>0</v>
      </c>
      <c r="K510" s="149">
        <v>0</v>
      </c>
      <c r="L510" s="149">
        <v>0</v>
      </c>
      <c r="M510" s="149">
        <v>0</v>
      </c>
      <c r="N510" s="149">
        <v>0</v>
      </c>
      <c r="O510" s="149">
        <v>0</v>
      </c>
      <c r="P510" s="66">
        <f t="shared" si="78"/>
        <v>1</v>
      </c>
      <c r="Q510">
        <f t="shared" si="79"/>
        <v>6</v>
      </c>
      <c r="R510" s="150">
        <f t="shared" si="70"/>
        <v>2.6457513110645907</v>
      </c>
      <c r="S510" s="150">
        <f t="shared" si="71"/>
        <v>3.6055512754639891</v>
      </c>
      <c r="T510" s="150">
        <f t="shared" si="72"/>
        <v>1</v>
      </c>
      <c r="U510" s="150">
        <f t="shared" si="73"/>
        <v>1.4142135623730951</v>
      </c>
      <c r="V510" s="150">
        <f t="shared" si="74"/>
        <v>1</v>
      </c>
      <c r="W510" s="152" t="str">
        <f t="shared" si="75"/>
        <v>Cluster 2</v>
      </c>
      <c r="X510" s="142">
        <f t="shared" si="76"/>
        <v>12</v>
      </c>
      <c r="Y510">
        <f t="shared" si="77"/>
        <v>0.16216216216216217</v>
      </c>
    </row>
    <row r="511" spans="1:42">
      <c r="A511" s="136" t="s">
        <v>16</v>
      </c>
      <c r="B511" s="139">
        <v>1</v>
      </c>
      <c r="C511" s="139">
        <v>1</v>
      </c>
      <c r="D511" s="139">
        <v>1</v>
      </c>
      <c r="E511" s="139">
        <v>0</v>
      </c>
      <c r="F511" s="139">
        <v>0</v>
      </c>
      <c r="G511" s="139">
        <v>0</v>
      </c>
      <c r="H511" s="139">
        <v>0</v>
      </c>
      <c r="I511" s="139">
        <v>0</v>
      </c>
      <c r="J511" s="139">
        <v>0</v>
      </c>
      <c r="K511" s="139">
        <v>0</v>
      </c>
      <c r="L511" s="139">
        <v>0</v>
      </c>
      <c r="M511" s="139">
        <v>0</v>
      </c>
      <c r="N511" s="139">
        <v>0</v>
      </c>
      <c r="O511" s="139">
        <v>0</v>
      </c>
      <c r="P511" s="66">
        <f t="shared" si="78"/>
        <v>3</v>
      </c>
      <c r="Q511">
        <f t="shared" si="79"/>
        <v>9</v>
      </c>
      <c r="R511" s="140">
        <f t="shared" si="70"/>
        <v>2.2360679774997898</v>
      </c>
      <c r="S511" s="140">
        <f t="shared" si="71"/>
        <v>3.3166247903553998</v>
      </c>
      <c r="T511" s="140">
        <f t="shared" si="72"/>
        <v>1</v>
      </c>
      <c r="U511" s="140">
        <f t="shared" si="73"/>
        <v>0</v>
      </c>
      <c r="V511" s="140">
        <f t="shared" si="74"/>
        <v>0</v>
      </c>
      <c r="W511" s="93" t="str">
        <f t="shared" si="75"/>
        <v>Cluster 3</v>
      </c>
      <c r="X511">
        <f t="shared" si="76"/>
        <v>46</v>
      </c>
      <c r="Y511">
        <f t="shared" si="77"/>
        <v>0.6216216216216216</v>
      </c>
    </row>
    <row r="512" spans="1:42">
      <c r="A512" s="136" t="s">
        <v>30</v>
      </c>
      <c r="B512" s="101">
        <v>1</v>
      </c>
      <c r="C512" s="101">
        <v>1</v>
      </c>
      <c r="D512" s="101">
        <v>1</v>
      </c>
      <c r="E512" s="101">
        <v>0</v>
      </c>
      <c r="F512" s="101">
        <v>0</v>
      </c>
      <c r="G512" s="101">
        <v>0</v>
      </c>
      <c r="H512" s="101">
        <v>0</v>
      </c>
      <c r="I512" s="101">
        <v>0</v>
      </c>
      <c r="J512" s="101">
        <v>0</v>
      </c>
      <c r="K512" s="101">
        <v>0</v>
      </c>
      <c r="L512" s="101">
        <v>0</v>
      </c>
      <c r="M512" s="101">
        <v>0</v>
      </c>
      <c r="N512" s="101">
        <v>0</v>
      </c>
      <c r="O512" s="101">
        <v>0</v>
      </c>
      <c r="P512" s="66">
        <f t="shared" si="78"/>
        <v>3</v>
      </c>
      <c r="Q512">
        <f t="shared" si="79"/>
        <v>9</v>
      </c>
      <c r="R512" s="93">
        <f t="shared" si="70"/>
        <v>2.2360679774997898</v>
      </c>
      <c r="S512" s="93">
        <f t="shared" si="71"/>
        <v>3.3166247903553998</v>
      </c>
      <c r="T512" s="93">
        <f t="shared" si="72"/>
        <v>1</v>
      </c>
      <c r="U512" s="93">
        <f t="shared" si="73"/>
        <v>0</v>
      </c>
      <c r="V512" s="93">
        <f t="shared" si="74"/>
        <v>0</v>
      </c>
      <c r="W512" s="93" t="str">
        <f t="shared" si="75"/>
        <v>Cluster 3</v>
      </c>
      <c r="X512">
        <f t="shared" si="76"/>
        <v>46</v>
      </c>
      <c r="Y512">
        <f t="shared" si="77"/>
        <v>0.6216216216216216</v>
      </c>
    </row>
    <row r="513" spans="1:25">
      <c r="A513" s="136" t="s">
        <v>32</v>
      </c>
      <c r="B513" s="101">
        <v>1</v>
      </c>
      <c r="C513" s="101">
        <v>1</v>
      </c>
      <c r="D513" s="101">
        <v>1</v>
      </c>
      <c r="E513" s="101">
        <v>0</v>
      </c>
      <c r="F513" s="101">
        <v>0</v>
      </c>
      <c r="G513" s="101">
        <v>0</v>
      </c>
      <c r="H513" s="101">
        <v>0</v>
      </c>
      <c r="I513" s="101">
        <v>0</v>
      </c>
      <c r="J513" s="101">
        <v>0</v>
      </c>
      <c r="K513" s="101">
        <v>0</v>
      </c>
      <c r="L513" s="101">
        <v>0</v>
      </c>
      <c r="M513" s="101">
        <v>0</v>
      </c>
      <c r="N513" s="101">
        <v>0</v>
      </c>
      <c r="O513" s="101">
        <v>0</v>
      </c>
      <c r="P513" s="66">
        <f t="shared" si="78"/>
        <v>3</v>
      </c>
      <c r="Q513">
        <f t="shared" si="79"/>
        <v>9</v>
      </c>
      <c r="R513" s="93">
        <f t="shared" si="70"/>
        <v>2.2360679774997898</v>
      </c>
      <c r="S513" s="93">
        <f t="shared" si="71"/>
        <v>3.3166247903553998</v>
      </c>
      <c r="T513" s="93">
        <f t="shared" si="72"/>
        <v>1</v>
      </c>
      <c r="U513" s="93">
        <f t="shared" si="73"/>
        <v>0</v>
      </c>
      <c r="V513" s="93">
        <f t="shared" si="74"/>
        <v>0</v>
      </c>
      <c r="W513" s="93" t="str">
        <f t="shared" si="75"/>
        <v>Cluster 3</v>
      </c>
      <c r="X513">
        <f t="shared" si="76"/>
        <v>46</v>
      </c>
      <c r="Y513">
        <f t="shared" si="77"/>
        <v>0.6216216216216216</v>
      </c>
    </row>
    <row r="514" spans="1:25">
      <c r="A514" s="136" t="s">
        <v>34</v>
      </c>
      <c r="B514" s="101">
        <v>1</v>
      </c>
      <c r="C514" s="101">
        <v>1</v>
      </c>
      <c r="D514" s="101">
        <v>1</v>
      </c>
      <c r="E514" s="101">
        <v>0</v>
      </c>
      <c r="F514" s="101">
        <v>0</v>
      </c>
      <c r="G514" s="101">
        <v>0</v>
      </c>
      <c r="H514" s="101">
        <v>0</v>
      </c>
      <c r="I514" s="101">
        <v>0</v>
      </c>
      <c r="J514" s="101">
        <v>0</v>
      </c>
      <c r="K514" s="101">
        <v>0</v>
      </c>
      <c r="L514" s="101">
        <v>0</v>
      </c>
      <c r="M514" s="101">
        <v>0</v>
      </c>
      <c r="N514" s="101">
        <v>0</v>
      </c>
      <c r="O514" s="101">
        <v>0</v>
      </c>
      <c r="P514" s="66">
        <f t="shared" si="78"/>
        <v>3</v>
      </c>
      <c r="Q514">
        <f t="shared" si="79"/>
        <v>9</v>
      </c>
      <c r="R514" s="93">
        <f t="shared" si="70"/>
        <v>2.2360679774997898</v>
      </c>
      <c r="S514" s="93">
        <f t="shared" si="71"/>
        <v>3.3166247903553998</v>
      </c>
      <c r="T514" s="93">
        <f t="shared" si="72"/>
        <v>1</v>
      </c>
      <c r="U514" s="93">
        <f t="shared" si="73"/>
        <v>0</v>
      </c>
      <c r="V514" s="93">
        <f t="shared" si="74"/>
        <v>0</v>
      </c>
      <c r="W514" s="93" t="str">
        <f t="shared" si="75"/>
        <v>Cluster 3</v>
      </c>
      <c r="X514">
        <f t="shared" si="76"/>
        <v>46</v>
      </c>
      <c r="Y514">
        <f t="shared" si="77"/>
        <v>0.6216216216216216</v>
      </c>
    </row>
    <row r="515" spans="1:25">
      <c r="A515" s="136" t="s">
        <v>38</v>
      </c>
      <c r="B515" s="101">
        <v>1</v>
      </c>
      <c r="C515" s="101">
        <v>1</v>
      </c>
      <c r="D515" s="101">
        <v>1</v>
      </c>
      <c r="E515" s="101">
        <v>0</v>
      </c>
      <c r="F515" s="101">
        <v>0</v>
      </c>
      <c r="G515" s="101">
        <v>0</v>
      </c>
      <c r="H515" s="101">
        <v>0</v>
      </c>
      <c r="I515" s="101">
        <v>0</v>
      </c>
      <c r="J515" s="101">
        <v>0</v>
      </c>
      <c r="K515" s="101">
        <v>0</v>
      </c>
      <c r="L515" s="101">
        <v>0</v>
      </c>
      <c r="M515" s="101">
        <v>0</v>
      </c>
      <c r="N515" s="101">
        <v>0</v>
      </c>
      <c r="O515" s="101">
        <v>0</v>
      </c>
      <c r="P515" s="66">
        <f t="shared" si="78"/>
        <v>3</v>
      </c>
      <c r="Q515">
        <f t="shared" si="79"/>
        <v>9</v>
      </c>
      <c r="R515" s="93">
        <f t="shared" ref="R515:R546" si="81">SQRT((((B515-$B$476)^2)+((C515-$C$476)^2)+((D515-$D$476)^2)+((E515-$E$476)^2)+((F515-$F$476)^2)+((G515-$G$476)^2)+((H515-$H$476)^2)+((I515-$I$476)^2)+((J515-$J$476)^2)+((K515-$K$476)^2)+((L515-$L$476)^2)+((M515-$M$476)^2)+((N515-$N$476)^2)+((O515-$O$476)^2)))</f>
        <v>2.2360679774997898</v>
      </c>
      <c r="S515" s="93">
        <f t="shared" ref="S515:S546" si="82">SQRT((((B515-$B$477)^2)+((C515-$C$477)^2)+((D515-$D$477)^2)+((E515-$E$477)^2)+((F515-$F$477)^2)+((G515-$G$477)^2)+((H515-$H$477)^2)+((I515-$I$477)^2)+((J515-$J$477)^2)+((K515-$K$477)^2)+((L515-$L$477)^2)+((M515-$M$477)^2)+((N515-$N$477)^2)+((O515-$O$477)^2)))</f>
        <v>3.3166247903553998</v>
      </c>
      <c r="T515" s="93">
        <f t="shared" ref="T515:T546" si="83">SQRT((((B515-$B$478)^2)+((C515-$C$478)^2)+((D515-$D$478)^2)+((E515-$E$478)^2)+((F515-$F$478)^2)+((G515-$G$478)^2)+((H515-$H$478)^2)+((I515-$I$478)^2)+((J515-$J$478)^2)+((K515-$K$478)^2)+((L515-$L$478)^2)+((M515-$M$478)^2)+((N515-$N$478)^2)+((O515-$O$478)^2)))</f>
        <v>1</v>
      </c>
      <c r="U515" s="93">
        <f t="shared" ref="U515:U546" si="84">SQRT((((B515-$B$480)^2)+((C515-$C$480)^2)+((D515-$D$480)^2)+((E515-$E$480)^2)+((F515-$F$480)^2)+((G515-$G$480)^2)+((H515-$H$480)^2)+((I515-$I$480)^2)+((J515-$J$480)^2)+((K515-$K$480)^2)+((L515-$L$480)^2)+((M515-$M$480)^2)+((N515-$N$480)^2)+((O515-$O$480)^2)))</f>
        <v>0</v>
      </c>
      <c r="V515" s="93">
        <f t="shared" si="74"/>
        <v>0</v>
      </c>
      <c r="W515" s="93" t="str">
        <f t="shared" ref="W515:W546" si="85">IF(MIN(R515:V515)=R515,"Cluster 0",IF(MIN(R515:V515)=S515,"Cluster 1",IF(MIN(R515:V515)=T515,"Cluster 2","Cluster 3")))</f>
        <v>Cluster 3</v>
      </c>
      <c r="X515">
        <f t="shared" ref="X515:X546" si="86">COUNTIF($V$483:$V$556,V515)</f>
        <v>46</v>
      </c>
      <c r="Y515">
        <f t="shared" ref="Y515:Y546" si="87">X515/$AB$484</f>
        <v>0.6216216216216216</v>
      </c>
    </row>
    <row r="516" spans="1:25">
      <c r="A516" s="136" t="s">
        <v>66</v>
      </c>
      <c r="B516" s="101">
        <v>1</v>
      </c>
      <c r="C516" s="101">
        <v>1</v>
      </c>
      <c r="D516" s="101">
        <v>1</v>
      </c>
      <c r="E516" s="101">
        <v>0</v>
      </c>
      <c r="F516" s="101">
        <v>0</v>
      </c>
      <c r="G516" s="101">
        <v>0</v>
      </c>
      <c r="H516" s="101">
        <v>0</v>
      </c>
      <c r="I516" s="101">
        <v>0</v>
      </c>
      <c r="J516" s="101">
        <v>0</v>
      </c>
      <c r="K516" s="101">
        <v>0</v>
      </c>
      <c r="L516" s="101">
        <v>0</v>
      </c>
      <c r="M516" s="101">
        <v>0</v>
      </c>
      <c r="N516" s="101">
        <v>0</v>
      </c>
      <c r="O516" s="101">
        <v>0</v>
      </c>
      <c r="P516" s="66">
        <f t="shared" si="78"/>
        <v>3</v>
      </c>
      <c r="Q516">
        <f t="shared" si="79"/>
        <v>9</v>
      </c>
      <c r="R516" s="93">
        <f t="shared" si="81"/>
        <v>2.2360679774997898</v>
      </c>
      <c r="S516" s="93">
        <f t="shared" si="82"/>
        <v>3.3166247903553998</v>
      </c>
      <c r="T516" s="93">
        <f t="shared" si="83"/>
        <v>1</v>
      </c>
      <c r="U516" s="93">
        <f t="shared" si="84"/>
        <v>0</v>
      </c>
      <c r="V516" s="93">
        <f t="shared" si="74"/>
        <v>0</v>
      </c>
      <c r="W516" s="93" t="str">
        <f t="shared" si="85"/>
        <v>Cluster 3</v>
      </c>
      <c r="X516">
        <f t="shared" si="86"/>
        <v>46</v>
      </c>
      <c r="Y516">
        <f t="shared" si="87"/>
        <v>0.6216216216216216</v>
      </c>
    </row>
    <row r="517" spans="1:25">
      <c r="A517" s="136" t="s">
        <v>67</v>
      </c>
      <c r="B517" s="101">
        <v>1</v>
      </c>
      <c r="C517" s="101">
        <v>1</v>
      </c>
      <c r="D517" s="101">
        <v>1</v>
      </c>
      <c r="E517" s="101">
        <v>0</v>
      </c>
      <c r="F517" s="101">
        <v>0</v>
      </c>
      <c r="G517" s="101">
        <v>0</v>
      </c>
      <c r="H517" s="101">
        <v>0</v>
      </c>
      <c r="I517" s="101">
        <v>0</v>
      </c>
      <c r="J517" s="101">
        <v>0</v>
      </c>
      <c r="K517" s="101">
        <v>0</v>
      </c>
      <c r="L517" s="101">
        <v>0</v>
      </c>
      <c r="M517" s="101">
        <v>0</v>
      </c>
      <c r="N517" s="101">
        <v>0</v>
      </c>
      <c r="O517" s="101">
        <v>0</v>
      </c>
      <c r="P517" s="66">
        <f t="shared" si="78"/>
        <v>3</v>
      </c>
      <c r="Q517">
        <f t="shared" si="79"/>
        <v>9</v>
      </c>
      <c r="R517" s="93">
        <f t="shared" si="81"/>
        <v>2.2360679774997898</v>
      </c>
      <c r="S517" s="93">
        <f t="shared" si="82"/>
        <v>3.3166247903553998</v>
      </c>
      <c r="T517" s="93">
        <f t="shared" si="83"/>
        <v>1</v>
      </c>
      <c r="U517" s="93">
        <f t="shared" si="84"/>
        <v>0</v>
      </c>
      <c r="V517" s="93">
        <f t="shared" si="74"/>
        <v>0</v>
      </c>
      <c r="W517" s="93" t="str">
        <f t="shared" si="85"/>
        <v>Cluster 3</v>
      </c>
      <c r="X517">
        <f t="shared" si="86"/>
        <v>46</v>
      </c>
      <c r="Y517">
        <f t="shared" si="87"/>
        <v>0.6216216216216216</v>
      </c>
    </row>
    <row r="518" spans="1:25">
      <c r="A518" s="136" t="s">
        <v>72</v>
      </c>
      <c r="B518" s="101">
        <v>1</v>
      </c>
      <c r="C518" s="101">
        <v>1</v>
      </c>
      <c r="D518" s="101">
        <v>1</v>
      </c>
      <c r="E518" s="101">
        <v>0</v>
      </c>
      <c r="F518" s="101">
        <v>0</v>
      </c>
      <c r="G518" s="101">
        <v>0</v>
      </c>
      <c r="H518" s="101">
        <v>0</v>
      </c>
      <c r="I518" s="101">
        <v>0</v>
      </c>
      <c r="J518" s="101">
        <v>0</v>
      </c>
      <c r="K518" s="101">
        <v>0</v>
      </c>
      <c r="L518" s="101">
        <v>0</v>
      </c>
      <c r="M518" s="101">
        <v>0</v>
      </c>
      <c r="N518" s="101">
        <v>0</v>
      </c>
      <c r="O518" s="101">
        <v>0</v>
      </c>
      <c r="P518" s="66">
        <f t="shared" si="78"/>
        <v>3</v>
      </c>
      <c r="Q518">
        <f t="shared" si="79"/>
        <v>9</v>
      </c>
      <c r="R518" s="93">
        <f t="shared" si="81"/>
        <v>2.2360679774997898</v>
      </c>
      <c r="S518" s="93">
        <f t="shared" si="82"/>
        <v>3.3166247903553998</v>
      </c>
      <c r="T518" s="93">
        <f t="shared" si="83"/>
        <v>1</v>
      </c>
      <c r="U518" s="93">
        <f t="shared" si="84"/>
        <v>0</v>
      </c>
      <c r="V518" s="93">
        <f t="shared" si="74"/>
        <v>0</v>
      </c>
      <c r="W518" s="93" t="str">
        <f t="shared" si="85"/>
        <v>Cluster 3</v>
      </c>
      <c r="X518">
        <f t="shared" si="86"/>
        <v>46</v>
      </c>
      <c r="Y518">
        <f t="shared" si="87"/>
        <v>0.6216216216216216</v>
      </c>
    </row>
    <row r="519" spans="1:25">
      <c r="A519" s="136" t="s">
        <v>74</v>
      </c>
      <c r="B519" s="101">
        <v>1</v>
      </c>
      <c r="C519" s="101">
        <v>1</v>
      </c>
      <c r="D519" s="101">
        <v>1</v>
      </c>
      <c r="E519" s="101">
        <v>0</v>
      </c>
      <c r="F519" s="101">
        <v>0</v>
      </c>
      <c r="G519" s="101">
        <v>0</v>
      </c>
      <c r="H519" s="101">
        <v>0</v>
      </c>
      <c r="I519" s="101">
        <v>0</v>
      </c>
      <c r="J519" s="101">
        <v>0</v>
      </c>
      <c r="K519" s="101">
        <v>0</v>
      </c>
      <c r="L519" s="101">
        <v>0</v>
      </c>
      <c r="M519" s="101">
        <v>0</v>
      </c>
      <c r="N519" s="101">
        <v>0</v>
      </c>
      <c r="O519" s="101">
        <v>0</v>
      </c>
      <c r="P519" s="66">
        <f t="shared" si="78"/>
        <v>3</v>
      </c>
      <c r="Q519">
        <f t="shared" si="79"/>
        <v>9</v>
      </c>
      <c r="R519" s="93">
        <f t="shared" si="81"/>
        <v>2.2360679774997898</v>
      </c>
      <c r="S519" s="93">
        <f t="shared" si="82"/>
        <v>3.3166247903553998</v>
      </c>
      <c r="T519" s="93">
        <f t="shared" si="83"/>
        <v>1</v>
      </c>
      <c r="U519" s="93">
        <f t="shared" si="84"/>
        <v>0</v>
      </c>
      <c r="V519" s="93">
        <f t="shared" si="74"/>
        <v>0</v>
      </c>
      <c r="W519" s="93" t="str">
        <f t="shared" si="85"/>
        <v>Cluster 3</v>
      </c>
      <c r="X519">
        <f t="shared" si="86"/>
        <v>46</v>
      </c>
      <c r="Y519">
        <f t="shared" si="87"/>
        <v>0.6216216216216216</v>
      </c>
    </row>
    <row r="520" spans="1:25">
      <c r="A520" s="136" t="s">
        <v>17</v>
      </c>
      <c r="B520" s="101">
        <v>1</v>
      </c>
      <c r="C520" s="101">
        <v>1</v>
      </c>
      <c r="D520" s="101">
        <v>1</v>
      </c>
      <c r="E520" s="101">
        <v>1</v>
      </c>
      <c r="F520" s="101">
        <v>1</v>
      </c>
      <c r="G520" s="101">
        <v>1</v>
      </c>
      <c r="H520" s="101">
        <v>1</v>
      </c>
      <c r="I520" s="101">
        <v>1</v>
      </c>
      <c r="J520" s="101">
        <v>1</v>
      </c>
      <c r="K520" s="101">
        <v>1</v>
      </c>
      <c r="L520" s="101">
        <v>1</v>
      </c>
      <c r="M520" s="101">
        <v>1</v>
      </c>
      <c r="N520" s="101">
        <v>1</v>
      </c>
      <c r="O520" s="101">
        <v>1</v>
      </c>
      <c r="P520" s="66">
        <f t="shared" si="78"/>
        <v>14</v>
      </c>
      <c r="Q520">
        <f t="shared" si="79"/>
        <v>21</v>
      </c>
      <c r="R520" s="93">
        <f t="shared" si="81"/>
        <v>2.4494897427831779</v>
      </c>
      <c r="S520" s="93">
        <f t="shared" si="82"/>
        <v>0</v>
      </c>
      <c r="T520" s="93">
        <f t="shared" si="83"/>
        <v>3.4641016151377544</v>
      </c>
      <c r="U520" s="93">
        <f t="shared" si="84"/>
        <v>3.3166247903553998</v>
      </c>
      <c r="V520" s="93">
        <f t="shared" si="74"/>
        <v>0</v>
      </c>
      <c r="W520" s="93" t="str">
        <f t="shared" si="85"/>
        <v>Cluster 1</v>
      </c>
      <c r="X520">
        <f t="shared" si="86"/>
        <v>46</v>
      </c>
      <c r="Y520">
        <f t="shared" si="87"/>
        <v>0.6216216216216216</v>
      </c>
    </row>
    <row r="521" spans="1:25">
      <c r="A521" s="136" t="s">
        <v>18</v>
      </c>
      <c r="B521" s="101">
        <v>1</v>
      </c>
      <c r="C521" s="101">
        <v>1</v>
      </c>
      <c r="D521" s="101">
        <v>1</v>
      </c>
      <c r="E521" s="101">
        <v>1</v>
      </c>
      <c r="F521" s="101">
        <v>1</v>
      </c>
      <c r="G521" s="101">
        <v>1</v>
      </c>
      <c r="H521" s="101">
        <v>1</v>
      </c>
      <c r="I521" s="101">
        <v>1</v>
      </c>
      <c r="J521" s="101">
        <v>1</v>
      </c>
      <c r="K521" s="101">
        <v>1</v>
      </c>
      <c r="L521" s="101">
        <v>1</v>
      </c>
      <c r="M521" s="101">
        <v>1</v>
      </c>
      <c r="N521" s="101">
        <v>1</v>
      </c>
      <c r="O521" s="101">
        <v>1</v>
      </c>
      <c r="P521" s="66">
        <f t="shared" si="78"/>
        <v>14</v>
      </c>
      <c r="Q521">
        <f t="shared" si="79"/>
        <v>21</v>
      </c>
      <c r="R521" s="93">
        <f t="shared" si="81"/>
        <v>2.4494897427831779</v>
      </c>
      <c r="S521" s="93">
        <f t="shared" si="82"/>
        <v>0</v>
      </c>
      <c r="T521" s="93">
        <f t="shared" si="83"/>
        <v>3.4641016151377544</v>
      </c>
      <c r="U521" s="93">
        <f t="shared" si="84"/>
        <v>3.3166247903553998</v>
      </c>
      <c r="V521" s="93">
        <f t="shared" si="74"/>
        <v>0</v>
      </c>
      <c r="W521" s="93" t="str">
        <f t="shared" si="85"/>
        <v>Cluster 1</v>
      </c>
      <c r="X521">
        <f t="shared" si="86"/>
        <v>46</v>
      </c>
      <c r="Y521">
        <f t="shared" si="87"/>
        <v>0.6216216216216216</v>
      </c>
    </row>
    <row r="522" spans="1:25">
      <c r="A522" s="136" t="s">
        <v>19</v>
      </c>
      <c r="B522" s="101">
        <v>1</v>
      </c>
      <c r="C522" s="101">
        <v>1</v>
      </c>
      <c r="D522" s="101">
        <v>1</v>
      </c>
      <c r="E522" s="101">
        <v>1</v>
      </c>
      <c r="F522" s="101">
        <v>1</v>
      </c>
      <c r="G522" s="101">
        <v>1</v>
      </c>
      <c r="H522" s="101">
        <v>1</v>
      </c>
      <c r="I522" s="101">
        <v>1</v>
      </c>
      <c r="J522" s="101">
        <v>1</v>
      </c>
      <c r="K522" s="101">
        <v>1</v>
      </c>
      <c r="L522" s="101">
        <v>1</v>
      </c>
      <c r="M522" s="101">
        <v>1</v>
      </c>
      <c r="N522" s="101">
        <v>1</v>
      </c>
      <c r="O522" s="101">
        <v>1</v>
      </c>
      <c r="P522" s="66">
        <f t="shared" si="78"/>
        <v>14</v>
      </c>
      <c r="Q522">
        <f t="shared" si="79"/>
        <v>21</v>
      </c>
      <c r="R522" s="93">
        <f t="shared" si="81"/>
        <v>2.4494897427831779</v>
      </c>
      <c r="S522" s="93">
        <f t="shared" si="82"/>
        <v>0</v>
      </c>
      <c r="T522" s="93">
        <f t="shared" si="83"/>
        <v>3.4641016151377544</v>
      </c>
      <c r="U522" s="93">
        <f t="shared" si="84"/>
        <v>3.3166247903553998</v>
      </c>
      <c r="V522" s="93">
        <f t="shared" si="74"/>
        <v>0</v>
      </c>
      <c r="W522" s="93" t="str">
        <f t="shared" si="85"/>
        <v>Cluster 1</v>
      </c>
      <c r="X522">
        <f t="shared" si="86"/>
        <v>46</v>
      </c>
      <c r="Y522">
        <f t="shared" si="87"/>
        <v>0.6216216216216216</v>
      </c>
    </row>
    <row r="523" spans="1:25">
      <c r="A523" s="136" t="s">
        <v>23</v>
      </c>
      <c r="B523" s="101">
        <v>1</v>
      </c>
      <c r="C523" s="101">
        <v>1</v>
      </c>
      <c r="D523" s="101">
        <v>1</v>
      </c>
      <c r="E523" s="101">
        <v>1</v>
      </c>
      <c r="F523" s="101">
        <v>1</v>
      </c>
      <c r="G523" s="101">
        <v>1</v>
      </c>
      <c r="H523" s="101">
        <v>1</v>
      </c>
      <c r="I523" s="101">
        <v>1</v>
      </c>
      <c r="J523" s="101">
        <v>1</v>
      </c>
      <c r="K523" s="101">
        <v>1</v>
      </c>
      <c r="L523" s="101">
        <v>1</v>
      </c>
      <c r="M523" s="101">
        <v>1</v>
      </c>
      <c r="N523" s="101">
        <v>1</v>
      </c>
      <c r="O523" s="101">
        <v>1</v>
      </c>
      <c r="P523" s="66">
        <f t="shared" si="78"/>
        <v>14</v>
      </c>
      <c r="Q523">
        <f t="shared" si="79"/>
        <v>21</v>
      </c>
      <c r="R523" s="93">
        <f t="shared" si="81"/>
        <v>2.4494897427831779</v>
      </c>
      <c r="S523" s="93">
        <f t="shared" si="82"/>
        <v>0</v>
      </c>
      <c r="T523" s="93">
        <f t="shared" si="83"/>
        <v>3.4641016151377544</v>
      </c>
      <c r="U523" s="93">
        <f t="shared" si="84"/>
        <v>3.3166247903553998</v>
      </c>
      <c r="V523" s="93">
        <f t="shared" si="74"/>
        <v>0</v>
      </c>
      <c r="W523" s="93" t="str">
        <f t="shared" si="85"/>
        <v>Cluster 1</v>
      </c>
      <c r="X523">
        <f t="shared" si="86"/>
        <v>46</v>
      </c>
      <c r="Y523">
        <f t="shared" si="87"/>
        <v>0.6216216216216216</v>
      </c>
    </row>
    <row r="524" spans="1:25">
      <c r="A524" s="136" t="s">
        <v>24</v>
      </c>
      <c r="B524" s="101">
        <v>1</v>
      </c>
      <c r="C524" s="101">
        <v>1</v>
      </c>
      <c r="D524" s="101">
        <v>1</v>
      </c>
      <c r="E524" s="101">
        <v>1</v>
      </c>
      <c r="F524" s="101">
        <v>1</v>
      </c>
      <c r="G524" s="101">
        <v>1</v>
      </c>
      <c r="H524" s="101">
        <v>1</v>
      </c>
      <c r="I524" s="101">
        <v>1</v>
      </c>
      <c r="J524" s="101">
        <v>1</v>
      </c>
      <c r="K524" s="101">
        <v>1</v>
      </c>
      <c r="L524" s="101">
        <v>1</v>
      </c>
      <c r="M524" s="101">
        <v>1</v>
      </c>
      <c r="N524" s="101">
        <v>1</v>
      </c>
      <c r="O524" s="101">
        <v>1</v>
      </c>
      <c r="P524" s="66">
        <f t="shared" si="78"/>
        <v>14</v>
      </c>
      <c r="Q524">
        <f t="shared" si="79"/>
        <v>21</v>
      </c>
      <c r="R524" s="93">
        <f t="shared" si="81"/>
        <v>2.4494897427831779</v>
      </c>
      <c r="S524" s="93">
        <f t="shared" si="82"/>
        <v>0</v>
      </c>
      <c r="T524" s="93">
        <f t="shared" si="83"/>
        <v>3.4641016151377544</v>
      </c>
      <c r="U524" s="93">
        <f t="shared" si="84"/>
        <v>3.3166247903553998</v>
      </c>
      <c r="V524" s="93">
        <f t="shared" si="74"/>
        <v>0</v>
      </c>
      <c r="W524" s="93" t="str">
        <f t="shared" si="85"/>
        <v>Cluster 1</v>
      </c>
      <c r="X524">
        <f t="shared" si="86"/>
        <v>46</v>
      </c>
      <c r="Y524">
        <f t="shared" si="87"/>
        <v>0.6216216216216216</v>
      </c>
    </row>
    <row r="525" spans="1:25">
      <c r="A525" s="136" t="s">
        <v>26</v>
      </c>
      <c r="B525" s="101">
        <v>1</v>
      </c>
      <c r="C525" s="101">
        <v>1</v>
      </c>
      <c r="D525" s="101">
        <v>1</v>
      </c>
      <c r="E525" s="101">
        <v>1</v>
      </c>
      <c r="F525" s="101">
        <v>1</v>
      </c>
      <c r="G525" s="101">
        <v>1</v>
      </c>
      <c r="H525" s="101">
        <v>1</v>
      </c>
      <c r="I525" s="101">
        <v>1</v>
      </c>
      <c r="J525" s="101">
        <v>1</v>
      </c>
      <c r="K525" s="101">
        <v>1</v>
      </c>
      <c r="L525" s="101">
        <v>1</v>
      </c>
      <c r="M525" s="101">
        <v>1</v>
      </c>
      <c r="N525" s="101">
        <v>1</v>
      </c>
      <c r="O525" s="101">
        <v>1</v>
      </c>
      <c r="P525" s="66">
        <f t="shared" si="78"/>
        <v>14</v>
      </c>
      <c r="Q525">
        <f t="shared" si="79"/>
        <v>21</v>
      </c>
      <c r="R525" s="93">
        <f t="shared" si="81"/>
        <v>2.4494897427831779</v>
      </c>
      <c r="S525" s="93">
        <f t="shared" si="82"/>
        <v>0</v>
      </c>
      <c r="T525" s="93">
        <f t="shared" si="83"/>
        <v>3.4641016151377544</v>
      </c>
      <c r="U525" s="93">
        <f t="shared" si="84"/>
        <v>3.3166247903553998</v>
      </c>
      <c r="V525" s="93">
        <f t="shared" si="74"/>
        <v>0</v>
      </c>
      <c r="W525" s="93" t="str">
        <f t="shared" si="85"/>
        <v>Cluster 1</v>
      </c>
      <c r="X525">
        <f t="shared" si="86"/>
        <v>46</v>
      </c>
      <c r="Y525">
        <f t="shared" si="87"/>
        <v>0.6216216216216216</v>
      </c>
    </row>
    <row r="526" spans="1:25">
      <c r="A526" s="136" t="s">
        <v>27</v>
      </c>
      <c r="B526" s="101">
        <v>1</v>
      </c>
      <c r="C526" s="101">
        <v>1</v>
      </c>
      <c r="D526" s="101">
        <v>1</v>
      </c>
      <c r="E526" s="101">
        <v>1</v>
      </c>
      <c r="F526" s="101">
        <v>1</v>
      </c>
      <c r="G526" s="101">
        <v>1</v>
      </c>
      <c r="H526" s="101">
        <v>1</v>
      </c>
      <c r="I526" s="101">
        <v>1</v>
      </c>
      <c r="J526" s="101">
        <v>1</v>
      </c>
      <c r="K526" s="101">
        <v>1</v>
      </c>
      <c r="L526" s="101">
        <v>1</v>
      </c>
      <c r="M526" s="101">
        <v>1</v>
      </c>
      <c r="N526" s="101">
        <v>1</v>
      </c>
      <c r="O526" s="101">
        <v>1</v>
      </c>
      <c r="P526" s="66">
        <f t="shared" si="78"/>
        <v>14</v>
      </c>
      <c r="Q526">
        <f t="shared" si="79"/>
        <v>21</v>
      </c>
      <c r="R526" s="93">
        <f t="shared" si="81"/>
        <v>2.4494897427831779</v>
      </c>
      <c r="S526" s="93">
        <f t="shared" si="82"/>
        <v>0</v>
      </c>
      <c r="T526" s="93">
        <f t="shared" si="83"/>
        <v>3.4641016151377544</v>
      </c>
      <c r="U526" s="93">
        <f t="shared" si="84"/>
        <v>3.3166247903553998</v>
      </c>
      <c r="V526" s="93">
        <f t="shared" si="74"/>
        <v>0</v>
      </c>
      <c r="W526" s="93" t="str">
        <f t="shared" si="85"/>
        <v>Cluster 1</v>
      </c>
      <c r="X526">
        <f t="shared" si="86"/>
        <v>46</v>
      </c>
      <c r="Y526">
        <f t="shared" si="87"/>
        <v>0.6216216216216216</v>
      </c>
    </row>
    <row r="527" spans="1:25">
      <c r="A527" s="136" t="s">
        <v>35</v>
      </c>
      <c r="B527" s="101">
        <v>1</v>
      </c>
      <c r="C527" s="101">
        <v>1</v>
      </c>
      <c r="D527" s="101">
        <v>1</v>
      </c>
      <c r="E527" s="101">
        <v>1</v>
      </c>
      <c r="F527" s="101">
        <v>1</v>
      </c>
      <c r="G527" s="101">
        <v>1</v>
      </c>
      <c r="H527" s="101">
        <v>1</v>
      </c>
      <c r="I527" s="101">
        <v>1</v>
      </c>
      <c r="J527" s="101">
        <v>1</v>
      </c>
      <c r="K527" s="101">
        <v>1</v>
      </c>
      <c r="L527" s="101">
        <v>1</v>
      </c>
      <c r="M527" s="101">
        <v>1</v>
      </c>
      <c r="N527" s="101">
        <v>1</v>
      </c>
      <c r="O527" s="101">
        <v>1</v>
      </c>
      <c r="P527" s="66">
        <f t="shared" si="78"/>
        <v>14</v>
      </c>
      <c r="Q527">
        <f t="shared" si="79"/>
        <v>21</v>
      </c>
      <c r="R527" s="93">
        <f t="shared" si="81"/>
        <v>2.4494897427831779</v>
      </c>
      <c r="S527" s="93">
        <f t="shared" si="82"/>
        <v>0</v>
      </c>
      <c r="T527" s="93">
        <f t="shared" si="83"/>
        <v>3.4641016151377544</v>
      </c>
      <c r="U527" s="93">
        <f t="shared" si="84"/>
        <v>3.3166247903553998</v>
      </c>
      <c r="V527" s="93">
        <f t="shared" si="74"/>
        <v>0</v>
      </c>
      <c r="W527" s="93" t="str">
        <f t="shared" si="85"/>
        <v>Cluster 1</v>
      </c>
      <c r="X527">
        <f t="shared" si="86"/>
        <v>46</v>
      </c>
      <c r="Y527">
        <f t="shared" si="87"/>
        <v>0.6216216216216216</v>
      </c>
    </row>
    <row r="528" spans="1:25">
      <c r="A528" s="136" t="s">
        <v>37</v>
      </c>
      <c r="B528" s="101">
        <v>1</v>
      </c>
      <c r="C528" s="101">
        <v>1</v>
      </c>
      <c r="D528" s="101">
        <v>1</v>
      </c>
      <c r="E528" s="101">
        <v>1</v>
      </c>
      <c r="F528" s="101">
        <v>1</v>
      </c>
      <c r="G528" s="101">
        <v>1</v>
      </c>
      <c r="H528" s="101">
        <v>1</v>
      </c>
      <c r="I528" s="101">
        <v>1</v>
      </c>
      <c r="J528" s="101">
        <v>1</v>
      </c>
      <c r="K528" s="101">
        <v>1</v>
      </c>
      <c r="L528" s="101">
        <v>1</v>
      </c>
      <c r="M528" s="101">
        <v>1</v>
      </c>
      <c r="N528" s="101">
        <v>1</v>
      </c>
      <c r="O528" s="101">
        <v>1</v>
      </c>
      <c r="P528" s="66">
        <f t="shared" si="78"/>
        <v>14</v>
      </c>
      <c r="Q528">
        <f t="shared" si="79"/>
        <v>21</v>
      </c>
      <c r="R528" s="93">
        <f t="shared" si="81"/>
        <v>2.4494897427831779</v>
      </c>
      <c r="S528" s="93">
        <f t="shared" si="82"/>
        <v>0</v>
      </c>
      <c r="T528" s="93">
        <f t="shared" si="83"/>
        <v>3.4641016151377544</v>
      </c>
      <c r="U528" s="93">
        <f t="shared" si="84"/>
        <v>3.3166247903553998</v>
      </c>
      <c r="V528" s="93">
        <f t="shared" si="74"/>
        <v>0</v>
      </c>
      <c r="W528" s="93" t="str">
        <f t="shared" si="85"/>
        <v>Cluster 1</v>
      </c>
      <c r="X528">
        <f t="shared" si="86"/>
        <v>46</v>
      </c>
      <c r="Y528">
        <f t="shared" si="87"/>
        <v>0.6216216216216216</v>
      </c>
    </row>
    <row r="529" spans="1:25">
      <c r="A529" s="136" t="s">
        <v>41</v>
      </c>
      <c r="B529" s="101">
        <v>1</v>
      </c>
      <c r="C529" s="101">
        <v>1</v>
      </c>
      <c r="D529" s="101">
        <v>1</v>
      </c>
      <c r="E529" s="101">
        <v>1</v>
      </c>
      <c r="F529" s="101">
        <v>1</v>
      </c>
      <c r="G529" s="101">
        <v>1</v>
      </c>
      <c r="H529" s="101">
        <v>1</v>
      </c>
      <c r="I529" s="101">
        <v>1</v>
      </c>
      <c r="J529" s="101">
        <v>1</v>
      </c>
      <c r="K529" s="101">
        <v>1</v>
      </c>
      <c r="L529" s="101">
        <v>1</v>
      </c>
      <c r="M529" s="101">
        <v>1</v>
      </c>
      <c r="N529" s="101">
        <v>1</v>
      </c>
      <c r="O529" s="101">
        <v>1</v>
      </c>
      <c r="P529" s="66">
        <f t="shared" si="78"/>
        <v>14</v>
      </c>
      <c r="Q529">
        <f t="shared" si="79"/>
        <v>21</v>
      </c>
      <c r="R529" s="93">
        <f t="shared" si="81"/>
        <v>2.4494897427831779</v>
      </c>
      <c r="S529" s="93">
        <f t="shared" si="82"/>
        <v>0</v>
      </c>
      <c r="T529" s="93">
        <f t="shared" si="83"/>
        <v>3.4641016151377544</v>
      </c>
      <c r="U529" s="93">
        <f t="shared" si="84"/>
        <v>3.3166247903553998</v>
      </c>
      <c r="V529" s="93">
        <f t="shared" si="74"/>
        <v>0</v>
      </c>
      <c r="W529" s="93" t="str">
        <f t="shared" si="85"/>
        <v>Cluster 1</v>
      </c>
      <c r="X529">
        <f t="shared" si="86"/>
        <v>46</v>
      </c>
      <c r="Y529">
        <f t="shared" si="87"/>
        <v>0.6216216216216216</v>
      </c>
    </row>
    <row r="530" spans="1:25">
      <c r="A530" s="136" t="s">
        <v>44</v>
      </c>
      <c r="B530" s="101">
        <v>1</v>
      </c>
      <c r="C530" s="101">
        <v>1</v>
      </c>
      <c r="D530" s="101">
        <v>1</v>
      </c>
      <c r="E530" s="101">
        <v>1</v>
      </c>
      <c r="F530" s="101">
        <v>1</v>
      </c>
      <c r="G530" s="101">
        <v>1</v>
      </c>
      <c r="H530" s="101">
        <v>1</v>
      </c>
      <c r="I530" s="101">
        <v>1</v>
      </c>
      <c r="J530" s="101">
        <v>1</v>
      </c>
      <c r="K530" s="101">
        <v>1</v>
      </c>
      <c r="L530" s="101">
        <v>1</v>
      </c>
      <c r="M530" s="101">
        <v>1</v>
      </c>
      <c r="N530" s="101">
        <v>1</v>
      </c>
      <c r="O530" s="101">
        <v>1</v>
      </c>
      <c r="P530" s="66">
        <f t="shared" si="78"/>
        <v>14</v>
      </c>
      <c r="Q530">
        <f t="shared" si="79"/>
        <v>21</v>
      </c>
      <c r="R530" s="93">
        <f t="shared" si="81"/>
        <v>2.4494897427831779</v>
      </c>
      <c r="S530" s="93">
        <f t="shared" si="82"/>
        <v>0</v>
      </c>
      <c r="T530" s="93">
        <f t="shared" si="83"/>
        <v>3.4641016151377544</v>
      </c>
      <c r="U530" s="93">
        <f t="shared" si="84"/>
        <v>3.3166247903553998</v>
      </c>
      <c r="V530" s="93">
        <f t="shared" si="74"/>
        <v>0</v>
      </c>
      <c r="W530" s="93" t="str">
        <f t="shared" si="85"/>
        <v>Cluster 1</v>
      </c>
      <c r="X530">
        <f t="shared" si="86"/>
        <v>46</v>
      </c>
      <c r="Y530">
        <f t="shared" si="87"/>
        <v>0.6216216216216216</v>
      </c>
    </row>
    <row r="531" spans="1:25">
      <c r="A531" s="136" t="s">
        <v>45</v>
      </c>
      <c r="B531" s="101">
        <v>1</v>
      </c>
      <c r="C531" s="101">
        <v>1</v>
      </c>
      <c r="D531" s="101">
        <v>1</v>
      </c>
      <c r="E531" s="101">
        <v>1</v>
      </c>
      <c r="F531" s="101">
        <v>1</v>
      </c>
      <c r="G531" s="101">
        <v>1</v>
      </c>
      <c r="H531" s="101">
        <v>1</v>
      </c>
      <c r="I531" s="101">
        <v>1</v>
      </c>
      <c r="J531" s="101">
        <v>1</v>
      </c>
      <c r="K531" s="101">
        <v>1</v>
      </c>
      <c r="L531" s="101">
        <v>1</v>
      </c>
      <c r="M531" s="101">
        <v>1</v>
      </c>
      <c r="N531" s="101">
        <v>1</v>
      </c>
      <c r="O531" s="101">
        <v>1</v>
      </c>
      <c r="P531" s="66">
        <f t="shared" si="78"/>
        <v>14</v>
      </c>
      <c r="Q531">
        <f t="shared" si="79"/>
        <v>21</v>
      </c>
      <c r="R531" s="93">
        <f t="shared" si="81"/>
        <v>2.4494897427831779</v>
      </c>
      <c r="S531" s="93">
        <f t="shared" si="82"/>
        <v>0</v>
      </c>
      <c r="T531" s="93">
        <f t="shared" si="83"/>
        <v>3.4641016151377544</v>
      </c>
      <c r="U531" s="93">
        <f t="shared" si="84"/>
        <v>3.3166247903553998</v>
      </c>
      <c r="V531" s="93">
        <f t="shared" si="74"/>
        <v>0</v>
      </c>
      <c r="W531" s="93" t="str">
        <f t="shared" si="85"/>
        <v>Cluster 1</v>
      </c>
      <c r="X531">
        <f t="shared" si="86"/>
        <v>46</v>
      </c>
      <c r="Y531">
        <f t="shared" si="87"/>
        <v>0.6216216216216216</v>
      </c>
    </row>
    <row r="532" spans="1:25">
      <c r="A532" s="136" t="s">
        <v>47</v>
      </c>
      <c r="B532" s="101">
        <v>1</v>
      </c>
      <c r="C532" s="101">
        <v>1</v>
      </c>
      <c r="D532" s="101">
        <v>1</v>
      </c>
      <c r="E532" s="101">
        <v>1</v>
      </c>
      <c r="F532" s="101">
        <v>1</v>
      </c>
      <c r="G532" s="101">
        <v>1</v>
      </c>
      <c r="H532" s="101">
        <v>1</v>
      </c>
      <c r="I532" s="101">
        <v>1</v>
      </c>
      <c r="J532" s="101">
        <v>1</v>
      </c>
      <c r="K532" s="101">
        <v>1</v>
      </c>
      <c r="L532" s="101">
        <v>1</v>
      </c>
      <c r="M532" s="101">
        <v>1</v>
      </c>
      <c r="N532" s="101">
        <v>1</v>
      </c>
      <c r="O532" s="101">
        <v>1</v>
      </c>
      <c r="P532" s="66">
        <f t="shared" si="78"/>
        <v>14</v>
      </c>
      <c r="Q532">
        <f t="shared" si="79"/>
        <v>21</v>
      </c>
      <c r="R532" s="93">
        <f t="shared" si="81"/>
        <v>2.4494897427831779</v>
      </c>
      <c r="S532" s="93">
        <f t="shared" si="82"/>
        <v>0</v>
      </c>
      <c r="T532" s="93">
        <f t="shared" si="83"/>
        <v>3.4641016151377544</v>
      </c>
      <c r="U532" s="93">
        <f t="shared" si="84"/>
        <v>3.3166247903553998</v>
      </c>
      <c r="V532" s="93">
        <f t="shared" si="74"/>
        <v>0</v>
      </c>
      <c r="W532" s="93" t="str">
        <f t="shared" si="85"/>
        <v>Cluster 1</v>
      </c>
      <c r="X532">
        <f t="shared" si="86"/>
        <v>46</v>
      </c>
      <c r="Y532">
        <f t="shared" si="87"/>
        <v>0.6216216216216216</v>
      </c>
    </row>
    <row r="533" spans="1:25">
      <c r="A533" s="136" t="s">
        <v>53</v>
      </c>
      <c r="B533" s="101">
        <v>1</v>
      </c>
      <c r="C533" s="101">
        <v>1</v>
      </c>
      <c r="D533" s="101">
        <v>1</v>
      </c>
      <c r="E533" s="101">
        <v>1</v>
      </c>
      <c r="F533" s="101">
        <v>1</v>
      </c>
      <c r="G533" s="101">
        <v>1</v>
      </c>
      <c r="H533" s="101">
        <v>1</v>
      </c>
      <c r="I533" s="101">
        <v>1</v>
      </c>
      <c r="J533" s="101">
        <v>1</v>
      </c>
      <c r="K533" s="101">
        <v>1</v>
      </c>
      <c r="L533" s="101">
        <v>1</v>
      </c>
      <c r="M533" s="101">
        <v>1</v>
      </c>
      <c r="N533" s="101">
        <v>1</v>
      </c>
      <c r="O533" s="101">
        <v>1</v>
      </c>
      <c r="P533" s="66">
        <f t="shared" si="78"/>
        <v>14</v>
      </c>
      <c r="Q533">
        <f t="shared" si="79"/>
        <v>21</v>
      </c>
      <c r="R533" s="93">
        <f t="shared" si="81"/>
        <v>2.4494897427831779</v>
      </c>
      <c r="S533" s="93">
        <f t="shared" si="82"/>
        <v>0</v>
      </c>
      <c r="T533" s="93">
        <f t="shared" si="83"/>
        <v>3.4641016151377544</v>
      </c>
      <c r="U533" s="93">
        <f t="shared" si="84"/>
        <v>3.3166247903553998</v>
      </c>
      <c r="V533" s="93">
        <f t="shared" si="74"/>
        <v>0</v>
      </c>
      <c r="W533" s="93" t="str">
        <f t="shared" si="85"/>
        <v>Cluster 1</v>
      </c>
      <c r="X533">
        <f t="shared" si="86"/>
        <v>46</v>
      </c>
      <c r="Y533">
        <f t="shared" si="87"/>
        <v>0.6216216216216216</v>
      </c>
    </row>
    <row r="534" spans="1:25">
      <c r="A534" s="136" t="s">
        <v>57</v>
      </c>
      <c r="B534" s="101">
        <v>1</v>
      </c>
      <c r="C534" s="101">
        <v>1</v>
      </c>
      <c r="D534" s="101">
        <v>1</v>
      </c>
      <c r="E534" s="101">
        <v>1</v>
      </c>
      <c r="F534" s="101">
        <v>1</v>
      </c>
      <c r="G534" s="101">
        <v>1</v>
      </c>
      <c r="H534" s="101">
        <v>1</v>
      </c>
      <c r="I534" s="101">
        <v>1</v>
      </c>
      <c r="J534" s="101">
        <v>1</v>
      </c>
      <c r="K534" s="101">
        <v>1</v>
      </c>
      <c r="L534" s="101">
        <v>1</v>
      </c>
      <c r="M534" s="101">
        <v>1</v>
      </c>
      <c r="N534" s="101">
        <v>1</v>
      </c>
      <c r="O534" s="101">
        <v>1</v>
      </c>
      <c r="P534" s="66">
        <f t="shared" si="78"/>
        <v>14</v>
      </c>
      <c r="Q534">
        <f t="shared" si="79"/>
        <v>21</v>
      </c>
      <c r="R534" s="93">
        <f t="shared" si="81"/>
        <v>2.4494897427831779</v>
      </c>
      <c r="S534" s="93">
        <f t="shared" si="82"/>
        <v>0</v>
      </c>
      <c r="T534" s="93">
        <f t="shared" si="83"/>
        <v>3.4641016151377544</v>
      </c>
      <c r="U534" s="93">
        <f t="shared" si="84"/>
        <v>3.3166247903553998</v>
      </c>
      <c r="V534" s="93">
        <f t="shared" si="74"/>
        <v>0</v>
      </c>
      <c r="W534" s="93" t="str">
        <f t="shared" si="85"/>
        <v>Cluster 1</v>
      </c>
      <c r="X534">
        <f t="shared" si="86"/>
        <v>46</v>
      </c>
      <c r="Y534">
        <f t="shared" si="87"/>
        <v>0.6216216216216216</v>
      </c>
    </row>
    <row r="535" spans="1:25">
      <c r="A535" s="136" t="s">
        <v>62</v>
      </c>
      <c r="B535" s="101">
        <v>1</v>
      </c>
      <c r="C535" s="101">
        <v>1</v>
      </c>
      <c r="D535" s="101">
        <v>1</v>
      </c>
      <c r="E535" s="101">
        <v>1</v>
      </c>
      <c r="F535" s="101">
        <v>1</v>
      </c>
      <c r="G535" s="101">
        <v>1</v>
      </c>
      <c r="H535" s="101">
        <v>1</v>
      </c>
      <c r="I535" s="101">
        <v>1</v>
      </c>
      <c r="J535" s="101">
        <v>1</v>
      </c>
      <c r="K535" s="101">
        <v>1</v>
      </c>
      <c r="L535" s="101">
        <v>1</v>
      </c>
      <c r="M535" s="101">
        <v>1</v>
      </c>
      <c r="N535" s="101">
        <v>1</v>
      </c>
      <c r="O535" s="101">
        <v>1</v>
      </c>
      <c r="P535" s="66">
        <f t="shared" si="78"/>
        <v>14</v>
      </c>
      <c r="Q535">
        <f t="shared" si="79"/>
        <v>21</v>
      </c>
      <c r="R535" s="93">
        <f t="shared" si="81"/>
        <v>2.4494897427831779</v>
      </c>
      <c r="S535" s="93">
        <f t="shared" si="82"/>
        <v>0</v>
      </c>
      <c r="T535" s="93">
        <f t="shared" si="83"/>
        <v>3.4641016151377544</v>
      </c>
      <c r="U535" s="93">
        <f t="shared" si="84"/>
        <v>3.3166247903553998</v>
      </c>
      <c r="V535" s="93">
        <f t="shared" si="74"/>
        <v>0</v>
      </c>
      <c r="W535" s="93" t="str">
        <f t="shared" si="85"/>
        <v>Cluster 1</v>
      </c>
      <c r="X535">
        <f t="shared" si="86"/>
        <v>46</v>
      </c>
      <c r="Y535">
        <f t="shared" si="87"/>
        <v>0.6216216216216216</v>
      </c>
    </row>
    <row r="536" spans="1:25">
      <c r="A536" s="136" t="s">
        <v>64</v>
      </c>
      <c r="B536" s="101">
        <v>1</v>
      </c>
      <c r="C536" s="101">
        <v>1</v>
      </c>
      <c r="D536" s="101">
        <v>1</v>
      </c>
      <c r="E536" s="101">
        <v>1</v>
      </c>
      <c r="F536" s="101">
        <v>1</v>
      </c>
      <c r="G536" s="101">
        <v>1</v>
      </c>
      <c r="H536" s="101">
        <v>1</v>
      </c>
      <c r="I536" s="101">
        <v>1</v>
      </c>
      <c r="J536" s="101">
        <v>1</v>
      </c>
      <c r="K536" s="101">
        <v>1</v>
      </c>
      <c r="L536" s="101">
        <v>1</v>
      </c>
      <c r="M536" s="101">
        <v>1</v>
      </c>
      <c r="N536" s="101">
        <v>1</v>
      </c>
      <c r="O536" s="101">
        <v>1</v>
      </c>
      <c r="P536" s="66">
        <f t="shared" si="78"/>
        <v>14</v>
      </c>
      <c r="Q536">
        <f t="shared" si="79"/>
        <v>21</v>
      </c>
      <c r="R536" s="93">
        <f t="shared" si="81"/>
        <v>2.4494897427831779</v>
      </c>
      <c r="S536" s="93">
        <f t="shared" si="82"/>
        <v>0</v>
      </c>
      <c r="T536" s="93">
        <f t="shared" si="83"/>
        <v>3.4641016151377544</v>
      </c>
      <c r="U536" s="93">
        <f t="shared" si="84"/>
        <v>3.3166247903553998</v>
      </c>
      <c r="V536" s="93">
        <f t="shared" si="74"/>
        <v>0</v>
      </c>
      <c r="W536" s="93" t="str">
        <f t="shared" si="85"/>
        <v>Cluster 1</v>
      </c>
      <c r="X536">
        <f t="shared" si="86"/>
        <v>46</v>
      </c>
      <c r="Y536">
        <f t="shared" si="87"/>
        <v>0.6216216216216216</v>
      </c>
    </row>
    <row r="537" spans="1:25">
      <c r="A537" s="136" t="s">
        <v>73</v>
      </c>
      <c r="B537" s="101">
        <v>1</v>
      </c>
      <c r="C537" s="101">
        <v>1</v>
      </c>
      <c r="D537" s="101">
        <v>1</v>
      </c>
      <c r="E537" s="101">
        <v>1</v>
      </c>
      <c r="F537" s="101">
        <v>1</v>
      </c>
      <c r="G537" s="101">
        <v>1</v>
      </c>
      <c r="H537" s="101">
        <v>1</v>
      </c>
      <c r="I537" s="101">
        <v>1</v>
      </c>
      <c r="J537" s="101">
        <v>1</v>
      </c>
      <c r="K537" s="101">
        <v>1</v>
      </c>
      <c r="L537" s="101">
        <v>1</v>
      </c>
      <c r="M537" s="101">
        <v>1</v>
      </c>
      <c r="N537" s="101">
        <v>1</v>
      </c>
      <c r="O537" s="101">
        <v>1</v>
      </c>
      <c r="P537" s="66">
        <f t="shared" si="78"/>
        <v>14</v>
      </c>
      <c r="Q537">
        <f t="shared" si="79"/>
        <v>21</v>
      </c>
      <c r="R537" s="93">
        <f t="shared" si="81"/>
        <v>2.4494897427831779</v>
      </c>
      <c r="S537" s="93">
        <f t="shared" si="82"/>
        <v>0</v>
      </c>
      <c r="T537" s="93">
        <f t="shared" si="83"/>
        <v>3.4641016151377544</v>
      </c>
      <c r="U537" s="93">
        <f t="shared" si="84"/>
        <v>3.3166247903553998</v>
      </c>
      <c r="V537" s="93">
        <f t="shared" si="74"/>
        <v>0</v>
      </c>
      <c r="W537" s="93" t="str">
        <f t="shared" si="85"/>
        <v>Cluster 1</v>
      </c>
      <c r="X537">
        <f t="shared" si="86"/>
        <v>46</v>
      </c>
      <c r="Y537">
        <f t="shared" si="87"/>
        <v>0.6216216216216216</v>
      </c>
    </row>
    <row r="538" spans="1:25">
      <c r="A538" s="136" t="s">
        <v>77</v>
      </c>
      <c r="B538" s="101">
        <v>1</v>
      </c>
      <c r="C538" s="101">
        <v>1</v>
      </c>
      <c r="D538" s="101">
        <v>1</v>
      </c>
      <c r="E538" s="101">
        <v>1</v>
      </c>
      <c r="F538" s="101">
        <v>1</v>
      </c>
      <c r="G538" s="101">
        <v>1</v>
      </c>
      <c r="H538" s="101">
        <v>1</v>
      </c>
      <c r="I538" s="101">
        <v>1</v>
      </c>
      <c r="J538" s="101">
        <v>1</v>
      </c>
      <c r="K538" s="101">
        <v>1</v>
      </c>
      <c r="L538" s="101">
        <v>1</v>
      </c>
      <c r="M538" s="101">
        <v>1</v>
      </c>
      <c r="N538" s="101">
        <v>1</v>
      </c>
      <c r="O538" s="101">
        <v>1</v>
      </c>
      <c r="P538" s="66">
        <f t="shared" si="78"/>
        <v>14</v>
      </c>
      <c r="Q538">
        <f t="shared" si="79"/>
        <v>21</v>
      </c>
      <c r="R538" s="93">
        <f t="shared" si="81"/>
        <v>2.4494897427831779</v>
      </c>
      <c r="S538" s="93">
        <f t="shared" si="82"/>
        <v>0</v>
      </c>
      <c r="T538" s="93">
        <f t="shared" si="83"/>
        <v>3.4641016151377544</v>
      </c>
      <c r="U538" s="93">
        <f t="shared" si="84"/>
        <v>3.3166247903553998</v>
      </c>
      <c r="V538" s="93">
        <f t="shared" si="74"/>
        <v>0</v>
      </c>
      <c r="W538" s="93" t="str">
        <f t="shared" si="85"/>
        <v>Cluster 1</v>
      </c>
      <c r="X538">
        <f t="shared" si="86"/>
        <v>46</v>
      </c>
      <c r="Y538">
        <f t="shared" si="87"/>
        <v>0.6216216216216216</v>
      </c>
    </row>
    <row r="539" spans="1:25">
      <c r="A539" s="136" t="s">
        <v>84</v>
      </c>
      <c r="B539" s="101">
        <v>1</v>
      </c>
      <c r="C539" s="101">
        <v>1</v>
      </c>
      <c r="D539" s="101">
        <v>1</v>
      </c>
      <c r="E539" s="101">
        <v>1</v>
      </c>
      <c r="F539" s="101">
        <v>1</v>
      </c>
      <c r="G539" s="101">
        <v>1</v>
      </c>
      <c r="H539" s="101">
        <v>1</v>
      </c>
      <c r="I539" s="101">
        <v>1</v>
      </c>
      <c r="J539" s="101">
        <v>1</v>
      </c>
      <c r="K539" s="101">
        <v>1</v>
      </c>
      <c r="L539" s="101">
        <v>1</v>
      </c>
      <c r="M539" s="101">
        <v>1</v>
      </c>
      <c r="N539" s="101">
        <v>1</v>
      </c>
      <c r="O539" s="101">
        <v>1</v>
      </c>
      <c r="P539" s="66">
        <f t="shared" si="78"/>
        <v>14</v>
      </c>
      <c r="Q539">
        <f t="shared" si="79"/>
        <v>21</v>
      </c>
      <c r="R539" s="93">
        <f t="shared" si="81"/>
        <v>2.4494897427831779</v>
      </c>
      <c r="S539" s="93">
        <f t="shared" si="82"/>
        <v>0</v>
      </c>
      <c r="T539" s="93">
        <f t="shared" si="83"/>
        <v>3.4641016151377544</v>
      </c>
      <c r="U539" s="93">
        <f t="shared" si="84"/>
        <v>3.3166247903553998</v>
      </c>
      <c r="V539" s="93">
        <f t="shared" si="74"/>
        <v>0</v>
      </c>
      <c r="W539" s="93" t="str">
        <f t="shared" si="85"/>
        <v>Cluster 1</v>
      </c>
      <c r="X539">
        <f t="shared" si="86"/>
        <v>46</v>
      </c>
      <c r="Y539">
        <f t="shared" si="87"/>
        <v>0.6216216216216216</v>
      </c>
    </row>
    <row r="540" spans="1:25">
      <c r="A540" s="136" t="s">
        <v>86</v>
      </c>
      <c r="B540" s="101">
        <v>1</v>
      </c>
      <c r="C540" s="101">
        <v>1</v>
      </c>
      <c r="D540" s="101">
        <v>1</v>
      </c>
      <c r="E540" s="101">
        <v>1</v>
      </c>
      <c r="F540" s="101">
        <v>1</v>
      </c>
      <c r="G540" s="101">
        <v>1</v>
      </c>
      <c r="H540" s="101">
        <v>1</v>
      </c>
      <c r="I540" s="101">
        <v>1</v>
      </c>
      <c r="J540" s="101">
        <v>1</v>
      </c>
      <c r="K540" s="101">
        <v>1</v>
      </c>
      <c r="L540" s="101">
        <v>1</v>
      </c>
      <c r="M540" s="101">
        <v>1</v>
      </c>
      <c r="N540" s="101">
        <v>1</v>
      </c>
      <c r="O540" s="101">
        <v>1</v>
      </c>
      <c r="P540" s="66">
        <f t="shared" si="78"/>
        <v>14</v>
      </c>
      <c r="Q540">
        <f t="shared" si="79"/>
        <v>21</v>
      </c>
      <c r="R540" s="93">
        <f t="shared" si="81"/>
        <v>2.4494897427831779</v>
      </c>
      <c r="S540" s="93">
        <f t="shared" si="82"/>
        <v>0</v>
      </c>
      <c r="T540" s="93">
        <f t="shared" si="83"/>
        <v>3.4641016151377544</v>
      </c>
      <c r="U540" s="93">
        <f t="shared" si="84"/>
        <v>3.3166247903553998</v>
      </c>
      <c r="V540" s="93">
        <f t="shared" si="74"/>
        <v>0</v>
      </c>
      <c r="W540" s="93" t="str">
        <f t="shared" si="85"/>
        <v>Cluster 1</v>
      </c>
      <c r="X540">
        <f t="shared" si="86"/>
        <v>46</v>
      </c>
      <c r="Y540">
        <f t="shared" si="87"/>
        <v>0.6216216216216216</v>
      </c>
    </row>
    <row r="541" spans="1:25">
      <c r="A541" s="136" t="s">
        <v>28</v>
      </c>
      <c r="B541" s="101">
        <v>1</v>
      </c>
      <c r="C541" s="101">
        <v>1</v>
      </c>
      <c r="D541" s="101">
        <v>0</v>
      </c>
      <c r="E541" s="101">
        <v>0</v>
      </c>
      <c r="F541" s="101">
        <v>0</v>
      </c>
      <c r="G541" s="101">
        <v>0</v>
      </c>
      <c r="H541" s="101">
        <v>0</v>
      </c>
      <c r="I541" s="101">
        <v>0</v>
      </c>
      <c r="J541" s="101">
        <v>0</v>
      </c>
      <c r="K541" s="101">
        <v>0</v>
      </c>
      <c r="L541" s="101">
        <v>0</v>
      </c>
      <c r="M541" s="101">
        <v>0</v>
      </c>
      <c r="N541" s="101">
        <v>0</v>
      </c>
      <c r="O541" s="101">
        <v>0</v>
      </c>
      <c r="P541" s="66">
        <f t="shared" si="78"/>
        <v>2</v>
      </c>
      <c r="Q541">
        <f t="shared" si="79"/>
        <v>12</v>
      </c>
      <c r="R541" s="93">
        <f t="shared" si="81"/>
        <v>2.4494897427831779</v>
      </c>
      <c r="S541" s="93">
        <f t="shared" si="82"/>
        <v>3.4641016151377544</v>
      </c>
      <c r="T541" s="93">
        <f t="shared" si="83"/>
        <v>0</v>
      </c>
      <c r="U541" s="93">
        <f t="shared" si="84"/>
        <v>1</v>
      </c>
      <c r="V541" s="93">
        <f t="shared" si="74"/>
        <v>0</v>
      </c>
      <c r="W541" s="93" t="str">
        <f t="shared" si="85"/>
        <v>Cluster 2</v>
      </c>
      <c r="X541">
        <f t="shared" si="86"/>
        <v>46</v>
      </c>
      <c r="Y541">
        <f t="shared" si="87"/>
        <v>0.6216216216216216</v>
      </c>
    </row>
    <row r="542" spans="1:25">
      <c r="A542" s="136" t="s">
        <v>33</v>
      </c>
      <c r="B542" s="101">
        <v>1</v>
      </c>
      <c r="C542" s="101">
        <v>1</v>
      </c>
      <c r="D542" s="101">
        <v>0</v>
      </c>
      <c r="E542" s="101">
        <v>0</v>
      </c>
      <c r="F542" s="101">
        <v>0</v>
      </c>
      <c r="G542" s="101">
        <v>0</v>
      </c>
      <c r="H542" s="101">
        <v>0</v>
      </c>
      <c r="I542" s="101">
        <v>0</v>
      </c>
      <c r="J542" s="101">
        <v>0</v>
      </c>
      <c r="K542" s="101">
        <v>0</v>
      </c>
      <c r="L542" s="101">
        <v>0</v>
      </c>
      <c r="M542" s="101">
        <v>0</v>
      </c>
      <c r="N542" s="101">
        <v>0</v>
      </c>
      <c r="O542" s="101">
        <v>0</v>
      </c>
      <c r="P542" s="66">
        <f t="shared" si="78"/>
        <v>2</v>
      </c>
      <c r="Q542">
        <f t="shared" si="79"/>
        <v>12</v>
      </c>
      <c r="R542" s="93">
        <f t="shared" si="81"/>
        <v>2.4494897427831779</v>
      </c>
      <c r="S542" s="93">
        <f t="shared" si="82"/>
        <v>3.4641016151377544</v>
      </c>
      <c r="T542" s="93">
        <f t="shared" si="83"/>
        <v>0</v>
      </c>
      <c r="U542" s="93">
        <f t="shared" si="84"/>
        <v>1</v>
      </c>
      <c r="V542" s="93">
        <f t="shared" si="74"/>
        <v>0</v>
      </c>
      <c r="W542" s="93" t="str">
        <f t="shared" si="85"/>
        <v>Cluster 2</v>
      </c>
      <c r="X542">
        <f t="shared" si="86"/>
        <v>46</v>
      </c>
      <c r="Y542">
        <f t="shared" si="87"/>
        <v>0.6216216216216216</v>
      </c>
    </row>
    <row r="543" spans="1:25">
      <c r="A543" s="136" t="s">
        <v>36</v>
      </c>
      <c r="B543" s="101">
        <v>1</v>
      </c>
      <c r="C543" s="101">
        <v>1</v>
      </c>
      <c r="D543" s="101">
        <v>0</v>
      </c>
      <c r="E543" s="101">
        <v>0</v>
      </c>
      <c r="F543" s="101">
        <v>0</v>
      </c>
      <c r="G543" s="101">
        <v>0</v>
      </c>
      <c r="H543" s="101">
        <v>0</v>
      </c>
      <c r="I543" s="101">
        <v>0</v>
      </c>
      <c r="J543" s="101">
        <v>0</v>
      </c>
      <c r="K543" s="101">
        <v>0</v>
      </c>
      <c r="L543" s="101">
        <v>0</v>
      </c>
      <c r="M543" s="101">
        <v>0</v>
      </c>
      <c r="N543" s="101">
        <v>0</v>
      </c>
      <c r="O543" s="101">
        <v>0</v>
      </c>
      <c r="P543" s="66">
        <f t="shared" si="78"/>
        <v>2</v>
      </c>
      <c r="Q543">
        <f t="shared" si="79"/>
        <v>12</v>
      </c>
      <c r="R543" s="93">
        <f t="shared" si="81"/>
        <v>2.4494897427831779</v>
      </c>
      <c r="S543" s="93">
        <f t="shared" si="82"/>
        <v>3.4641016151377544</v>
      </c>
      <c r="T543" s="93">
        <f t="shared" si="83"/>
        <v>0</v>
      </c>
      <c r="U543" s="93">
        <f t="shared" si="84"/>
        <v>1</v>
      </c>
      <c r="V543" s="93">
        <f t="shared" si="74"/>
        <v>0</v>
      </c>
      <c r="W543" s="93" t="str">
        <f t="shared" si="85"/>
        <v>Cluster 2</v>
      </c>
      <c r="X543">
        <f t="shared" si="86"/>
        <v>46</v>
      </c>
      <c r="Y543">
        <f t="shared" si="87"/>
        <v>0.6216216216216216</v>
      </c>
    </row>
    <row r="544" spans="1:25">
      <c r="A544" s="136" t="s">
        <v>49</v>
      </c>
      <c r="B544" s="101">
        <v>1</v>
      </c>
      <c r="C544" s="101">
        <v>1</v>
      </c>
      <c r="D544" s="101">
        <v>0</v>
      </c>
      <c r="E544" s="101">
        <v>0</v>
      </c>
      <c r="F544" s="101">
        <v>0</v>
      </c>
      <c r="G544" s="101">
        <v>0</v>
      </c>
      <c r="H544" s="101">
        <v>0</v>
      </c>
      <c r="I544" s="101">
        <v>0</v>
      </c>
      <c r="J544" s="101">
        <v>0</v>
      </c>
      <c r="K544" s="101">
        <v>0</v>
      </c>
      <c r="L544" s="101">
        <v>0</v>
      </c>
      <c r="M544" s="101">
        <v>0</v>
      </c>
      <c r="N544" s="101">
        <v>0</v>
      </c>
      <c r="O544" s="101">
        <v>0</v>
      </c>
      <c r="P544" s="66">
        <f t="shared" si="78"/>
        <v>2</v>
      </c>
      <c r="Q544">
        <f t="shared" si="79"/>
        <v>12</v>
      </c>
      <c r="R544" s="93">
        <f t="shared" si="81"/>
        <v>2.4494897427831779</v>
      </c>
      <c r="S544" s="93">
        <f t="shared" si="82"/>
        <v>3.4641016151377544</v>
      </c>
      <c r="T544" s="93">
        <f t="shared" si="83"/>
        <v>0</v>
      </c>
      <c r="U544" s="93">
        <f t="shared" si="84"/>
        <v>1</v>
      </c>
      <c r="V544" s="93">
        <f t="shared" si="74"/>
        <v>0</v>
      </c>
      <c r="W544" s="93" t="str">
        <f t="shared" si="85"/>
        <v>Cluster 2</v>
      </c>
      <c r="X544">
        <f t="shared" si="86"/>
        <v>46</v>
      </c>
      <c r="Y544">
        <f t="shared" si="87"/>
        <v>0.6216216216216216</v>
      </c>
    </row>
    <row r="545" spans="1:25">
      <c r="A545" s="136" t="s">
        <v>50</v>
      </c>
      <c r="B545" s="101">
        <v>1</v>
      </c>
      <c r="C545" s="101">
        <v>1</v>
      </c>
      <c r="D545" s="101">
        <v>0</v>
      </c>
      <c r="E545" s="101">
        <v>0</v>
      </c>
      <c r="F545" s="101">
        <v>0</v>
      </c>
      <c r="G545" s="101">
        <v>0</v>
      </c>
      <c r="H545" s="101">
        <v>0</v>
      </c>
      <c r="I545" s="101">
        <v>0</v>
      </c>
      <c r="J545" s="101">
        <v>0</v>
      </c>
      <c r="K545" s="101">
        <v>0</v>
      </c>
      <c r="L545" s="101">
        <v>0</v>
      </c>
      <c r="M545" s="101">
        <v>0</v>
      </c>
      <c r="N545" s="101">
        <v>0</v>
      </c>
      <c r="O545" s="101">
        <v>0</v>
      </c>
      <c r="P545" s="66">
        <f t="shared" si="78"/>
        <v>2</v>
      </c>
      <c r="Q545">
        <f t="shared" si="79"/>
        <v>12</v>
      </c>
      <c r="R545" s="93">
        <f t="shared" si="81"/>
        <v>2.4494897427831779</v>
      </c>
      <c r="S545" s="93">
        <f t="shared" si="82"/>
        <v>3.4641016151377544</v>
      </c>
      <c r="T545" s="93">
        <f t="shared" si="83"/>
        <v>0</v>
      </c>
      <c r="U545" s="93">
        <f t="shared" si="84"/>
        <v>1</v>
      </c>
      <c r="V545" s="93">
        <f t="shared" si="74"/>
        <v>0</v>
      </c>
      <c r="W545" s="93" t="str">
        <f t="shared" si="85"/>
        <v>Cluster 2</v>
      </c>
      <c r="X545">
        <f t="shared" si="86"/>
        <v>46</v>
      </c>
      <c r="Y545">
        <f t="shared" si="87"/>
        <v>0.6216216216216216</v>
      </c>
    </row>
    <row r="546" spans="1:25">
      <c r="A546" s="136" t="s">
        <v>51</v>
      </c>
      <c r="B546" s="101">
        <v>1</v>
      </c>
      <c r="C546" s="101">
        <v>1</v>
      </c>
      <c r="D546" s="101">
        <v>0</v>
      </c>
      <c r="E546" s="101">
        <v>0</v>
      </c>
      <c r="F546" s="101">
        <v>0</v>
      </c>
      <c r="G546" s="101">
        <v>0</v>
      </c>
      <c r="H546" s="101">
        <v>0</v>
      </c>
      <c r="I546" s="101">
        <v>0</v>
      </c>
      <c r="J546" s="101">
        <v>0</v>
      </c>
      <c r="K546" s="101">
        <v>0</v>
      </c>
      <c r="L546" s="101">
        <v>0</v>
      </c>
      <c r="M546" s="101">
        <v>0</v>
      </c>
      <c r="N546" s="101">
        <v>0</v>
      </c>
      <c r="O546" s="101">
        <v>0</v>
      </c>
      <c r="P546" s="66">
        <f t="shared" si="78"/>
        <v>2</v>
      </c>
      <c r="Q546">
        <f t="shared" si="79"/>
        <v>12</v>
      </c>
      <c r="R546" s="93">
        <f t="shared" si="81"/>
        <v>2.4494897427831779</v>
      </c>
      <c r="S546" s="93">
        <f t="shared" si="82"/>
        <v>3.4641016151377544</v>
      </c>
      <c r="T546" s="93">
        <f t="shared" si="83"/>
        <v>0</v>
      </c>
      <c r="U546" s="93">
        <f t="shared" si="84"/>
        <v>1</v>
      </c>
      <c r="V546" s="93">
        <f t="shared" si="74"/>
        <v>0</v>
      </c>
      <c r="W546" s="93" t="str">
        <f t="shared" si="85"/>
        <v>Cluster 2</v>
      </c>
      <c r="X546">
        <f t="shared" si="86"/>
        <v>46</v>
      </c>
      <c r="Y546">
        <f t="shared" si="87"/>
        <v>0.6216216216216216</v>
      </c>
    </row>
    <row r="547" spans="1:25">
      <c r="A547" s="136" t="s">
        <v>54</v>
      </c>
      <c r="B547" s="101">
        <v>1</v>
      </c>
      <c r="C547" s="101">
        <v>1</v>
      </c>
      <c r="D547" s="101">
        <v>0</v>
      </c>
      <c r="E547" s="101">
        <v>0</v>
      </c>
      <c r="F547" s="101">
        <v>0</v>
      </c>
      <c r="G547" s="101">
        <v>0</v>
      </c>
      <c r="H547" s="101">
        <v>0</v>
      </c>
      <c r="I547" s="101">
        <v>0</v>
      </c>
      <c r="J547" s="101">
        <v>0</v>
      </c>
      <c r="K547" s="101">
        <v>0</v>
      </c>
      <c r="L547" s="101">
        <v>0</v>
      </c>
      <c r="M547" s="101">
        <v>0</v>
      </c>
      <c r="N547" s="101">
        <v>0</v>
      </c>
      <c r="O547" s="101">
        <v>0</v>
      </c>
      <c r="P547" s="66">
        <f t="shared" si="78"/>
        <v>2</v>
      </c>
      <c r="Q547">
        <f t="shared" si="79"/>
        <v>12</v>
      </c>
      <c r="R547" s="93">
        <f t="shared" ref="R547:R556" si="88">SQRT((((B547-$B$476)^2)+((C547-$C$476)^2)+((D547-$D$476)^2)+((E547-$E$476)^2)+((F547-$F$476)^2)+((G547-$G$476)^2)+((H547-$H$476)^2)+((I547-$I$476)^2)+((J547-$J$476)^2)+((K547-$K$476)^2)+((L547-$L$476)^2)+((M547-$M$476)^2)+((N547-$N$476)^2)+((O547-$O$476)^2)))</f>
        <v>2.4494897427831779</v>
      </c>
      <c r="S547" s="93">
        <f t="shared" ref="S547:S556" si="89">SQRT((((B547-$B$477)^2)+((C547-$C$477)^2)+((D547-$D$477)^2)+((E547-$E$477)^2)+((F547-$F$477)^2)+((G547-$G$477)^2)+((H547-$H$477)^2)+((I547-$I$477)^2)+((J547-$J$477)^2)+((K547-$K$477)^2)+((L547-$L$477)^2)+((M547-$M$477)^2)+((N547-$N$477)^2)+((O547-$O$477)^2)))</f>
        <v>3.4641016151377544</v>
      </c>
      <c r="T547" s="93">
        <f t="shared" ref="T547:T556" si="90">SQRT((((B547-$B$478)^2)+((C547-$C$478)^2)+((D547-$D$478)^2)+((E547-$E$478)^2)+((F547-$F$478)^2)+((G547-$G$478)^2)+((H547-$H$478)^2)+((I547-$I$478)^2)+((J547-$J$478)^2)+((K547-$K$478)^2)+((L547-$L$478)^2)+((M547-$M$478)^2)+((N547-$N$478)^2)+((O547-$O$478)^2)))</f>
        <v>0</v>
      </c>
      <c r="U547" s="93">
        <f t="shared" ref="U547:U556" si="91">SQRT((((B547-$B$480)^2)+((C547-$C$480)^2)+((D547-$D$480)^2)+((E547-$E$480)^2)+((F547-$F$480)^2)+((G547-$G$480)^2)+((H547-$H$480)^2)+((I547-$I$480)^2)+((J547-$J$480)^2)+((K547-$K$480)^2)+((L547-$L$480)^2)+((M547-$M$480)^2)+((N547-$N$480)^2)+((O547-$O$480)^2)))</f>
        <v>1</v>
      </c>
      <c r="V547" s="93">
        <f t="shared" ref="V547:V556" si="92">MIN(R547:U547)</f>
        <v>0</v>
      </c>
      <c r="W547" s="93" t="str">
        <f t="shared" ref="W547:W556" si="93">IF(MIN(R547:V547)=R547,"Cluster 0",IF(MIN(R547:V547)=S547,"Cluster 1",IF(MIN(R547:V547)=T547,"Cluster 2","Cluster 3")))</f>
        <v>Cluster 2</v>
      </c>
      <c r="X547">
        <f t="shared" ref="X547:X556" si="94">COUNTIF($V$483:$V$556,V547)</f>
        <v>46</v>
      </c>
      <c r="Y547">
        <f t="shared" ref="Y547:Y556" si="95">X547/$AB$484</f>
        <v>0.6216216216216216</v>
      </c>
    </row>
    <row r="548" spans="1:25">
      <c r="A548" s="136" t="s">
        <v>56</v>
      </c>
      <c r="B548" s="101">
        <v>1</v>
      </c>
      <c r="C548" s="101">
        <v>1</v>
      </c>
      <c r="D548" s="101">
        <v>0</v>
      </c>
      <c r="E548" s="101">
        <v>0</v>
      </c>
      <c r="F548" s="101">
        <v>0</v>
      </c>
      <c r="G548" s="101">
        <v>0</v>
      </c>
      <c r="H548" s="101">
        <v>0</v>
      </c>
      <c r="I548" s="101">
        <v>0</v>
      </c>
      <c r="J548" s="101">
        <v>0</v>
      </c>
      <c r="K548" s="101">
        <v>0</v>
      </c>
      <c r="L548" s="101">
        <v>0</v>
      </c>
      <c r="M548" s="101">
        <v>0</v>
      </c>
      <c r="N548" s="101">
        <v>0</v>
      </c>
      <c r="O548" s="101">
        <v>0</v>
      </c>
      <c r="P548" s="66">
        <f t="shared" ref="P548:P556" si="96">SUM(B548:O548)</f>
        <v>2</v>
      </c>
      <c r="Q548">
        <f t="shared" ref="Q548:Q556" si="97">COUNTIF($P$483:$P$556,P548)</f>
        <v>12</v>
      </c>
      <c r="R548" s="93">
        <f t="shared" si="88"/>
        <v>2.4494897427831779</v>
      </c>
      <c r="S548" s="93">
        <f t="shared" si="89"/>
        <v>3.4641016151377544</v>
      </c>
      <c r="T548" s="93">
        <f t="shared" si="90"/>
        <v>0</v>
      </c>
      <c r="U548" s="93">
        <f t="shared" si="91"/>
        <v>1</v>
      </c>
      <c r="V548" s="93">
        <f t="shared" si="92"/>
        <v>0</v>
      </c>
      <c r="W548" s="93" t="str">
        <f t="shared" si="93"/>
        <v>Cluster 2</v>
      </c>
      <c r="X548">
        <f t="shared" si="94"/>
        <v>46</v>
      </c>
      <c r="Y548">
        <f t="shared" si="95"/>
        <v>0.6216216216216216</v>
      </c>
    </row>
    <row r="549" spans="1:25">
      <c r="A549" s="136" t="s">
        <v>59</v>
      </c>
      <c r="B549" s="101">
        <v>1</v>
      </c>
      <c r="C549" s="101">
        <v>1</v>
      </c>
      <c r="D549" s="101">
        <v>0</v>
      </c>
      <c r="E549" s="101">
        <v>0</v>
      </c>
      <c r="F549" s="101">
        <v>0</v>
      </c>
      <c r="G549" s="101">
        <v>0</v>
      </c>
      <c r="H549" s="101">
        <v>0</v>
      </c>
      <c r="I549" s="101">
        <v>0</v>
      </c>
      <c r="J549" s="101">
        <v>0</v>
      </c>
      <c r="K549" s="101">
        <v>0</v>
      </c>
      <c r="L549" s="101">
        <v>0</v>
      </c>
      <c r="M549" s="101">
        <v>0</v>
      </c>
      <c r="N549" s="101">
        <v>0</v>
      </c>
      <c r="O549" s="101">
        <v>0</v>
      </c>
      <c r="P549" s="66">
        <f t="shared" si="96"/>
        <v>2</v>
      </c>
      <c r="Q549">
        <f t="shared" si="97"/>
        <v>12</v>
      </c>
      <c r="R549" s="93">
        <f t="shared" si="88"/>
        <v>2.4494897427831779</v>
      </c>
      <c r="S549" s="93">
        <f t="shared" si="89"/>
        <v>3.4641016151377544</v>
      </c>
      <c r="T549" s="93">
        <f t="shared" si="90"/>
        <v>0</v>
      </c>
      <c r="U549" s="93">
        <f t="shared" si="91"/>
        <v>1</v>
      </c>
      <c r="V549" s="93">
        <f t="shared" si="92"/>
        <v>0</v>
      </c>
      <c r="W549" s="93" t="str">
        <f t="shared" si="93"/>
        <v>Cluster 2</v>
      </c>
      <c r="X549">
        <f t="shared" si="94"/>
        <v>46</v>
      </c>
      <c r="Y549">
        <f t="shared" si="95"/>
        <v>0.6216216216216216</v>
      </c>
    </row>
    <row r="550" spans="1:25">
      <c r="A550" s="136" t="s">
        <v>65</v>
      </c>
      <c r="B550" s="101">
        <v>1</v>
      </c>
      <c r="C550" s="101">
        <v>1</v>
      </c>
      <c r="D550" s="101">
        <v>0</v>
      </c>
      <c r="E550" s="101">
        <v>0</v>
      </c>
      <c r="F550" s="101">
        <v>0</v>
      </c>
      <c r="G550" s="101">
        <v>0</v>
      </c>
      <c r="H550" s="101">
        <v>0</v>
      </c>
      <c r="I550" s="101">
        <v>0</v>
      </c>
      <c r="J550" s="101">
        <v>0</v>
      </c>
      <c r="K550" s="101">
        <v>0</v>
      </c>
      <c r="L550" s="101">
        <v>0</v>
      </c>
      <c r="M550" s="101">
        <v>0</v>
      </c>
      <c r="N550" s="101">
        <v>0</v>
      </c>
      <c r="O550" s="101">
        <v>0</v>
      </c>
      <c r="P550" s="66">
        <f t="shared" si="96"/>
        <v>2</v>
      </c>
      <c r="Q550">
        <f t="shared" si="97"/>
        <v>12</v>
      </c>
      <c r="R550" s="93">
        <f t="shared" si="88"/>
        <v>2.4494897427831779</v>
      </c>
      <c r="S550" s="93">
        <f t="shared" si="89"/>
        <v>3.4641016151377544</v>
      </c>
      <c r="T550" s="93">
        <f t="shared" si="90"/>
        <v>0</v>
      </c>
      <c r="U550" s="93">
        <f t="shared" si="91"/>
        <v>1</v>
      </c>
      <c r="V550" s="93">
        <f t="shared" si="92"/>
        <v>0</v>
      </c>
      <c r="W550" s="93" t="str">
        <f t="shared" si="93"/>
        <v>Cluster 2</v>
      </c>
      <c r="X550">
        <f t="shared" si="94"/>
        <v>46</v>
      </c>
      <c r="Y550">
        <f t="shared" si="95"/>
        <v>0.6216216216216216</v>
      </c>
    </row>
    <row r="551" spans="1:25">
      <c r="A551" s="136" t="s">
        <v>79</v>
      </c>
      <c r="B551" s="101">
        <v>1</v>
      </c>
      <c r="C551" s="101">
        <v>1</v>
      </c>
      <c r="D551" s="101">
        <v>0</v>
      </c>
      <c r="E551" s="101">
        <v>0</v>
      </c>
      <c r="F551" s="101">
        <v>0</v>
      </c>
      <c r="G551" s="101">
        <v>0</v>
      </c>
      <c r="H551" s="101">
        <v>0</v>
      </c>
      <c r="I551" s="101">
        <v>0</v>
      </c>
      <c r="J551" s="101">
        <v>0</v>
      </c>
      <c r="K551" s="101">
        <v>0</v>
      </c>
      <c r="L551" s="101">
        <v>0</v>
      </c>
      <c r="M551" s="101">
        <v>0</v>
      </c>
      <c r="N551" s="101">
        <v>0</v>
      </c>
      <c r="O551" s="101">
        <v>0</v>
      </c>
      <c r="P551" s="66">
        <f t="shared" si="96"/>
        <v>2</v>
      </c>
      <c r="Q551">
        <f t="shared" si="97"/>
        <v>12</v>
      </c>
      <c r="R551" s="93">
        <f t="shared" si="88"/>
        <v>2.4494897427831779</v>
      </c>
      <c r="S551" s="93">
        <f t="shared" si="89"/>
        <v>3.4641016151377544</v>
      </c>
      <c r="T551" s="93">
        <f t="shared" si="90"/>
        <v>0</v>
      </c>
      <c r="U551" s="93">
        <f t="shared" si="91"/>
        <v>1</v>
      </c>
      <c r="V551" s="93">
        <f t="shared" si="92"/>
        <v>0</v>
      </c>
      <c r="W551" s="93" t="str">
        <f t="shared" si="93"/>
        <v>Cluster 2</v>
      </c>
      <c r="X551">
        <f t="shared" si="94"/>
        <v>46</v>
      </c>
      <c r="Y551">
        <f t="shared" si="95"/>
        <v>0.6216216216216216</v>
      </c>
    </row>
    <row r="552" spans="1:25">
      <c r="A552" s="136" t="s">
        <v>82</v>
      </c>
      <c r="B552" s="101">
        <v>1</v>
      </c>
      <c r="C552" s="101">
        <v>1</v>
      </c>
      <c r="D552" s="101">
        <v>0</v>
      </c>
      <c r="E552" s="101">
        <v>0</v>
      </c>
      <c r="F552" s="101">
        <v>0</v>
      </c>
      <c r="G552" s="101">
        <v>0</v>
      </c>
      <c r="H552" s="101">
        <v>0</v>
      </c>
      <c r="I552" s="101">
        <v>0</v>
      </c>
      <c r="J552" s="101">
        <v>0</v>
      </c>
      <c r="K552" s="101">
        <v>0</v>
      </c>
      <c r="L552" s="101">
        <v>0</v>
      </c>
      <c r="M552" s="101">
        <v>0</v>
      </c>
      <c r="N552" s="101">
        <v>0</v>
      </c>
      <c r="O552" s="101">
        <v>0</v>
      </c>
      <c r="P552" s="66">
        <f t="shared" si="96"/>
        <v>2</v>
      </c>
      <c r="Q552">
        <f t="shared" si="97"/>
        <v>12</v>
      </c>
      <c r="R552" s="93">
        <f t="shared" si="88"/>
        <v>2.4494897427831779</v>
      </c>
      <c r="S552" s="93">
        <f t="shared" si="89"/>
        <v>3.4641016151377544</v>
      </c>
      <c r="T552" s="93">
        <f t="shared" si="90"/>
        <v>0</v>
      </c>
      <c r="U552" s="93">
        <f t="shared" si="91"/>
        <v>1</v>
      </c>
      <c r="V552" s="93">
        <f t="shared" si="92"/>
        <v>0</v>
      </c>
      <c r="W552" s="93" t="str">
        <f t="shared" si="93"/>
        <v>Cluster 2</v>
      </c>
      <c r="X552">
        <f t="shared" si="94"/>
        <v>46</v>
      </c>
      <c r="Y552">
        <f t="shared" si="95"/>
        <v>0.6216216216216216</v>
      </c>
    </row>
    <row r="553" spans="1:25">
      <c r="A553" s="136" t="s">
        <v>43</v>
      </c>
      <c r="B553" s="101">
        <v>1</v>
      </c>
      <c r="C553" s="101">
        <v>1</v>
      </c>
      <c r="D553" s="101">
        <v>1</v>
      </c>
      <c r="E553" s="101">
        <v>1</v>
      </c>
      <c r="F553" s="101">
        <v>1</v>
      </c>
      <c r="G553" s="101">
        <v>1</v>
      </c>
      <c r="H553" s="101">
        <v>1</v>
      </c>
      <c r="I553" s="101">
        <v>1</v>
      </c>
      <c r="J553" s="101">
        <v>0</v>
      </c>
      <c r="K553" s="101">
        <v>0</v>
      </c>
      <c r="L553" s="101">
        <v>0</v>
      </c>
      <c r="M553" s="101">
        <v>0</v>
      </c>
      <c r="N553" s="101">
        <v>0</v>
      </c>
      <c r="O553" s="101">
        <v>0</v>
      </c>
      <c r="P553" s="66">
        <f t="shared" si="96"/>
        <v>8</v>
      </c>
      <c r="Q553">
        <f t="shared" si="97"/>
        <v>4</v>
      </c>
      <c r="R553" s="93">
        <f t="shared" si="88"/>
        <v>0</v>
      </c>
      <c r="S553" s="93">
        <f t="shared" si="89"/>
        <v>2.4494897427831779</v>
      </c>
      <c r="T553" s="93">
        <f t="shared" si="90"/>
        <v>2.4494897427831779</v>
      </c>
      <c r="U553" s="93">
        <f t="shared" si="91"/>
        <v>2.2360679774997898</v>
      </c>
      <c r="V553" s="93">
        <f t="shared" si="92"/>
        <v>0</v>
      </c>
      <c r="W553" s="93" t="str">
        <f t="shared" si="93"/>
        <v>Cluster 0</v>
      </c>
      <c r="X553">
        <f t="shared" si="94"/>
        <v>46</v>
      </c>
      <c r="Y553">
        <f t="shared" si="95"/>
        <v>0.6216216216216216</v>
      </c>
    </row>
    <row r="554" spans="1:25">
      <c r="A554" s="136" t="s">
        <v>71</v>
      </c>
      <c r="B554" s="101">
        <v>1</v>
      </c>
      <c r="C554" s="101">
        <v>1</v>
      </c>
      <c r="D554" s="101">
        <v>1</v>
      </c>
      <c r="E554" s="101">
        <v>1</v>
      </c>
      <c r="F554" s="101">
        <v>1</v>
      </c>
      <c r="G554" s="101">
        <v>1</v>
      </c>
      <c r="H554" s="101">
        <v>1</v>
      </c>
      <c r="I554" s="101">
        <v>1</v>
      </c>
      <c r="J554" s="101">
        <v>0</v>
      </c>
      <c r="K554" s="101">
        <v>0</v>
      </c>
      <c r="L554" s="101">
        <v>0</v>
      </c>
      <c r="M554" s="101">
        <v>0</v>
      </c>
      <c r="N554" s="101">
        <v>0</v>
      </c>
      <c r="O554" s="101">
        <v>0</v>
      </c>
      <c r="P554" s="66">
        <f t="shared" si="96"/>
        <v>8</v>
      </c>
      <c r="Q554">
        <f t="shared" si="97"/>
        <v>4</v>
      </c>
      <c r="R554" s="93">
        <f t="shared" si="88"/>
        <v>0</v>
      </c>
      <c r="S554" s="93">
        <f t="shared" si="89"/>
        <v>2.4494897427831779</v>
      </c>
      <c r="T554" s="93">
        <f t="shared" si="90"/>
        <v>2.4494897427831779</v>
      </c>
      <c r="U554" s="93">
        <f t="shared" si="91"/>
        <v>2.2360679774997898</v>
      </c>
      <c r="V554" s="93">
        <f t="shared" si="92"/>
        <v>0</v>
      </c>
      <c r="W554" s="93" t="str">
        <f t="shared" si="93"/>
        <v>Cluster 0</v>
      </c>
      <c r="X554">
        <f t="shared" si="94"/>
        <v>46</v>
      </c>
      <c r="Y554">
        <f t="shared" si="95"/>
        <v>0.6216216216216216</v>
      </c>
    </row>
    <row r="555" spans="1:25">
      <c r="A555" s="136" t="s">
        <v>75</v>
      </c>
      <c r="B555" s="101">
        <v>1</v>
      </c>
      <c r="C555" s="101">
        <v>1</v>
      </c>
      <c r="D555" s="101">
        <v>1</v>
      </c>
      <c r="E555" s="101">
        <v>1</v>
      </c>
      <c r="F555" s="101">
        <v>1</v>
      </c>
      <c r="G555" s="101">
        <v>1</v>
      </c>
      <c r="H555" s="101">
        <v>1</v>
      </c>
      <c r="I555" s="101">
        <v>1</v>
      </c>
      <c r="J555" s="101">
        <v>0</v>
      </c>
      <c r="K555" s="101">
        <v>0</v>
      </c>
      <c r="L555" s="101">
        <v>0</v>
      </c>
      <c r="M555" s="101">
        <v>0</v>
      </c>
      <c r="N555" s="101">
        <v>0</v>
      </c>
      <c r="O555" s="101">
        <v>0</v>
      </c>
      <c r="P555" s="66">
        <f t="shared" si="96"/>
        <v>8</v>
      </c>
      <c r="Q555">
        <f t="shared" si="97"/>
        <v>4</v>
      </c>
      <c r="R555" s="93">
        <f t="shared" si="88"/>
        <v>0</v>
      </c>
      <c r="S555" s="93">
        <f t="shared" si="89"/>
        <v>2.4494897427831779</v>
      </c>
      <c r="T555" s="93">
        <f t="shared" si="90"/>
        <v>2.4494897427831779</v>
      </c>
      <c r="U555" s="93">
        <f t="shared" si="91"/>
        <v>2.2360679774997898</v>
      </c>
      <c r="V555" s="93">
        <f t="shared" si="92"/>
        <v>0</v>
      </c>
      <c r="W555" s="93" t="str">
        <f t="shared" si="93"/>
        <v>Cluster 0</v>
      </c>
      <c r="X555">
        <f t="shared" si="94"/>
        <v>46</v>
      </c>
      <c r="Y555">
        <f t="shared" si="95"/>
        <v>0.6216216216216216</v>
      </c>
    </row>
    <row r="556" spans="1:25">
      <c r="A556" s="136" t="s">
        <v>76</v>
      </c>
      <c r="B556" s="101">
        <v>1</v>
      </c>
      <c r="C556" s="101">
        <v>1</v>
      </c>
      <c r="D556" s="101">
        <v>1</v>
      </c>
      <c r="E556" s="101">
        <v>1</v>
      </c>
      <c r="F556" s="101">
        <v>1</v>
      </c>
      <c r="G556" s="101">
        <v>1</v>
      </c>
      <c r="H556" s="101">
        <v>1</v>
      </c>
      <c r="I556" s="101">
        <v>1</v>
      </c>
      <c r="J556" s="101">
        <v>0</v>
      </c>
      <c r="K556" s="101">
        <v>0</v>
      </c>
      <c r="L556" s="101">
        <v>0</v>
      </c>
      <c r="M556" s="101">
        <v>0</v>
      </c>
      <c r="N556" s="101">
        <v>0</v>
      </c>
      <c r="O556" s="101">
        <v>0</v>
      </c>
      <c r="P556" s="66">
        <f t="shared" si="96"/>
        <v>8</v>
      </c>
      <c r="Q556">
        <f t="shared" si="97"/>
        <v>4</v>
      </c>
      <c r="R556" s="93">
        <f t="shared" si="88"/>
        <v>0</v>
      </c>
      <c r="S556" s="93">
        <f t="shared" si="89"/>
        <v>2.4494897427831779</v>
      </c>
      <c r="T556" s="93">
        <f t="shared" si="90"/>
        <v>2.4494897427831779</v>
      </c>
      <c r="U556" s="93">
        <f t="shared" si="91"/>
        <v>2.2360679774997898</v>
      </c>
      <c r="V556" s="93">
        <f t="shared" si="92"/>
        <v>0</v>
      </c>
      <c r="W556" s="93" t="str">
        <f t="shared" si="93"/>
        <v>Cluster 0</v>
      </c>
      <c r="X556">
        <f t="shared" si="94"/>
        <v>46</v>
      </c>
      <c r="Y556">
        <f t="shared" si="95"/>
        <v>0.6216216216216216</v>
      </c>
    </row>
    <row r="559" spans="1:25">
      <c r="A559" s="164"/>
      <c r="B559" s="164"/>
      <c r="C559" s="164"/>
      <c r="D559" s="164"/>
      <c r="E559" s="164"/>
      <c r="F559" s="164"/>
      <c r="G559" s="164"/>
      <c r="H559" s="164"/>
      <c r="I559" s="164"/>
      <c r="J559" s="164"/>
      <c r="K559" s="164"/>
      <c r="L559" s="164"/>
      <c r="M559" s="164"/>
      <c r="N559" s="164"/>
      <c r="O559" s="164"/>
      <c r="P559" s="164"/>
      <c r="Q559" s="164"/>
      <c r="R559" s="164"/>
      <c r="S559" s="164"/>
      <c r="T559" s="164"/>
      <c r="U559" s="164"/>
      <c r="V559" s="164"/>
      <c r="W559" s="164"/>
      <c r="X559" s="164"/>
    </row>
    <row r="560" spans="1:25">
      <c r="A560" s="164"/>
      <c r="B560" s="164"/>
      <c r="C560" s="164"/>
      <c r="D560" s="164"/>
      <c r="E560" s="164"/>
      <c r="F560" s="164"/>
      <c r="G560" s="164"/>
      <c r="H560" s="164"/>
      <c r="I560" s="164"/>
      <c r="J560" s="164"/>
      <c r="K560" s="164"/>
      <c r="L560" s="164"/>
      <c r="M560" s="164"/>
      <c r="N560" s="164"/>
      <c r="O560" s="164"/>
      <c r="P560" s="164"/>
      <c r="Q560" s="164"/>
      <c r="R560" s="164"/>
      <c r="S560" s="164"/>
      <c r="T560" s="164"/>
      <c r="U560" s="164"/>
      <c r="V560" s="164"/>
      <c r="W560" s="164"/>
      <c r="X560" s="164"/>
    </row>
    <row r="561" spans="1:24">
      <c r="A561" s="164"/>
      <c r="B561" s="164"/>
      <c r="C561" s="164"/>
      <c r="D561" s="164"/>
      <c r="E561" s="164"/>
      <c r="F561" s="164"/>
      <c r="G561" s="164"/>
      <c r="H561" s="164"/>
      <c r="I561" s="164"/>
      <c r="J561" s="164"/>
      <c r="K561" s="164"/>
      <c r="L561" s="164"/>
      <c r="M561" s="164"/>
      <c r="N561" s="164"/>
      <c r="O561" s="164"/>
      <c r="P561" s="164"/>
      <c r="Q561" s="164"/>
      <c r="R561" s="164"/>
      <c r="S561" s="164"/>
      <c r="T561" s="164"/>
      <c r="U561" s="164"/>
      <c r="V561" s="164"/>
      <c r="W561" s="164"/>
      <c r="X561" s="164"/>
    </row>
    <row r="562" spans="1:24">
      <c r="A562" s="164"/>
      <c r="B562" s="164"/>
      <c r="C562" s="164"/>
      <c r="D562" s="164"/>
      <c r="E562" s="164"/>
      <c r="F562" s="164"/>
      <c r="G562" s="164"/>
      <c r="H562" s="164"/>
      <c r="I562" s="164"/>
      <c r="J562" s="164"/>
      <c r="K562" s="164"/>
      <c r="L562" s="164"/>
      <c r="M562" s="164"/>
      <c r="N562" s="164"/>
      <c r="O562" s="164"/>
      <c r="P562" s="164"/>
      <c r="Q562" s="164"/>
      <c r="R562" s="164"/>
      <c r="S562" s="164"/>
      <c r="T562" s="164"/>
      <c r="U562" s="164"/>
      <c r="V562" s="164"/>
      <c r="W562" s="164"/>
      <c r="X562" s="164"/>
    </row>
    <row r="563" spans="1:24">
      <c r="A563" s="164"/>
      <c r="B563" s="164"/>
      <c r="C563" s="164"/>
      <c r="D563" s="164"/>
      <c r="E563" s="164"/>
      <c r="F563" s="164"/>
      <c r="G563" s="164"/>
      <c r="H563" s="164"/>
      <c r="I563" s="164"/>
      <c r="J563" s="164"/>
      <c r="K563" s="164"/>
      <c r="L563" s="164"/>
      <c r="M563" s="164"/>
      <c r="N563" s="164"/>
      <c r="O563" s="164"/>
      <c r="P563" s="164"/>
      <c r="Q563" s="164"/>
      <c r="R563" s="164"/>
      <c r="S563" s="164"/>
      <c r="T563" s="164"/>
      <c r="U563" s="164"/>
      <c r="V563" s="164"/>
      <c r="W563" s="164"/>
      <c r="X563" s="164"/>
    </row>
    <row r="564" spans="1:24">
      <c r="A564" s="164"/>
      <c r="B564" s="164"/>
      <c r="C564" s="164"/>
      <c r="D564" s="164"/>
      <c r="E564" s="164"/>
      <c r="F564" s="164"/>
      <c r="G564" s="164"/>
      <c r="H564" s="164"/>
      <c r="I564" s="164"/>
      <c r="J564" s="164"/>
      <c r="K564" s="164"/>
      <c r="L564" s="164"/>
      <c r="M564" s="164"/>
      <c r="N564" s="164"/>
      <c r="O564" s="164"/>
      <c r="P564" s="164"/>
      <c r="Q564" s="164"/>
      <c r="R564" s="164"/>
      <c r="S564" s="164"/>
      <c r="T564" s="164"/>
      <c r="U564" s="164"/>
      <c r="V564" s="164"/>
      <c r="W564" s="164"/>
      <c r="X564" s="164"/>
    </row>
    <row r="565" spans="1:24">
      <c r="A565" s="164"/>
      <c r="B565" s="164"/>
      <c r="C565" s="164"/>
      <c r="D565" s="164"/>
      <c r="E565" s="164"/>
      <c r="F565" s="164"/>
      <c r="G565" s="164"/>
      <c r="H565" s="164"/>
      <c r="I565" s="164"/>
      <c r="J565" s="164"/>
      <c r="K565" s="164"/>
      <c r="L565" s="164"/>
      <c r="M565" s="164"/>
      <c r="N565" s="164"/>
      <c r="O565" s="164"/>
      <c r="P565" s="164"/>
      <c r="Q565" s="164"/>
      <c r="R565" s="164"/>
      <c r="S565" s="164"/>
      <c r="T565" s="164"/>
      <c r="U565" s="164"/>
      <c r="V565" s="164"/>
      <c r="W565" s="164"/>
      <c r="X565" s="164"/>
    </row>
    <row r="566" spans="1:24">
      <c r="A566" s="164"/>
      <c r="B566" s="164"/>
      <c r="C566" s="164"/>
      <c r="D566" s="164"/>
      <c r="E566" s="164"/>
      <c r="F566" s="164"/>
      <c r="G566" s="164"/>
      <c r="H566" s="164"/>
      <c r="I566" s="164"/>
      <c r="J566" s="164"/>
      <c r="K566" s="164"/>
      <c r="L566" s="164"/>
      <c r="M566" s="164"/>
      <c r="N566" s="164"/>
      <c r="O566" s="164"/>
      <c r="P566" s="164"/>
      <c r="Q566" s="164"/>
      <c r="R566" s="164"/>
      <c r="S566" s="164"/>
      <c r="T566" s="164"/>
      <c r="U566" s="164"/>
      <c r="V566" s="164"/>
      <c r="W566" s="164"/>
      <c r="X566" s="164"/>
    </row>
    <row r="567" spans="1:24">
      <c r="A567" s="164"/>
      <c r="B567" s="164"/>
      <c r="C567" s="164"/>
      <c r="D567" s="164"/>
      <c r="E567" s="164"/>
      <c r="F567" s="164"/>
      <c r="G567" s="164"/>
      <c r="H567" s="164"/>
      <c r="I567" s="164"/>
      <c r="J567" s="164"/>
      <c r="K567" s="164"/>
      <c r="L567" s="164"/>
      <c r="M567" s="164"/>
      <c r="N567" s="164"/>
      <c r="O567" s="164"/>
      <c r="P567" s="164"/>
      <c r="Q567" s="164"/>
      <c r="R567" s="164"/>
      <c r="S567" s="164"/>
      <c r="T567" s="164"/>
      <c r="U567" s="164"/>
      <c r="V567" s="164"/>
      <c r="W567" s="164"/>
      <c r="X567" s="164"/>
    </row>
    <row r="568" spans="1:24">
      <c r="A568" s="164"/>
      <c r="B568" s="164"/>
      <c r="C568" s="164"/>
      <c r="D568" s="164"/>
      <c r="E568" s="164"/>
      <c r="F568" s="164"/>
      <c r="G568" s="164"/>
      <c r="H568" s="164"/>
      <c r="I568" s="164"/>
      <c r="J568" s="164"/>
      <c r="K568" s="164"/>
      <c r="L568" s="164"/>
      <c r="M568" s="164"/>
      <c r="N568" s="164"/>
      <c r="O568" s="164"/>
      <c r="P568" s="164"/>
      <c r="Q568" s="164"/>
      <c r="R568" s="164"/>
      <c r="S568" s="164"/>
      <c r="T568" s="164"/>
      <c r="U568" s="164"/>
      <c r="V568" s="164"/>
      <c r="W568" s="164"/>
      <c r="X568" s="164"/>
    </row>
    <row r="569" spans="1:24">
      <c r="A569" s="164"/>
      <c r="B569" s="164"/>
      <c r="C569" s="164"/>
      <c r="D569" s="164"/>
      <c r="E569" s="164"/>
      <c r="F569" s="164"/>
      <c r="G569" s="164"/>
      <c r="H569" s="164"/>
      <c r="I569" s="164"/>
      <c r="J569" s="164"/>
      <c r="K569" s="164"/>
      <c r="L569" s="164"/>
      <c r="M569" s="164"/>
      <c r="N569" s="164"/>
      <c r="O569" s="164"/>
      <c r="P569" s="164"/>
      <c r="Q569" s="164"/>
      <c r="R569" s="164"/>
      <c r="S569" s="164"/>
      <c r="T569" s="164"/>
      <c r="U569" s="164"/>
      <c r="V569" s="164"/>
      <c r="W569" s="164"/>
      <c r="X569" s="164"/>
    </row>
    <row r="570" spans="1:24">
      <c r="A570" s="164"/>
      <c r="B570" s="164"/>
      <c r="C570" s="164"/>
      <c r="D570" s="164"/>
      <c r="E570" s="164"/>
      <c r="F570" s="164"/>
      <c r="G570" s="164"/>
      <c r="H570" s="164"/>
      <c r="I570" s="164"/>
      <c r="J570" s="164"/>
      <c r="K570" s="164"/>
      <c r="L570" s="164"/>
      <c r="M570" s="164"/>
      <c r="N570" s="164"/>
      <c r="O570" s="164"/>
      <c r="P570" s="164"/>
      <c r="Q570" s="164"/>
      <c r="R570" s="164"/>
      <c r="S570" s="164"/>
      <c r="T570" s="164"/>
      <c r="U570" s="164"/>
      <c r="V570" s="164"/>
      <c r="W570" s="164"/>
      <c r="X570" s="164"/>
    </row>
    <row r="571" spans="1:24">
      <c r="A571" s="164"/>
      <c r="B571" s="164"/>
      <c r="C571" s="164"/>
      <c r="D571" s="164"/>
      <c r="E571" s="164"/>
      <c r="F571" s="164"/>
      <c r="G571" s="164"/>
      <c r="H571" s="164"/>
      <c r="I571" s="164"/>
      <c r="J571" s="164"/>
      <c r="K571" s="164"/>
      <c r="L571" s="164"/>
      <c r="M571" s="164"/>
      <c r="N571" s="164"/>
      <c r="O571" s="164"/>
      <c r="P571" s="164"/>
      <c r="Q571" s="164"/>
      <c r="R571" s="164"/>
      <c r="S571" s="164"/>
      <c r="T571" s="164"/>
      <c r="U571" s="164"/>
      <c r="V571" s="164"/>
      <c r="W571" s="164"/>
      <c r="X571" s="164"/>
    </row>
    <row r="572" spans="1:24">
      <c r="A572" s="164"/>
      <c r="B572" s="164"/>
      <c r="C572" s="164"/>
      <c r="D572" s="164"/>
      <c r="E572" s="164"/>
      <c r="F572" s="164"/>
      <c r="G572" s="164"/>
      <c r="H572" s="164"/>
      <c r="I572" s="164"/>
      <c r="J572" s="164"/>
      <c r="K572" s="164"/>
      <c r="L572" s="164"/>
      <c r="M572" s="164"/>
      <c r="N572" s="164"/>
      <c r="O572" s="164"/>
      <c r="P572" s="164"/>
      <c r="Q572" s="164"/>
      <c r="R572" s="164"/>
      <c r="S572" s="164"/>
      <c r="T572" s="164"/>
      <c r="U572" s="164"/>
      <c r="V572" s="164"/>
      <c r="W572" s="164"/>
      <c r="X572" s="164"/>
    </row>
    <row r="573" spans="1:24">
      <c r="A573" s="164"/>
      <c r="B573" s="164"/>
      <c r="C573" s="164"/>
      <c r="D573" s="164"/>
      <c r="E573" s="164"/>
      <c r="F573" s="164"/>
      <c r="G573" s="164"/>
      <c r="H573" s="164"/>
      <c r="I573" s="164"/>
      <c r="J573" s="164"/>
      <c r="K573" s="164"/>
      <c r="L573" s="164"/>
      <c r="M573" s="164"/>
      <c r="N573" s="164"/>
      <c r="O573" s="164"/>
      <c r="P573" s="164"/>
      <c r="Q573" s="164"/>
      <c r="R573" s="164"/>
      <c r="S573" s="164"/>
      <c r="T573" s="164"/>
      <c r="U573" s="164"/>
      <c r="V573" s="164"/>
      <c r="W573" s="164"/>
      <c r="X573" s="164"/>
    </row>
    <row r="574" spans="1:24">
      <c r="A574" s="164"/>
      <c r="B574" s="164"/>
      <c r="C574" s="164"/>
      <c r="D574" s="164"/>
      <c r="E574" s="164"/>
      <c r="F574" s="164"/>
      <c r="G574" s="164"/>
      <c r="H574" s="164"/>
      <c r="I574" s="164"/>
      <c r="J574" s="164"/>
      <c r="K574" s="164"/>
      <c r="L574" s="164"/>
      <c r="M574" s="164"/>
      <c r="N574" s="164"/>
      <c r="O574" s="164"/>
      <c r="P574" s="164"/>
      <c r="Q574" s="164"/>
      <c r="R574" s="164"/>
      <c r="S574" s="164"/>
      <c r="T574" s="164"/>
      <c r="U574" s="164"/>
      <c r="V574" s="164"/>
      <c r="W574" s="164"/>
      <c r="X574" s="164"/>
    </row>
    <row r="575" spans="1:24">
      <c r="A575" s="164"/>
      <c r="B575" s="164"/>
      <c r="C575" s="164"/>
      <c r="D575" s="164"/>
      <c r="E575" s="164"/>
      <c r="F575" s="164"/>
      <c r="G575" s="164"/>
      <c r="H575" s="164"/>
      <c r="I575" s="164"/>
      <c r="J575" s="164"/>
      <c r="K575" s="164"/>
      <c r="L575" s="164"/>
      <c r="M575" s="164"/>
      <c r="N575" s="164"/>
      <c r="O575" s="164"/>
      <c r="P575" s="164"/>
      <c r="Q575" s="164"/>
      <c r="R575" s="164"/>
      <c r="S575" s="164"/>
      <c r="T575" s="164"/>
      <c r="U575" s="164"/>
      <c r="V575" s="164"/>
      <c r="W575" s="164"/>
      <c r="X575" s="164"/>
    </row>
    <row r="576" spans="1:24">
      <c r="A576" s="164"/>
      <c r="B576" s="164"/>
      <c r="C576" s="164"/>
      <c r="D576" s="164"/>
      <c r="E576" s="164"/>
      <c r="F576" s="164"/>
      <c r="G576" s="164"/>
      <c r="H576" s="164"/>
      <c r="I576" s="164"/>
      <c r="J576" s="164"/>
      <c r="K576" s="164"/>
      <c r="L576" s="164"/>
      <c r="M576" s="164"/>
      <c r="N576" s="164"/>
      <c r="O576" s="164"/>
      <c r="P576" s="164"/>
      <c r="Q576" s="164"/>
      <c r="R576" s="164"/>
      <c r="S576" s="164"/>
      <c r="T576" s="164"/>
      <c r="U576" s="164"/>
      <c r="V576" s="164"/>
      <c r="W576" s="164"/>
      <c r="X576" s="164"/>
    </row>
    <row r="577" spans="1:24">
      <c r="A577" s="164"/>
      <c r="B577" s="164"/>
      <c r="C577" s="164"/>
      <c r="D577" s="164"/>
      <c r="E577" s="164"/>
      <c r="F577" s="164"/>
      <c r="G577" s="164"/>
      <c r="H577" s="164"/>
      <c r="I577" s="164"/>
      <c r="J577" s="164"/>
      <c r="K577" s="164"/>
      <c r="L577" s="164"/>
      <c r="M577" s="164"/>
      <c r="N577" s="164"/>
      <c r="O577" s="164"/>
      <c r="P577" s="164"/>
      <c r="Q577" s="164"/>
      <c r="R577" s="164"/>
      <c r="S577" s="164"/>
      <c r="T577" s="164"/>
      <c r="U577" s="164"/>
      <c r="V577" s="164"/>
      <c r="W577" s="164"/>
      <c r="X577" s="164"/>
    </row>
    <row r="578" spans="1:24">
      <c r="A578" s="164"/>
      <c r="B578" s="164"/>
      <c r="C578" s="164"/>
      <c r="D578" s="164"/>
      <c r="E578" s="164"/>
      <c r="F578" s="164"/>
      <c r="G578" s="164"/>
      <c r="H578" s="164"/>
      <c r="I578" s="164"/>
      <c r="J578" s="164"/>
      <c r="K578" s="164"/>
      <c r="L578" s="164"/>
      <c r="M578" s="164"/>
      <c r="N578" s="164"/>
      <c r="O578" s="164"/>
      <c r="P578" s="164"/>
      <c r="Q578" s="164"/>
      <c r="R578" s="164"/>
      <c r="S578" s="164"/>
      <c r="T578" s="164"/>
      <c r="U578" s="164"/>
      <c r="V578" s="164"/>
      <c r="W578" s="164"/>
      <c r="X578" s="164"/>
    </row>
    <row r="579" spans="1:24">
      <c r="A579" s="164"/>
      <c r="B579" s="164"/>
      <c r="C579" s="164"/>
      <c r="D579" s="164"/>
      <c r="E579" s="164"/>
      <c r="F579" s="164"/>
      <c r="G579" s="164"/>
      <c r="H579" s="164"/>
      <c r="I579" s="164"/>
      <c r="J579" s="164"/>
      <c r="K579" s="164"/>
      <c r="L579" s="164"/>
      <c r="M579" s="164"/>
      <c r="N579" s="164"/>
      <c r="O579" s="164"/>
      <c r="P579" s="164"/>
      <c r="Q579" s="164"/>
      <c r="R579" s="164"/>
      <c r="S579" s="164"/>
      <c r="T579" s="164"/>
      <c r="U579" s="164"/>
      <c r="V579" s="164"/>
      <c r="W579" s="164"/>
      <c r="X579" s="164"/>
    </row>
    <row r="580" spans="1:24">
      <c r="A580" s="164"/>
      <c r="B580" s="164"/>
      <c r="C580" s="164"/>
      <c r="D580" s="164"/>
      <c r="E580" s="164"/>
      <c r="F580" s="164"/>
      <c r="G580" s="164"/>
      <c r="H580" s="164"/>
      <c r="I580" s="164"/>
      <c r="J580" s="164"/>
      <c r="K580" s="164"/>
      <c r="L580" s="164"/>
      <c r="M580" s="164"/>
      <c r="N580" s="164"/>
      <c r="O580" s="164"/>
      <c r="P580" s="164"/>
      <c r="Q580" s="164"/>
      <c r="R580" s="164"/>
      <c r="S580" s="164"/>
      <c r="T580" s="164"/>
      <c r="U580" s="164"/>
      <c r="V580" s="164"/>
      <c r="W580" s="164"/>
      <c r="X580" s="164"/>
    </row>
    <row r="581" spans="1:24">
      <c r="A581" s="164"/>
      <c r="B581" s="164"/>
      <c r="C581" s="164"/>
      <c r="D581" s="164"/>
      <c r="E581" s="164"/>
      <c r="F581" s="164"/>
      <c r="G581" s="164"/>
      <c r="H581" s="164"/>
      <c r="I581" s="164"/>
      <c r="J581" s="164"/>
      <c r="K581" s="164"/>
      <c r="L581" s="164"/>
      <c r="M581" s="164"/>
      <c r="N581" s="164"/>
      <c r="O581" s="164"/>
      <c r="P581" s="164"/>
      <c r="Q581" s="164"/>
      <c r="R581" s="164"/>
      <c r="S581" s="164"/>
      <c r="T581" s="164"/>
      <c r="U581" s="164"/>
      <c r="V581" s="164"/>
      <c r="W581" s="164"/>
      <c r="X581" s="164"/>
    </row>
    <row r="582" spans="1:24">
      <c r="A582" s="164"/>
      <c r="B582" s="164"/>
      <c r="C582" s="164"/>
      <c r="D582" s="164"/>
      <c r="E582" s="164"/>
      <c r="F582" s="164"/>
      <c r="G582" s="164"/>
      <c r="H582" s="164"/>
      <c r="I582" s="164"/>
      <c r="J582" s="164"/>
      <c r="K582" s="164"/>
      <c r="L582" s="164"/>
      <c r="M582" s="164"/>
      <c r="N582" s="164"/>
      <c r="O582" s="164"/>
      <c r="P582" s="164"/>
      <c r="Q582" s="164"/>
      <c r="R582" s="164"/>
      <c r="S582" s="164"/>
      <c r="T582" s="164"/>
      <c r="U582" s="164"/>
      <c r="V582" s="164"/>
      <c r="W582" s="164"/>
      <c r="X582" s="164"/>
    </row>
    <row r="583" spans="1:24">
      <c r="A583" s="164"/>
      <c r="B583" s="164"/>
      <c r="C583" s="164"/>
      <c r="D583" s="164"/>
      <c r="E583" s="164"/>
      <c r="F583" s="164"/>
      <c r="G583" s="164"/>
      <c r="H583" s="164"/>
      <c r="I583" s="164"/>
      <c r="J583" s="164"/>
      <c r="K583" s="164"/>
      <c r="L583" s="164"/>
      <c r="M583" s="164"/>
      <c r="N583" s="164"/>
      <c r="O583" s="164"/>
      <c r="P583" s="164"/>
      <c r="Q583" s="164"/>
      <c r="R583" s="164"/>
      <c r="S583" s="164"/>
      <c r="T583" s="164"/>
      <c r="U583" s="164"/>
      <c r="V583" s="164"/>
      <c r="W583" s="164"/>
      <c r="X583" s="164"/>
    </row>
    <row r="584" spans="1:24">
      <c r="A584" s="164"/>
      <c r="B584" s="164"/>
      <c r="C584" s="164"/>
      <c r="D584" s="164"/>
      <c r="E584" s="164"/>
      <c r="F584" s="164"/>
      <c r="G584" s="164"/>
      <c r="H584" s="164"/>
      <c r="I584" s="164"/>
      <c r="J584" s="164"/>
      <c r="K584" s="164"/>
      <c r="L584" s="164"/>
      <c r="M584" s="164"/>
      <c r="N584" s="164"/>
      <c r="O584" s="164"/>
      <c r="P584" s="164"/>
      <c r="Q584" s="164"/>
      <c r="R584" s="164"/>
      <c r="S584" s="164"/>
      <c r="T584" s="164"/>
      <c r="U584" s="164"/>
      <c r="V584" s="164"/>
      <c r="W584" s="164"/>
      <c r="X584" s="164"/>
    </row>
    <row r="585" spans="1:24">
      <c r="A585" s="164"/>
      <c r="B585" s="164"/>
      <c r="C585" s="164"/>
      <c r="D585" s="164"/>
      <c r="E585" s="164"/>
      <c r="F585" s="164"/>
      <c r="G585" s="164"/>
      <c r="H585" s="164"/>
      <c r="I585" s="164"/>
      <c r="J585" s="164"/>
      <c r="K585" s="164"/>
      <c r="L585" s="164"/>
      <c r="M585" s="164"/>
      <c r="N585" s="164"/>
      <c r="O585" s="164"/>
      <c r="P585" s="164"/>
      <c r="Q585" s="164"/>
      <c r="R585" s="164"/>
      <c r="S585" s="164"/>
      <c r="T585" s="164"/>
      <c r="U585" s="164"/>
      <c r="V585" s="164"/>
      <c r="W585" s="164"/>
      <c r="X585" s="164"/>
    </row>
    <row r="586" spans="1:24">
      <c r="A586" s="164"/>
      <c r="B586" s="164"/>
      <c r="C586" s="164"/>
      <c r="D586" s="164"/>
      <c r="E586" s="164"/>
      <c r="F586" s="164"/>
      <c r="G586" s="164"/>
      <c r="H586" s="164"/>
      <c r="I586" s="164"/>
      <c r="J586" s="164"/>
      <c r="K586" s="164"/>
      <c r="L586" s="164"/>
      <c r="M586" s="164"/>
      <c r="N586" s="164"/>
      <c r="O586" s="164"/>
      <c r="P586" s="164"/>
      <c r="Q586" s="164"/>
      <c r="R586" s="164"/>
      <c r="S586" s="164"/>
      <c r="T586" s="164"/>
      <c r="U586" s="164"/>
      <c r="V586" s="164"/>
      <c r="W586" s="164"/>
      <c r="X586" s="164"/>
    </row>
    <row r="587" spans="1:24">
      <c r="A587" s="164"/>
      <c r="B587" s="164"/>
      <c r="C587" s="164"/>
      <c r="D587" s="164"/>
      <c r="E587" s="164"/>
      <c r="F587" s="164"/>
      <c r="G587" s="164"/>
      <c r="H587" s="164"/>
      <c r="I587" s="164"/>
      <c r="J587" s="164"/>
      <c r="K587" s="164"/>
      <c r="L587" s="164"/>
      <c r="M587" s="164"/>
      <c r="N587" s="164"/>
      <c r="O587" s="164"/>
      <c r="P587" s="164"/>
      <c r="Q587" s="164"/>
      <c r="R587" s="164"/>
      <c r="S587" s="164"/>
      <c r="T587" s="164"/>
      <c r="U587" s="164"/>
      <c r="V587" s="164"/>
      <c r="W587" s="164"/>
      <c r="X587" s="164"/>
    </row>
    <row r="588" spans="1:24">
      <c r="A588" s="164"/>
      <c r="B588" s="164"/>
      <c r="C588" s="164"/>
      <c r="D588" s="164"/>
      <c r="E588" s="164"/>
      <c r="F588" s="164"/>
      <c r="G588" s="164"/>
      <c r="H588" s="164"/>
      <c r="I588" s="164"/>
      <c r="J588" s="164"/>
      <c r="K588" s="164"/>
      <c r="L588" s="164"/>
      <c r="M588" s="164"/>
      <c r="N588" s="164"/>
      <c r="O588" s="164"/>
      <c r="P588" s="164"/>
      <c r="Q588" s="164"/>
      <c r="R588" s="164"/>
      <c r="S588" s="164"/>
      <c r="T588" s="164"/>
      <c r="U588" s="164"/>
      <c r="V588" s="164"/>
      <c r="W588" s="164"/>
      <c r="X588" s="164"/>
    </row>
    <row r="589" spans="1:24">
      <c r="A589" s="164"/>
      <c r="B589" s="164"/>
      <c r="C589" s="164"/>
      <c r="D589" s="164"/>
      <c r="E589" s="164"/>
      <c r="F589" s="164"/>
      <c r="G589" s="164"/>
      <c r="H589" s="164"/>
      <c r="I589" s="164"/>
      <c r="J589" s="164"/>
      <c r="K589" s="164"/>
      <c r="L589" s="164"/>
      <c r="M589" s="164"/>
      <c r="N589" s="164"/>
      <c r="O589" s="164"/>
      <c r="P589" s="164"/>
      <c r="Q589" s="164"/>
      <c r="R589" s="164"/>
      <c r="S589" s="164"/>
      <c r="T589" s="164"/>
      <c r="U589" s="164"/>
      <c r="V589" s="164"/>
      <c r="W589" s="164"/>
      <c r="X589" s="164"/>
    </row>
    <row r="590" spans="1:24">
      <c r="A590" s="164"/>
      <c r="B590" s="164"/>
      <c r="C590" s="164"/>
      <c r="D590" s="164"/>
      <c r="E590" s="164"/>
      <c r="F590" s="164"/>
      <c r="G590" s="164"/>
      <c r="H590" s="164"/>
      <c r="I590" s="164"/>
      <c r="J590" s="164"/>
      <c r="K590" s="164"/>
      <c r="L590" s="164"/>
      <c r="M590" s="164"/>
      <c r="N590" s="164"/>
      <c r="O590" s="164"/>
      <c r="P590" s="164"/>
      <c r="Q590" s="164"/>
      <c r="R590" s="164"/>
      <c r="S590" s="164"/>
      <c r="T590" s="164"/>
      <c r="U590" s="164"/>
      <c r="V590" s="164"/>
      <c r="W590" s="164"/>
      <c r="X590" s="164"/>
    </row>
    <row r="591" spans="1:24">
      <c r="A591" s="164"/>
      <c r="B591" s="164"/>
      <c r="C591" s="164"/>
      <c r="D591" s="164"/>
      <c r="E591" s="164"/>
      <c r="F591" s="164"/>
      <c r="G591" s="164"/>
      <c r="H591" s="164"/>
      <c r="I591" s="164"/>
      <c r="J591" s="164"/>
      <c r="K591" s="164"/>
      <c r="L591" s="164"/>
      <c r="M591" s="164"/>
      <c r="N591" s="164"/>
      <c r="O591" s="164"/>
      <c r="P591" s="164"/>
      <c r="Q591" s="164"/>
      <c r="R591" s="164"/>
      <c r="S591" s="164"/>
      <c r="T591" s="164"/>
      <c r="U591" s="164"/>
      <c r="V591" s="164"/>
      <c r="W591" s="164"/>
      <c r="X591" s="164"/>
    </row>
    <row r="592" spans="1:24">
      <c r="A592" s="164"/>
      <c r="B592" s="164"/>
      <c r="C592" s="164"/>
      <c r="D592" s="164"/>
      <c r="E592" s="164"/>
      <c r="F592" s="164"/>
      <c r="G592" s="164"/>
      <c r="H592" s="164"/>
      <c r="I592" s="164"/>
      <c r="J592" s="164"/>
      <c r="K592" s="164"/>
      <c r="L592" s="164"/>
      <c r="M592" s="164"/>
      <c r="N592" s="164"/>
      <c r="O592" s="164"/>
      <c r="P592" s="164"/>
      <c r="Q592" s="164"/>
      <c r="R592" s="164"/>
      <c r="S592" s="164"/>
      <c r="T592" s="164"/>
      <c r="U592" s="164"/>
      <c r="V592" s="164"/>
      <c r="W592" s="164"/>
      <c r="X592" s="164"/>
    </row>
    <row r="593" spans="1:24">
      <c r="A593" s="164"/>
      <c r="B593" s="164"/>
      <c r="C593" s="164"/>
      <c r="D593" s="164"/>
      <c r="E593" s="164"/>
      <c r="F593" s="164"/>
      <c r="G593" s="164"/>
      <c r="H593" s="164"/>
      <c r="I593" s="164"/>
      <c r="J593" s="164"/>
      <c r="K593" s="164"/>
      <c r="L593" s="164"/>
      <c r="M593" s="164"/>
      <c r="N593" s="164"/>
      <c r="O593" s="164"/>
      <c r="P593" s="164"/>
      <c r="Q593" s="164"/>
      <c r="R593" s="164"/>
      <c r="S593" s="164"/>
      <c r="T593" s="164"/>
      <c r="U593" s="164"/>
      <c r="V593" s="164"/>
      <c r="W593" s="164"/>
      <c r="X593" s="164"/>
    </row>
    <row r="594" spans="1:24">
      <c r="A594" s="164"/>
      <c r="B594" s="164"/>
      <c r="C594" s="164"/>
      <c r="D594" s="164"/>
      <c r="E594" s="164"/>
      <c r="F594" s="164"/>
      <c r="G594" s="164"/>
      <c r="H594" s="164"/>
      <c r="I594" s="164"/>
      <c r="J594" s="164"/>
      <c r="K594" s="164"/>
      <c r="L594" s="164"/>
      <c r="M594" s="164"/>
      <c r="N594" s="164"/>
      <c r="O594" s="164"/>
      <c r="P594" s="164"/>
      <c r="Q594" s="164"/>
      <c r="R594" s="164"/>
      <c r="S594" s="164"/>
      <c r="T594" s="164"/>
      <c r="U594" s="164"/>
      <c r="V594" s="164"/>
      <c r="W594" s="164"/>
      <c r="X594" s="164"/>
    </row>
    <row r="595" spans="1:24">
      <c r="A595" s="164"/>
      <c r="B595" s="164"/>
      <c r="C595" s="164"/>
      <c r="D595" s="164"/>
      <c r="E595" s="164"/>
      <c r="F595" s="164"/>
      <c r="G595" s="164"/>
      <c r="H595" s="164"/>
      <c r="I595" s="164"/>
      <c r="J595" s="164"/>
      <c r="K595" s="164"/>
      <c r="L595" s="164"/>
      <c r="M595" s="164"/>
      <c r="N595" s="164"/>
      <c r="O595" s="164"/>
      <c r="P595" s="164"/>
      <c r="Q595" s="164"/>
      <c r="R595" s="164"/>
      <c r="S595" s="164"/>
      <c r="T595" s="164"/>
      <c r="U595" s="164"/>
      <c r="V595" s="164"/>
      <c r="W595" s="164"/>
      <c r="X595" s="164"/>
    </row>
    <row r="596" spans="1:24">
      <c r="A596" s="164"/>
      <c r="B596" s="164"/>
      <c r="C596" s="164"/>
      <c r="D596" s="164"/>
      <c r="E596" s="164"/>
      <c r="F596" s="164"/>
      <c r="G596" s="164"/>
      <c r="H596" s="164"/>
      <c r="I596" s="164"/>
      <c r="J596" s="164"/>
      <c r="K596" s="164"/>
      <c r="L596" s="164"/>
      <c r="M596" s="164"/>
      <c r="N596" s="164"/>
      <c r="O596" s="164"/>
      <c r="P596" s="164"/>
      <c r="Q596" s="164"/>
      <c r="R596" s="164"/>
      <c r="S596" s="164"/>
      <c r="T596" s="164"/>
      <c r="U596" s="164"/>
      <c r="V596" s="164"/>
      <c r="W596" s="164"/>
      <c r="X596" s="164"/>
    </row>
    <row r="597" spans="1:24">
      <c r="A597" s="164"/>
      <c r="B597" s="164"/>
      <c r="C597" s="164"/>
      <c r="D597" s="164"/>
      <c r="E597" s="164"/>
      <c r="F597" s="164"/>
      <c r="G597" s="164"/>
      <c r="H597" s="164"/>
      <c r="I597" s="164"/>
      <c r="J597" s="164"/>
      <c r="K597" s="164"/>
      <c r="L597" s="164"/>
      <c r="M597" s="164"/>
      <c r="N597" s="164"/>
      <c r="O597" s="164"/>
      <c r="P597" s="164"/>
      <c r="Q597" s="164"/>
      <c r="R597" s="164"/>
      <c r="S597" s="164"/>
      <c r="T597" s="164"/>
      <c r="U597" s="164"/>
      <c r="V597" s="164"/>
      <c r="W597" s="164"/>
      <c r="X597" s="164"/>
    </row>
    <row r="598" spans="1:24">
      <c r="A598" s="164"/>
      <c r="B598" s="164"/>
      <c r="C598" s="164"/>
      <c r="D598" s="164"/>
      <c r="E598" s="164"/>
      <c r="F598" s="164"/>
      <c r="G598" s="164"/>
      <c r="H598" s="164"/>
      <c r="I598" s="164"/>
      <c r="J598" s="164"/>
      <c r="K598" s="164"/>
      <c r="L598" s="164"/>
      <c r="M598" s="164"/>
      <c r="N598" s="164"/>
      <c r="O598" s="164"/>
      <c r="P598" s="164"/>
      <c r="Q598" s="164"/>
      <c r="R598" s="164"/>
      <c r="S598" s="164"/>
      <c r="T598" s="164"/>
      <c r="U598" s="164"/>
      <c r="V598" s="164"/>
      <c r="W598" s="164"/>
      <c r="X598" s="164"/>
    </row>
    <row r="599" spans="1:24">
      <c r="A599" s="164"/>
      <c r="B599" s="164"/>
      <c r="C599" s="164"/>
      <c r="D599" s="164"/>
      <c r="E599" s="164"/>
      <c r="F599" s="164"/>
      <c r="G599" s="164"/>
      <c r="H599" s="164"/>
      <c r="I599" s="164"/>
      <c r="J599" s="164"/>
      <c r="K599" s="164"/>
      <c r="L599" s="164"/>
      <c r="M599" s="164"/>
      <c r="N599" s="164"/>
      <c r="O599" s="164"/>
      <c r="P599" s="164"/>
      <c r="Q599" s="164"/>
      <c r="R599" s="164"/>
      <c r="S599" s="164"/>
      <c r="T599" s="164"/>
      <c r="U599" s="164"/>
      <c r="V599" s="164"/>
      <c r="W599" s="164"/>
      <c r="X599" s="164"/>
    </row>
    <row r="600" spans="1:24">
      <c r="A600" s="164"/>
      <c r="B600" s="164"/>
      <c r="C600" s="164"/>
      <c r="D600" s="164"/>
      <c r="E600" s="164"/>
      <c r="F600" s="164"/>
      <c r="G600" s="164"/>
      <c r="H600" s="164"/>
      <c r="I600" s="164"/>
      <c r="J600" s="164"/>
      <c r="K600" s="164"/>
      <c r="L600" s="164"/>
      <c r="M600" s="164"/>
      <c r="N600" s="164"/>
      <c r="O600" s="164"/>
      <c r="P600" s="164"/>
      <c r="Q600" s="164"/>
      <c r="R600" s="164"/>
      <c r="S600" s="164"/>
      <c r="T600" s="164"/>
      <c r="U600" s="164"/>
      <c r="V600" s="164"/>
      <c r="W600" s="164"/>
      <c r="X600" s="164"/>
    </row>
    <row r="601" spans="1:24">
      <c r="A601" s="164"/>
      <c r="B601" s="164"/>
      <c r="C601" s="164"/>
      <c r="D601" s="164"/>
      <c r="E601" s="164"/>
      <c r="F601" s="164"/>
      <c r="G601" s="164"/>
      <c r="H601" s="164"/>
      <c r="I601" s="164"/>
      <c r="J601" s="164"/>
      <c r="K601" s="164"/>
      <c r="L601" s="164"/>
      <c r="M601" s="164"/>
      <c r="N601" s="164"/>
      <c r="O601" s="164"/>
      <c r="P601" s="164"/>
      <c r="Q601" s="164"/>
      <c r="R601" s="164"/>
      <c r="S601" s="164"/>
      <c r="T601" s="164"/>
      <c r="U601" s="164"/>
      <c r="V601" s="164"/>
      <c r="W601" s="164"/>
      <c r="X601" s="164"/>
    </row>
    <row r="602" spans="1:24">
      <c r="A602" s="164"/>
      <c r="B602" s="164"/>
      <c r="C602" s="164"/>
      <c r="D602" s="164"/>
      <c r="E602" s="164"/>
      <c r="F602" s="164"/>
      <c r="G602" s="164"/>
      <c r="H602" s="164"/>
      <c r="I602" s="164"/>
      <c r="J602" s="164"/>
      <c r="K602" s="164"/>
      <c r="L602" s="164"/>
      <c r="M602" s="164"/>
      <c r="N602" s="164"/>
      <c r="O602" s="164"/>
      <c r="P602" s="164"/>
      <c r="Q602" s="164"/>
      <c r="R602" s="164"/>
      <c r="S602" s="164"/>
      <c r="T602" s="164"/>
      <c r="U602" s="164"/>
      <c r="V602" s="164"/>
      <c r="W602" s="164"/>
      <c r="X602" s="164"/>
    </row>
    <row r="603" spans="1:24">
      <c r="A603" s="164"/>
      <c r="B603" s="164"/>
      <c r="C603" s="164"/>
      <c r="D603" s="164"/>
      <c r="E603" s="164"/>
      <c r="F603" s="164"/>
      <c r="G603" s="164"/>
      <c r="H603" s="164"/>
      <c r="I603" s="164"/>
      <c r="J603" s="164"/>
      <c r="K603" s="164"/>
      <c r="L603" s="164"/>
      <c r="M603" s="164"/>
      <c r="N603" s="164"/>
      <c r="O603" s="164"/>
      <c r="P603" s="164"/>
      <c r="Q603" s="164"/>
      <c r="R603" s="164"/>
      <c r="S603" s="164"/>
      <c r="T603" s="164"/>
      <c r="U603" s="164"/>
      <c r="V603" s="164"/>
      <c r="W603" s="164"/>
      <c r="X603" s="164"/>
    </row>
    <row r="604" spans="1:24">
      <c r="A604" s="164"/>
      <c r="B604" s="164"/>
      <c r="C604" s="164"/>
      <c r="D604" s="164"/>
      <c r="E604" s="164"/>
      <c r="F604" s="164"/>
      <c r="G604" s="164"/>
      <c r="H604" s="164"/>
      <c r="I604" s="164"/>
      <c r="J604" s="164"/>
      <c r="K604" s="164"/>
      <c r="L604" s="164"/>
      <c r="M604" s="164"/>
      <c r="N604" s="164"/>
      <c r="O604" s="164"/>
      <c r="P604" s="164"/>
      <c r="Q604" s="164"/>
      <c r="R604" s="164"/>
      <c r="S604" s="164"/>
      <c r="T604" s="164"/>
      <c r="U604" s="164"/>
      <c r="V604" s="164"/>
      <c r="W604" s="164"/>
      <c r="X604" s="164"/>
    </row>
    <row r="605" spans="1:24">
      <c r="A605" s="164"/>
      <c r="B605" s="164"/>
      <c r="C605" s="164"/>
      <c r="D605" s="164"/>
      <c r="E605" s="164"/>
      <c r="F605" s="164"/>
      <c r="G605" s="164"/>
      <c r="H605" s="164"/>
      <c r="I605" s="164"/>
      <c r="J605" s="164"/>
      <c r="K605" s="164"/>
      <c r="L605" s="164"/>
      <c r="M605" s="164"/>
      <c r="N605" s="164"/>
      <c r="O605" s="164"/>
      <c r="P605" s="164"/>
      <c r="Q605" s="164"/>
      <c r="R605" s="164"/>
      <c r="S605" s="164"/>
      <c r="T605" s="164"/>
      <c r="U605" s="164"/>
      <c r="V605" s="164"/>
      <c r="W605" s="164"/>
      <c r="X605" s="164"/>
    </row>
    <row r="606" spans="1:24">
      <c r="A606" s="164"/>
      <c r="B606" s="164"/>
      <c r="C606" s="164"/>
      <c r="D606" s="164"/>
      <c r="E606" s="164"/>
      <c r="F606" s="164"/>
      <c r="G606" s="164"/>
      <c r="H606" s="164"/>
      <c r="I606" s="164"/>
      <c r="J606" s="164"/>
      <c r="K606" s="164"/>
      <c r="L606" s="164"/>
      <c r="M606" s="164"/>
      <c r="N606" s="164"/>
      <c r="O606" s="164"/>
      <c r="P606" s="164"/>
      <c r="Q606" s="164"/>
      <c r="R606" s="164"/>
      <c r="S606" s="164"/>
      <c r="T606" s="164"/>
      <c r="U606" s="164"/>
      <c r="V606" s="164"/>
      <c r="W606" s="164"/>
      <c r="X606" s="164"/>
    </row>
    <row r="607" spans="1:24">
      <c r="A607" s="164"/>
      <c r="B607" s="164"/>
      <c r="C607" s="164"/>
      <c r="D607" s="164"/>
      <c r="E607" s="164"/>
      <c r="F607" s="164"/>
      <c r="G607" s="164"/>
      <c r="H607" s="164"/>
      <c r="I607" s="164"/>
      <c r="J607" s="164"/>
      <c r="K607" s="164"/>
      <c r="L607" s="164"/>
      <c r="M607" s="164"/>
      <c r="N607" s="164"/>
      <c r="O607" s="164"/>
      <c r="P607" s="164"/>
      <c r="Q607" s="164"/>
      <c r="R607" s="164"/>
      <c r="S607" s="164"/>
      <c r="T607" s="164"/>
      <c r="U607" s="164"/>
      <c r="V607" s="164"/>
      <c r="W607" s="164"/>
      <c r="X607" s="164"/>
    </row>
    <row r="608" spans="1:24">
      <c r="A608" s="164"/>
      <c r="B608" s="164"/>
      <c r="C608" s="164"/>
      <c r="D608" s="164"/>
      <c r="E608" s="164"/>
      <c r="F608" s="164"/>
      <c r="G608" s="164"/>
      <c r="H608" s="164"/>
      <c r="I608" s="164"/>
      <c r="J608" s="164"/>
      <c r="K608" s="164"/>
      <c r="L608" s="164"/>
      <c r="M608" s="164"/>
      <c r="N608" s="164"/>
      <c r="O608" s="164"/>
      <c r="P608" s="164"/>
      <c r="Q608" s="164"/>
      <c r="R608" s="164"/>
      <c r="S608" s="164"/>
      <c r="T608" s="164"/>
      <c r="U608" s="164"/>
      <c r="V608" s="164"/>
      <c r="W608" s="164"/>
      <c r="X608" s="164"/>
    </row>
    <row r="609" spans="1:24">
      <c r="A609" s="164"/>
      <c r="B609" s="164"/>
      <c r="C609" s="164"/>
      <c r="D609" s="164"/>
      <c r="E609" s="164"/>
      <c r="F609" s="164"/>
      <c r="G609" s="164"/>
      <c r="H609" s="164"/>
      <c r="I609" s="164"/>
      <c r="J609" s="164"/>
      <c r="K609" s="164"/>
      <c r="L609" s="164"/>
      <c r="M609" s="164"/>
      <c r="N609" s="164"/>
      <c r="O609" s="164"/>
      <c r="P609" s="164"/>
      <c r="Q609" s="164"/>
      <c r="R609" s="164"/>
      <c r="S609" s="164"/>
      <c r="T609" s="164"/>
      <c r="U609" s="164"/>
      <c r="V609" s="164"/>
      <c r="W609" s="164"/>
      <c r="X609" s="164"/>
    </row>
    <row r="610" spans="1:24">
      <c r="A610" s="164"/>
      <c r="B610" s="164"/>
      <c r="C610" s="164"/>
      <c r="D610" s="164"/>
      <c r="E610" s="164"/>
      <c r="F610" s="164"/>
      <c r="G610" s="164"/>
      <c r="H610" s="164"/>
      <c r="I610" s="164"/>
      <c r="J610" s="164"/>
      <c r="K610" s="164"/>
      <c r="L610" s="164"/>
      <c r="M610" s="164"/>
      <c r="N610" s="164"/>
      <c r="O610" s="164"/>
      <c r="P610" s="164"/>
      <c r="Q610" s="164"/>
      <c r="R610" s="164"/>
      <c r="S610" s="164"/>
      <c r="T610" s="164"/>
      <c r="U610" s="164"/>
      <c r="V610" s="164"/>
      <c r="W610" s="164"/>
      <c r="X610" s="164"/>
    </row>
    <row r="611" spans="1:24">
      <c r="A611" s="164"/>
      <c r="B611" s="164"/>
      <c r="C611" s="164"/>
      <c r="D611" s="164"/>
      <c r="E611" s="164"/>
      <c r="F611" s="164"/>
      <c r="G611" s="164"/>
      <c r="H611" s="164"/>
      <c r="I611" s="164"/>
      <c r="J611" s="164"/>
      <c r="K611" s="164"/>
      <c r="L611" s="164"/>
      <c r="M611" s="164"/>
      <c r="N611" s="164"/>
      <c r="O611" s="164"/>
      <c r="P611" s="164"/>
      <c r="Q611" s="164"/>
      <c r="R611" s="164"/>
      <c r="S611" s="164"/>
      <c r="T611" s="164"/>
      <c r="U611" s="164"/>
      <c r="V611" s="164"/>
      <c r="W611" s="164"/>
      <c r="X611" s="164"/>
    </row>
    <row r="612" spans="1:24">
      <c r="A612" s="164"/>
      <c r="B612" s="164"/>
      <c r="C612" s="164"/>
      <c r="D612" s="164"/>
      <c r="E612" s="164"/>
      <c r="F612" s="164"/>
      <c r="G612" s="164"/>
      <c r="H612" s="164"/>
      <c r="I612" s="164"/>
      <c r="J612" s="164"/>
      <c r="K612" s="164"/>
      <c r="L612" s="164"/>
      <c r="M612" s="164"/>
      <c r="N612" s="164"/>
      <c r="O612" s="164"/>
      <c r="P612" s="164"/>
      <c r="Q612" s="164"/>
      <c r="R612" s="164"/>
      <c r="S612" s="164"/>
      <c r="T612" s="164"/>
      <c r="U612" s="164"/>
      <c r="V612" s="164"/>
      <c r="W612" s="164"/>
      <c r="X612" s="164"/>
    </row>
    <row r="613" spans="1:24">
      <c r="A613" s="164"/>
      <c r="B613" s="164"/>
      <c r="C613" s="164"/>
      <c r="D613" s="164"/>
      <c r="E613" s="164"/>
      <c r="F613" s="164"/>
      <c r="G613" s="164"/>
      <c r="H613" s="164"/>
      <c r="I613" s="164"/>
      <c r="J613" s="164"/>
      <c r="K613" s="164"/>
      <c r="L613" s="164"/>
      <c r="M613" s="164"/>
      <c r="N613" s="164"/>
      <c r="O613" s="164"/>
      <c r="P613" s="164"/>
      <c r="Q613" s="164"/>
      <c r="R613" s="164"/>
      <c r="S613" s="164"/>
      <c r="T613" s="164"/>
      <c r="U613" s="164"/>
      <c r="V613" s="164"/>
      <c r="W613" s="164"/>
      <c r="X613" s="164"/>
    </row>
    <row r="614" spans="1:24">
      <c r="A614" s="164"/>
      <c r="B614" s="164"/>
      <c r="C614" s="164"/>
      <c r="D614" s="164"/>
      <c r="E614" s="164"/>
      <c r="F614" s="164"/>
      <c r="G614" s="164"/>
      <c r="H614" s="164"/>
      <c r="I614" s="164"/>
      <c r="J614" s="164"/>
      <c r="K614" s="164"/>
      <c r="L614" s="164"/>
      <c r="M614" s="164"/>
      <c r="N614" s="164"/>
      <c r="O614" s="164"/>
      <c r="P614" s="164"/>
      <c r="Q614" s="164"/>
      <c r="R614" s="164"/>
      <c r="S614" s="164"/>
      <c r="T614" s="164"/>
      <c r="U614" s="164"/>
      <c r="V614" s="164"/>
      <c r="W614" s="164"/>
      <c r="X614" s="164"/>
    </row>
    <row r="615" spans="1:24">
      <c r="A615" s="164"/>
      <c r="B615" s="164"/>
      <c r="C615" s="164"/>
      <c r="D615" s="164"/>
      <c r="E615" s="164"/>
      <c r="F615" s="164"/>
      <c r="G615" s="164"/>
      <c r="H615" s="164"/>
      <c r="I615" s="164"/>
      <c r="J615" s="164"/>
      <c r="K615" s="164"/>
      <c r="L615" s="164"/>
      <c r="M615" s="164"/>
      <c r="N615" s="164"/>
      <c r="O615" s="164"/>
      <c r="P615" s="164"/>
      <c r="Q615" s="164"/>
      <c r="R615" s="164"/>
      <c r="S615" s="164"/>
      <c r="T615" s="164"/>
      <c r="U615" s="164"/>
      <c r="V615" s="164"/>
      <c r="W615" s="164"/>
      <c r="X615" s="164"/>
    </row>
    <row r="616" spans="1:24">
      <c r="A616" s="164"/>
      <c r="B616" s="164"/>
      <c r="C616" s="164"/>
      <c r="D616" s="164"/>
      <c r="E616" s="164"/>
      <c r="F616" s="164"/>
      <c r="G616" s="164"/>
      <c r="H616" s="164"/>
      <c r="I616" s="164"/>
      <c r="J616" s="164"/>
      <c r="K616" s="164"/>
      <c r="L616" s="164"/>
      <c r="M616" s="164"/>
      <c r="N616" s="164"/>
      <c r="O616" s="164"/>
      <c r="P616" s="164"/>
      <c r="Q616" s="164"/>
      <c r="R616" s="164"/>
      <c r="S616" s="164"/>
      <c r="T616" s="164"/>
      <c r="U616" s="164"/>
      <c r="V616" s="164"/>
      <c r="W616" s="164"/>
      <c r="X616" s="164"/>
    </row>
    <row r="617" spans="1:24">
      <c r="A617" s="164"/>
      <c r="B617" s="164"/>
      <c r="C617" s="164"/>
      <c r="D617" s="164"/>
      <c r="E617" s="164"/>
      <c r="F617" s="164"/>
      <c r="G617" s="164"/>
      <c r="H617" s="164"/>
      <c r="I617" s="164"/>
      <c r="J617" s="164"/>
      <c r="K617" s="164"/>
      <c r="L617" s="164"/>
      <c r="M617" s="164"/>
      <c r="N617" s="164"/>
      <c r="O617" s="164"/>
      <c r="P617" s="164"/>
      <c r="Q617" s="164"/>
      <c r="R617" s="164"/>
      <c r="S617" s="164"/>
      <c r="T617" s="164"/>
      <c r="U617" s="164"/>
      <c r="V617" s="164"/>
      <c r="W617" s="164"/>
      <c r="X617" s="164"/>
    </row>
    <row r="618" spans="1:24">
      <c r="A618" s="164"/>
      <c r="B618" s="164"/>
      <c r="C618" s="164"/>
      <c r="D618" s="164"/>
      <c r="E618" s="164"/>
      <c r="F618" s="164"/>
      <c r="G618" s="164"/>
      <c r="H618" s="164"/>
      <c r="I618" s="164"/>
      <c r="J618" s="164"/>
      <c r="K618" s="164"/>
      <c r="L618" s="164"/>
      <c r="M618" s="164"/>
      <c r="N618" s="164"/>
      <c r="O618" s="164"/>
      <c r="P618" s="164"/>
      <c r="Q618" s="164"/>
      <c r="R618" s="164"/>
      <c r="S618" s="164"/>
      <c r="T618" s="164"/>
      <c r="U618" s="164"/>
      <c r="V618" s="164"/>
      <c r="W618" s="164"/>
      <c r="X618" s="164"/>
    </row>
    <row r="619" spans="1:24">
      <c r="A619" s="164"/>
      <c r="B619" s="164"/>
      <c r="C619" s="164"/>
      <c r="D619" s="164"/>
      <c r="E619" s="164"/>
      <c r="F619" s="164"/>
      <c r="G619" s="164"/>
      <c r="H619" s="164"/>
      <c r="I619" s="164"/>
      <c r="J619" s="164"/>
      <c r="K619" s="164"/>
      <c r="L619" s="164"/>
      <c r="M619" s="164"/>
      <c r="N619" s="164"/>
      <c r="O619" s="164"/>
      <c r="P619" s="164"/>
      <c r="Q619" s="164"/>
      <c r="R619" s="164"/>
      <c r="S619" s="164"/>
      <c r="T619" s="164"/>
      <c r="U619" s="164"/>
      <c r="V619" s="164"/>
      <c r="W619" s="164"/>
      <c r="X619" s="164"/>
    </row>
    <row r="620" spans="1:24">
      <c r="A620" s="164"/>
      <c r="B620" s="164"/>
      <c r="C620" s="164"/>
      <c r="D620" s="164"/>
      <c r="E620" s="164"/>
      <c r="F620" s="164"/>
      <c r="G620" s="164"/>
      <c r="H620" s="164"/>
      <c r="I620" s="164"/>
      <c r="J620" s="164"/>
      <c r="K620" s="164"/>
      <c r="L620" s="164"/>
      <c r="M620" s="164"/>
      <c r="N620" s="164"/>
      <c r="O620" s="164"/>
      <c r="P620" s="164"/>
      <c r="Q620" s="164"/>
      <c r="R620" s="164"/>
      <c r="S620" s="164"/>
      <c r="T620" s="164"/>
      <c r="U620" s="164"/>
      <c r="V620" s="164"/>
      <c r="W620" s="164"/>
      <c r="X620" s="164"/>
    </row>
    <row r="621" spans="1:24">
      <c r="A621" s="164"/>
      <c r="B621" s="164"/>
      <c r="C621" s="164"/>
      <c r="D621" s="164"/>
      <c r="E621" s="164"/>
      <c r="F621" s="164"/>
      <c r="G621" s="164"/>
      <c r="H621" s="164"/>
      <c r="I621" s="164"/>
      <c r="J621" s="164"/>
      <c r="K621" s="164"/>
      <c r="L621" s="164"/>
      <c r="M621" s="164"/>
      <c r="N621" s="164"/>
      <c r="O621" s="164"/>
      <c r="P621" s="164"/>
      <c r="Q621" s="164"/>
      <c r="R621" s="164"/>
      <c r="S621" s="164"/>
      <c r="T621" s="164"/>
      <c r="U621" s="164"/>
      <c r="V621" s="164"/>
      <c r="W621" s="164"/>
      <c r="X621" s="164"/>
    </row>
    <row r="622" spans="1:24">
      <c r="A622" s="164"/>
      <c r="B622" s="164"/>
      <c r="C622" s="164"/>
      <c r="D622" s="164"/>
      <c r="E622" s="164"/>
      <c r="F622" s="164"/>
      <c r="G622" s="164"/>
      <c r="H622" s="164"/>
      <c r="I622" s="164"/>
      <c r="J622" s="164"/>
      <c r="K622" s="164"/>
      <c r="L622" s="164"/>
      <c r="M622" s="164"/>
      <c r="N622" s="164"/>
      <c r="O622" s="164"/>
      <c r="P622" s="164"/>
      <c r="Q622" s="164"/>
      <c r="R622" s="164"/>
      <c r="S622" s="164"/>
      <c r="T622" s="164"/>
      <c r="U622" s="164"/>
      <c r="V622" s="164"/>
      <c r="W622" s="164"/>
      <c r="X622" s="164"/>
    </row>
    <row r="623" spans="1:24">
      <c r="A623" s="164"/>
      <c r="B623" s="164"/>
      <c r="C623" s="164"/>
      <c r="D623" s="164"/>
      <c r="E623" s="164"/>
      <c r="F623" s="164"/>
      <c r="G623" s="164"/>
      <c r="H623" s="164"/>
      <c r="I623" s="164"/>
      <c r="J623" s="164"/>
      <c r="K623" s="164"/>
      <c r="L623" s="164"/>
      <c r="M623" s="164"/>
      <c r="N623" s="164"/>
      <c r="O623" s="164"/>
      <c r="P623" s="164"/>
      <c r="Q623" s="164"/>
      <c r="R623" s="164"/>
      <c r="S623" s="164"/>
      <c r="T623" s="164"/>
      <c r="U623" s="164"/>
      <c r="V623" s="164"/>
      <c r="W623" s="164"/>
      <c r="X623" s="164"/>
    </row>
    <row r="624" spans="1:24">
      <c r="A624" s="164"/>
      <c r="B624" s="164"/>
      <c r="C624" s="164"/>
      <c r="D624" s="164"/>
      <c r="E624" s="164"/>
      <c r="F624" s="164"/>
      <c r="G624" s="164"/>
      <c r="H624" s="164"/>
      <c r="I624" s="164"/>
      <c r="J624" s="164"/>
      <c r="K624" s="164"/>
      <c r="L624" s="164"/>
      <c r="M624" s="164"/>
      <c r="N624" s="164"/>
      <c r="O624" s="164"/>
      <c r="P624" s="164"/>
      <c r="Q624" s="164"/>
      <c r="R624" s="164"/>
      <c r="S624" s="164"/>
      <c r="T624" s="164"/>
      <c r="U624" s="164"/>
      <c r="V624" s="164"/>
      <c r="W624" s="164"/>
      <c r="X624" s="164"/>
    </row>
    <row r="625" spans="1:24">
      <c r="A625" s="164"/>
      <c r="B625" s="164"/>
      <c r="C625" s="164"/>
      <c r="D625" s="164"/>
      <c r="E625" s="164"/>
      <c r="F625" s="164"/>
      <c r="G625" s="164"/>
      <c r="H625" s="164"/>
      <c r="I625" s="164"/>
      <c r="J625" s="164"/>
      <c r="K625" s="164"/>
      <c r="L625" s="164"/>
      <c r="M625" s="164"/>
      <c r="N625" s="164"/>
      <c r="O625" s="164"/>
      <c r="P625" s="164"/>
      <c r="Q625" s="164"/>
      <c r="R625" s="164"/>
      <c r="S625" s="164"/>
      <c r="T625" s="164"/>
      <c r="U625" s="164"/>
      <c r="V625" s="164"/>
      <c r="W625" s="164"/>
      <c r="X625" s="164"/>
    </row>
    <row r="626" spans="1:24">
      <c r="A626" s="164"/>
      <c r="B626" s="164"/>
      <c r="C626" s="164"/>
      <c r="D626" s="164"/>
      <c r="E626" s="164"/>
      <c r="F626" s="164"/>
      <c r="G626" s="164"/>
      <c r="H626" s="164"/>
      <c r="I626" s="164"/>
      <c r="J626" s="164"/>
      <c r="K626" s="164"/>
      <c r="L626" s="164"/>
      <c r="M626" s="164"/>
      <c r="N626" s="164"/>
      <c r="O626" s="164"/>
      <c r="P626" s="164"/>
      <c r="Q626" s="164"/>
      <c r="R626" s="164"/>
      <c r="S626" s="164"/>
      <c r="T626" s="164"/>
      <c r="U626" s="164"/>
      <c r="V626" s="164"/>
      <c r="W626" s="164"/>
      <c r="X626" s="164"/>
    </row>
    <row r="627" spans="1:24">
      <c r="A627" s="164"/>
      <c r="B627" s="164"/>
      <c r="C627" s="164"/>
      <c r="D627" s="164"/>
      <c r="E627" s="164"/>
      <c r="F627" s="164"/>
      <c r="G627" s="164"/>
      <c r="H627" s="164"/>
      <c r="I627" s="164"/>
      <c r="J627" s="164"/>
      <c r="K627" s="164"/>
      <c r="L627" s="164"/>
      <c r="M627" s="164"/>
      <c r="N627" s="164"/>
      <c r="O627" s="164"/>
      <c r="P627" s="164"/>
      <c r="Q627" s="164"/>
      <c r="R627" s="164"/>
      <c r="S627" s="164"/>
      <c r="T627" s="164"/>
      <c r="U627" s="164"/>
      <c r="V627" s="164"/>
      <c r="W627" s="164"/>
      <c r="X627" s="164"/>
    </row>
    <row r="628" spans="1:24">
      <c r="A628" s="164"/>
      <c r="B628" s="164"/>
      <c r="C628" s="164"/>
      <c r="D628" s="164"/>
      <c r="E628" s="164"/>
      <c r="F628" s="164"/>
      <c r="G628" s="164"/>
      <c r="H628" s="164"/>
      <c r="I628" s="164"/>
      <c r="J628" s="164"/>
      <c r="K628" s="164"/>
      <c r="L628" s="164"/>
      <c r="M628" s="164"/>
      <c r="N628" s="164"/>
      <c r="O628" s="164"/>
      <c r="P628" s="164"/>
      <c r="Q628" s="164"/>
      <c r="R628" s="164"/>
      <c r="S628" s="164"/>
      <c r="T628" s="164"/>
      <c r="U628" s="164"/>
      <c r="V628" s="164"/>
      <c r="W628" s="164"/>
      <c r="X628" s="164"/>
    </row>
    <row r="629" spans="1:24">
      <c r="A629" s="164"/>
      <c r="B629" s="164"/>
      <c r="C629" s="164"/>
      <c r="D629" s="164"/>
      <c r="E629" s="164"/>
      <c r="F629" s="164"/>
      <c r="G629" s="164"/>
      <c r="H629" s="164"/>
      <c r="I629" s="164"/>
      <c r="J629" s="164"/>
      <c r="K629" s="164"/>
      <c r="L629" s="164"/>
      <c r="M629" s="164"/>
      <c r="N629" s="164"/>
      <c r="O629" s="164"/>
      <c r="P629" s="164"/>
      <c r="Q629" s="164"/>
      <c r="R629" s="164"/>
      <c r="S629" s="164"/>
      <c r="T629" s="164"/>
      <c r="U629" s="164"/>
      <c r="V629" s="164"/>
      <c r="W629" s="164"/>
      <c r="X629" s="164"/>
    </row>
    <row r="630" spans="1:24">
      <c r="A630" s="164"/>
      <c r="B630" s="164"/>
      <c r="C630" s="164"/>
      <c r="D630" s="164"/>
      <c r="E630" s="164"/>
      <c r="F630" s="164"/>
      <c r="G630" s="164"/>
      <c r="H630" s="164"/>
      <c r="I630" s="164"/>
      <c r="J630" s="164"/>
      <c r="K630" s="164"/>
      <c r="L630" s="164"/>
      <c r="M630" s="164"/>
      <c r="N630" s="164"/>
      <c r="O630" s="164"/>
      <c r="P630" s="164"/>
      <c r="Q630" s="164"/>
      <c r="R630" s="164"/>
      <c r="S630" s="164"/>
      <c r="T630" s="164"/>
      <c r="U630" s="164"/>
      <c r="V630" s="164"/>
      <c r="W630" s="164"/>
      <c r="X630" s="164"/>
    </row>
    <row r="631" spans="1:24">
      <c r="A631" s="164"/>
      <c r="B631" s="164"/>
      <c r="C631" s="164"/>
      <c r="D631" s="164"/>
      <c r="E631" s="164"/>
      <c r="F631" s="164"/>
      <c r="G631" s="164"/>
      <c r="H631" s="164"/>
      <c r="I631" s="164"/>
      <c r="J631" s="164"/>
      <c r="K631" s="164"/>
      <c r="L631" s="164"/>
      <c r="M631" s="164"/>
      <c r="N631" s="164"/>
      <c r="O631" s="164"/>
      <c r="P631" s="164"/>
      <c r="Q631" s="164"/>
      <c r="R631" s="164"/>
      <c r="S631" s="164"/>
      <c r="T631" s="164"/>
      <c r="U631" s="164"/>
      <c r="V631" s="164"/>
      <c r="W631" s="164"/>
      <c r="X631" s="164"/>
    </row>
    <row r="632" spans="1:24">
      <c r="A632" s="164"/>
      <c r="B632" s="164"/>
      <c r="C632" s="164"/>
      <c r="D632" s="164"/>
      <c r="E632" s="164"/>
      <c r="F632" s="164"/>
      <c r="G632" s="164"/>
      <c r="H632" s="164"/>
      <c r="I632" s="164"/>
      <c r="J632" s="164"/>
      <c r="K632" s="164"/>
      <c r="L632" s="164"/>
      <c r="M632" s="164"/>
      <c r="N632" s="164"/>
      <c r="O632" s="164"/>
      <c r="P632" s="164"/>
      <c r="Q632" s="164"/>
      <c r="R632" s="164"/>
      <c r="S632" s="164"/>
      <c r="T632" s="164"/>
      <c r="U632" s="164"/>
      <c r="V632" s="164"/>
      <c r="W632" s="164"/>
      <c r="X632" s="164"/>
    </row>
    <row r="633" spans="1:24">
      <c r="A633" s="164"/>
      <c r="B633" s="164"/>
      <c r="C633" s="164"/>
      <c r="D633" s="164"/>
      <c r="E633" s="164"/>
      <c r="F633" s="164"/>
      <c r="G633" s="164"/>
      <c r="H633" s="164"/>
      <c r="I633" s="164"/>
      <c r="J633" s="164"/>
      <c r="K633" s="164"/>
      <c r="L633" s="164"/>
      <c r="M633" s="164"/>
      <c r="N633" s="164"/>
      <c r="O633" s="164"/>
      <c r="P633" s="164"/>
      <c r="Q633" s="164"/>
      <c r="R633" s="164"/>
      <c r="S633" s="164"/>
      <c r="T633" s="164"/>
      <c r="U633" s="164"/>
      <c r="V633" s="164"/>
      <c r="W633" s="164"/>
      <c r="X633" s="164"/>
    </row>
    <row r="634" spans="1:24">
      <c r="A634" s="164"/>
      <c r="B634" s="164"/>
      <c r="C634" s="164"/>
      <c r="D634" s="164"/>
      <c r="E634" s="164"/>
      <c r="F634" s="164"/>
      <c r="G634" s="164"/>
      <c r="H634" s="164"/>
      <c r="I634" s="164"/>
      <c r="J634" s="164"/>
      <c r="K634" s="164"/>
      <c r="L634" s="164"/>
      <c r="M634" s="164"/>
      <c r="N634" s="164"/>
      <c r="O634" s="164"/>
      <c r="P634" s="164"/>
      <c r="Q634" s="164"/>
      <c r="R634" s="164"/>
      <c r="S634" s="164"/>
      <c r="T634" s="164"/>
      <c r="U634" s="164"/>
      <c r="V634" s="164"/>
      <c r="W634" s="164"/>
      <c r="X634" s="164"/>
    </row>
    <row r="635" spans="1:24">
      <c r="A635" s="164"/>
      <c r="B635" s="164"/>
      <c r="C635" s="164"/>
      <c r="D635" s="164"/>
      <c r="E635" s="164"/>
      <c r="F635" s="164"/>
      <c r="G635" s="164"/>
      <c r="H635" s="164"/>
      <c r="I635" s="164"/>
      <c r="J635" s="164"/>
      <c r="K635" s="164"/>
      <c r="L635" s="164"/>
      <c r="M635" s="164"/>
      <c r="N635" s="164"/>
      <c r="O635" s="164"/>
      <c r="P635" s="164"/>
      <c r="Q635" s="164"/>
      <c r="R635" s="164"/>
      <c r="S635" s="164"/>
      <c r="T635" s="164"/>
      <c r="U635" s="164"/>
      <c r="V635" s="164"/>
      <c r="W635" s="164"/>
      <c r="X635" s="164"/>
    </row>
    <row r="636" spans="1:24">
      <c r="A636" s="164"/>
      <c r="B636" s="164"/>
      <c r="C636" s="164"/>
      <c r="D636" s="164"/>
      <c r="E636" s="164"/>
      <c r="F636" s="164"/>
      <c r="G636" s="164"/>
      <c r="H636" s="164"/>
      <c r="I636" s="164"/>
      <c r="J636" s="164"/>
      <c r="K636" s="164"/>
      <c r="L636" s="164"/>
      <c r="M636" s="164"/>
      <c r="N636" s="164"/>
      <c r="O636" s="164"/>
      <c r="P636" s="164"/>
      <c r="Q636" s="164"/>
      <c r="R636" s="164"/>
      <c r="S636" s="164"/>
      <c r="T636" s="164"/>
      <c r="U636" s="164"/>
      <c r="V636" s="164"/>
      <c r="W636" s="164"/>
      <c r="X636" s="164"/>
    </row>
    <row r="637" spans="1:24">
      <c r="A637" s="164"/>
      <c r="B637" s="164"/>
      <c r="C637" s="164"/>
      <c r="D637" s="164"/>
      <c r="E637" s="164"/>
      <c r="F637" s="164"/>
      <c r="G637" s="164"/>
      <c r="H637" s="164"/>
      <c r="I637" s="164"/>
      <c r="J637" s="164"/>
      <c r="K637" s="164"/>
      <c r="L637" s="164"/>
      <c r="M637" s="164"/>
      <c r="N637" s="164"/>
      <c r="O637" s="164"/>
      <c r="P637" s="164"/>
      <c r="Q637" s="164"/>
      <c r="R637" s="164"/>
      <c r="S637" s="164"/>
      <c r="T637" s="164"/>
      <c r="U637" s="164"/>
      <c r="V637" s="164"/>
      <c r="W637" s="164"/>
      <c r="X637" s="164"/>
    </row>
    <row r="638" spans="1:24">
      <c r="A638" s="164"/>
      <c r="B638" s="164"/>
      <c r="C638" s="164"/>
      <c r="D638" s="164"/>
      <c r="E638" s="164"/>
      <c r="F638" s="164"/>
      <c r="G638" s="164"/>
      <c r="H638" s="164"/>
      <c r="I638" s="164"/>
      <c r="J638" s="164"/>
      <c r="K638" s="164"/>
      <c r="L638" s="164"/>
      <c r="M638" s="164"/>
      <c r="N638" s="164"/>
      <c r="O638" s="164"/>
      <c r="P638" s="164"/>
      <c r="Q638" s="164"/>
      <c r="R638" s="164"/>
      <c r="S638" s="164"/>
      <c r="T638" s="164"/>
      <c r="U638" s="164"/>
      <c r="V638" s="164"/>
      <c r="W638" s="164"/>
      <c r="X638" s="164"/>
    </row>
    <row r="639" spans="1:24">
      <c r="A639" s="164"/>
      <c r="B639" s="164"/>
      <c r="C639" s="164"/>
      <c r="D639" s="164"/>
      <c r="E639" s="164"/>
      <c r="F639" s="164"/>
      <c r="G639" s="164"/>
      <c r="H639" s="164"/>
      <c r="I639" s="164"/>
      <c r="J639" s="164"/>
      <c r="K639" s="164"/>
      <c r="L639" s="164"/>
      <c r="M639" s="164"/>
      <c r="N639" s="164"/>
      <c r="O639" s="164"/>
      <c r="P639" s="164"/>
      <c r="Q639" s="164"/>
      <c r="R639" s="164"/>
      <c r="S639" s="164"/>
      <c r="T639" s="164"/>
      <c r="U639" s="164"/>
      <c r="V639" s="164"/>
      <c r="W639" s="164"/>
      <c r="X639" s="164"/>
    </row>
    <row r="640" spans="1:24">
      <c r="A640" s="164"/>
      <c r="B640" s="164"/>
      <c r="C640" s="164"/>
      <c r="D640" s="164"/>
      <c r="E640" s="164"/>
      <c r="F640" s="164"/>
      <c r="G640" s="164"/>
      <c r="H640" s="164"/>
      <c r="I640" s="164"/>
      <c r="J640" s="164"/>
      <c r="K640" s="164"/>
      <c r="L640" s="164"/>
      <c r="M640" s="164"/>
      <c r="N640" s="164"/>
      <c r="O640" s="164"/>
      <c r="P640" s="164"/>
      <c r="Q640" s="164"/>
      <c r="R640" s="164"/>
      <c r="S640" s="164"/>
      <c r="T640" s="164"/>
      <c r="U640" s="164"/>
      <c r="V640" s="164"/>
      <c r="W640" s="164"/>
      <c r="X640" s="164"/>
    </row>
  </sheetData>
  <sortState xmlns:xlrd2="http://schemas.microsoft.com/office/spreadsheetml/2017/richdata2" ref="A567:W640">
    <sortCondition descending="1" ref="T567:T640"/>
  </sortState>
  <mergeCells count="10">
    <mergeCell ref="A475:R475"/>
    <mergeCell ref="A394:T394"/>
    <mergeCell ref="AC244:AE246"/>
    <mergeCell ref="A317:O317"/>
    <mergeCell ref="A1:O1"/>
    <mergeCell ref="A79:O79"/>
    <mergeCell ref="S116:AF116"/>
    <mergeCell ref="A156:Q156"/>
    <mergeCell ref="B159:O159"/>
    <mergeCell ref="A236:P236"/>
  </mergeCells>
  <phoneticPr fontId="19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375BF-1703-49B5-98F9-64761BE12A74}">
  <dimension ref="A1:L26"/>
  <sheetViews>
    <sheetView workbookViewId="0">
      <selection activeCell="K15" sqref="K15"/>
    </sheetView>
  </sheetViews>
  <sheetFormatPr defaultRowHeight="13.2"/>
  <sheetData>
    <row r="1" spans="1:12">
      <c r="A1" t="s">
        <v>106</v>
      </c>
    </row>
    <row r="2" spans="1:12">
      <c r="H2" t="s">
        <v>105</v>
      </c>
    </row>
    <row r="3" spans="1:12" ht="13.8" thickBot="1">
      <c r="A3" s="194" t="s">
        <v>154</v>
      </c>
      <c r="B3" s="197" t="s">
        <v>91</v>
      </c>
      <c r="C3" s="197" t="s">
        <v>87</v>
      </c>
      <c r="D3" s="197" t="s">
        <v>88</v>
      </c>
      <c r="E3" s="197" t="s">
        <v>89</v>
      </c>
      <c r="F3" s="197" t="s">
        <v>90</v>
      </c>
      <c r="H3" s="195" t="s">
        <v>91</v>
      </c>
      <c r="I3" s="195" t="s">
        <v>87</v>
      </c>
      <c r="J3" s="195" t="s">
        <v>88</v>
      </c>
      <c r="K3" s="195" t="s">
        <v>89</v>
      </c>
      <c r="L3" s="195" t="s">
        <v>90</v>
      </c>
    </row>
    <row r="4" spans="1:12" ht="13.8" thickBot="1">
      <c r="A4" s="193">
        <v>1</v>
      </c>
      <c r="B4" s="198">
        <v>29</v>
      </c>
      <c r="C4" s="199">
        <v>1</v>
      </c>
      <c r="D4" s="199">
        <v>4</v>
      </c>
      <c r="E4" s="199">
        <v>0</v>
      </c>
      <c r="F4" s="200">
        <v>3</v>
      </c>
      <c r="H4" s="196">
        <f>B4+$H$12</f>
        <v>31</v>
      </c>
      <c r="I4" s="196">
        <f>C4+$H$12</f>
        <v>3</v>
      </c>
      <c r="J4" s="196">
        <f>D4+$H$12</f>
        <v>6</v>
      </c>
      <c r="K4" s="196">
        <f>E4+$H$12</f>
        <v>2</v>
      </c>
      <c r="L4" s="196">
        <f>F4+$H$12</f>
        <v>5</v>
      </c>
    </row>
    <row r="5" spans="1:12">
      <c r="A5" s="193">
        <v>2</v>
      </c>
      <c r="B5">
        <v>30</v>
      </c>
      <c r="C5">
        <v>2</v>
      </c>
      <c r="D5">
        <v>5</v>
      </c>
      <c r="E5">
        <v>12</v>
      </c>
      <c r="F5">
        <v>9</v>
      </c>
      <c r="H5" s="196">
        <f t="shared" ref="H5:H10" si="0">B5+$H$12</f>
        <v>32</v>
      </c>
      <c r="I5" s="196">
        <f t="shared" ref="I5:I10" si="1">C5+$H$12</f>
        <v>4</v>
      </c>
      <c r="J5" s="196">
        <f t="shared" ref="J5:J10" si="2">D5+$H$12</f>
        <v>7</v>
      </c>
      <c r="K5" s="196">
        <f t="shared" ref="K5:K10" si="3">E5+$H$12</f>
        <v>14</v>
      </c>
      <c r="L5" s="196">
        <f t="shared" ref="L5:L10" si="4">F5+$H$12</f>
        <v>11</v>
      </c>
    </row>
    <row r="6" spans="1:12">
      <c r="A6" s="193">
        <v>3</v>
      </c>
      <c r="B6">
        <v>42</v>
      </c>
      <c r="C6">
        <v>7</v>
      </c>
      <c r="D6">
        <v>6</v>
      </c>
      <c r="E6">
        <v>16</v>
      </c>
      <c r="F6">
        <v>17</v>
      </c>
      <c r="H6" s="196">
        <f t="shared" si="0"/>
        <v>44</v>
      </c>
      <c r="I6" s="196">
        <f t="shared" si="1"/>
        <v>9</v>
      </c>
      <c r="J6" s="196">
        <f t="shared" si="2"/>
        <v>8</v>
      </c>
      <c r="K6" s="196">
        <f t="shared" si="3"/>
        <v>18</v>
      </c>
      <c r="L6" s="196">
        <f t="shared" si="4"/>
        <v>19</v>
      </c>
    </row>
    <row r="7" spans="1:12">
      <c r="A7" s="193">
        <v>4</v>
      </c>
      <c r="B7">
        <v>58</v>
      </c>
      <c r="C7">
        <v>8</v>
      </c>
      <c r="D7">
        <v>10</v>
      </c>
      <c r="E7">
        <v>27</v>
      </c>
      <c r="F7">
        <v>19</v>
      </c>
      <c r="H7" s="196">
        <f t="shared" si="0"/>
        <v>60</v>
      </c>
      <c r="I7" s="196">
        <f t="shared" si="1"/>
        <v>10</v>
      </c>
      <c r="J7" s="196">
        <f t="shared" si="2"/>
        <v>12</v>
      </c>
      <c r="K7" s="196">
        <f t="shared" si="3"/>
        <v>29</v>
      </c>
      <c r="L7" s="196">
        <f t="shared" si="4"/>
        <v>21</v>
      </c>
    </row>
    <row r="8" spans="1:12">
      <c r="A8" s="193">
        <v>5</v>
      </c>
      <c r="B8">
        <v>62</v>
      </c>
      <c r="C8">
        <v>15</v>
      </c>
      <c r="D8">
        <v>11</v>
      </c>
      <c r="E8">
        <v>35</v>
      </c>
      <c r="F8">
        <v>21</v>
      </c>
      <c r="H8" s="196">
        <f t="shared" si="0"/>
        <v>64</v>
      </c>
      <c r="I8" s="196">
        <f t="shared" si="1"/>
        <v>17</v>
      </c>
      <c r="J8" s="196">
        <f t="shared" si="2"/>
        <v>13</v>
      </c>
      <c r="K8" s="196">
        <f t="shared" si="3"/>
        <v>37</v>
      </c>
      <c r="L8" s="196">
        <f t="shared" si="4"/>
        <v>23</v>
      </c>
    </row>
    <row r="9" spans="1:12">
      <c r="A9" s="193">
        <v>6</v>
      </c>
      <c r="B9">
        <v>63</v>
      </c>
      <c r="C9">
        <v>18</v>
      </c>
      <c r="D9">
        <v>13</v>
      </c>
      <c r="E9">
        <v>47</v>
      </c>
      <c r="F9">
        <v>25</v>
      </c>
      <c r="H9" s="196">
        <f t="shared" si="0"/>
        <v>65</v>
      </c>
      <c r="I9" s="196">
        <f t="shared" si="1"/>
        <v>20</v>
      </c>
      <c r="J9" s="196">
        <f t="shared" si="2"/>
        <v>15</v>
      </c>
      <c r="K9" s="196">
        <f t="shared" si="3"/>
        <v>49</v>
      </c>
      <c r="L9" s="196">
        <f t="shared" si="4"/>
        <v>27</v>
      </c>
    </row>
    <row r="10" spans="1:12">
      <c r="A10" s="193">
        <v>7</v>
      </c>
      <c r="B10">
        <v>65</v>
      </c>
      <c r="C10">
        <v>20</v>
      </c>
      <c r="D10">
        <v>14</v>
      </c>
      <c r="E10">
        <v>48</v>
      </c>
      <c r="F10">
        <v>26</v>
      </c>
      <c r="H10" s="196">
        <f t="shared" si="0"/>
        <v>67</v>
      </c>
      <c r="I10" s="196">
        <f t="shared" si="1"/>
        <v>22</v>
      </c>
      <c r="J10" s="196">
        <f t="shared" si="2"/>
        <v>16</v>
      </c>
      <c r="K10" s="196">
        <f t="shared" si="3"/>
        <v>50</v>
      </c>
      <c r="L10" s="196">
        <f t="shared" si="4"/>
        <v>28</v>
      </c>
    </row>
    <row r="11" spans="1:12">
      <c r="A11" s="193">
        <v>8</v>
      </c>
      <c r="C11">
        <v>23</v>
      </c>
      <c r="D11">
        <v>22</v>
      </c>
      <c r="E11">
        <v>50</v>
      </c>
      <c r="F11">
        <v>33</v>
      </c>
    </row>
    <row r="12" spans="1:12">
      <c r="A12" s="193">
        <v>9</v>
      </c>
      <c r="C12">
        <v>36</v>
      </c>
      <c r="D12">
        <v>24</v>
      </c>
      <c r="E12">
        <v>55</v>
      </c>
      <c r="F12">
        <v>39</v>
      </c>
      <c r="H12">
        <v>2</v>
      </c>
    </row>
    <row r="13" spans="1:12">
      <c r="A13" s="193">
        <v>10</v>
      </c>
      <c r="C13">
        <v>37</v>
      </c>
      <c r="D13">
        <v>28</v>
      </c>
      <c r="E13">
        <v>57</v>
      </c>
      <c r="F13">
        <v>53</v>
      </c>
    </row>
    <row r="14" spans="1:12">
      <c r="A14" s="193">
        <v>11</v>
      </c>
      <c r="C14">
        <v>38</v>
      </c>
      <c r="D14">
        <v>31</v>
      </c>
      <c r="E14">
        <v>67</v>
      </c>
      <c r="F14">
        <v>54</v>
      </c>
    </row>
    <row r="15" spans="1:12">
      <c r="A15" s="193">
        <v>12</v>
      </c>
      <c r="C15">
        <v>41</v>
      </c>
      <c r="D15">
        <v>32</v>
      </c>
      <c r="E15">
        <v>68</v>
      </c>
      <c r="F15">
        <v>59</v>
      </c>
    </row>
    <row r="16" spans="1:12">
      <c r="A16" s="193">
        <v>13</v>
      </c>
      <c r="C16">
        <v>43</v>
      </c>
      <c r="D16">
        <v>34</v>
      </c>
      <c r="E16">
        <v>72</v>
      </c>
      <c r="F16">
        <v>61</v>
      </c>
    </row>
    <row r="17" spans="1:4">
      <c r="A17" s="193">
        <v>14</v>
      </c>
      <c r="C17">
        <v>45</v>
      </c>
      <c r="D17">
        <v>40</v>
      </c>
    </row>
    <row r="18" spans="1:4">
      <c r="A18" s="193">
        <v>15</v>
      </c>
      <c r="C18">
        <v>46</v>
      </c>
      <c r="D18">
        <v>44</v>
      </c>
    </row>
    <row r="19" spans="1:4">
      <c r="A19" s="193">
        <v>16</v>
      </c>
      <c r="C19">
        <v>52</v>
      </c>
      <c r="D19">
        <v>49</v>
      </c>
    </row>
    <row r="20" spans="1:4">
      <c r="A20" s="193">
        <v>17</v>
      </c>
      <c r="C20">
        <v>66</v>
      </c>
      <c r="D20">
        <v>51</v>
      </c>
    </row>
    <row r="21" spans="1:4">
      <c r="A21" s="193">
        <v>18</v>
      </c>
      <c r="C21">
        <v>69</v>
      </c>
      <c r="D21">
        <v>56</v>
      </c>
    </row>
    <row r="22" spans="1:4">
      <c r="A22" s="193">
        <v>19</v>
      </c>
      <c r="D22">
        <v>60</v>
      </c>
    </row>
    <row r="23" spans="1:4">
      <c r="A23" s="193">
        <v>20</v>
      </c>
      <c r="D23">
        <v>64</v>
      </c>
    </row>
    <row r="24" spans="1:4">
      <c r="A24" s="193">
        <v>21</v>
      </c>
      <c r="D24">
        <v>70</v>
      </c>
    </row>
    <row r="25" spans="1:4">
      <c r="A25" s="193">
        <v>22</v>
      </c>
      <c r="D25">
        <v>71</v>
      </c>
    </row>
    <row r="26" spans="1:4">
      <c r="A26" s="193">
        <v>23</v>
      </c>
      <c r="D26">
        <v>73</v>
      </c>
    </row>
  </sheetData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865"/>
  <sheetViews>
    <sheetView zoomScale="76" zoomScaleNormal="76" workbookViewId="0">
      <selection activeCell="H177" sqref="H177"/>
    </sheetView>
  </sheetViews>
  <sheetFormatPr defaultColWidth="12.6640625" defaultRowHeight="15" customHeight="1"/>
  <cols>
    <col min="1" max="1" width="41.33203125" bestFit="1" customWidth="1"/>
    <col min="2" max="2" width="10.33203125" bestFit="1" customWidth="1"/>
    <col min="3" max="3" width="11.88671875" bestFit="1" customWidth="1"/>
    <col min="4" max="5" width="8.88671875" bestFit="1" customWidth="1"/>
    <col min="6" max="6" width="10.77734375" bestFit="1" customWidth="1"/>
    <col min="7" max="7" width="14.44140625" bestFit="1" customWidth="1"/>
    <col min="8" max="8" width="13.6640625" bestFit="1" customWidth="1"/>
    <col min="9" max="9" width="10.21875" bestFit="1" customWidth="1"/>
    <col min="10" max="10" width="14.44140625" bestFit="1" customWidth="1"/>
    <col min="11" max="11" width="10" bestFit="1" customWidth="1"/>
    <col min="12" max="13" width="13" bestFit="1" customWidth="1"/>
    <col min="14" max="14" width="17.33203125" bestFit="1" customWidth="1"/>
    <col min="15" max="15" width="10" bestFit="1" customWidth="1"/>
    <col min="16" max="20" width="12" bestFit="1" customWidth="1"/>
    <col min="21" max="21" width="11.33203125" bestFit="1" customWidth="1"/>
    <col min="22" max="22" width="11.5546875" bestFit="1" customWidth="1"/>
    <col min="23" max="26" width="8.6640625" customWidth="1"/>
  </cols>
  <sheetData>
    <row r="1" spans="1:26" ht="12.75" customHeight="1">
      <c r="A1" s="3" t="s">
        <v>12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10</v>
      </c>
      <c r="N1" s="4" t="s">
        <v>11</v>
      </c>
      <c r="O1" s="4" t="s">
        <v>9</v>
      </c>
      <c r="P1" s="4" t="s">
        <v>92</v>
      </c>
      <c r="Q1" s="4" t="s">
        <v>93</v>
      </c>
      <c r="R1" s="4" t="s">
        <v>94</v>
      </c>
      <c r="S1" s="4" t="s">
        <v>95</v>
      </c>
      <c r="T1" s="4" t="s">
        <v>96</v>
      </c>
      <c r="U1" s="4" t="s">
        <v>97</v>
      </c>
      <c r="V1" s="4" t="s">
        <v>98</v>
      </c>
      <c r="W1" s="1"/>
      <c r="X1" s="1"/>
      <c r="Y1" s="1"/>
      <c r="Z1" s="1"/>
    </row>
    <row r="2" spans="1:26" ht="12.75" customHeight="1">
      <c r="A2" s="5" t="s">
        <v>13</v>
      </c>
      <c r="B2" s="6">
        <v>1</v>
      </c>
      <c r="C2" s="6">
        <v>1</v>
      </c>
      <c r="D2" s="6">
        <v>1</v>
      </c>
      <c r="E2" s="6">
        <v>1</v>
      </c>
      <c r="F2" s="6">
        <v>1</v>
      </c>
      <c r="G2" s="6">
        <v>1</v>
      </c>
      <c r="H2" s="6">
        <v>1</v>
      </c>
      <c r="I2" s="6">
        <v>1</v>
      </c>
      <c r="J2" s="6">
        <v>1</v>
      </c>
      <c r="K2" s="6">
        <v>1</v>
      </c>
      <c r="L2" s="6">
        <v>1</v>
      </c>
      <c r="M2" s="6">
        <v>0</v>
      </c>
      <c r="N2" s="6">
        <v>0</v>
      </c>
      <c r="O2" s="6">
        <v>0</v>
      </c>
      <c r="P2" s="7">
        <f>SQRT((((B2-$B$77)^2)+((C2-$C$77)^2)+((D2-$D$77)^2)+((E2-$E$77)^2)+((F2-$F$77)^2)+((G2-$G$77)^2)+((H2-$H$77)^2)+((I2-$I$77)^2)+((J2-$J$77)^2)+((K2-$K$77)^2)+((L2-$L$77)^2)+((M2-$M$77)^2)+((N2-$N$77)^2)+((O2-$O$77)^2)))</f>
        <v>1.6833444070416299</v>
      </c>
      <c r="Q2" s="7">
        <f>SQRT((((B2-$B$78)^2)+((C2-$C$78)^2)+((D2-$D$78)^2)+((E2-$E$78)^2)+((F2-$F$78)^2)+((G2-$G$78)^2)+((H2-$H$78)^2)+((I2-$I$78)^2)+((J2-$J$78)^2)+((K2-$K$78)^2)+((L2-$L$78)^2)+((M2-$M$78)^2)+((N2-$N$78)^2)+((O2-$O$78)^2)))</f>
        <v>2.7348290514038287</v>
      </c>
      <c r="R2" s="7">
        <f>SQRT((((B2-$B$79)^2)+((C2-$C$79)^2)+((D2-$D$79)^2)+((E2-$E$79)^2)+((F2-$F$79)^2)+((G2-$G$79)^2)+((H2-$H$79)^2)+((I2-$I$79)^2)+((J2-$J$79)^2)+((K2-$K$79)^2)+((L2-$L$79)^2)+((M2-$M$79)^2)+((N2-$N$79)^2)+((O2-$O$79)^2)))</f>
        <v>0.38461538500000003</v>
      </c>
      <c r="S2" s="7">
        <f>SQRT((((B2-$B$80)^2)+((C2-$C$80)^2)+((D2-$D$80)^2)+((E2-$E$80)^2)+((F2-$F$80)^2)+((G2-$G$80)^2)+((H2-$H$80)^2)+((I2-$I$80)^2)+((J2-$J$80)^2)+((K2-$K$80)^2)+((L2-$L$80)^2)+((M2-$M$80)^2)+((N2-$N$80)^2)+((O2-$O$80)^2)))</f>
        <v>3.0184617126756614</v>
      </c>
      <c r="T2" s="7">
        <f>SQRT((((B2-$B$81)^2)+((C2-$C$81)^2)+((D2-$D$81)^2)+((E2-$E$81)^2)+((F2-$F$81)^2)+((G2-$G$81)^2)+((H2-$H$81)^2)+((I2-$I$81)^2)+((J2-$J$81)^2)+((K2-$K$81)^2)+((L2-$L$81)^2)+((M2-$M$81)^2)+((N2-$N$81)^2)+((O2-$O$81)^2)))</f>
        <v>1.8350332257237754</v>
      </c>
      <c r="U2" s="7">
        <f>MIN(P2:T2)</f>
        <v>0.38461538500000003</v>
      </c>
      <c r="V2" s="7" t="str">
        <f>IF(MIN(P2:T2)=P2,"Cluster 0",IF(MIN(P2:T2)=Q2,"Cluster 1",IF(MIN(P2:T2)=R2,"Cluster 2",IF(MIN(P2:T2)=S2,"Cluster 3","Cluster 4"))))</f>
        <v>Cluster 2</v>
      </c>
      <c r="W2" s="1"/>
      <c r="X2" s="1"/>
      <c r="Y2" s="1"/>
      <c r="Z2" s="1"/>
    </row>
    <row r="3" spans="1:26" ht="12.75" customHeight="1">
      <c r="A3" s="8" t="s">
        <v>14</v>
      </c>
      <c r="B3" s="6">
        <v>1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7">
        <f>SQRT((((B3-$B$77)^2)+((C3-$C$77)^2)+((D3-$D$77)^2)+((E3-$E$77)^2)+((F3-$F$77)^2)+((G3-$G$77)^2)+((H3-$H$77)^2)+((I3-$I$77)^2)+((J3-$J$77)^2)+((K3-$K$77)^2)+((L3-$L$77)^2)+((M3-$M$77)^2)+((N3-$N$77)^2)+((O3-$O$77)^2)))</f>
        <v>3.5824081834316894</v>
      </c>
      <c r="Q3" s="7">
        <f t="shared" ref="Q3:Q66" si="0">SQRT((((B3-$B$78)^2)+((C3-$C$78)^2)+((D3-$D$78)^2)+((E3-$E$78)^2)+((F3-$F$78)^2)+((G3-$G$78)^2)+((H3-$H$78)^2)+((I3-$I$78)^2)+((J3-$J$78)^2)+((K3-$K$78)^2)+((L3-$L$78)^2)+((M3-$M$78)^2)+((N3-$N$78)^2)+((O3-$O$78)^2)))</f>
        <v>1.4472990556213208</v>
      </c>
      <c r="R3" s="7">
        <f t="shared" ref="R3:R66" si="1">SQRT((((B3-$B$79)^2)+((C3-$C$79)^2)+((D3-$D$79)^2)+((E3-$E$79)^2)+((F3-$F$79)^2)+((G3-$G$79)^2)+((H3-$H$79)^2)+((I3-$I$79)^2)+((J3-$J$79)^2)+((K3-$K$79)^2)+((L3-$L$79)^2)+((M3-$M$79)^2)+((N3-$N$79)^2)+((O3-$O$79)^2)))</f>
        <v>3.0874818830850974</v>
      </c>
      <c r="S3" s="7">
        <f>SQRT((((B3-$B$80)^2)+((C3-$C$80)^2)+((D3-$D$80)^2)+((E3-$E$80)^2)+((F3-$F$80)^2)+((G3-$G$80)^2)+((H3-$H$80)^2)+((I3-$I$80)^2)+((J3-$J$80)^2)+((K3-$K$80)^2)+((L3-$L$80)^2)+((M3-$M$80)^2)+((N3-$N$80)^2)+((O3-$O$80)^2)))</f>
        <v>0.66666666699999999</v>
      </c>
      <c r="T3" s="7">
        <f t="shared" ref="T3:T66" si="2">SQRT((((B3-$B$81)^2)+((C3-$C$81)^2)+((D3-$D$81)^2)+((E3-$E$81)^2)+((F3-$F$81)^2)+((G3-$G$81)^2)+((H3-$H$81)^2)+((I3-$I$81)^2)+((J3-$J$81)^2)+((K3-$K$81)^2)+((L3-$L$81)^2)+((M3-$M$81)^2)+((N3-$N$81)^2)+((O3-$O$81)^2)))</f>
        <v>2.3776167108073167</v>
      </c>
      <c r="U3" s="7">
        <f t="shared" ref="U3:U66" si="3">MIN(P3:T3)</f>
        <v>0.66666666699999999</v>
      </c>
      <c r="V3" s="7" t="str">
        <f>IF(MIN(P3:T3)=P3,"Cluster 0",IF(MIN(P3:T3)=Q3,"Cluster 1",IF(MIN(P3:T3)=R3,"Cluster 2",IF(MIN(P3:T3)=S3,"Cluster 3","Cluster 4"))))</f>
        <v>Cluster 3</v>
      </c>
      <c r="W3" s="1"/>
      <c r="X3" s="1"/>
      <c r="Y3" s="1"/>
      <c r="Z3" s="1"/>
    </row>
    <row r="4" spans="1:26" ht="12.75" customHeight="1">
      <c r="A4" s="8" t="s">
        <v>15</v>
      </c>
      <c r="B4" s="6">
        <v>1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7">
        <f t="shared" ref="P4:P67" si="4">SQRT((((B4-$B$77)^2)+((C4-$C$77)^2)+((D4-$D$77)^2)+((E4-$E$77)^2)+((F4-$F$77)^2)+((G4-$G$77)^2)+((H4-$H$77)^2)+((I4-$I$77)^2)+((J4-$J$77)^2)+((K4-$K$77)^2)+((L4-$L$77)^2)+((M4-$M$77)^2)+((N4-$N$77)^2)+((O4-$O$77)^2)))</f>
        <v>3.5824081834316894</v>
      </c>
      <c r="Q4" s="7">
        <f t="shared" si="0"/>
        <v>1.4472990556213208</v>
      </c>
      <c r="R4" s="7">
        <f t="shared" si="1"/>
        <v>3.0874818830850974</v>
      </c>
      <c r="S4" s="7">
        <f t="shared" ref="S4:S66" si="5">SQRT((((B4-$B$80)^2)+((C4-$C$80)^2)+((D4-$D$80)^2)+((E4-$E$80)^2)+((F4-$F$80)^2)+((G4-$G$80)^2)+((H4-$H$80)^2)+((I4-$I$80)^2)+((J4-$J$80)^2)+((K4-$K$80)^2)+((L4-$L$80)^2)+((M4-$M$80)^2)+((N4-$N$80)^2)+((O4-$O$80)^2)))</f>
        <v>0.66666666699999999</v>
      </c>
      <c r="T4" s="7">
        <f t="shared" si="2"/>
        <v>2.3776167108073167</v>
      </c>
      <c r="U4" s="7">
        <f t="shared" si="3"/>
        <v>0.66666666699999999</v>
      </c>
      <c r="V4" s="7" t="str">
        <f t="shared" ref="V4:V66" si="6">IF(MIN(P4:T4)=P4,"Cluster 0",IF(MIN(P4:T4)=Q4,"Cluster 1",IF(MIN(P4:T4)=R4,"Cluster 2",IF(MIN(P4:T4)=S4,"Cluster 3","Cluster 4"))))</f>
        <v>Cluster 3</v>
      </c>
      <c r="W4" s="1"/>
      <c r="X4" s="1"/>
      <c r="Y4" s="1"/>
      <c r="Z4" s="1"/>
    </row>
    <row r="5" spans="1:26" ht="12.75" customHeight="1">
      <c r="A5" s="8" t="s">
        <v>16</v>
      </c>
      <c r="B5" s="9">
        <v>1</v>
      </c>
      <c r="C5" s="9">
        <v>1</v>
      </c>
      <c r="D5" s="9">
        <v>1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7">
        <f t="shared" si="4"/>
        <v>3.2914508036302679</v>
      </c>
      <c r="Q5" s="7">
        <f t="shared" si="0"/>
        <v>0.30769230800000003</v>
      </c>
      <c r="R5" s="7">
        <f t="shared" si="1"/>
        <v>2.7445481191589081</v>
      </c>
      <c r="S5" s="7">
        <f t="shared" si="5"/>
        <v>1.0540925532840504</v>
      </c>
      <c r="T5" s="7">
        <f t="shared" si="2"/>
        <v>1.9112983083522583</v>
      </c>
      <c r="U5" s="7">
        <f t="shared" si="3"/>
        <v>0.30769230800000003</v>
      </c>
      <c r="V5" s="7" t="str">
        <f t="shared" si="6"/>
        <v>Cluster 1</v>
      </c>
      <c r="W5" s="1"/>
      <c r="X5" s="1"/>
      <c r="Y5" s="1"/>
      <c r="Z5" s="1"/>
    </row>
    <row r="6" spans="1:26" ht="12.75" customHeight="1">
      <c r="A6" s="8" t="s">
        <v>17</v>
      </c>
      <c r="B6" s="10">
        <v>1</v>
      </c>
      <c r="C6" s="10">
        <v>1</v>
      </c>
      <c r="D6" s="10">
        <v>1</v>
      </c>
      <c r="E6" s="10">
        <v>1</v>
      </c>
      <c r="F6" s="10">
        <v>1</v>
      </c>
      <c r="G6" s="10">
        <v>1</v>
      </c>
      <c r="H6" s="10">
        <v>1</v>
      </c>
      <c r="I6" s="10">
        <v>1</v>
      </c>
      <c r="J6" s="10">
        <v>1</v>
      </c>
      <c r="K6" s="10">
        <v>1</v>
      </c>
      <c r="L6" s="10">
        <v>1</v>
      </c>
      <c r="M6" s="10">
        <v>1</v>
      </c>
      <c r="N6" s="10">
        <v>1</v>
      </c>
      <c r="O6" s="10">
        <v>1</v>
      </c>
      <c r="P6" s="7">
        <f t="shared" si="4"/>
        <v>8.6956522000000036E-2</v>
      </c>
      <c r="Q6" s="7">
        <f t="shared" si="0"/>
        <v>3.2371731403189368</v>
      </c>
      <c r="R6" s="7">
        <f t="shared" si="1"/>
        <v>1.6390212116927281</v>
      </c>
      <c r="S6" s="7">
        <f t="shared" si="5"/>
        <v>3.4801021696049226</v>
      </c>
      <c r="T6" s="7">
        <f t="shared" si="2"/>
        <v>2.5233602476678203</v>
      </c>
      <c r="U6" s="7">
        <f t="shared" si="3"/>
        <v>8.6956522000000036E-2</v>
      </c>
      <c r="V6" s="7" t="str">
        <f t="shared" si="6"/>
        <v>Cluster 0</v>
      </c>
      <c r="W6" s="1"/>
      <c r="X6" s="1"/>
      <c r="Y6" s="1"/>
      <c r="Z6" s="1"/>
    </row>
    <row r="7" spans="1:26" ht="12.75" customHeight="1">
      <c r="A7" s="8" t="s">
        <v>18</v>
      </c>
      <c r="B7" s="10">
        <v>1</v>
      </c>
      <c r="C7" s="10">
        <v>1</v>
      </c>
      <c r="D7" s="10">
        <v>1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7">
        <f t="shared" si="4"/>
        <v>8.6956522000000036E-2</v>
      </c>
      <c r="Q7" s="7">
        <f t="shared" si="0"/>
        <v>3.2371731403189368</v>
      </c>
      <c r="R7" s="7">
        <f t="shared" si="1"/>
        <v>1.6390212116927281</v>
      </c>
      <c r="S7" s="7">
        <f t="shared" si="5"/>
        <v>3.4801021696049226</v>
      </c>
      <c r="T7" s="7">
        <f t="shared" si="2"/>
        <v>2.5233602476678203</v>
      </c>
      <c r="U7" s="7">
        <f t="shared" si="3"/>
        <v>8.6956522000000036E-2</v>
      </c>
      <c r="V7" s="7" t="str">
        <f t="shared" si="6"/>
        <v>Cluster 0</v>
      </c>
      <c r="W7" s="1"/>
      <c r="X7" s="1"/>
      <c r="Y7" s="1"/>
      <c r="Z7" s="1"/>
    </row>
    <row r="8" spans="1:26" ht="12.75" customHeight="1">
      <c r="A8" s="8" t="s">
        <v>19</v>
      </c>
      <c r="B8" s="10">
        <v>1</v>
      </c>
      <c r="C8" s="10">
        <v>1</v>
      </c>
      <c r="D8" s="10">
        <v>1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  <c r="J8" s="10">
        <v>1</v>
      </c>
      <c r="K8" s="10">
        <v>1</v>
      </c>
      <c r="L8" s="10">
        <v>1</v>
      </c>
      <c r="M8" s="10">
        <v>1</v>
      </c>
      <c r="N8" s="10">
        <v>1</v>
      </c>
      <c r="O8" s="10">
        <v>1</v>
      </c>
      <c r="P8" s="7">
        <f t="shared" si="4"/>
        <v>8.6956522000000036E-2</v>
      </c>
      <c r="Q8" s="7">
        <f t="shared" si="0"/>
        <v>3.2371731403189368</v>
      </c>
      <c r="R8" s="7">
        <f t="shared" si="1"/>
        <v>1.6390212116927281</v>
      </c>
      <c r="S8" s="7">
        <f t="shared" si="5"/>
        <v>3.4801021696049226</v>
      </c>
      <c r="T8" s="7">
        <f t="shared" si="2"/>
        <v>2.5233602476678203</v>
      </c>
      <c r="U8" s="7">
        <f t="shared" si="3"/>
        <v>8.6956522000000036E-2</v>
      </c>
      <c r="V8" s="7" t="str">
        <f t="shared" si="6"/>
        <v>Cluster 0</v>
      </c>
      <c r="W8" s="1"/>
      <c r="X8" s="1"/>
      <c r="Y8" s="1"/>
      <c r="Z8" s="1"/>
    </row>
    <row r="9" spans="1:26" ht="12.75" customHeight="1">
      <c r="A9" s="8" t="s">
        <v>20</v>
      </c>
      <c r="B9" s="10">
        <v>1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7">
        <f t="shared" si="4"/>
        <v>3.5824081834316894</v>
      </c>
      <c r="Q9" s="7">
        <f t="shared" si="0"/>
        <v>1.4472990556213208</v>
      </c>
      <c r="R9" s="7">
        <f t="shared" si="1"/>
        <v>3.0874818830850974</v>
      </c>
      <c r="S9" s="7">
        <f t="shared" si="5"/>
        <v>0.66666666699999999</v>
      </c>
      <c r="T9" s="7">
        <f t="shared" si="2"/>
        <v>2.3776167108073167</v>
      </c>
      <c r="U9" s="7">
        <f t="shared" si="3"/>
        <v>0.66666666699999999</v>
      </c>
      <c r="V9" s="7" t="str">
        <f t="shared" si="6"/>
        <v>Cluster 3</v>
      </c>
      <c r="W9" s="1"/>
      <c r="X9" s="1"/>
      <c r="Y9" s="1"/>
      <c r="Z9" s="1"/>
    </row>
    <row r="10" spans="1:26" ht="12.75" customHeight="1">
      <c r="A10" s="8" t="s">
        <v>21</v>
      </c>
      <c r="B10" s="10">
        <v>1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7">
        <f t="shared" si="4"/>
        <v>3.5824081834316894</v>
      </c>
      <c r="Q10" s="7">
        <f t="shared" si="0"/>
        <v>1.4472990556213208</v>
      </c>
      <c r="R10" s="7">
        <f t="shared" si="1"/>
        <v>3.0874818830850974</v>
      </c>
      <c r="S10" s="7">
        <f t="shared" si="5"/>
        <v>0.66666666699999999</v>
      </c>
      <c r="T10" s="7">
        <f t="shared" si="2"/>
        <v>2.3776167108073167</v>
      </c>
      <c r="U10" s="7">
        <f t="shared" si="3"/>
        <v>0.66666666699999999</v>
      </c>
      <c r="V10" s="7" t="str">
        <f t="shared" si="6"/>
        <v>Cluster 3</v>
      </c>
      <c r="W10" s="1"/>
      <c r="X10" s="1"/>
      <c r="Y10" s="1"/>
      <c r="Z10" s="1"/>
    </row>
    <row r="11" spans="1:26" ht="12.75" customHeight="1">
      <c r="A11" s="8" t="s">
        <v>22</v>
      </c>
      <c r="B11" s="10">
        <v>1</v>
      </c>
      <c r="C11" s="10">
        <v>1</v>
      </c>
      <c r="D11" s="10">
        <v>1</v>
      </c>
      <c r="E11" s="10">
        <v>1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7">
        <f t="shared" si="4"/>
        <v>3.1358648556209077</v>
      </c>
      <c r="Q11" s="7">
        <f t="shared" si="0"/>
        <v>0.69230769199999997</v>
      </c>
      <c r="R11" s="7">
        <f t="shared" si="1"/>
        <v>2.5558842654507457</v>
      </c>
      <c r="S11" s="7">
        <f t="shared" si="5"/>
        <v>1.4529663144370859</v>
      </c>
      <c r="T11" s="7">
        <f t="shared" si="2"/>
        <v>1.6288220355552059</v>
      </c>
      <c r="U11" s="7">
        <f t="shared" si="3"/>
        <v>0.69230769199999997</v>
      </c>
      <c r="V11" s="7" t="str">
        <f t="shared" si="6"/>
        <v>Cluster 1</v>
      </c>
      <c r="W11" s="1"/>
      <c r="X11" s="1"/>
      <c r="Y11" s="1"/>
      <c r="Z11" s="1"/>
    </row>
    <row r="12" spans="1:26" ht="12.75" customHeight="1">
      <c r="A12" s="8" t="s">
        <v>23</v>
      </c>
      <c r="B12" s="10">
        <v>1</v>
      </c>
      <c r="C12" s="10">
        <v>1</v>
      </c>
      <c r="D12" s="10">
        <v>1</v>
      </c>
      <c r="E12" s="10">
        <v>1</v>
      </c>
      <c r="F12" s="10">
        <v>1</v>
      </c>
      <c r="G12" s="10">
        <v>1</v>
      </c>
      <c r="H12" s="10">
        <v>1</v>
      </c>
      <c r="I12" s="10">
        <v>1</v>
      </c>
      <c r="J12" s="10">
        <v>1</v>
      </c>
      <c r="K12" s="10">
        <v>1</v>
      </c>
      <c r="L12" s="10">
        <v>1</v>
      </c>
      <c r="M12" s="10">
        <v>1</v>
      </c>
      <c r="N12" s="10">
        <v>1</v>
      </c>
      <c r="O12" s="10">
        <v>1</v>
      </c>
      <c r="P12" s="7">
        <f t="shared" si="4"/>
        <v>8.6956522000000036E-2</v>
      </c>
      <c r="Q12" s="7">
        <f t="shared" si="0"/>
        <v>3.2371731403189368</v>
      </c>
      <c r="R12" s="7">
        <f t="shared" si="1"/>
        <v>1.6390212116927281</v>
      </c>
      <c r="S12" s="7">
        <f t="shared" si="5"/>
        <v>3.4801021696049226</v>
      </c>
      <c r="T12" s="7">
        <f t="shared" si="2"/>
        <v>2.5233602476678203</v>
      </c>
      <c r="U12" s="7">
        <f t="shared" si="3"/>
        <v>8.6956522000000036E-2</v>
      </c>
      <c r="V12" s="7" t="str">
        <f t="shared" si="6"/>
        <v>Cluster 0</v>
      </c>
      <c r="W12" s="1"/>
      <c r="X12" s="1"/>
      <c r="Y12" s="1"/>
      <c r="Z12" s="1"/>
    </row>
    <row r="13" spans="1:26" ht="12.75" customHeight="1">
      <c r="A13" s="8" t="s">
        <v>24</v>
      </c>
      <c r="B13" s="10">
        <v>1</v>
      </c>
      <c r="C13" s="10">
        <v>1</v>
      </c>
      <c r="D13" s="10">
        <v>1</v>
      </c>
      <c r="E13" s="10">
        <v>1</v>
      </c>
      <c r="F13" s="10">
        <v>1</v>
      </c>
      <c r="G13" s="10">
        <v>1</v>
      </c>
      <c r="H13" s="10">
        <v>1</v>
      </c>
      <c r="I13" s="10">
        <v>1</v>
      </c>
      <c r="J13" s="10">
        <v>1</v>
      </c>
      <c r="K13" s="10">
        <v>1</v>
      </c>
      <c r="L13" s="10">
        <v>1</v>
      </c>
      <c r="M13" s="10">
        <v>1</v>
      </c>
      <c r="N13" s="10">
        <v>1</v>
      </c>
      <c r="O13" s="10">
        <v>1</v>
      </c>
      <c r="P13" s="7">
        <f t="shared" si="4"/>
        <v>8.6956522000000036E-2</v>
      </c>
      <c r="Q13" s="7">
        <f t="shared" si="0"/>
        <v>3.2371731403189368</v>
      </c>
      <c r="R13" s="7">
        <f t="shared" si="1"/>
        <v>1.6390212116927281</v>
      </c>
      <c r="S13" s="7">
        <f t="shared" si="5"/>
        <v>3.4801021696049226</v>
      </c>
      <c r="T13" s="7">
        <f t="shared" si="2"/>
        <v>2.5233602476678203</v>
      </c>
      <c r="U13" s="7">
        <f t="shared" si="3"/>
        <v>8.6956522000000036E-2</v>
      </c>
      <c r="V13" s="7" t="str">
        <f t="shared" si="6"/>
        <v>Cluster 0</v>
      </c>
      <c r="W13" s="1"/>
      <c r="X13" s="1"/>
      <c r="Y13" s="1"/>
      <c r="Z13" s="1"/>
    </row>
    <row r="14" spans="1:26" ht="12.75" customHeight="1">
      <c r="A14" s="8" t="s">
        <v>25</v>
      </c>
      <c r="B14" s="10">
        <v>1</v>
      </c>
      <c r="C14" s="10">
        <v>1</v>
      </c>
      <c r="D14" s="10">
        <v>1</v>
      </c>
      <c r="E14" s="10">
        <v>1</v>
      </c>
      <c r="F14" s="10">
        <v>1</v>
      </c>
      <c r="G14" s="10">
        <v>1</v>
      </c>
      <c r="H14" s="10">
        <v>1</v>
      </c>
      <c r="I14" s="10">
        <v>1</v>
      </c>
      <c r="J14" s="10">
        <v>1</v>
      </c>
      <c r="K14" s="10">
        <v>1</v>
      </c>
      <c r="L14" s="10">
        <v>0</v>
      </c>
      <c r="M14" s="10">
        <v>0</v>
      </c>
      <c r="N14" s="10">
        <v>0</v>
      </c>
      <c r="O14" s="10">
        <v>0</v>
      </c>
      <c r="P14" s="7">
        <f t="shared" si="4"/>
        <v>1.9579704779996905</v>
      </c>
      <c r="Q14" s="7">
        <f t="shared" si="0"/>
        <v>2.5454449395738981</v>
      </c>
      <c r="R14" s="7">
        <f t="shared" si="1"/>
        <v>0.72975638289685285</v>
      </c>
      <c r="S14" s="7">
        <f t="shared" si="5"/>
        <v>2.8480012484001631</v>
      </c>
      <c r="T14" s="7">
        <f t="shared" si="2"/>
        <v>1.5386185165628952</v>
      </c>
      <c r="U14" s="7">
        <f t="shared" si="3"/>
        <v>0.72975638289685285</v>
      </c>
      <c r="V14" s="7" t="str">
        <f t="shared" si="6"/>
        <v>Cluster 2</v>
      </c>
      <c r="W14" s="1"/>
      <c r="X14" s="1"/>
      <c r="Y14" s="1"/>
      <c r="Z14" s="1"/>
    </row>
    <row r="15" spans="1:26" ht="12.75" customHeight="1">
      <c r="A15" s="8" t="s">
        <v>26</v>
      </c>
      <c r="B15" s="10">
        <v>1</v>
      </c>
      <c r="C15" s="10">
        <v>1</v>
      </c>
      <c r="D15" s="10">
        <v>1</v>
      </c>
      <c r="E15" s="10">
        <v>1</v>
      </c>
      <c r="F15" s="10">
        <v>1</v>
      </c>
      <c r="G15" s="10">
        <v>1</v>
      </c>
      <c r="H15" s="10">
        <v>1</v>
      </c>
      <c r="I15" s="10">
        <v>1</v>
      </c>
      <c r="J15" s="10">
        <v>1</v>
      </c>
      <c r="K15" s="10">
        <v>1</v>
      </c>
      <c r="L15" s="10">
        <v>1</v>
      </c>
      <c r="M15" s="10">
        <v>1</v>
      </c>
      <c r="N15" s="10">
        <v>1</v>
      </c>
      <c r="O15" s="10">
        <v>1</v>
      </c>
      <c r="P15" s="7">
        <f t="shared" si="4"/>
        <v>8.6956522000000036E-2</v>
      </c>
      <c r="Q15" s="7">
        <f t="shared" si="0"/>
        <v>3.2371731403189368</v>
      </c>
      <c r="R15" s="7">
        <f t="shared" si="1"/>
        <v>1.6390212116927281</v>
      </c>
      <c r="S15" s="7">
        <f t="shared" si="5"/>
        <v>3.4801021696049226</v>
      </c>
      <c r="T15" s="7">
        <f t="shared" si="2"/>
        <v>2.5233602476678203</v>
      </c>
      <c r="U15" s="7">
        <f t="shared" si="3"/>
        <v>8.6956522000000036E-2</v>
      </c>
      <c r="V15" s="7" t="str">
        <f t="shared" si="6"/>
        <v>Cluster 0</v>
      </c>
      <c r="W15" s="1"/>
      <c r="X15" s="1"/>
      <c r="Y15" s="1"/>
      <c r="Z15" s="1"/>
    </row>
    <row r="16" spans="1:26" ht="12.75" customHeight="1">
      <c r="A16" s="8" t="s">
        <v>27</v>
      </c>
      <c r="B16" s="10">
        <v>1</v>
      </c>
      <c r="C16" s="10">
        <v>1</v>
      </c>
      <c r="D16" s="10">
        <v>1</v>
      </c>
      <c r="E16" s="10">
        <v>1</v>
      </c>
      <c r="F16" s="10">
        <v>1</v>
      </c>
      <c r="G16" s="10">
        <v>1</v>
      </c>
      <c r="H16" s="10">
        <v>1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1</v>
      </c>
      <c r="P16" s="7">
        <f t="shared" si="4"/>
        <v>8.6956522000000036E-2</v>
      </c>
      <c r="Q16" s="7">
        <f t="shared" si="0"/>
        <v>3.2371731403189368</v>
      </c>
      <c r="R16" s="7">
        <f t="shared" si="1"/>
        <v>1.6390212116927281</v>
      </c>
      <c r="S16" s="7">
        <f t="shared" si="5"/>
        <v>3.4801021696049226</v>
      </c>
      <c r="T16" s="7">
        <f t="shared" si="2"/>
        <v>2.5233602476678203</v>
      </c>
      <c r="U16" s="7">
        <f t="shared" si="3"/>
        <v>8.6956522000000036E-2</v>
      </c>
      <c r="V16" s="7" t="str">
        <f t="shared" si="6"/>
        <v>Cluster 0</v>
      </c>
      <c r="W16" s="1"/>
      <c r="X16" s="1"/>
      <c r="Y16" s="1"/>
      <c r="Z16" s="1"/>
    </row>
    <row r="17" spans="1:26" ht="12.75" customHeight="1">
      <c r="A17" s="8" t="s">
        <v>28</v>
      </c>
      <c r="B17" s="10">
        <v>1</v>
      </c>
      <c r="C17" s="10">
        <v>1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7">
        <f t="shared" si="4"/>
        <v>3.4400070338181483</v>
      </c>
      <c r="Q17" s="7">
        <f t="shared" si="0"/>
        <v>1.0462669623009067</v>
      </c>
      <c r="R17" s="7">
        <f t="shared" si="1"/>
        <v>2.9210519301064641</v>
      </c>
      <c r="S17" s="7">
        <f t="shared" si="5"/>
        <v>0.33333333300000001</v>
      </c>
      <c r="T17" s="7">
        <f t="shared" si="2"/>
        <v>2.1570955527074371</v>
      </c>
      <c r="U17" s="7">
        <f t="shared" si="3"/>
        <v>0.33333333300000001</v>
      </c>
      <c r="V17" s="7" t="str">
        <f t="shared" si="6"/>
        <v>Cluster 3</v>
      </c>
      <c r="W17" s="1"/>
      <c r="X17" s="1"/>
      <c r="Y17" s="1"/>
      <c r="Z17" s="1"/>
    </row>
    <row r="18" spans="1:26" ht="12.75" customHeight="1">
      <c r="A18" s="8" t="s">
        <v>29</v>
      </c>
      <c r="B18" s="10">
        <v>1</v>
      </c>
      <c r="C18" s="10">
        <v>1</v>
      </c>
      <c r="D18" s="10">
        <v>1</v>
      </c>
      <c r="E18" s="10">
        <v>1</v>
      </c>
      <c r="F18" s="10">
        <v>1</v>
      </c>
      <c r="G18" s="10">
        <v>1</v>
      </c>
      <c r="H18" s="10">
        <v>1</v>
      </c>
      <c r="I18" s="10">
        <v>1</v>
      </c>
      <c r="J18" s="10">
        <v>1</v>
      </c>
      <c r="K18" s="10">
        <v>1</v>
      </c>
      <c r="L18" s="10">
        <v>1</v>
      </c>
      <c r="M18" s="10">
        <v>1</v>
      </c>
      <c r="N18" s="10">
        <v>0</v>
      </c>
      <c r="O18" s="10">
        <v>0</v>
      </c>
      <c r="P18" s="7">
        <f t="shared" si="4"/>
        <v>1.3541227391630113</v>
      </c>
      <c r="Q18" s="7">
        <f t="shared" si="0"/>
        <v>2.9119220354264925</v>
      </c>
      <c r="R18" s="7">
        <f t="shared" si="1"/>
        <v>0.82848689330531844</v>
      </c>
      <c r="S18" s="7">
        <f t="shared" si="5"/>
        <v>3.1797973380215425</v>
      </c>
      <c r="T18" s="7">
        <f t="shared" si="2"/>
        <v>2.0898198342226069</v>
      </c>
      <c r="U18" s="7">
        <f t="shared" si="3"/>
        <v>0.82848689330531844</v>
      </c>
      <c r="V18" s="7" t="str">
        <f t="shared" si="6"/>
        <v>Cluster 2</v>
      </c>
      <c r="W18" s="1"/>
      <c r="X18" s="1"/>
      <c r="Y18" s="1"/>
      <c r="Z18" s="1"/>
    </row>
    <row r="19" spans="1:26" ht="12.75" customHeight="1">
      <c r="A19" s="8" t="s">
        <v>30</v>
      </c>
      <c r="B19" s="10">
        <v>1</v>
      </c>
      <c r="C19" s="10">
        <v>1</v>
      </c>
      <c r="D19" s="10">
        <v>1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7">
        <f t="shared" si="4"/>
        <v>3.2914508036302679</v>
      </c>
      <c r="Q19" s="7">
        <f t="shared" si="0"/>
        <v>0.30769230800000003</v>
      </c>
      <c r="R19" s="7">
        <f t="shared" si="1"/>
        <v>2.7445481191589081</v>
      </c>
      <c r="S19" s="7">
        <f t="shared" si="5"/>
        <v>1.0540925532840504</v>
      </c>
      <c r="T19" s="7">
        <f t="shared" si="2"/>
        <v>1.9112983083522583</v>
      </c>
      <c r="U19" s="7">
        <f t="shared" si="3"/>
        <v>0.30769230800000003</v>
      </c>
      <c r="V19" s="7" t="str">
        <f t="shared" si="6"/>
        <v>Cluster 1</v>
      </c>
      <c r="W19" s="1"/>
      <c r="X19" s="1"/>
      <c r="Y19" s="1"/>
      <c r="Z19" s="1"/>
    </row>
    <row r="20" spans="1:26" ht="12.75" customHeight="1">
      <c r="A20" s="8" t="s">
        <v>31</v>
      </c>
      <c r="B20" s="10">
        <v>1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7">
        <f t="shared" si="4"/>
        <v>3.5824081834316894</v>
      </c>
      <c r="Q20" s="7">
        <f t="shared" si="0"/>
        <v>1.4472990556213208</v>
      </c>
      <c r="R20" s="7">
        <f t="shared" si="1"/>
        <v>3.0874818830850974</v>
      </c>
      <c r="S20" s="7">
        <f t="shared" si="5"/>
        <v>0.66666666699999999</v>
      </c>
      <c r="T20" s="7">
        <f t="shared" si="2"/>
        <v>2.3776167108073167</v>
      </c>
      <c r="U20" s="7">
        <f t="shared" si="3"/>
        <v>0.66666666699999999</v>
      </c>
      <c r="V20" s="7" t="str">
        <f t="shared" si="6"/>
        <v>Cluster 3</v>
      </c>
      <c r="W20" s="1"/>
      <c r="X20" s="1"/>
      <c r="Y20" s="1"/>
      <c r="Z20" s="1"/>
    </row>
    <row r="21" spans="1:26" ht="12.75" customHeight="1">
      <c r="A21" s="8" t="s">
        <v>32</v>
      </c>
      <c r="B21" s="10">
        <v>1</v>
      </c>
      <c r="C21" s="10">
        <v>1</v>
      </c>
      <c r="D21" s="10">
        <v>1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7">
        <f t="shared" si="4"/>
        <v>3.2914508036302679</v>
      </c>
      <c r="Q21" s="7">
        <f t="shared" si="0"/>
        <v>0.30769230800000003</v>
      </c>
      <c r="R21" s="7">
        <f t="shared" si="1"/>
        <v>2.7445481191589081</v>
      </c>
      <c r="S21" s="7">
        <f t="shared" si="5"/>
        <v>1.0540925532840504</v>
      </c>
      <c r="T21" s="7">
        <f t="shared" si="2"/>
        <v>1.9112983083522583</v>
      </c>
      <c r="U21" s="7">
        <f t="shared" si="3"/>
        <v>0.30769230800000003</v>
      </c>
      <c r="V21" s="7" t="str">
        <f t="shared" si="6"/>
        <v>Cluster 1</v>
      </c>
      <c r="W21" s="1"/>
      <c r="X21" s="1"/>
      <c r="Y21" s="1"/>
      <c r="Z21" s="1"/>
    </row>
    <row r="22" spans="1:26" ht="12.75" customHeight="1">
      <c r="A22" s="8" t="s">
        <v>33</v>
      </c>
      <c r="B22" s="10">
        <v>1</v>
      </c>
      <c r="C22" s="10">
        <v>1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7">
        <f t="shared" si="4"/>
        <v>3.4400070338181483</v>
      </c>
      <c r="Q22" s="7">
        <f t="shared" si="0"/>
        <v>1.0462669623009067</v>
      </c>
      <c r="R22" s="7">
        <f t="shared" si="1"/>
        <v>2.9210519301064641</v>
      </c>
      <c r="S22" s="7">
        <f t="shared" si="5"/>
        <v>0.33333333300000001</v>
      </c>
      <c r="T22" s="7">
        <f t="shared" si="2"/>
        <v>2.1570955527074371</v>
      </c>
      <c r="U22" s="7">
        <f t="shared" si="3"/>
        <v>0.33333333300000001</v>
      </c>
      <c r="V22" s="7" t="str">
        <f t="shared" si="6"/>
        <v>Cluster 3</v>
      </c>
      <c r="W22" s="1"/>
      <c r="X22" s="1"/>
      <c r="Y22" s="1"/>
      <c r="Z22" s="1"/>
    </row>
    <row r="23" spans="1:26" ht="12.75" customHeight="1">
      <c r="A23" s="8" t="s">
        <v>34</v>
      </c>
      <c r="B23" s="10">
        <v>1</v>
      </c>
      <c r="C23" s="10">
        <v>1</v>
      </c>
      <c r="D23" s="10">
        <v>1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7">
        <f t="shared" si="4"/>
        <v>3.2914508036302679</v>
      </c>
      <c r="Q23" s="7">
        <f t="shared" si="0"/>
        <v>0.30769230800000003</v>
      </c>
      <c r="R23" s="7">
        <f t="shared" si="1"/>
        <v>2.7445481191589081</v>
      </c>
      <c r="S23" s="7">
        <f t="shared" si="5"/>
        <v>1.0540925532840504</v>
      </c>
      <c r="T23" s="7">
        <f t="shared" si="2"/>
        <v>1.9112983083522583</v>
      </c>
      <c r="U23" s="7">
        <f t="shared" si="3"/>
        <v>0.30769230800000003</v>
      </c>
      <c r="V23" s="7" t="str">
        <f t="shared" si="6"/>
        <v>Cluster 1</v>
      </c>
      <c r="W23" s="1"/>
      <c r="X23" s="1"/>
      <c r="Y23" s="1"/>
      <c r="Z23" s="1"/>
    </row>
    <row r="24" spans="1:26" ht="12.75" customHeight="1">
      <c r="A24" s="8" t="s">
        <v>35</v>
      </c>
      <c r="B24" s="10">
        <v>1</v>
      </c>
      <c r="C24" s="10">
        <v>1</v>
      </c>
      <c r="D24" s="10">
        <v>1</v>
      </c>
      <c r="E24" s="10">
        <v>1</v>
      </c>
      <c r="F24" s="10">
        <v>1</v>
      </c>
      <c r="G24" s="10">
        <v>1</v>
      </c>
      <c r="H24" s="10">
        <v>1</v>
      </c>
      <c r="I24" s="10">
        <v>1</v>
      </c>
      <c r="J24" s="10">
        <v>1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7">
        <f t="shared" si="4"/>
        <v>8.6956522000000036E-2</v>
      </c>
      <c r="Q24" s="7">
        <f t="shared" si="0"/>
        <v>3.2371731403189368</v>
      </c>
      <c r="R24" s="7">
        <f t="shared" si="1"/>
        <v>1.6390212116927281</v>
      </c>
      <c r="S24" s="7">
        <f t="shared" si="5"/>
        <v>3.4801021696049226</v>
      </c>
      <c r="T24" s="7">
        <f t="shared" si="2"/>
        <v>2.5233602476678203</v>
      </c>
      <c r="U24" s="7">
        <f t="shared" si="3"/>
        <v>8.6956522000000036E-2</v>
      </c>
      <c r="V24" s="7" t="str">
        <f t="shared" si="6"/>
        <v>Cluster 0</v>
      </c>
      <c r="W24" s="1"/>
      <c r="X24" s="1"/>
      <c r="Y24" s="1"/>
      <c r="Z24" s="1"/>
    </row>
    <row r="25" spans="1:26" ht="12.75" customHeight="1">
      <c r="A25" s="8" t="s">
        <v>36</v>
      </c>
      <c r="B25" s="10">
        <v>1</v>
      </c>
      <c r="C25" s="10">
        <v>1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7">
        <f t="shared" si="4"/>
        <v>3.4400070338181483</v>
      </c>
      <c r="Q25" s="7">
        <f t="shared" si="0"/>
        <v>1.0462669623009067</v>
      </c>
      <c r="R25" s="7">
        <f t="shared" si="1"/>
        <v>2.9210519301064641</v>
      </c>
      <c r="S25" s="7">
        <f t="shared" si="5"/>
        <v>0.33333333300000001</v>
      </c>
      <c r="T25" s="7">
        <f t="shared" si="2"/>
        <v>2.1570955527074371</v>
      </c>
      <c r="U25" s="7">
        <f t="shared" si="3"/>
        <v>0.33333333300000001</v>
      </c>
      <c r="V25" s="7" t="str">
        <f t="shared" si="6"/>
        <v>Cluster 3</v>
      </c>
      <c r="W25" s="1"/>
      <c r="X25" s="1"/>
      <c r="Y25" s="1"/>
      <c r="Z25" s="1"/>
    </row>
    <row r="26" spans="1:26" ht="12.75" customHeight="1">
      <c r="A26" s="8" t="s">
        <v>37</v>
      </c>
      <c r="B26" s="10">
        <v>1</v>
      </c>
      <c r="C26" s="10">
        <v>1</v>
      </c>
      <c r="D26" s="10">
        <v>1</v>
      </c>
      <c r="E26" s="10">
        <v>1</v>
      </c>
      <c r="F26" s="10">
        <v>1</v>
      </c>
      <c r="G26" s="10">
        <v>1</v>
      </c>
      <c r="H26" s="10">
        <v>1</v>
      </c>
      <c r="I26" s="10">
        <v>1</v>
      </c>
      <c r="J26" s="10">
        <v>1</v>
      </c>
      <c r="K26" s="10">
        <v>1</v>
      </c>
      <c r="L26" s="10">
        <v>1</v>
      </c>
      <c r="M26" s="10">
        <v>1</v>
      </c>
      <c r="N26" s="10">
        <v>1</v>
      </c>
      <c r="O26" s="10">
        <v>1</v>
      </c>
      <c r="P26" s="7">
        <f t="shared" si="4"/>
        <v>8.6956522000000036E-2</v>
      </c>
      <c r="Q26" s="7">
        <f t="shared" si="0"/>
        <v>3.2371731403189368</v>
      </c>
      <c r="R26" s="7">
        <f t="shared" si="1"/>
        <v>1.6390212116927281</v>
      </c>
      <c r="S26" s="7">
        <f t="shared" si="5"/>
        <v>3.4801021696049226</v>
      </c>
      <c r="T26" s="7">
        <f t="shared" si="2"/>
        <v>2.5233602476678203</v>
      </c>
      <c r="U26" s="7">
        <f t="shared" si="3"/>
        <v>8.6956522000000036E-2</v>
      </c>
      <c r="V26" s="7" t="str">
        <f t="shared" si="6"/>
        <v>Cluster 0</v>
      </c>
      <c r="W26" s="1"/>
      <c r="X26" s="1"/>
      <c r="Y26" s="1"/>
      <c r="Z26" s="1"/>
    </row>
    <row r="27" spans="1:26" ht="12.75" customHeight="1">
      <c r="A27" s="8" t="s">
        <v>38</v>
      </c>
      <c r="B27" s="10">
        <v>1</v>
      </c>
      <c r="C27" s="10">
        <v>1</v>
      </c>
      <c r="D27" s="10">
        <v>1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7">
        <f t="shared" si="4"/>
        <v>3.2914508036302679</v>
      </c>
      <c r="Q27" s="7">
        <f t="shared" si="0"/>
        <v>0.30769230800000003</v>
      </c>
      <c r="R27" s="7">
        <f t="shared" si="1"/>
        <v>2.7445481191589081</v>
      </c>
      <c r="S27" s="7">
        <f t="shared" si="5"/>
        <v>1.0540925532840504</v>
      </c>
      <c r="T27" s="7">
        <f t="shared" si="2"/>
        <v>1.9112983083522583</v>
      </c>
      <c r="U27" s="7">
        <f t="shared" si="3"/>
        <v>0.30769230800000003</v>
      </c>
      <c r="V27" s="7" t="str">
        <f t="shared" si="6"/>
        <v>Cluster 1</v>
      </c>
      <c r="W27" s="1"/>
      <c r="X27" s="1"/>
      <c r="Y27" s="1"/>
      <c r="Z27" s="1"/>
    </row>
    <row r="28" spans="1:26" ht="12.75" customHeight="1">
      <c r="A28" s="8" t="s">
        <v>39</v>
      </c>
      <c r="B28" s="10">
        <v>1</v>
      </c>
      <c r="C28" s="10">
        <v>1</v>
      </c>
      <c r="D28" s="10">
        <v>1</v>
      </c>
      <c r="E28" s="10">
        <v>1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7">
        <f t="shared" si="4"/>
        <v>3.1358648556209077</v>
      </c>
      <c r="Q28" s="7">
        <f t="shared" si="0"/>
        <v>0.69230769199999997</v>
      </c>
      <c r="R28" s="7">
        <f t="shared" si="1"/>
        <v>2.5558842654507457</v>
      </c>
      <c r="S28" s="7">
        <f t="shared" si="5"/>
        <v>1.4529663144370859</v>
      </c>
      <c r="T28" s="7">
        <f t="shared" si="2"/>
        <v>1.6288220355552059</v>
      </c>
      <c r="U28" s="7">
        <f t="shared" si="3"/>
        <v>0.69230769199999997</v>
      </c>
      <c r="V28" s="7" t="str">
        <f t="shared" si="6"/>
        <v>Cluster 1</v>
      </c>
      <c r="W28" s="1"/>
      <c r="X28" s="1"/>
      <c r="Y28" s="1"/>
      <c r="Z28" s="1"/>
    </row>
    <row r="29" spans="1:26" ht="12.75" customHeight="1">
      <c r="A29" s="8" t="s">
        <v>40</v>
      </c>
      <c r="B29" s="10">
        <v>1</v>
      </c>
      <c r="C29" s="10">
        <v>1</v>
      </c>
      <c r="D29" s="10">
        <v>1</v>
      </c>
      <c r="E29" s="10">
        <v>1</v>
      </c>
      <c r="F29" s="10">
        <v>1</v>
      </c>
      <c r="G29" s="10">
        <v>1</v>
      </c>
      <c r="H29" s="10">
        <v>1</v>
      </c>
      <c r="I29" s="10">
        <v>1</v>
      </c>
      <c r="J29" s="10">
        <v>1</v>
      </c>
      <c r="K29" s="10">
        <v>1</v>
      </c>
      <c r="L29" s="10">
        <v>0</v>
      </c>
      <c r="M29" s="10">
        <v>0</v>
      </c>
      <c r="N29" s="10">
        <v>0</v>
      </c>
      <c r="O29" s="10">
        <v>0</v>
      </c>
      <c r="P29" s="7">
        <f t="shared" si="4"/>
        <v>1.9579704779996905</v>
      </c>
      <c r="Q29" s="7">
        <f t="shared" si="0"/>
        <v>2.5454449395738981</v>
      </c>
      <c r="R29" s="7">
        <f t="shared" si="1"/>
        <v>0.72975638289685285</v>
      </c>
      <c r="S29" s="7">
        <f t="shared" si="5"/>
        <v>2.8480012484001631</v>
      </c>
      <c r="T29" s="7">
        <f t="shared" si="2"/>
        <v>1.5386185165628952</v>
      </c>
      <c r="U29" s="7">
        <f t="shared" si="3"/>
        <v>0.72975638289685285</v>
      </c>
      <c r="V29" s="7" t="str">
        <f t="shared" si="6"/>
        <v>Cluster 2</v>
      </c>
      <c r="W29" s="1"/>
      <c r="X29" s="1"/>
      <c r="Y29" s="1"/>
      <c r="Z29" s="1"/>
    </row>
    <row r="30" spans="1:26" ht="12.75" customHeight="1">
      <c r="A30" s="8" t="s">
        <v>41</v>
      </c>
      <c r="B30" s="10">
        <v>1</v>
      </c>
      <c r="C30" s="10">
        <v>1</v>
      </c>
      <c r="D30" s="10">
        <v>1</v>
      </c>
      <c r="E30" s="10">
        <v>1</v>
      </c>
      <c r="F30" s="10">
        <v>1</v>
      </c>
      <c r="G30" s="10">
        <v>1</v>
      </c>
      <c r="H30" s="10">
        <v>1</v>
      </c>
      <c r="I30" s="10">
        <v>1</v>
      </c>
      <c r="J30" s="10">
        <v>1</v>
      </c>
      <c r="K30" s="10">
        <v>1</v>
      </c>
      <c r="L30" s="10">
        <v>1</v>
      </c>
      <c r="M30" s="10">
        <v>1</v>
      </c>
      <c r="N30" s="10">
        <v>1</v>
      </c>
      <c r="O30" s="10">
        <v>1</v>
      </c>
      <c r="P30" s="7">
        <f t="shared" si="4"/>
        <v>8.6956522000000036E-2</v>
      </c>
      <c r="Q30" s="7">
        <f t="shared" si="0"/>
        <v>3.2371731403189368</v>
      </c>
      <c r="R30" s="7">
        <f t="shared" si="1"/>
        <v>1.6390212116927281</v>
      </c>
      <c r="S30" s="7">
        <f t="shared" si="5"/>
        <v>3.4801021696049226</v>
      </c>
      <c r="T30" s="7">
        <f t="shared" si="2"/>
        <v>2.5233602476678203</v>
      </c>
      <c r="U30" s="7">
        <f t="shared" si="3"/>
        <v>8.6956522000000036E-2</v>
      </c>
      <c r="V30" s="7" t="str">
        <f t="shared" si="6"/>
        <v>Cluster 0</v>
      </c>
      <c r="W30" s="1"/>
      <c r="X30" s="1"/>
      <c r="Y30" s="1"/>
      <c r="Z30" s="1"/>
    </row>
    <row r="31" spans="1:26" ht="12.75" customHeight="1">
      <c r="A31" s="8" t="s">
        <v>42</v>
      </c>
      <c r="B31" s="10">
        <v>1</v>
      </c>
      <c r="C31" s="10">
        <v>1</v>
      </c>
      <c r="D31" s="10">
        <v>1</v>
      </c>
      <c r="E31" s="10">
        <v>1</v>
      </c>
      <c r="F31" s="10">
        <v>1</v>
      </c>
      <c r="G31" s="10">
        <v>1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7">
        <f t="shared" si="4"/>
        <v>2.7988655545985655</v>
      </c>
      <c r="Q31" s="7">
        <f t="shared" si="0"/>
        <v>1.5745761145153849</v>
      </c>
      <c r="R31" s="7">
        <f t="shared" si="1"/>
        <v>2.1289773080938881</v>
      </c>
      <c r="S31" s="7">
        <f t="shared" si="5"/>
        <v>2.0275875100446066</v>
      </c>
      <c r="T31" s="7">
        <f t="shared" si="2"/>
        <v>0.80812203503567714</v>
      </c>
      <c r="U31" s="7">
        <f t="shared" si="3"/>
        <v>0.80812203503567714</v>
      </c>
      <c r="V31" s="7" t="str">
        <f t="shared" si="6"/>
        <v>Cluster 4</v>
      </c>
      <c r="W31" s="1"/>
      <c r="X31" s="1"/>
      <c r="Y31" s="1"/>
      <c r="Z31" s="1"/>
    </row>
    <row r="32" spans="1:26" ht="12.75" customHeight="1">
      <c r="A32" s="8" t="s">
        <v>43</v>
      </c>
      <c r="B32" s="10">
        <v>1</v>
      </c>
      <c r="C32" s="10">
        <v>1</v>
      </c>
      <c r="D32" s="10">
        <v>1</v>
      </c>
      <c r="E32" s="10">
        <v>1</v>
      </c>
      <c r="F32" s="10">
        <v>1</v>
      </c>
      <c r="G32" s="10">
        <v>1</v>
      </c>
      <c r="H32" s="10">
        <v>1</v>
      </c>
      <c r="I32" s="10">
        <v>1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7">
        <f t="shared" si="4"/>
        <v>2.4152946803068018</v>
      </c>
      <c r="Q32" s="7">
        <f t="shared" si="0"/>
        <v>2.1164333063912895</v>
      </c>
      <c r="R32" s="7">
        <f t="shared" si="1"/>
        <v>1.5913969895593929</v>
      </c>
      <c r="S32" s="7">
        <f t="shared" si="5"/>
        <v>2.472066162320274</v>
      </c>
      <c r="T32" s="7">
        <f t="shared" si="2"/>
        <v>0.606091527337418</v>
      </c>
      <c r="U32" s="7">
        <f t="shared" si="3"/>
        <v>0.606091527337418</v>
      </c>
      <c r="V32" s="7" t="str">
        <f t="shared" si="6"/>
        <v>Cluster 4</v>
      </c>
      <c r="W32" s="1"/>
      <c r="X32" s="1"/>
      <c r="Y32" s="1"/>
      <c r="Z32" s="1"/>
    </row>
    <row r="33" spans="1:26" ht="12.75" customHeight="1">
      <c r="A33" s="8" t="s">
        <v>44</v>
      </c>
      <c r="B33" s="10">
        <v>1</v>
      </c>
      <c r="C33" s="10">
        <v>1</v>
      </c>
      <c r="D33" s="10">
        <v>1</v>
      </c>
      <c r="E33" s="10">
        <v>1</v>
      </c>
      <c r="F33" s="10">
        <v>1</v>
      </c>
      <c r="G33" s="10">
        <v>1</v>
      </c>
      <c r="H33" s="10">
        <v>1</v>
      </c>
      <c r="I33" s="10">
        <v>1</v>
      </c>
      <c r="J33" s="10">
        <v>1</v>
      </c>
      <c r="K33" s="10">
        <v>1</v>
      </c>
      <c r="L33" s="10">
        <v>1</v>
      </c>
      <c r="M33" s="10">
        <v>1</v>
      </c>
      <c r="N33" s="10">
        <v>1</v>
      </c>
      <c r="O33" s="10">
        <v>1</v>
      </c>
      <c r="P33" s="7">
        <f t="shared" si="4"/>
        <v>8.6956522000000036E-2</v>
      </c>
      <c r="Q33" s="7">
        <f t="shared" si="0"/>
        <v>3.2371731403189368</v>
      </c>
      <c r="R33" s="7">
        <f t="shared" si="1"/>
        <v>1.6390212116927281</v>
      </c>
      <c r="S33" s="7">
        <f t="shared" si="5"/>
        <v>3.4801021696049226</v>
      </c>
      <c r="T33" s="7">
        <f t="shared" si="2"/>
        <v>2.5233602476678203</v>
      </c>
      <c r="U33" s="7">
        <f t="shared" si="3"/>
        <v>8.6956522000000036E-2</v>
      </c>
      <c r="V33" s="7" t="str">
        <f t="shared" si="6"/>
        <v>Cluster 0</v>
      </c>
      <c r="W33" s="1"/>
      <c r="X33" s="1"/>
      <c r="Y33" s="1"/>
      <c r="Z33" s="1"/>
    </row>
    <row r="34" spans="1:26" ht="12.75" customHeight="1">
      <c r="A34" s="8" t="s">
        <v>45</v>
      </c>
      <c r="B34" s="10">
        <v>1</v>
      </c>
      <c r="C34" s="10">
        <v>1</v>
      </c>
      <c r="D34" s="10">
        <v>1</v>
      </c>
      <c r="E34" s="10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1</v>
      </c>
      <c r="M34" s="10">
        <v>1</v>
      </c>
      <c r="N34" s="10">
        <v>1</v>
      </c>
      <c r="O34" s="10">
        <v>1</v>
      </c>
      <c r="P34" s="7">
        <f t="shared" si="4"/>
        <v>8.6956522000000036E-2</v>
      </c>
      <c r="Q34" s="7">
        <f t="shared" si="0"/>
        <v>3.2371731403189368</v>
      </c>
      <c r="R34" s="7">
        <f t="shared" si="1"/>
        <v>1.6390212116927281</v>
      </c>
      <c r="S34" s="7">
        <f t="shared" si="5"/>
        <v>3.4801021696049226</v>
      </c>
      <c r="T34" s="7">
        <f t="shared" si="2"/>
        <v>2.5233602476678203</v>
      </c>
      <c r="U34" s="7">
        <f t="shared" si="3"/>
        <v>8.6956522000000036E-2</v>
      </c>
      <c r="V34" s="7" t="str">
        <f t="shared" si="6"/>
        <v>Cluster 0</v>
      </c>
      <c r="W34" s="1"/>
      <c r="X34" s="1"/>
      <c r="Y34" s="1"/>
      <c r="Z34" s="1"/>
    </row>
    <row r="35" spans="1:26" ht="12.75" customHeight="1">
      <c r="A35" s="8" t="s">
        <v>46</v>
      </c>
      <c r="B35" s="10">
        <v>1</v>
      </c>
      <c r="C35" s="10">
        <v>1</v>
      </c>
      <c r="D35" s="10">
        <v>1</v>
      </c>
      <c r="E35" s="10">
        <v>1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7">
        <f t="shared" si="4"/>
        <v>3.1358648556209077</v>
      </c>
      <c r="Q35" s="7">
        <f t="shared" si="0"/>
        <v>0.69230769199999997</v>
      </c>
      <c r="R35" s="7">
        <f t="shared" si="1"/>
        <v>2.5558842654507457</v>
      </c>
      <c r="S35" s="7">
        <f t="shared" si="5"/>
        <v>1.4529663144370859</v>
      </c>
      <c r="T35" s="7">
        <f t="shared" si="2"/>
        <v>1.6288220355552059</v>
      </c>
      <c r="U35" s="7">
        <f t="shared" si="3"/>
        <v>0.69230769199999997</v>
      </c>
      <c r="V35" s="7" t="str">
        <f t="shared" si="6"/>
        <v>Cluster 1</v>
      </c>
      <c r="W35" s="1"/>
      <c r="X35" s="1"/>
      <c r="Y35" s="1"/>
      <c r="Z35" s="1"/>
    </row>
    <row r="36" spans="1:26" ht="12.75" customHeight="1">
      <c r="A36" s="8" t="s">
        <v>47</v>
      </c>
      <c r="B36" s="10">
        <v>1</v>
      </c>
      <c r="C36" s="10">
        <v>1</v>
      </c>
      <c r="D36" s="10">
        <v>1</v>
      </c>
      <c r="E36" s="10">
        <v>1</v>
      </c>
      <c r="F36" s="10">
        <v>1</v>
      </c>
      <c r="G36" s="10">
        <v>1</v>
      </c>
      <c r="H36" s="10">
        <v>1</v>
      </c>
      <c r="I36" s="10">
        <v>1</v>
      </c>
      <c r="J36" s="10">
        <v>1</v>
      </c>
      <c r="K36" s="10">
        <v>1</v>
      </c>
      <c r="L36" s="10">
        <v>1</v>
      </c>
      <c r="M36" s="10">
        <v>1</v>
      </c>
      <c r="N36" s="10">
        <v>1</v>
      </c>
      <c r="O36" s="10">
        <v>1</v>
      </c>
      <c r="P36" s="7">
        <f t="shared" si="4"/>
        <v>8.6956522000000036E-2</v>
      </c>
      <c r="Q36" s="7">
        <f t="shared" si="0"/>
        <v>3.2371731403189368</v>
      </c>
      <c r="R36" s="7">
        <f t="shared" si="1"/>
        <v>1.6390212116927281</v>
      </c>
      <c r="S36" s="7">
        <f t="shared" si="5"/>
        <v>3.4801021696049226</v>
      </c>
      <c r="T36" s="7">
        <f t="shared" si="2"/>
        <v>2.5233602476678203</v>
      </c>
      <c r="U36" s="7">
        <f t="shared" si="3"/>
        <v>8.6956522000000036E-2</v>
      </c>
      <c r="V36" s="7" t="str">
        <f t="shared" si="6"/>
        <v>Cluster 0</v>
      </c>
      <c r="W36" s="1"/>
      <c r="X36" s="1"/>
      <c r="Y36" s="1"/>
      <c r="Z36" s="1"/>
    </row>
    <row r="37" spans="1:26" ht="12.75" customHeight="1">
      <c r="A37" s="8" t="s">
        <v>48</v>
      </c>
      <c r="B37" s="10">
        <v>1</v>
      </c>
      <c r="C37" s="10">
        <v>1</v>
      </c>
      <c r="D37" s="10">
        <v>1</v>
      </c>
      <c r="E37" s="10">
        <v>1</v>
      </c>
      <c r="F37" s="10">
        <v>1</v>
      </c>
      <c r="G37" s="10">
        <v>1</v>
      </c>
      <c r="H37" s="10">
        <v>1</v>
      </c>
      <c r="I37" s="10">
        <v>1</v>
      </c>
      <c r="J37" s="10">
        <v>1</v>
      </c>
      <c r="K37" s="10">
        <v>1</v>
      </c>
      <c r="L37" s="10">
        <v>1</v>
      </c>
      <c r="M37" s="10">
        <v>1</v>
      </c>
      <c r="N37" s="10">
        <v>0</v>
      </c>
      <c r="O37" s="10">
        <v>0</v>
      </c>
      <c r="P37" s="7">
        <f t="shared" si="4"/>
        <v>1.3541227391630113</v>
      </c>
      <c r="Q37" s="7">
        <f t="shared" si="0"/>
        <v>2.9119220354264925</v>
      </c>
      <c r="R37" s="7">
        <f t="shared" si="1"/>
        <v>0.82848689330531844</v>
      </c>
      <c r="S37" s="7">
        <f t="shared" si="5"/>
        <v>3.1797973380215425</v>
      </c>
      <c r="T37" s="7">
        <f t="shared" si="2"/>
        <v>2.0898198342226069</v>
      </c>
      <c r="U37" s="7">
        <f t="shared" si="3"/>
        <v>0.82848689330531844</v>
      </c>
      <c r="V37" s="7" t="str">
        <f t="shared" si="6"/>
        <v>Cluster 2</v>
      </c>
      <c r="W37" s="1"/>
      <c r="X37" s="1"/>
      <c r="Y37" s="1"/>
      <c r="Z37" s="1"/>
    </row>
    <row r="38" spans="1:26" ht="12.75" customHeight="1">
      <c r="A38" s="8" t="s">
        <v>49</v>
      </c>
      <c r="B38" s="10">
        <v>1</v>
      </c>
      <c r="C38" s="10">
        <v>1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7">
        <f t="shared" si="4"/>
        <v>3.4400070338181483</v>
      </c>
      <c r="Q38" s="7">
        <f t="shared" si="0"/>
        <v>1.0462669623009067</v>
      </c>
      <c r="R38" s="7">
        <f t="shared" si="1"/>
        <v>2.9210519301064641</v>
      </c>
      <c r="S38" s="7">
        <f t="shared" si="5"/>
        <v>0.33333333300000001</v>
      </c>
      <c r="T38" s="7">
        <f t="shared" si="2"/>
        <v>2.1570955527074371</v>
      </c>
      <c r="U38" s="7">
        <f t="shared" si="3"/>
        <v>0.33333333300000001</v>
      </c>
      <c r="V38" s="7" t="str">
        <f t="shared" si="6"/>
        <v>Cluster 3</v>
      </c>
      <c r="W38" s="1"/>
      <c r="X38" s="1"/>
      <c r="Y38" s="1"/>
      <c r="Z38" s="1"/>
    </row>
    <row r="39" spans="1:26" ht="12.75" customHeight="1">
      <c r="A39" s="8" t="s">
        <v>50</v>
      </c>
      <c r="B39" s="10">
        <v>1</v>
      </c>
      <c r="C39" s="10">
        <v>1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7">
        <f t="shared" si="4"/>
        <v>3.4400070338181483</v>
      </c>
      <c r="Q39" s="7">
        <f t="shared" si="0"/>
        <v>1.0462669623009067</v>
      </c>
      <c r="R39" s="7">
        <f t="shared" si="1"/>
        <v>2.9210519301064641</v>
      </c>
      <c r="S39" s="7">
        <f t="shared" si="5"/>
        <v>0.33333333300000001</v>
      </c>
      <c r="T39" s="7">
        <f t="shared" si="2"/>
        <v>2.1570955527074371</v>
      </c>
      <c r="U39" s="7">
        <f t="shared" si="3"/>
        <v>0.33333333300000001</v>
      </c>
      <c r="V39" s="7" t="str">
        <f t="shared" si="6"/>
        <v>Cluster 3</v>
      </c>
      <c r="W39" s="1"/>
      <c r="X39" s="1"/>
      <c r="Y39" s="1"/>
      <c r="Z39" s="1"/>
    </row>
    <row r="40" spans="1:26" ht="12.75" customHeight="1">
      <c r="A40" s="8" t="s">
        <v>51</v>
      </c>
      <c r="B40" s="10">
        <v>1</v>
      </c>
      <c r="C40" s="10">
        <v>1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7">
        <f t="shared" si="4"/>
        <v>3.4400070338181483</v>
      </c>
      <c r="Q40" s="7">
        <f t="shared" si="0"/>
        <v>1.0462669623009067</v>
      </c>
      <c r="R40" s="7">
        <f t="shared" si="1"/>
        <v>2.9210519301064641</v>
      </c>
      <c r="S40" s="7">
        <f t="shared" si="5"/>
        <v>0.33333333300000001</v>
      </c>
      <c r="T40" s="7">
        <f t="shared" si="2"/>
        <v>2.1570955527074371</v>
      </c>
      <c r="U40" s="7">
        <f t="shared" si="3"/>
        <v>0.33333333300000001</v>
      </c>
      <c r="V40" s="7" t="str">
        <f t="shared" si="6"/>
        <v>Cluster 3</v>
      </c>
      <c r="W40" s="1"/>
      <c r="X40" s="1"/>
      <c r="Y40" s="1"/>
      <c r="Z40" s="1"/>
    </row>
    <row r="41" spans="1:26" ht="12.75" customHeight="1">
      <c r="A41" s="8" t="s">
        <v>52</v>
      </c>
      <c r="B41" s="10">
        <v>1</v>
      </c>
      <c r="C41" s="10">
        <v>1</v>
      </c>
      <c r="D41" s="10">
        <v>1</v>
      </c>
      <c r="E41" s="10">
        <v>1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7">
        <f t="shared" si="4"/>
        <v>3.1358648556209077</v>
      </c>
      <c r="Q41" s="7">
        <f t="shared" si="0"/>
        <v>0.69230769199999997</v>
      </c>
      <c r="R41" s="7">
        <f t="shared" si="1"/>
        <v>2.5558842654507457</v>
      </c>
      <c r="S41" s="7">
        <f t="shared" si="5"/>
        <v>1.4529663144370859</v>
      </c>
      <c r="T41" s="7">
        <f t="shared" si="2"/>
        <v>1.6288220355552059</v>
      </c>
      <c r="U41" s="7">
        <f t="shared" si="3"/>
        <v>0.69230769199999997</v>
      </c>
      <c r="V41" s="7" t="str">
        <f t="shared" si="6"/>
        <v>Cluster 1</v>
      </c>
      <c r="W41" s="1"/>
      <c r="X41" s="1"/>
      <c r="Y41" s="1"/>
      <c r="Z41" s="1"/>
    </row>
    <row r="42" spans="1:26" ht="12.75" customHeight="1">
      <c r="A42" s="8" t="s">
        <v>53</v>
      </c>
      <c r="B42" s="10">
        <v>1</v>
      </c>
      <c r="C42" s="10">
        <v>1</v>
      </c>
      <c r="D42" s="10">
        <v>1</v>
      </c>
      <c r="E42" s="10">
        <v>1</v>
      </c>
      <c r="F42" s="10">
        <v>1</v>
      </c>
      <c r="G42" s="10">
        <v>1</v>
      </c>
      <c r="H42" s="10">
        <v>1</v>
      </c>
      <c r="I42" s="10">
        <v>1</v>
      </c>
      <c r="J42" s="10">
        <v>1</v>
      </c>
      <c r="K42" s="10">
        <v>1</v>
      </c>
      <c r="L42" s="10">
        <v>1</v>
      </c>
      <c r="M42" s="10">
        <v>1</v>
      </c>
      <c r="N42" s="10">
        <v>1</v>
      </c>
      <c r="O42" s="10">
        <v>1</v>
      </c>
      <c r="P42" s="7">
        <f t="shared" si="4"/>
        <v>8.6956522000000036E-2</v>
      </c>
      <c r="Q42" s="7">
        <f t="shared" si="0"/>
        <v>3.2371731403189368</v>
      </c>
      <c r="R42" s="7">
        <f t="shared" si="1"/>
        <v>1.6390212116927281</v>
      </c>
      <c r="S42" s="7">
        <f t="shared" si="5"/>
        <v>3.4801021696049226</v>
      </c>
      <c r="T42" s="7">
        <f t="shared" si="2"/>
        <v>2.5233602476678203</v>
      </c>
      <c r="U42" s="7">
        <f t="shared" si="3"/>
        <v>8.6956522000000036E-2</v>
      </c>
      <c r="V42" s="7" t="str">
        <f t="shared" si="6"/>
        <v>Cluster 0</v>
      </c>
      <c r="W42" s="1"/>
      <c r="X42" s="1"/>
      <c r="Y42" s="1"/>
      <c r="Z42" s="1"/>
    </row>
    <row r="43" spans="1:26" ht="12.75" customHeight="1">
      <c r="A43" s="8" t="s">
        <v>54</v>
      </c>
      <c r="B43" s="10">
        <v>1</v>
      </c>
      <c r="C43" s="10">
        <v>1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7">
        <f t="shared" si="4"/>
        <v>3.4400070338181483</v>
      </c>
      <c r="Q43" s="7">
        <f t="shared" si="0"/>
        <v>1.0462669623009067</v>
      </c>
      <c r="R43" s="7">
        <f t="shared" si="1"/>
        <v>2.9210519301064641</v>
      </c>
      <c r="S43" s="7">
        <f t="shared" si="5"/>
        <v>0.33333333300000001</v>
      </c>
      <c r="T43" s="7">
        <f t="shared" si="2"/>
        <v>2.1570955527074371</v>
      </c>
      <c r="U43" s="7">
        <f t="shared" si="3"/>
        <v>0.33333333300000001</v>
      </c>
      <c r="V43" s="7" t="str">
        <f t="shared" si="6"/>
        <v>Cluster 3</v>
      </c>
      <c r="W43" s="1"/>
      <c r="X43" s="1"/>
      <c r="Y43" s="1"/>
      <c r="Z43" s="1"/>
    </row>
    <row r="44" spans="1:26" ht="12.75" customHeight="1">
      <c r="A44" s="8" t="s">
        <v>55</v>
      </c>
      <c r="B44" s="10">
        <v>1</v>
      </c>
      <c r="C44" s="10">
        <v>1</v>
      </c>
      <c r="D44" s="10">
        <v>1</v>
      </c>
      <c r="E44" s="10">
        <v>1</v>
      </c>
      <c r="F44" s="10">
        <v>1</v>
      </c>
      <c r="G44" s="10">
        <v>1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7">
        <f t="shared" si="4"/>
        <v>2.7988655545985655</v>
      </c>
      <c r="Q44" s="7">
        <f t="shared" si="0"/>
        <v>1.5745761145153849</v>
      </c>
      <c r="R44" s="7">
        <f t="shared" si="1"/>
        <v>2.1289773080938881</v>
      </c>
      <c r="S44" s="7">
        <f t="shared" si="5"/>
        <v>2.0275875100446066</v>
      </c>
      <c r="T44" s="7">
        <f t="shared" si="2"/>
        <v>0.80812203503567714</v>
      </c>
      <c r="U44" s="7">
        <f t="shared" si="3"/>
        <v>0.80812203503567714</v>
      </c>
      <c r="V44" s="7" t="str">
        <f t="shared" si="6"/>
        <v>Cluster 4</v>
      </c>
      <c r="W44" s="1"/>
      <c r="X44" s="1"/>
      <c r="Y44" s="1"/>
      <c r="Z44" s="1"/>
    </row>
    <row r="45" spans="1:26" ht="12.75" customHeight="1">
      <c r="A45" s="8" t="s">
        <v>56</v>
      </c>
      <c r="B45" s="10">
        <v>1</v>
      </c>
      <c r="C45" s="10">
        <v>1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7">
        <f t="shared" si="4"/>
        <v>3.4400070338181483</v>
      </c>
      <c r="Q45" s="7">
        <f t="shared" si="0"/>
        <v>1.0462669623009067</v>
      </c>
      <c r="R45" s="7">
        <f t="shared" si="1"/>
        <v>2.9210519301064641</v>
      </c>
      <c r="S45" s="7">
        <f t="shared" si="5"/>
        <v>0.33333333300000001</v>
      </c>
      <c r="T45" s="7">
        <f t="shared" si="2"/>
        <v>2.1570955527074371</v>
      </c>
      <c r="U45" s="7">
        <f t="shared" si="3"/>
        <v>0.33333333300000001</v>
      </c>
      <c r="V45" s="7" t="str">
        <f t="shared" si="6"/>
        <v>Cluster 3</v>
      </c>
      <c r="W45" s="1"/>
      <c r="X45" s="1"/>
      <c r="Y45" s="1"/>
      <c r="Z45" s="1"/>
    </row>
    <row r="46" spans="1:26" ht="11.25" customHeight="1">
      <c r="A46" s="8" t="s">
        <v>57</v>
      </c>
      <c r="B46" s="10">
        <v>1</v>
      </c>
      <c r="C46" s="10">
        <v>1</v>
      </c>
      <c r="D46" s="10">
        <v>1</v>
      </c>
      <c r="E46" s="10">
        <v>1</v>
      </c>
      <c r="F46" s="10">
        <v>1</v>
      </c>
      <c r="G46" s="10">
        <v>1</v>
      </c>
      <c r="H46" s="10">
        <v>1</v>
      </c>
      <c r="I46" s="10">
        <v>1</v>
      </c>
      <c r="J46" s="10">
        <v>1</v>
      </c>
      <c r="K46" s="10">
        <v>1</v>
      </c>
      <c r="L46" s="10">
        <v>1</v>
      </c>
      <c r="M46" s="10">
        <v>1</v>
      </c>
      <c r="N46" s="10">
        <v>1</v>
      </c>
      <c r="O46" s="10">
        <v>1</v>
      </c>
      <c r="P46" s="7">
        <f t="shared" si="4"/>
        <v>8.6956522000000036E-2</v>
      </c>
      <c r="Q46" s="7">
        <f t="shared" si="0"/>
        <v>3.2371731403189368</v>
      </c>
      <c r="R46" s="7">
        <f t="shared" si="1"/>
        <v>1.6390212116927281</v>
      </c>
      <c r="S46" s="7">
        <f t="shared" si="5"/>
        <v>3.4801021696049226</v>
      </c>
      <c r="T46" s="7">
        <f t="shared" si="2"/>
        <v>2.5233602476678203</v>
      </c>
      <c r="U46" s="7">
        <f t="shared" si="3"/>
        <v>8.6956522000000036E-2</v>
      </c>
      <c r="V46" s="7" t="str">
        <f t="shared" si="6"/>
        <v>Cluster 0</v>
      </c>
      <c r="W46" s="1"/>
      <c r="X46" s="1"/>
      <c r="Y46" s="1"/>
      <c r="Z46" s="1"/>
    </row>
    <row r="47" spans="1:26" ht="12.75" customHeight="1">
      <c r="A47" s="8" t="s">
        <v>58</v>
      </c>
      <c r="B47" s="10">
        <v>1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7">
        <f t="shared" si="4"/>
        <v>3.5824081834316894</v>
      </c>
      <c r="Q47" s="7">
        <f t="shared" si="0"/>
        <v>1.4472990556213208</v>
      </c>
      <c r="R47" s="7">
        <f t="shared" si="1"/>
        <v>3.0874818830850974</v>
      </c>
      <c r="S47" s="7">
        <f t="shared" si="5"/>
        <v>0.66666666699999999</v>
      </c>
      <c r="T47" s="7">
        <f t="shared" si="2"/>
        <v>2.3776167108073167</v>
      </c>
      <c r="U47" s="7">
        <f t="shared" si="3"/>
        <v>0.66666666699999999</v>
      </c>
      <c r="V47" s="7" t="str">
        <f t="shared" si="6"/>
        <v>Cluster 3</v>
      </c>
      <c r="W47" s="1"/>
      <c r="X47" s="1"/>
      <c r="Y47" s="1"/>
      <c r="Z47" s="1"/>
    </row>
    <row r="48" spans="1:26" ht="15" customHeight="1">
      <c r="A48" s="8" t="s">
        <v>59</v>
      </c>
      <c r="B48" s="10">
        <v>1</v>
      </c>
      <c r="C48" s="10">
        <v>1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7">
        <f t="shared" si="4"/>
        <v>3.4400070338181483</v>
      </c>
      <c r="Q48" s="7">
        <f t="shared" si="0"/>
        <v>1.0462669623009067</v>
      </c>
      <c r="R48" s="7">
        <f t="shared" si="1"/>
        <v>2.9210519301064641</v>
      </c>
      <c r="S48" s="7">
        <f t="shared" si="5"/>
        <v>0.33333333300000001</v>
      </c>
      <c r="T48" s="7">
        <f t="shared" si="2"/>
        <v>2.1570955527074371</v>
      </c>
      <c r="U48" s="7">
        <f t="shared" si="3"/>
        <v>0.33333333300000001</v>
      </c>
      <c r="V48" s="7" t="str">
        <f t="shared" si="6"/>
        <v>Cluster 3</v>
      </c>
      <c r="W48" s="1"/>
      <c r="X48" s="1"/>
      <c r="Y48" s="1"/>
      <c r="Z48" s="1"/>
    </row>
    <row r="49" spans="1:26" ht="15" customHeight="1">
      <c r="A49" s="8" t="s">
        <v>60</v>
      </c>
      <c r="B49" s="10">
        <v>1</v>
      </c>
      <c r="C49" s="10">
        <v>1</v>
      </c>
      <c r="D49" s="10">
        <v>1</v>
      </c>
      <c r="E49" s="10">
        <v>1</v>
      </c>
      <c r="F49" s="10">
        <v>1</v>
      </c>
      <c r="G49" s="10">
        <v>1</v>
      </c>
      <c r="H49" s="10">
        <v>1</v>
      </c>
      <c r="I49" s="10">
        <v>1</v>
      </c>
      <c r="J49" s="10">
        <v>1</v>
      </c>
      <c r="K49" s="10">
        <v>1</v>
      </c>
      <c r="L49" s="10">
        <v>1</v>
      </c>
      <c r="M49" s="10">
        <v>0</v>
      </c>
      <c r="N49" s="10">
        <v>0</v>
      </c>
      <c r="O49" s="10">
        <v>0</v>
      </c>
      <c r="P49" s="7">
        <f t="shared" si="4"/>
        <v>1.6833444070416299</v>
      </c>
      <c r="Q49" s="7">
        <f t="shared" si="0"/>
        <v>2.7348290514038287</v>
      </c>
      <c r="R49" s="7">
        <f t="shared" si="1"/>
        <v>0.38461538500000003</v>
      </c>
      <c r="S49" s="7">
        <f t="shared" si="5"/>
        <v>3.0184617126756614</v>
      </c>
      <c r="T49" s="7">
        <f t="shared" si="2"/>
        <v>1.8350332257237754</v>
      </c>
      <c r="U49" s="7">
        <f t="shared" si="3"/>
        <v>0.38461538500000003</v>
      </c>
      <c r="V49" s="7" t="str">
        <f t="shared" si="6"/>
        <v>Cluster 2</v>
      </c>
      <c r="W49" s="1"/>
      <c r="X49" s="1"/>
      <c r="Y49" s="1"/>
      <c r="Z49" s="1"/>
    </row>
    <row r="50" spans="1:26" ht="15" customHeight="1">
      <c r="A50" s="8" t="s">
        <v>61</v>
      </c>
      <c r="B50" s="10">
        <v>1</v>
      </c>
      <c r="C50" s="10">
        <v>1</v>
      </c>
      <c r="D50" s="10">
        <v>1</v>
      </c>
      <c r="E50" s="10">
        <v>1</v>
      </c>
      <c r="F50" s="10">
        <v>1</v>
      </c>
      <c r="G50" s="10">
        <v>1</v>
      </c>
      <c r="H50" s="10">
        <v>1</v>
      </c>
      <c r="I50" s="10">
        <v>1</v>
      </c>
      <c r="J50" s="10">
        <v>1</v>
      </c>
      <c r="K50" s="10">
        <v>1</v>
      </c>
      <c r="L50" s="10">
        <v>0</v>
      </c>
      <c r="M50" s="10">
        <v>0</v>
      </c>
      <c r="N50" s="10">
        <v>0</v>
      </c>
      <c r="O50" s="10">
        <v>0</v>
      </c>
      <c r="P50" s="7">
        <f t="shared" si="4"/>
        <v>1.9579704779996905</v>
      </c>
      <c r="Q50" s="7">
        <f t="shared" si="0"/>
        <v>2.5454449395738981</v>
      </c>
      <c r="R50" s="7">
        <f t="shared" si="1"/>
        <v>0.72975638289685285</v>
      </c>
      <c r="S50" s="7">
        <f t="shared" si="5"/>
        <v>2.8480012484001631</v>
      </c>
      <c r="T50" s="7">
        <f t="shared" si="2"/>
        <v>1.5386185165628952</v>
      </c>
      <c r="U50" s="7">
        <f t="shared" si="3"/>
        <v>0.72975638289685285</v>
      </c>
      <c r="V50" s="7" t="str">
        <f t="shared" si="6"/>
        <v>Cluster 2</v>
      </c>
      <c r="W50" s="1"/>
      <c r="X50" s="1"/>
      <c r="Y50" s="1"/>
      <c r="Z50" s="1"/>
    </row>
    <row r="51" spans="1:26" ht="15" customHeight="1">
      <c r="A51" s="8" t="s">
        <v>62</v>
      </c>
      <c r="B51" s="10">
        <v>1</v>
      </c>
      <c r="C51" s="10">
        <v>1</v>
      </c>
      <c r="D51" s="10">
        <v>1</v>
      </c>
      <c r="E51" s="10">
        <v>1</v>
      </c>
      <c r="F51" s="10">
        <v>1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1</v>
      </c>
      <c r="O51" s="10">
        <v>1</v>
      </c>
      <c r="P51" s="7">
        <f t="shared" si="4"/>
        <v>8.6956522000000036E-2</v>
      </c>
      <c r="Q51" s="7">
        <f t="shared" si="0"/>
        <v>3.2371731403189368</v>
      </c>
      <c r="R51" s="7">
        <f t="shared" si="1"/>
        <v>1.6390212116927281</v>
      </c>
      <c r="S51" s="7">
        <f t="shared" si="5"/>
        <v>3.4801021696049226</v>
      </c>
      <c r="T51" s="7">
        <f t="shared" si="2"/>
        <v>2.5233602476678203</v>
      </c>
      <c r="U51" s="7">
        <f t="shared" si="3"/>
        <v>8.6956522000000036E-2</v>
      </c>
      <c r="V51" s="7" t="str">
        <f t="shared" si="6"/>
        <v>Cluster 0</v>
      </c>
      <c r="W51" s="1"/>
      <c r="X51" s="1"/>
      <c r="Y51" s="1"/>
      <c r="Z51" s="1"/>
    </row>
    <row r="52" spans="1:26" ht="15" customHeight="1">
      <c r="A52" s="8" t="s">
        <v>63</v>
      </c>
      <c r="B52" s="10">
        <v>1</v>
      </c>
      <c r="C52" s="10">
        <v>1</v>
      </c>
      <c r="D52" s="10">
        <v>1</v>
      </c>
      <c r="E52" s="10">
        <v>1</v>
      </c>
      <c r="F52" s="10">
        <v>1</v>
      </c>
      <c r="G52" s="10">
        <v>1</v>
      </c>
      <c r="H52" s="10">
        <v>1</v>
      </c>
      <c r="I52" s="10">
        <v>1</v>
      </c>
      <c r="J52" s="10">
        <v>1</v>
      </c>
      <c r="K52" s="10">
        <v>1</v>
      </c>
      <c r="L52" s="10">
        <v>0</v>
      </c>
      <c r="M52" s="10">
        <v>0</v>
      </c>
      <c r="N52" s="10">
        <v>0</v>
      </c>
      <c r="O52" s="10">
        <v>0</v>
      </c>
      <c r="P52" s="7">
        <f t="shared" si="4"/>
        <v>1.9579704779996905</v>
      </c>
      <c r="Q52" s="7">
        <f t="shared" si="0"/>
        <v>2.5454449395738981</v>
      </c>
      <c r="R52" s="7">
        <f t="shared" si="1"/>
        <v>0.72975638289685285</v>
      </c>
      <c r="S52" s="7">
        <f t="shared" si="5"/>
        <v>2.8480012484001631</v>
      </c>
      <c r="T52" s="7">
        <f t="shared" si="2"/>
        <v>1.5386185165628952</v>
      </c>
      <c r="U52" s="7">
        <f t="shared" si="3"/>
        <v>0.72975638289685285</v>
      </c>
      <c r="V52" s="7" t="str">
        <f t="shared" si="6"/>
        <v>Cluster 2</v>
      </c>
      <c r="W52" s="1"/>
      <c r="X52" s="1"/>
      <c r="Y52" s="1"/>
      <c r="Z52" s="1"/>
    </row>
    <row r="53" spans="1:26" ht="15" customHeight="1">
      <c r="A53" s="8" t="s">
        <v>64</v>
      </c>
      <c r="B53" s="10">
        <v>1</v>
      </c>
      <c r="C53" s="10">
        <v>1</v>
      </c>
      <c r="D53" s="10">
        <v>1</v>
      </c>
      <c r="E53" s="10">
        <v>1</v>
      </c>
      <c r="F53" s="10">
        <v>1</v>
      </c>
      <c r="G53" s="10">
        <v>1</v>
      </c>
      <c r="H53" s="10">
        <v>1</v>
      </c>
      <c r="I53" s="10">
        <v>1</v>
      </c>
      <c r="J53" s="10">
        <v>1</v>
      </c>
      <c r="K53" s="10">
        <v>1</v>
      </c>
      <c r="L53" s="10">
        <v>1</v>
      </c>
      <c r="M53" s="10">
        <v>1</v>
      </c>
      <c r="N53" s="10">
        <v>1</v>
      </c>
      <c r="O53" s="10">
        <v>1</v>
      </c>
      <c r="P53" s="7">
        <f t="shared" si="4"/>
        <v>8.6956522000000036E-2</v>
      </c>
      <c r="Q53" s="7">
        <f t="shared" si="0"/>
        <v>3.2371731403189368</v>
      </c>
      <c r="R53" s="7">
        <f t="shared" si="1"/>
        <v>1.6390212116927281</v>
      </c>
      <c r="S53" s="7">
        <f t="shared" si="5"/>
        <v>3.4801021696049226</v>
      </c>
      <c r="T53" s="7">
        <f t="shared" si="2"/>
        <v>2.5233602476678203</v>
      </c>
      <c r="U53" s="7">
        <f t="shared" si="3"/>
        <v>8.6956522000000036E-2</v>
      </c>
      <c r="V53" s="7" t="str">
        <f t="shared" si="6"/>
        <v>Cluster 0</v>
      </c>
      <c r="W53" s="1"/>
      <c r="X53" s="1"/>
      <c r="Y53" s="1"/>
      <c r="Z53" s="1"/>
    </row>
    <row r="54" spans="1:26" ht="15" customHeight="1">
      <c r="A54" s="8" t="s">
        <v>65</v>
      </c>
      <c r="B54" s="10">
        <v>1</v>
      </c>
      <c r="C54" s="10">
        <v>1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7">
        <f t="shared" si="4"/>
        <v>3.4400070338181483</v>
      </c>
      <c r="Q54" s="7">
        <f t="shared" si="0"/>
        <v>1.0462669623009067</v>
      </c>
      <c r="R54" s="7">
        <f t="shared" si="1"/>
        <v>2.9210519301064641</v>
      </c>
      <c r="S54" s="7">
        <f t="shared" si="5"/>
        <v>0.33333333300000001</v>
      </c>
      <c r="T54" s="7">
        <f t="shared" si="2"/>
        <v>2.1570955527074371</v>
      </c>
      <c r="U54" s="7">
        <f t="shared" si="3"/>
        <v>0.33333333300000001</v>
      </c>
      <c r="V54" s="7" t="str">
        <f t="shared" si="6"/>
        <v>Cluster 3</v>
      </c>
      <c r="W54" s="1"/>
      <c r="X54" s="1"/>
      <c r="Y54" s="1"/>
      <c r="Z54" s="1"/>
    </row>
    <row r="55" spans="1:26" ht="15" customHeight="1">
      <c r="A55" s="8" t="s">
        <v>66</v>
      </c>
      <c r="B55" s="10">
        <v>1</v>
      </c>
      <c r="C55" s="10">
        <v>1</v>
      </c>
      <c r="D55" s="10">
        <v>1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7">
        <f t="shared" si="4"/>
        <v>3.2914508036302679</v>
      </c>
      <c r="Q55" s="7">
        <f t="shared" si="0"/>
        <v>0.30769230800000003</v>
      </c>
      <c r="R55" s="7">
        <f t="shared" si="1"/>
        <v>2.7445481191589081</v>
      </c>
      <c r="S55" s="7">
        <f t="shared" si="5"/>
        <v>1.0540925532840504</v>
      </c>
      <c r="T55" s="7">
        <f t="shared" si="2"/>
        <v>1.9112983083522583</v>
      </c>
      <c r="U55" s="7">
        <f t="shared" si="3"/>
        <v>0.30769230800000003</v>
      </c>
      <c r="V55" s="7" t="str">
        <f t="shared" si="6"/>
        <v>Cluster 1</v>
      </c>
      <c r="W55" s="1"/>
      <c r="X55" s="1"/>
      <c r="Y55" s="1"/>
      <c r="Z55" s="1"/>
    </row>
    <row r="56" spans="1:26" ht="15" customHeight="1">
      <c r="A56" s="8" t="s">
        <v>67</v>
      </c>
      <c r="B56" s="10">
        <v>1</v>
      </c>
      <c r="C56" s="10">
        <v>1</v>
      </c>
      <c r="D56" s="10">
        <v>1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7">
        <f t="shared" si="4"/>
        <v>3.2914508036302679</v>
      </c>
      <c r="Q56" s="7">
        <f t="shared" si="0"/>
        <v>0.30769230800000003</v>
      </c>
      <c r="R56" s="7">
        <f t="shared" si="1"/>
        <v>2.7445481191589081</v>
      </c>
      <c r="S56" s="7">
        <f t="shared" si="5"/>
        <v>1.0540925532840504</v>
      </c>
      <c r="T56" s="7">
        <f t="shared" si="2"/>
        <v>1.9112983083522583</v>
      </c>
      <c r="U56" s="7">
        <f t="shared" si="3"/>
        <v>0.30769230800000003</v>
      </c>
      <c r="V56" s="7" t="str">
        <f t="shared" si="6"/>
        <v>Cluster 1</v>
      </c>
      <c r="W56" s="1"/>
      <c r="X56" s="1"/>
      <c r="Y56" s="1"/>
      <c r="Z56" s="1"/>
    </row>
    <row r="57" spans="1:26" ht="13.2">
      <c r="A57" s="8" t="s">
        <v>68</v>
      </c>
      <c r="B57" s="10">
        <v>1</v>
      </c>
      <c r="C57" s="10">
        <v>1</v>
      </c>
      <c r="D57" s="10">
        <v>1</v>
      </c>
      <c r="E57" s="10">
        <v>1</v>
      </c>
      <c r="F57" s="10">
        <v>1</v>
      </c>
      <c r="G57" s="10">
        <v>1</v>
      </c>
      <c r="H57" s="10">
        <v>1</v>
      </c>
      <c r="I57" s="10">
        <v>1</v>
      </c>
      <c r="J57" s="10">
        <v>1</v>
      </c>
      <c r="K57" s="10">
        <v>1</v>
      </c>
      <c r="L57" s="10">
        <v>1</v>
      </c>
      <c r="M57" s="10">
        <v>0</v>
      </c>
      <c r="N57" s="10">
        <v>0</v>
      </c>
      <c r="O57" s="10">
        <v>0</v>
      </c>
      <c r="P57" s="7">
        <f t="shared" si="4"/>
        <v>1.6833444070416299</v>
      </c>
      <c r="Q57" s="7">
        <f t="shared" si="0"/>
        <v>2.7348290514038287</v>
      </c>
      <c r="R57" s="7">
        <f t="shared" si="1"/>
        <v>0.38461538500000003</v>
      </c>
      <c r="S57" s="7">
        <f t="shared" si="5"/>
        <v>3.0184617126756614</v>
      </c>
      <c r="T57" s="7">
        <f t="shared" si="2"/>
        <v>1.8350332257237754</v>
      </c>
      <c r="U57" s="7">
        <f t="shared" si="3"/>
        <v>0.38461538500000003</v>
      </c>
      <c r="V57" s="7" t="str">
        <f t="shared" si="6"/>
        <v>Cluster 2</v>
      </c>
      <c r="W57" s="1"/>
      <c r="X57" s="1"/>
      <c r="Y57" s="1"/>
      <c r="Z57" s="1"/>
    </row>
    <row r="58" spans="1:26" ht="15" customHeight="1">
      <c r="A58" s="8" t="s">
        <v>69</v>
      </c>
      <c r="B58" s="10">
        <v>1</v>
      </c>
      <c r="C58" s="10">
        <v>1</v>
      </c>
      <c r="D58" s="10">
        <v>1</v>
      </c>
      <c r="E58" s="10">
        <v>1</v>
      </c>
      <c r="F58" s="10">
        <v>1</v>
      </c>
      <c r="G58" s="10">
        <v>1</v>
      </c>
      <c r="H58" s="10">
        <v>1</v>
      </c>
      <c r="I58" s="10">
        <v>1</v>
      </c>
      <c r="J58" s="10">
        <v>1</v>
      </c>
      <c r="K58" s="10">
        <v>1</v>
      </c>
      <c r="L58" s="10">
        <v>1</v>
      </c>
      <c r="M58" s="10">
        <v>1</v>
      </c>
      <c r="N58" s="10">
        <v>1</v>
      </c>
      <c r="O58" s="11">
        <v>0</v>
      </c>
      <c r="P58" s="7">
        <f t="shared" si="4"/>
        <v>0.91304347799999996</v>
      </c>
      <c r="Q58" s="7">
        <f t="shared" si="0"/>
        <v>3.0788455531907357</v>
      </c>
      <c r="R58" s="7">
        <f t="shared" si="1"/>
        <v>1.2986110011772958</v>
      </c>
      <c r="S58" s="7">
        <f t="shared" si="5"/>
        <v>3.3333333333000001</v>
      </c>
      <c r="T58" s="7">
        <f t="shared" si="2"/>
        <v>2.3167535344766832</v>
      </c>
      <c r="U58" s="7">
        <f t="shared" si="3"/>
        <v>0.91304347799999996</v>
      </c>
      <c r="V58" s="7" t="str">
        <f t="shared" si="6"/>
        <v>Cluster 0</v>
      </c>
      <c r="W58" s="1"/>
      <c r="X58" s="1"/>
      <c r="Y58" s="1"/>
      <c r="Z58" s="1"/>
    </row>
    <row r="59" spans="1:26" ht="13.2">
      <c r="A59" s="8" t="s">
        <v>70</v>
      </c>
      <c r="B59" s="10">
        <v>1</v>
      </c>
      <c r="C59" s="10">
        <v>1</v>
      </c>
      <c r="D59" s="10">
        <v>1</v>
      </c>
      <c r="E59" s="10">
        <v>1</v>
      </c>
      <c r="F59" s="10">
        <v>1</v>
      </c>
      <c r="G59" s="10">
        <v>1</v>
      </c>
      <c r="H59" s="10">
        <v>1</v>
      </c>
      <c r="I59" s="10">
        <v>1</v>
      </c>
      <c r="J59" s="10">
        <v>1</v>
      </c>
      <c r="K59" s="10">
        <v>1</v>
      </c>
      <c r="L59" s="10">
        <v>1</v>
      </c>
      <c r="M59" s="10">
        <v>0</v>
      </c>
      <c r="N59" s="10">
        <v>0</v>
      </c>
      <c r="O59" s="10">
        <v>0</v>
      </c>
      <c r="P59" s="7">
        <f t="shared" si="4"/>
        <v>1.6833444070416299</v>
      </c>
      <c r="Q59" s="7">
        <f t="shared" si="0"/>
        <v>2.7348290514038287</v>
      </c>
      <c r="R59" s="7">
        <f t="shared" si="1"/>
        <v>0.38461538500000003</v>
      </c>
      <c r="S59" s="7">
        <f t="shared" si="5"/>
        <v>3.0184617126756614</v>
      </c>
      <c r="T59" s="7">
        <f t="shared" si="2"/>
        <v>1.8350332257237754</v>
      </c>
      <c r="U59" s="7">
        <f t="shared" si="3"/>
        <v>0.38461538500000003</v>
      </c>
      <c r="V59" s="7" t="str">
        <f t="shared" si="6"/>
        <v>Cluster 2</v>
      </c>
      <c r="W59" s="1"/>
      <c r="X59" s="1"/>
      <c r="Y59" s="1"/>
      <c r="Z59" s="1"/>
    </row>
    <row r="60" spans="1:26" ht="15" customHeight="1">
      <c r="A60" s="8" t="s">
        <v>71</v>
      </c>
      <c r="B60" s="10">
        <v>1</v>
      </c>
      <c r="C60" s="10">
        <v>1</v>
      </c>
      <c r="D60" s="10">
        <v>1</v>
      </c>
      <c r="E60" s="10">
        <v>1</v>
      </c>
      <c r="F60" s="10">
        <v>1</v>
      </c>
      <c r="G60" s="10">
        <v>1</v>
      </c>
      <c r="H60" s="10">
        <v>1</v>
      </c>
      <c r="I60" s="10">
        <v>1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7">
        <f t="shared" si="4"/>
        <v>2.4152946803068018</v>
      </c>
      <c r="Q60" s="7">
        <f t="shared" si="0"/>
        <v>2.1164333063912895</v>
      </c>
      <c r="R60" s="7">
        <f t="shared" si="1"/>
        <v>1.5913969895593929</v>
      </c>
      <c r="S60" s="7">
        <f t="shared" si="5"/>
        <v>2.472066162320274</v>
      </c>
      <c r="T60" s="7">
        <f t="shared" si="2"/>
        <v>0.606091527337418</v>
      </c>
      <c r="U60" s="7">
        <f t="shared" si="3"/>
        <v>0.606091527337418</v>
      </c>
      <c r="V60" s="7" t="str">
        <f t="shared" si="6"/>
        <v>Cluster 4</v>
      </c>
      <c r="W60" s="1"/>
      <c r="X60" s="1"/>
      <c r="Y60" s="1"/>
      <c r="Z60" s="1"/>
    </row>
    <row r="61" spans="1:26" ht="13.2">
      <c r="A61" s="8" t="s">
        <v>72</v>
      </c>
      <c r="B61" s="10">
        <v>1</v>
      </c>
      <c r="C61" s="10">
        <v>1</v>
      </c>
      <c r="D61" s="10">
        <v>1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7">
        <f t="shared" si="4"/>
        <v>3.2914508036302679</v>
      </c>
      <c r="Q61" s="7">
        <f t="shared" si="0"/>
        <v>0.30769230800000003</v>
      </c>
      <c r="R61" s="7">
        <f t="shared" si="1"/>
        <v>2.7445481191589081</v>
      </c>
      <c r="S61" s="7">
        <f t="shared" si="5"/>
        <v>1.0540925532840504</v>
      </c>
      <c r="T61" s="7">
        <f t="shared" si="2"/>
        <v>1.9112983083522583</v>
      </c>
      <c r="U61" s="7">
        <f t="shared" si="3"/>
        <v>0.30769230800000003</v>
      </c>
      <c r="V61" s="7" t="str">
        <f t="shared" si="6"/>
        <v>Cluster 1</v>
      </c>
      <c r="W61" s="1"/>
      <c r="X61" s="1"/>
      <c r="Y61" s="1"/>
      <c r="Z61" s="1"/>
    </row>
    <row r="62" spans="1:26" ht="15" customHeight="1">
      <c r="A62" s="8" t="s">
        <v>73</v>
      </c>
      <c r="B62" s="10">
        <v>1</v>
      </c>
      <c r="C62" s="10">
        <v>1</v>
      </c>
      <c r="D62" s="10">
        <v>1</v>
      </c>
      <c r="E62" s="10">
        <v>1</v>
      </c>
      <c r="F62" s="10">
        <v>1</v>
      </c>
      <c r="G62" s="10">
        <v>1</v>
      </c>
      <c r="H62" s="10">
        <v>1</v>
      </c>
      <c r="I62" s="10">
        <v>1</v>
      </c>
      <c r="J62" s="10">
        <v>1</v>
      </c>
      <c r="K62" s="10">
        <v>1</v>
      </c>
      <c r="L62" s="10">
        <v>1</v>
      </c>
      <c r="M62" s="10">
        <v>1</v>
      </c>
      <c r="N62" s="10">
        <v>1</v>
      </c>
      <c r="O62" s="10">
        <v>1</v>
      </c>
      <c r="P62" s="7">
        <f t="shared" si="4"/>
        <v>8.6956522000000036E-2</v>
      </c>
      <c r="Q62" s="7">
        <f t="shared" si="0"/>
        <v>3.2371731403189368</v>
      </c>
      <c r="R62" s="7">
        <f t="shared" si="1"/>
        <v>1.6390212116927281</v>
      </c>
      <c r="S62" s="7">
        <f t="shared" si="5"/>
        <v>3.4801021696049226</v>
      </c>
      <c r="T62" s="7">
        <f t="shared" si="2"/>
        <v>2.5233602476678203</v>
      </c>
      <c r="U62" s="7">
        <f t="shared" si="3"/>
        <v>8.6956522000000036E-2</v>
      </c>
      <c r="V62" s="7" t="str">
        <f t="shared" si="6"/>
        <v>Cluster 0</v>
      </c>
      <c r="W62" s="1"/>
      <c r="X62" s="1"/>
      <c r="Y62" s="1"/>
      <c r="Z62" s="1"/>
    </row>
    <row r="63" spans="1:26" ht="13.2">
      <c r="A63" s="8" t="s">
        <v>74</v>
      </c>
      <c r="B63" s="10">
        <v>1</v>
      </c>
      <c r="C63" s="10">
        <v>1</v>
      </c>
      <c r="D63" s="10">
        <v>1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7">
        <f t="shared" si="4"/>
        <v>3.2914508036302679</v>
      </c>
      <c r="Q63" s="7">
        <f t="shared" si="0"/>
        <v>0.30769230800000003</v>
      </c>
      <c r="R63" s="7">
        <f t="shared" si="1"/>
        <v>2.7445481191589081</v>
      </c>
      <c r="S63" s="7">
        <f t="shared" si="5"/>
        <v>1.0540925532840504</v>
      </c>
      <c r="T63" s="7">
        <f t="shared" si="2"/>
        <v>1.9112983083522583</v>
      </c>
      <c r="U63" s="7">
        <f t="shared" si="3"/>
        <v>0.30769230800000003</v>
      </c>
      <c r="V63" s="7" t="str">
        <f t="shared" si="6"/>
        <v>Cluster 1</v>
      </c>
      <c r="W63" s="1"/>
      <c r="X63" s="1"/>
      <c r="Y63" s="1"/>
      <c r="Z63" s="1"/>
    </row>
    <row r="64" spans="1:26" ht="15" customHeight="1">
      <c r="A64" s="8" t="s">
        <v>75</v>
      </c>
      <c r="B64" s="10">
        <v>1</v>
      </c>
      <c r="C64" s="10">
        <v>1</v>
      </c>
      <c r="D64" s="10">
        <v>1</v>
      </c>
      <c r="E64" s="10">
        <v>1</v>
      </c>
      <c r="F64" s="10">
        <v>1</v>
      </c>
      <c r="G64" s="10">
        <v>1</v>
      </c>
      <c r="H64" s="10">
        <v>1</v>
      </c>
      <c r="I64" s="10">
        <v>1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 s="7">
        <f t="shared" si="4"/>
        <v>2.4152946803068018</v>
      </c>
      <c r="Q64" s="7">
        <f t="shared" si="0"/>
        <v>2.1164333063912895</v>
      </c>
      <c r="R64" s="7">
        <f t="shared" si="1"/>
        <v>1.5913969895593929</v>
      </c>
      <c r="S64" s="7">
        <f t="shared" si="5"/>
        <v>2.472066162320274</v>
      </c>
      <c r="T64" s="7">
        <f t="shared" si="2"/>
        <v>0.606091527337418</v>
      </c>
      <c r="U64" s="7">
        <f t="shared" si="3"/>
        <v>0.606091527337418</v>
      </c>
      <c r="V64" s="7" t="str">
        <f t="shared" si="6"/>
        <v>Cluster 4</v>
      </c>
      <c r="W64" s="1"/>
      <c r="X64" s="1"/>
      <c r="Y64" s="1"/>
      <c r="Z64" s="1"/>
    </row>
    <row r="65" spans="1:27" ht="15" customHeight="1">
      <c r="A65" s="8" t="s">
        <v>76</v>
      </c>
      <c r="B65" s="10">
        <v>1</v>
      </c>
      <c r="C65" s="10">
        <v>1</v>
      </c>
      <c r="D65" s="10">
        <v>1</v>
      </c>
      <c r="E65" s="10">
        <v>1</v>
      </c>
      <c r="F65" s="10">
        <v>1</v>
      </c>
      <c r="G65" s="10">
        <v>1</v>
      </c>
      <c r="H65" s="10">
        <v>1</v>
      </c>
      <c r="I65" s="10">
        <v>1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7">
        <f t="shared" si="4"/>
        <v>2.4152946803068018</v>
      </c>
      <c r="Q65" s="7">
        <f t="shared" si="0"/>
        <v>2.1164333063912895</v>
      </c>
      <c r="R65" s="7">
        <f t="shared" si="1"/>
        <v>1.5913969895593929</v>
      </c>
      <c r="S65" s="7">
        <f t="shared" si="5"/>
        <v>2.472066162320274</v>
      </c>
      <c r="T65" s="7">
        <f t="shared" si="2"/>
        <v>0.606091527337418</v>
      </c>
      <c r="U65" s="7">
        <f t="shared" si="3"/>
        <v>0.606091527337418</v>
      </c>
      <c r="V65" s="7" t="str">
        <f t="shared" si="6"/>
        <v>Cluster 4</v>
      </c>
      <c r="W65" s="1"/>
      <c r="X65" s="1"/>
      <c r="Y65" s="1"/>
      <c r="Z65" s="1"/>
    </row>
    <row r="66" spans="1:27" ht="12.75" customHeight="1">
      <c r="A66" s="8" t="s">
        <v>77</v>
      </c>
      <c r="B66" s="10">
        <v>1</v>
      </c>
      <c r="C66" s="10">
        <v>1</v>
      </c>
      <c r="D66" s="10">
        <v>1</v>
      </c>
      <c r="E66" s="10">
        <v>1</v>
      </c>
      <c r="F66" s="10">
        <v>1</v>
      </c>
      <c r="G66" s="10">
        <v>1</v>
      </c>
      <c r="H66" s="10">
        <v>1</v>
      </c>
      <c r="I66" s="10">
        <v>1</v>
      </c>
      <c r="J66" s="10">
        <v>1</v>
      </c>
      <c r="K66" s="10">
        <v>1</v>
      </c>
      <c r="L66" s="10">
        <v>1</v>
      </c>
      <c r="M66" s="10">
        <v>1</v>
      </c>
      <c r="N66" s="10">
        <v>1</v>
      </c>
      <c r="O66" s="10">
        <v>1</v>
      </c>
      <c r="P66" s="7">
        <f t="shared" si="4"/>
        <v>8.6956522000000036E-2</v>
      </c>
      <c r="Q66" s="7">
        <f t="shared" si="0"/>
        <v>3.2371731403189368</v>
      </c>
      <c r="R66" s="7">
        <f t="shared" si="1"/>
        <v>1.6390212116927281</v>
      </c>
      <c r="S66" s="7">
        <f t="shared" si="5"/>
        <v>3.4801021696049226</v>
      </c>
      <c r="T66" s="7">
        <f t="shared" si="2"/>
        <v>2.5233602476678203</v>
      </c>
      <c r="U66" s="7">
        <f t="shared" si="3"/>
        <v>8.6956522000000036E-2</v>
      </c>
      <c r="V66" s="7" t="str">
        <f t="shared" si="6"/>
        <v>Cluster 0</v>
      </c>
      <c r="W66" s="1"/>
      <c r="X66" s="1"/>
      <c r="Y66" s="1"/>
      <c r="Z66" s="1"/>
    </row>
    <row r="67" spans="1:27" ht="12.75" customHeight="1">
      <c r="A67" s="8" t="s">
        <v>78</v>
      </c>
      <c r="B67" s="10">
        <v>1</v>
      </c>
      <c r="C67" s="10">
        <v>1</v>
      </c>
      <c r="D67" s="10">
        <v>1</v>
      </c>
      <c r="E67" s="10">
        <v>1</v>
      </c>
      <c r="F67" s="10">
        <v>1</v>
      </c>
      <c r="G67" s="10">
        <v>1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7">
        <f t="shared" si="4"/>
        <v>2.7988655545985655</v>
      </c>
      <c r="Q67" s="7">
        <f t="shared" ref="Q67:Q75" si="7">SQRT((((B67-$B$78)^2)+((C67-$C$78)^2)+((D67-$D$78)^2)+((E67-$E$78)^2)+((F67-$F$78)^2)+((G67-$G$78)^2)+((H67-$H$78)^2)+((I67-$I$78)^2)+((J67-$J$78)^2)+((K67-$K$78)^2)+((L67-$L$78)^2)+((M67-$M$78)^2)+((N67-$N$78)^2)+((O67-$O$78)^2)))</f>
        <v>1.5745761145153849</v>
      </c>
      <c r="R67" s="7">
        <f t="shared" ref="R67:R75" si="8">SQRT((((B67-$B$79)^2)+((C67-$C$79)^2)+((D67-$D$79)^2)+((E67-$E$79)^2)+((F67-$F$79)^2)+((G67-$G$79)^2)+((H67-$H$79)^2)+((I67-$I$79)^2)+((J67-$J$79)^2)+((K67-$K$79)^2)+((L67-$L$79)^2)+((M67-$M$79)^2)+((N67-$N$79)^2)+((O67-$O$79)^2)))</f>
        <v>2.1289773080938881</v>
      </c>
      <c r="S67" s="7">
        <f t="shared" ref="S67:S75" si="9">SQRT((((B67-$B$80)^2)+((C67-$C$80)^2)+((D67-$D$80)^2)+((E67-$E$80)^2)+((F67-$F$80)^2)+((G67-$G$80)^2)+((H67-$H$80)^2)+((I67-$I$80)^2)+((J67-$J$80)^2)+((K67-$K$80)^2)+((L67-$L$80)^2)+((M67-$M$80)^2)+((N67-$N$80)^2)+((O67-$O$80)^2)))</f>
        <v>2.0275875100446066</v>
      </c>
      <c r="T67" s="7">
        <f t="shared" ref="T67:T75" si="10">SQRT((((B67-$B$81)^2)+((C67-$C$81)^2)+((D67-$D$81)^2)+((E67-$E$81)^2)+((F67-$F$81)^2)+((G67-$G$81)^2)+((H67-$H$81)^2)+((I67-$I$81)^2)+((J67-$J$81)^2)+((K67-$K$81)^2)+((L67-$L$81)^2)+((M67-$M$81)^2)+((N67-$N$81)^2)+((O67-$O$81)^2)))</f>
        <v>0.80812203503567714</v>
      </c>
      <c r="U67" s="7">
        <f t="shared" ref="U67:U75" si="11">MIN(P67:T67)</f>
        <v>0.80812203503567714</v>
      </c>
      <c r="V67" s="7" t="str">
        <f t="shared" ref="V67:V75" si="12">IF(MIN(P67:T67)=P67,"Cluster 0",IF(MIN(P67:T67)=Q67,"Cluster 1",IF(MIN(P67:T67)=R67,"Cluster 2",IF(MIN(P67:T67)=S67,"Cluster 3","Cluster 4"))))</f>
        <v>Cluster 4</v>
      </c>
      <c r="W67" s="1"/>
      <c r="X67" s="1"/>
      <c r="Y67" s="1"/>
      <c r="Z67" s="1"/>
    </row>
    <row r="68" spans="1:27" ht="12.75" customHeight="1">
      <c r="A68" s="8" t="s">
        <v>79</v>
      </c>
      <c r="B68" s="10">
        <v>1</v>
      </c>
      <c r="C68" s="10">
        <v>1</v>
      </c>
      <c r="D68" s="10">
        <v>0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7">
        <f t="shared" ref="P68:P75" si="13">SQRT((((B68-$B$77)^2)+((C68-$C$77)^2)+((D68-$D$77)^2)+((E68-$E$77)^2)+((F68-$F$77)^2)+((G68-$G$77)^2)+((H68-$H$77)^2)+((I68-$I$77)^2)+((J68-$J$77)^2)+((K68-$K$77)^2)+((L68-$L$77)^2)+((M68-$M$77)^2)+((N68-$N$77)^2)+((O68-$O$77)^2)))</f>
        <v>3.4400070338181483</v>
      </c>
      <c r="Q68" s="7">
        <f t="shared" si="7"/>
        <v>1.0462669623009067</v>
      </c>
      <c r="R68" s="7">
        <f t="shared" si="8"/>
        <v>2.9210519301064641</v>
      </c>
      <c r="S68" s="7">
        <f t="shared" si="9"/>
        <v>0.33333333300000001</v>
      </c>
      <c r="T68" s="7">
        <f t="shared" si="10"/>
        <v>2.1570955527074371</v>
      </c>
      <c r="U68" s="7">
        <f t="shared" si="11"/>
        <v>0.33333333300000001</v>
      </c>
      <c r="V68" s="7" t="str">
        <f t="shared" si="12"/>
        <v>Cluster 3</v>
      </c>
      <c r="W68" s="1"/>
      <c r="X68" s="1"/>
      <c r="Y68" s="1"/>
      <c r="Z68" s="1"/>
    </row>
    <row r="69" spans="1:27" ht="12.75" customHeight="1">
      <c r="A69" s="8" t="s">
        <v>80</v>
      </c>
      <c r="B69" s="10">
        <v>1</v>
      </c>
      <c r="C69" s="10">
        <v>1</v>
      </c>
      <c r="D69" s="10">
        <v>1</v>
      </c>
      <c r="E69" s="10">
        <v>1</v>
      </c>
      <c r="F69" s="10">
        <v>1</v>
      </c>
      <c r="G69" s="10">
        <v>1</v>
      </c>
      <c r="H69" s="10">
        <v>1</v>
      </c>
      <c r="I69" s="10">
        <v>1</v>
      </c>
      <c r="J69" s="10">
        <v>1</v>
      </c>
      <c r="K69" s="10">
        <v>1</v>
      </c>
      <c r="L69" s="10">
        <v>1</v>
      </c>
      <c r="M69" s="10">
        <v>1</v>
      </c>
      <c r="N69" s="10">
        <v>0</v>
      </c>
      <c r="O69" s="10">
        <v>0</v>
      </c>
      <c r="P69" s="7">
        <f t="shared" si="13"/>
        <v>1.3541227391630113</v>
      </c>
      <c r="Q69" s="7">
        <f t="shared" si="7"/>
        <v>2.9119220354264925</v>
      </c>
      <c r="R69" s="7">
        <f t="shared" si="8"/>
        <v>0.82848689330531844</v>
      </c>
      <c r="S69" s="7">
        <f t="shared" si="9"/>
        <v>3.1797973380215425</v>
      </c>
      <c r="T69" s="7">
        <f t="shared" si="10"/>
        <v>2.0898198342226069</v>
      </c>
      <c r="U69" s="7">
        <f t="shared" si="11"/>
        <v>0.82848689330531844</v>
      </c>
      <c r="V69" s="7" t="str">
        <f t="shared" si="12"/>
        <v>Cluster 2</v>
      </c>
      <c r="W69" s="1"/>
      <c r="X69" s="1"/>
      <c r="Y69" s="1"/>
      <c r="Z69" s="1"/>
    </row>
    <row r="70" spans="1:27" ht="12.75" customHeight="1">
      <c r="A70" s="8" t="s">
        <v>81</v>
      </c>
      <c r="B70" s="10">
        <v>1</v>
      </c>
      <c r="C70" s="10">
        <v>1</v>
      </c>
      <c r="D70" s="10">
        <v>1</v>
      </c>
      <c r="E70" s="10">
        <v>1</v>
      </c>
      <c r="F70" s="10">
        <v>1</v>
      </c>
      <c r="G70" s="10">
        <v>1</v>
      </c>
      <c r="H70" s="10">
        <v>1</v>
      </c>
      <c r="I70" s="10">
        <v>1</v>
      </c>
      <c r="J70" s="10">
        <v>1</v>
      </c>
      <c r="K70" s="10">
        <v>1</v>
      </c>
      <c r="L70" s="10">
        <v>1</v>
      </c>
      <c r="M70" s="10">
        <v>0</v>
      </c>
      <c r="N70" s="10">
        <v>0</v>
      </c>
      <c r="O70" s="10">
        <v>0</v>
      </c>
      <c r="P70" s="7">
        <f t="shared" si="13"/>
        <v>1.6833444070416299</v>
      </c>
      <c r="Q70" s="7">
        <f t="shared" si="7"/>
        <v>2.7348290514038287</v>
      </c>
      <c r="R70" s="7">
        <f t="shared" si="8"/>
        <v>0.38461538500000003</v>
      </c>
      <c r="S70" s="7">
        <f t="shared" si="9"/>
        <v>3.0184617126756614</v>
      </c>
      <c r="T70" s="7">
        <f t="shared" si="10"/>
        <v>1.8350332257237754</v>
      </c>
      <c r="U70" s="7">
        <f t="shared" si="11"/>
        <v>0.38461538500000003</v>
      </c>
      <c r="V70" s="7" t="str">
        <f t="shared" si="12"/>
        <v>Cluster 2</v>
      </c>
      <c r="W70" s="1"/>
      <c r="X70" s="1"/>
      <c r="Y70" s="1"/>
      <c r="Z70" s="1"/>
    </row>
    <row r="71" spans="1:27" ht="12.75" customHeight="1">
      <c r="A71" s="8" t="s">
        <v>82</v>
      </c>
      <c r="B71" s="10">
        <v>1</v>
      </c>
      <c r="C71" s="10">
        <v>1</v>
      </c>
      <c r="D71" s="10">
        <v>0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7">
        <f t="shared" si="13"/>
        <v>3.4400070338181483</v>
      </c>
      <c r="Q71" s="7">
        <f t="shared" si="7"/>
        <v>1.0462669623009067</v>
      </c>
      <c r="R71" s="7">
        <f t="shared" si="8"/>
        <v>2.9210519301064641</v>
      </c>
      <c r="S71" s="7">
        <f t="shared" si="9"/>
        <v>0.33333333300000001</v>
      </c>
      <c r="T71" s="7">
        <f t="shared" si="10"/>
        <v>2.1570955527074371</v>
      </c>
      <c r="U71" s="7">
        <f t="shared" si="11"/>
        <v>0.33333333300000001</v>
      </c>
      <c r="V71" s="7" t="str">
        <f t="shared" si="12"/>
        <v>Cluster 3</v>
      </c>
      <c r="W71" s="1"/>
      <c r="X71" s="1"/>
      <c r="Y71" s="1"/>
      <c r="Z71" s="1"/>
    </row>
    <row r="72" spans="1:27" ht="12.75" customHeight="1">
      <c r="A72" s="8" t="s">
        <v>83</v>
      </c>
      <c r="B72" s="10">
        <v>1</v>
      </c>
      <c r="C72" s="10">
        <v>1</v>
      </c>
      <c r="D72" s="10">
        <v>1</v>
      </c>
      <c r="E72" s="10">
        <v>1</v>
      </c>
      <c r="F72" s="10">
        <v>1</v>
      </c>
      <c r="G72" s="10">
        <v>1</v>
      </c>
      <c r="H72" s="10">
        <v>1</v>
      </c>
      <c r="I72" s="10">
        <v>1</v>
      </c>
      <c r="J72" s="10">
        <v>1</v>
      </c>
      <c r="K72" s="10">
        <v>1</v>
      </c>
      <c r="L72" s="10">
        <v>1</v>
      </c>
      <c r="M72" s="10">
        <v>1</v>
      </c>
      <c r="N72" s="10">
        <v>1</v>
      </c>
      <c r="O72" s="10">
        <v>0</v>
      </c>
      <c r="P72" s="7">
        <f t="shared" si="13"/>
        <v>0.91304347799999996</v>
      </c>
      <c r="Q72" s="7">
        <f t="shared" si="7"/>
        <v>3.0788455531907357</v>
      </c>
      <c r="R72" s="7">
        <f t="shared" si="8"/>
        <v>1.2986110011772958</v>
      </c>
      <c r="S72" s="7">
        <f t="shared" si="9"/>
        <v>3.3333333333000001</v>
      </c>
      <c r="T72" s="7">
        <f t="shared" si="10"/>
        <v>2.3167535344766832</v>
      </c>
      <c r="U72" s="7">
        <f t="shared" si="11"/>
        <v>0.91304347799999996</v>
      </c>
      <c r="V72" s="7" t="str">
        <f t="shared" si="12"/>
        <v>Cluster 0</v>
      </c>
      <c r="W72" s="1"/>
      <c r="X72" s="1"/>
      <c r="Y72" s="1"/>
      <c r="Z72" s="1"/>
    </row>
    <row r="73" spans="1:27" ht="12.75" customHeight="1">
      <c r="A73" s="8" t="s">
        <v>84</v>
      </c>
      <c r="B73" s="10">
        <v>1</v>
      </c>
      <c r="C73" s="10">
        <v>1</v>
      </c>
      <c r="D73" s="10">
        <v>1</v>
      </c>
      <c r="E73" s="10">
        <v>1</v>
      </c>
      <c r="F73" s="10">
        <v>1</v>
      </c>
      <c r="G73" s="10">
        <v>1</v>
      </c>
      <c r="H73" s="10">
        <v>1</v>
      </c>
      <c r="I73" s="10">
        <v>1</v>
      </c>
      <c r="J73" s="10">
        <v>1</v>
      </c>
      <c r="K73" s="10">
        <v>1</v>
      </c>
      <c r="L73" s="10">
        <v>1</v>
      </c>
      <c r="M73" s="10">
        <v>1</v>
      </c>
      <c r="N73" s="10">
        <v>1</v>
      </c>
      <c r="O73" s="10">
        <v>1</v>
      </c>
      <c r="P73" s="7">
        <f t="shared" si="13"/>
        <v>8.6956522000000036E-2</v>
      </c>
      <c r="Q73" s="7">
        <f t="shared" si="7"/>
        <v>3.2371731403189368</v>
      </c>
      <c r="R73" s="7">
        <f t="shared" si="8"/>
        <v>1.6390212116927281</v>
      </c>
      <c r="S73" s="7">
        <f t="shared" si="9"/>
        <v>3.4801021696049226</v>
      </c>
      <c r="T73" s="7">
        <f t="shared" si="10"/>
        <v>2.5233602476678203</v>
      </c>
      <c r="U73" s="7">
        <f t="shared" si="11"/>
        <v>8.6956522000000036E-2</v>
      </c>
      <c r="V73" s="7" t="str">
        <f t="shared" si="12"/>
        <v>Cluster 0</v>
      </c>
      <c r="W73" s="1"/>
      <c r="X73" s="1"/>
      <c r="Y73" s="1"/>
      <c r="Z73" s="1"/>
    </row>
    <row r="74" spans="1:27" ht="12.75" customHeight="1">
      <c r="A74" s="8" t="s">
        <v>85</v>
      </c>
      <c r="B74" s="10">
        <v>1</v>
      </c>
      <c r="C74" s="10">
        <v>1</v>
      </c>
      <c r="D74" s="10">
        <v>1</v>
      </c>
      <c r="E74" s="10">
        <v>1</v>
      </c>
      <c r="F74" s="10">
        <v>1</v>
      </c>
      <c r="G74" s="10">
        <v>1</v>
      </c>
      <c r="H74" s="10">
        <v>1</v>
      </c>
      <c r="I74" s="10">
        <v>1</v>
      </c>
      <c r="J74" s="10">
        <v>1</v>
      </c>
      <c r="K74" s="10">
        <v>1</v>
      </c>
      <c r="L74" s="10">
        <v>1</v>
      </c>
      <c r="M74" s="10">
        <v>0</v>
      </c>
      <c r="N74" s="10">
        <v>0</v>
      </c>
      <c r="O74" s="10">
        <v>0</v>
      </c>
      <c r="P74" s="7">
        <f t="shared" si="13"/>
        <v>1.6833444070416299</v>
      </c>
      <c r="Q74" s="7">
        <f t="shared" si="7"/>
        <v>2.7348290514038287</v>
      </c>
      <c r="R74" s="7">
        <f t="shared" si="8"/>
        <v>0.38461538500000003</v>
      </c>
      <c r="S74" s="7">
        <f t="shared" si="9"/>
        <v>3.0184617126756614</v>
      </c>
      <c r="T74" s="7">
        <f t="shared" si="10"/>
        <v>1.8350332257237754</v>
      </c>
      <c r="U74" s="7">
        <f t="shared" si="11"/>
        <v>0.38461538500000003</v>
      </c>
      <c r="V74" s="7" t="str">
        <f t="shared" si="12"/>
        <v>Cluster 2</v>
      </c>
      <c r="W74" s="1"/>
      <c r="X74" s="1"/>
      <c r="Y74" s="1"/>
      <c r="Z74" s="1"/>
    </row>
    <row r="75" spans="1:27" ht="12.75" customHeight="1">
      <c r="A75" s="8" t="s">
        <v>86</v>
      </c>
      <c r="B75" s="10">
        <v>1</v>
      </c>
      <c r="C75" s="10">
        <v>1</v>
      </c>
      <c r="D75" s="10">
        <v>1</v>
      </c>
      <c r="E75" s="10">
        <v>1</v>
      </c>
      <c r="F75" s="10">
        <v>1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1</v>
      </c>
      <c r="P75" s="7">
        <f t="shared" si="13"/>
        <v>8.6956522000000036E-2</v>
      </c>
      <c r="Q75" s="7">
        <f t="shared" si="7"/>
        <v>3.2371731403189368</v>
      </c>
      <c r="R75" s="7">
        <f t="shared" si="8"/>
        <v>1.6390212116927281</v>
      </c>
      <c r="S75" s="7">
        <f t="shared" si="9"/>
        <v>3.4801021696049226</v>
      </c>
      <c r="T75" s="7">
        <f t="shared" si="10"/>
        <v>2.5233602476678203</v>
      </c>
      <c r="U75" s="7">
        <f t="shared" si="11"/>
        <v>8.6956522000000036E-2</v>
      </c>
      <c r="V75" s="7" t="str">
        <f t="shared" si="12"/>
        <v>Cluster 0</v>
      </c>
      <c r="W75" s="1"/>
      <c r="X75" s="1"/>
      <c r="Y75" s="1"/>
      <c r="Z75" s="1"/>
    </row>
    <row r="76" spans="1:27" ht="12.75" customHeight="1">
      <c r="A76" s="12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15" t="s">
        <v>105</v>
      </c>
      <c r="V76" s="15" t="s">
        <v>104</v>
      </c>
      <c r="W76" s="16" t="s">
        <v>99</v>
      </c>
      <c r="X76" s="16" t="s">
        <v>100</v>
      </c>
      <c r="Y76" s="16" t="s">
        <v>101</v>
      </c>
      <c r="Z76" s="16" t="s">
        <v>102</v>
      </c>
      <c r="AA76" s="16" t="s">
        <v>108</v>
      </c>
    </row>
    <row r="77" spans="1:27" ht="12.75" customHeight="1">
      <c r="A77" s="13" t="s">
        <v>91</v>
      </c>
      <c r="B77" s="14">
        <v>1</v>
      </c>
      <c r="C77" s="14">
        <v>1</v>
      </c>
      <c r="D77" s="14">
        <v>1</v>
      </c>
      <c r="E77" s="14">
        <v>1</v>
      </c>
      <c r="F77" s="14">
        <v>1</v>
      </c>
      <c r="G77" s="14">
        <v>1</v>
      </c>
      <c r="H77" s="14">
        <v>1</v>
      </c>
      <c r="I77" s="14">
        <v>1</v>
      </c>
      <c r="J77" s="14">
        <v>1</v>
      </c>
      <c r="K77" s="14">
        <v>1</v>
      </c>
      <c r="L77" s="14">
        <v>1</v>
      </c>
      <c r="M77" s="14">
        <v>1</v>
      </c>
      <c r="N77" s="14">
        <v>1</v>
      </c>
      <c r="O77" s="14">
        <v>0.91304347799999996</v>
      </c>
      <c r="P77" s="7"/>
      <c r="Q77" s="7"/>
      <c r="R77" s="7"/>
      <c r="S77" s="7"/>
      <c r="T77" s="7"/>
      <c r="U77" s="7"/>
      <c r="V77" s="17">
        <f>COUNTIF(V2:V75, "Cluster 0")</f>
        <v>23</v>
      </c>
      <c r="W77" s="1">
        <f>COUNTIF(V2:V75, "Cluster 1")</f>
        <v>13</v>
      </c>
      <c r="X77" s="1">
        <f>COUNTIF(V2:V75, "Cluster 2")</f>
        <v>13</v>
      </c>
      <c r="Y77" s="1">
        <f>COUNTIF(V2:V75, "Cluster 3")</f>
        <v>18</v>
      </c>
      <c r="Z77" s="1">
        <f>COUNTIF(V2:V75, "Cluster 4")</f>
        <v>7</v>
      </c>
      <c r="AA77">
        <f>SUM(V77:Z77)</f>
        <v>74</v>
      </c>
    </row>
    <row r="78" spans="1:27" ht="12.75" customHeight="1">
      <c r="A78" s="13" t="s">
        <v>87</v>
      </c>
      <c r="B78" s="14">
        <v>1</v>
      </c>
      <c r="C78" s="14">
        <v>1</v>
      </c>
      <c r="D78" s="14">
        <v>1</v>
      </c>
      <c r="E78" s="14">
        <v>0.30769230800000003</v>
      </c>
      <c r="F78" s="14">
        <v>1.11022302E-16</v>
      </c>
      <c r="G78" s="14">
        <v>1.11022302E-16</v>
      </c>
      <c r="H78" s="14">
        <v>1.11022302E-16</v>
      </c>
      <c r="I78" s="14">
        <v>1.11022302E-16</v>
      </c>
      <c r="J78" s="14">
        <v>-1.11022302E-16</v>
      </c>
      <c r="K78" s="14">
        <v>-1.11022302E-16</v>
      </c>
      <c r="L78" s="14">
        <v>0</v>
      </c>
      <c r="M78" s="14">
        <v>-5.5511151200000003E-17</v>
      </c>
      <c r="N78" s="14">
        <v>-5.5511151200000003E-17</v>
      </c>
      <c r="O78" s="14">
        <v>0</v>
      </c>
      <c r="P78" s="7"/>
      <c r="Q78" s="7"/>
      <c r="R78" s="7"/>
      <c r="S78" s="7"/>
      <c r="T78" s="7"/>
      <c r="U78" s="15" t="s">
        <v>106</v>
      </c>
      <c r="V78" s="28" t="s">
        <v>100</v>
      </c>
      <c r="W78" s="16" t="s">
        <v>102</v>
      </c>
      <c r="X78" s="16" t="s">
        <v>101</v>
      </c>
      <c r="Y78" s="16" t="s">
        <v>99</v>
      </c>
      <c r="Z78" s="16" t="s">
        <v>104</v>
      </c>
    </row>
    <row r="79" spans="1:27" ht="12.75" customHeight="1">
      <c r="A79" s="13" t="s">
        <v>88</v>
      </c>
      <c r="B79" s="14">
        <v>1</v>
      </c>
      <c r="C79" s="14">
        <v>1</v>
      </c>
      <c r="D79" s="14">
        <v>1</v>
      </c>
      <c r="E79" s="14">
        <v>1</v>
      </c>
      <c r="F79" s="14">
        <v>1</v>
      </c>
      <c r="G79" s="14">
        <v>1</v>
      </c>
      <c r="H79" s="14">
        <v>1</v>
      </c>
      <c r="I79" s="14">
        <v>1</v>
      </c>
      <c r="J79" s="14">
        <v>1</v>
      </c>
      <c r="K79" s="14">
        <v>1</v>
      </c>
      <c r="L79" s="14">
        <v>0.69230769199999997</v>
      </c>
      <c r="M79" s="14">
        <v>0.23076923099999999</v>
      </c>
      <c r="N79" s="14">
        <v>-5.5511151200000003E-17</v>
      </c>
      <c r="O79" s="14">
        <v>0</v>
      </c>
      <c r="P79" s="7"/>
      <c r="Q79" s="7"/>
      <c r="R79" s="7"/>
      <c r="S79" s="7"/>
      <c r="T79" s="7"/>
      <c r="U79" s="7"/>
      <c r="V79" s="13" t="s">
        <v>103</v>
      </c>
      <c r="W79" s="1"/>
      <c r="X79" s="1"/>
      <c r="Y79" s="1"/>
      <c r="Z79" s="1"/>
    </row>
    <row r="80" spans="1:27" ht="12.75" customHeight="1">
      <c r="A80" s="13" t="s">
        <v>89</v>
      </c>
      <c r="B80" s="14">
        <v>1</v>
      </c>
      <c r="C80" s="14">
        <v>0.66666666699999999</v>
      </c>
      <c r="D80" s="14">
        <v>2.2204460500000001E-16</v>
      </c>
      <c r="E80" s="14">
        <v>0</v>
      </c>
      <c r="F80" s="14">
        <v>2.2204460500000001E-16</v>
      </c>
      <c r="G80" s="14">
        <v>2.2204460500000001E-16</v>
      </c>
      <c r="H80" s="14">
        <v>1.11022302E-16</v>
      </c>
      <c r="I80" s="14">
        <v>1.11022302E-16</v>
      </c>
      <c r="J80" s="14">
        <v>0</v>
      </c>
      <c r="K80" s="14">
        <v>0</v>
      </c>
      <c r="L80" s="14">
        <v>0</v>
      </c>
      <c r="M80" s="14">
        <v>-1.11022302E-16</v>
      </c>
      <c r="N80" s="14">
        <v>5.5511151200000003E-17</v>
      </c>
      <c r="O80" s="14">
        <v>-5.5511151200000003E-17</v>
      </c>
      <c r="P80" s="7"/>
      <c r="Q80" s="7"/>
      <c r="R80" s="7"/>
      <c r="S80" s="7"/>
      <c r="T80" s="7"/>
      <c r="U80" s="7"/>
      <c r="V80" s="7"/>
      <c r="W80" s="1"/>
      <c r="X80" s="1"/>
      <c r="Y80" s="1"/>
      <c r="Z80" s="1"/>
    </row>
    <row r="81" spans="1:26" ht="12.75" customHeight="1">
      <c r="A81" s="13" t="s">
        <v>90</v>
      </c>
      <c r="B81" s="14">
        <v>1</v>
      </c>
      <c r="C81" s="14">
        <v>1</v>
      </c>
      <c r="D81" s="14">
        <v>1</v>
      </c>
      <c r="E81" s="14">
        <v>1</v>
      </c>
      <c r="F81" s="14">
        <v>1</v>
      </c>
      <c r="G81" s="14">
        <v>1</v>
      </c>
      <c r="H81" s="14">
        <v>0.571428571</v>
      </c>
      <c r="I81" s="14">
        <v>0.571428571</v>
      </c>
      <c r="J81" s="14">
        <v>5.5511151200000003E-17</v>
      </c>
      <c r="K81" s="14">
        <v>5.5511151200000003E-17</v>
      </c>
      <c r="L81" s="14">
        <v>0</v>
      </c>
      <c r="M81" s="14">
        <v>0</v>
      </c>
      <c r="N81" s="14">
        <v>5.5511151200000003E-17</v>
      </c>
      <c r="O81" s="14">
        <v>0</v>
      </c>
      <c r="P81" s="7"/>
      <c r="Q81" s="7"/>
      <c r="R81" s="7"/>
      <c r="S81" s="7"/>
      <c r="T81" s="7"/>
      <c r="U81" s="7"/>
      <c r="V81" s="7"/>
      <c r="W81" s="1"/>
      <c r="X81" s="1"/>
      <c r="Y81" s="1"/>
      <c r="Z81" s="1"/>
    </row>
    <row r="82" spans="1:26" ht="12.75" customHeight="1">
      <c r="A82" s="2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8" t="s">
        <v>12</v>
      </c>
      <c r="B83" s="19" t="s">
        <v>0</v>
      </c>
      <c r="C83" s="19" t="s">
        <v>1</v>
      </c>
      <c r="D83" s="19" t="s">
        <v>2</v>
      </c>
      <c r="E83" s="19" t="s">
        <v>3</v>
      </c>
      <c r="F83" s="19" t="s">
        <v>4</v>
      </c>
      <c r="G83" s="19" t="s">
        <v>5</v>
      </c>
      <c r="H83" s="19" t="s">
        <v>6</v>
      </c>
      <c r="I83" s="19" t="s">
        <v>7</v>
      </c>
      <c r="J83" s="19" t="s">
        <v>8</v>
      </c>
      <c r="K83" s="19" t="s">
        <v>9</v>
      </c>
      <c r="L83" s="19" t="s">
        <v>10</v>
      </c>
      <c r="M83" s="19" t="s">
        <v>10</v>
      </c>
      <c r="N83" s="19" t="s">
        <v>11</v>
      </c>
      <c r="O83" s="19" t="s">
        <v>9</v>
      </c>
      <c r="P83" s="19" t="s">
        <v>92</v>
      </c>
      <c r="Q83" s="19" t="s">
        <v>93</v>
      </c>
      <c r="R83" s="19" t="s">
        <v>94</v>
      </c>
      <c r="S83" s="19" t="s">
        <v>95</v>
      </c>
      <c r="T83" s="19" t="s">
        <v>96</v>
      </c>
      <c r="U83" s="19" t="s">
        <v>97</v>
      </c>
      <c r="V83" s="19" t="s">
        <v>98</v>
      </c>
      <c r="W83" s="1"/>
      <c r="X83" s="1"/>
      <c r="Y83" s="1"/>
      <c r="Z83" s="1"/>
    </row>
    <row r="84" spans="1:26" ht="12.75" customHeight="1">
      <c r="A84" s="20" t="s">
        <v>13</v>
      </c>
      <c r="B84" s="21">
        <v>1</v>
      </c>
      <c r="C84" s="21">
        <v>1</v>
      </c>
      <c r="D84" s="21">
        <v>1</v>
      </c>
      <c r="E84" s="21">
        <v>1</v>
      </c>
      <c r="F84" s="21">
        <v>1</v>
      </c>
      <c r="G84" s="21">
        <v>1</v>
      </c>
      <c r="H84" s="21">
        <v>1</v>
      </c>
      <c r="I84" s="21">
        <v>1</v>
      </c>
      <c r="J84" s="21">
        <v>1</v>
      </c>
      <c r="K84" s="21">
        <v>1</v>
      </c>
      <c r="L84" s="21">
        <v>1</v>
      </c>
      <c r="M84" s="21">
        <v>0</v>
      </c>
      <c r="N84" s="21">
        <v>0</v>
      </c>
      <c r="O84" s="21">
        <v>0</v>
      </c>
      <c r="P84">
        <f>SQRT((((B84-$B$159)^2)+((C84-$C$159)^2)+((D84-$D$159)^2)+((E84-$E$159)^2)+((F84-$F$159)^2)+((G84-$G$159)^2)+((H84-$H$159)^2)+((I84-$I$159)^2)+((J84-$J$159)^2)+((K84-$K$159)^2)+((L84-$L$159)^2)+((M84-$M$159)^2)+((N84-$N$159)^2)+((O84-$O$159)^2)))</f>
        <v>1.8350332257237754</v>
      </c>
      <c r="Q84">
        <f>SQRT((((B84-$B$160)^2)+((C84-$C$160)^2)+((D84-$D$160)^2)+((E84-$E$160)^2)+((F84-$F$160)^2)+((G84-$G$160)^2)+((H84-$H$160)^2)+((I84-$I$160)^2)+((J84-$J$160)^2)+((K84-$K$160)^2)+((L84-$L$160)^2)+((M84-$M$160)^2)+((N84-$N$160)^2)+((O84-$O$160)^2)))</f>
        <v>3.0184617126756614</v>
      </c>
      <c r="R84">
        <f>SQRT((((B84-$B$161)^2)+((C84-$C$161)^2)+((D84-$D$161)^2)+((E84-$E$161)^2)+((F84-$F$161)^2)+((G84-$G$161)^2)+((H84-$H$161)^2)+((I84-$I$161)^2)+((J84-$J$161)^2)+((K84-$K$161)^2)+((L84-$L$161)^2)+((M84-$M$161)^2)+((N84-$N$161)^2)+((O84-$O$161)^2)))</f>
        <v>1.6833444070416299</v>
      </c>
      <c r="S84">
        <f>SQRT((((B84-$B$162)^2)+((C84-$C$162)^2)+((D84-$D$162)^2)+((E84-$E$162)^2)+((F84-$F$162)^2)+((G84-$G$162)^2)+((H84-$H$162)^2)+((I84-$I$162)^2)+((J84-$J$162)^2)+((K84-$K$162)^2)+((L84-$L$162)^2)+((M84-$M$162)^2)+((N84-$N$162)^2)+((O84-$O$162)^2)))</f>
        <v>0.38461538500000003</v>
      </c>
      <c r="T84">
        <f>SQRT((((B84-$B$163)^2)+((C84-$C$163)^2)+((D84-$D$163)^2)+((E84-$E$163)^2)+((F84-$F$163)^2)+((G84-$G$163)^2)+((H84-$H$163)^2)+((I84-$I$163)^2)+((J84-$J$163)^2)+((K84-$K$163)^2)+((L84-$L$163)^2)+((M84-$M$163)^2)+((N84-$N$163)^2)+((O84-$O$163)^2)))</f>
        <v>2.7348290514038287</v>
      </c>
      <c r="U84">
        <f>MIN(P84:T84)</f>
        <v>0.38461538500000003</v>
      </c>
      <c r="V84" t="str">
        <f>IF(MIN(P84:T84)=P84,"Cluster 0",IF(MIN(P84:T84)=Q84,"Cluster 1",IF(MIN(P84:T84)=R84,"Cluster 2",IF(MIN(P84:T84)=S84,"Cluster 3","Cluster 4"))))</f>
        <v>Cluster 3</v>
      </c>
    </row>
    <row r="85" spans="1:26" ht="12.75" customHeight="1">
      <c r="A85" s="22" t="s">
        <v>14</v>
      </c>
      <c r="B85" s="21">
        <v>1</v>
      </c>
      <c r="C85" s="21">
        <v>0</v>
      </c>
      <c r="D85" s="21">
        <v>0</v>
      </c>
      <c r="E85" s="21">
        <v>0</v>
      </c>
      <c r="F85" s="21">
        <v>0</v>
      </c>
      <c r="G85" s="21">
        <v>0</v>
      </c>
      <c r="H85" s="21">
        <v>0</v>
      </c>
      <c r="I85" s="21">
        <v>0</v>
      </c>
      <c r="J85" s="21">
        <v>0</v>
      </c>
      <c r="K85" s="21">
        <v>0</v>
      </c>
      <c r="L85" s="21">
        <v>0</v>
      </c>
      <c r="M85" s="21">
        <v>0</v>
      </c>
      <c r="N85" s="21">
        <v>0</v>
      </c>
      <c r="O85" s="21">
        <v>0</v>
      </c>
      <c r="P85">
        <f>SQRT((((B85-$B$159)^2)+((C85-$C$159)^2)+((D85-$D$159)^2)+((E85-$E$159)^2)+((F85-$F$159)^2)+((G85-$G$159)^2)+((H85-$H$159)^2)+((I85-$I$159)^2)+((J85-$J$159)^2)+((K85-$K$159)^2)+((L85-$L$159)^2)+((M85-$M$159)^2)+((N85-$N$159)^2)+((O85-$O$159)^2)))</f>
        <v>2.3776167108073167</v>
      </c>
      <c r="Q85">
        <f t="shared" ref="Q85:Q148" si="14">SQRT((((B85-$B$160)^2)+((C85-$C$160)^2)+((D85-$D$160)^2)+((E85-$E$160)^2)+((F85-$F$160)^2)+((G85-$G$160)^2)+((H85-$H$160)^2)+((I85-$I$160)^2)+((J85-$J$160)^2)+((K85-$K$160)^2)+((L85-$L$160)^2)+((M85-$M$160)^2)+((N85-$N$160)^2)+((O85-$O$160)^2)))</f>
        <v>0.66666666699999999</v>
      </c>
      <c r="R85">
        <f t="shared" ref="R85:R148" si="15">SQRT((((B85-$B$161)^2)+((C85-$C$161)^2)+((D85-$D$161)^2)+((E85-$E$161)^2)+((F85-$F$161)^2)+((G85-$G$161)^2)+((H85-$H$161)^2)+((I85-$I$161)^2)+((J85-$J$161)^2)+((K85-$K$161)^2)+((L85-$L$161)^2)+((M85-$M$161)^2)+((N85-$N$161)^2)+((O85-$O$161)^2)))</f>
        <v>3.5824081834316894</v>
      </c>
      <c r="S85">
        <f t="shared" ref="S85:S148" si="16">SQRT((((B85-$B$162)^2)+((C85-$C$162)^2)+((D85-$D$162)^2)+((E85-$E$162)^2)+((F85-$F$162)^2)+((G85-$G$162)^2)+((H85-$H$162)^2)+((I85-$I$162)^2)+((J85-$J$162)^2)+((K85-$K$162)^2)+((L85-$L$162)^2)+((M85-$M$162)^2)+((N85-$N$162)^2)+((O85-$O$162)^2)))</f>
        <v>3.0874818830850974</v>
      </c>
      <c r="T85">
        <f t="shared" ref="T85:T148" si="17">SQRT((((B85-$B$163)^2)+((C85-$C$163)^2)+((D85-$D$163)^2)+((E85-$E$163)^2)+((F85-$F$163)^2)+((G85-$G$163)^2)+((H85-$H$163)^2)+((I85-$I$163)^2)+((J85-$J$163)^2)+((K85-$K$163)^2)+((L85-$L$163)^2)+((M85-$M$163)^2)+((N85-$N$163)^2)+((O85-$O$163)^2)))</f>
        <v>1.4472990556213208</v>
      </c>
      <c r="U85">
        <f t="shared" ref="U85:U148" si="18">MIN(P85:T85)</f>
        <v>0.66666666699999999</v>
      </c>
      <c r="V85" t="str">
        <f t="shared" ref="V85:V148" si="19">IF(MIN(P85:T85)=P85,"Cluster 0",IF(MIN(P85:T85)=Q85,"Cluster 1",IF(MIN(P85:T85)=R85,"Cluster 2",IF(MIN(P85:T85)=S85,"Cluster 3","Cluster 4"))))</f>
        <v>Cluster 1</v>
      </c>
    </row>
    <row r="86" spans="1:26" ht="12.75" customHeight="1">
      <c r="A86" s="22" t="s">
        <v>15</v>
      </c>
      <c r="B86" s="21">
        <v>1</v>
      </c>
      <c r="C86" s="21">
        <v>0</v>
      </c>
      <c r="D86" s="21">
        <v>0</v>
      </c>
      <c r="E86" s="21">
        <v>0</v>
      </c>
      <c r="F86" s="21">
        <v>0</v>
      </c>
      <c r="G86" s="21">
        <v>0</v>
      </c>
      <c r="H86" s="21">
        <v>0</v>
      </c>
      <c r="I86" s="21">
        <v>0</v>
      </c>
      <c r="J86" s="21">
        <v>0</v>
      </c>
      <c r="K86" s="21">
        <v>0</v>
      </c>
      <c r="L86" s="21">
        <v>0</v>
      </c>
      <c r="M86" s="21">
        <v>0</v>
      </c>
      <c r="N86" s="21">
        <v>0</v>
      </c>
      <c r="O86" s="21">
        <v>0</v>
      </c>
      <c r="P86">
        <f t="shared" ref="P86:P148" si="20">SQRT((((B86-$B$159)^2)+((C86-$C$159)^2)+((D86-$D$159)^2)+((E86-$E$159)^2)+((F86-$F$159)^2)+((G86-$G$159)^2)+((H86-$H$159)^2)+((I86-$I$159)^2)+((J86-$J$159)^2)+((K86-$K$159)^2)+((L86-$L$159)^2)+((M86-$M$159)^2)+((N86-$N$159)^2)+((O86-$O$159)^2)))</f>
        <v>2.3776167108073167</v>
      </c>
      <c r="Q86">
        <f t="shared" si="14"/>
        <v>0.66666666699999999</v>
      </c>
      <c r="R86">
        <f t="shared" si="15"/>
        <v>3.5824081834316894</v>
      </c>
      <c r="S86">
        <f t="shared" si="16"/>
        <v>3.0874818830850974</v>
      </c>
      <c r="T86">
        <f t="shared" si="17"/>
        <v>1.4472990556213208</v>
      </c>
      <c r="U86">
        <f t="shared" si="18"/>
        <v>0.66666666699999999</v>
      </c>
      <c r="V86" t="str">
        <f t="shared" si="19"/>
        <v>Cluster 1</v>
      </c>
    </row>
    <row r="87" spans="1:26" ht="12.75" customHeight="1">
      <c r="A87" s="22" t="s">
        <v>16</v>
      </c>
      <c r="B87" s="23">
        <v>1</v>
      </c>
      <c r="C87" s="23">
        <v>1</v>
      </c>
      <c r="D87" s="23">
        <v>1</v>
      </c>
      <c r="E87" s="23">
        <v>0</v>
      </c>
      <c r="F87" s="23">
        <v>0</v>
      </c>
      <c r="G87" s="23">
        <v>0</v>
      </c>
      <c r="H87" s="23">
        <v>0</v>
      </c>
      <c r="I87" s="23">
        <v>0</v>
      </c>
      <c r="J87" s="23">
        <v>0</v>
      </c>
      <c r="K87" s="23">
        <v>0</v>
      </c>
      <c r="L87" s="23">
        <v>0</v>
      </c>
      <c r="M87" s="23">
        <v>0</v>
      </c>
      <c r="N87" s="23">
        <v>0</v>
      </c>
      <c r="O87" s="23">
        <v>0</v>
      </c>
      <c r="P87">
        <f t="shared" si="20"/>
        <v>1.9112983083522583</v>
      </c>
      <c r="Q87">
        <f t="shared" si="14"/>
        <v>1.0540925532840504</v>
      </c>
      <c r="R87">
        <f t="shared" si="15"/>
        <v>3.2914508036302679</v>
      </c>
      <c r="S87">
        <f t="shared" si="16"/>
        <v>2.7445481191589081</v>
      </c>
      <c r="T87">
        <f t="shared" si="17"/>
        <v>0.30769230800000003</v>
      </c>
      <c r="U87">
        <f t="shared" si="18"/>
        <v>0.30769230800000003</v>
      </c>
      <c r="V87" t="str">
        <f t="shared" si="19"/>
        <v>Cluster 4</v>
      </c>
    </row>
    <row r="88" spans="1:26" ht="12.75" customHeight="1">
      <c r="A88" s="22" t="s">
        <v>17</v>
      </c>
      <c r="B88" s="24">
        <v>1</v>
      </c>
      <c r="C88" s="24">
        <v>1</v>
      </c>
      <c r="D88" s="24">
        <v>1</v>
      </c>
      <c r="E88" s="24">
        <v>1</v>
      </c>
      <c r="F88" s="24">
        <v>1</v>
      </c>
      <c r="G88" s="24">
        <v>1</v>
      </c>
      <c r="H88" s="24">
        <v>1</v>
      </c>
      <c r="I88" s="24">
        <v>1</v>
      </c>
      <c r="J88" s="24">
        <v>1</v>
      </c>
      <c r="K88" s="24">
        <v>1</v>
      </c>
      <c r="L88" s="24">
        <v>1</v>
      </c>
      <c r="M88" s="24">
        <v>1</v>
      </c>
      <c r="N88" s="24">
        <v>1</v>
      </c>
      <c r="O88" s="24">
        <v>1</v>
      </c>
      <c r="P88">
        <f t="shared" si="20"/>
        <v>2.5233602476678203</v>
      </c>
      <c r="Q88">
        <f t="shared" si="14"/>
        <v>3.4801021696049226</v>
      </c>
      <c r="R88">
        <f t="shared" si="15"/>
        <v>8.6956522000000036E-2</v>
      </c>
      <c r="S88">
        <f t="shared" si="16"/>
        <v>1.6390212116927281</v>
      </c>
      <c r="T88">
        <f t="shared" si="17"/>
        <v>3.2371731403189368</v>
      </c>
      <c r="U88">
        <f t="shared" si="18"/>
        <v>8.6956522000000036E-2</v>
      </c>
      <c r="V88" t="str">
        <f t="shared" si="19"/>
        <v>Cluster 2</v>
      </c>
    </row>
    <row r="89" spans="1:26" ht="12.75" customHeight="1">
      <c r="A89" s="22" t="s">
        <v>18</v>
      </c>
      <c r="B89" s="24">
        <v>1</v>
      </c>
      <c r="C89" s="24">
        <v>1</v>
      </c>
      <c r="D89" s="24">
        <v>1</v>
      </c>
      <c r="E89" s="24">
        <v>1</v>
      </c>
      <c r="F89" s="24">
        <v>1</v>
      </c>
      <c r="G89" s="24">
        <v>1</v>
      </c>
      <c r="H89" s="24">
        <v>1</v>
      </c>
      <c r="I89" s="24">
        <v>1</v>
      </c>
      <c r="J89" s="24">
        <v>1</v>
      </c>
      <c r="K89" s="24">
        <v>1</v>
      </c>
      <c r="L89" s="24">
        <v>1</v>
      </c>
      <c r="M89" s="24">
        <v>1</v>
      </c>
      <c r="N89" s="24">
        <v>1</v>
      </c>
      <c r="O89" s="24">
        <v>1</v>
      </c>
      <c r="P89">
        <f t="shared" si="20"/>
        <v>2.5233602476678203</v>
      </c>
      <c r="Q89">
        <f t="shared" si="14"/>
        <v>3.4801021696049226</v>
      </c>
      <c r="R89">
        <f t="shared" si="15"/>
        <v>8.6956522000000036E-2</v>
      </c>
      <c r="S89">
        <f t="shared" si="16"/>
        <v>1.6390212116927281</v>
      </c>
      <c r="T89">
        <f t="shared" si="17"/>
        <v>3.2371731403189368</v>
      </c>
      <c r="U89">
        <f t="shared" si="18"/>
        <v>8.6956522000000036E-2</v>
      </c>
      <c r="V89" t="str">
        <f t="shared" si="19"/>
        <v>Cluster 2</v>
      </c>
    </row>
    <row r="90" spans="1:26" ht="12.75" customHeight="1">
      <c r="A90" s="22" t="s">
        <v>19</v>
      </c>
      <c r="B90" s="24">
        <v>1</v>
      </c>
      <c r="C90" s="24">
        <v>1</v>
      </c>
      <c r="D90" s="24">
        <v>1</v>
      </c>
      <c r="E90" s="24">
        <v>1</v>
      </c>
      <c r="F90" s="24">
        <v>1</v>
      </c>
      <c r="G90" s="24">
        <v>1</v>
      </c>
      <c r="H90" s="24">
        <v>1</v>
      </c>
      <c r="I90" s="24">
        <v>1</v>
      </c>
      <c r="J90" s="24">
        <v>1</v>
      </c>
      <c r="K90" s="24">
        <v>1</v>
      </c>
      <c r="L90" s="24">
        <v>1</v>
      </c>
      <c r="M90" s="24">
        <v>1</v>
      </c>
      <c r="N90" s="24">
        <v>1</v>
      </c>
      <c r="O90" s="24">
        <v>1</v>
      </c>
      <c r="P90">
        <f t="shared" si="20"/>
        <v>2.5233602476678203</v>
      </c>
      <c r="Q90">
        <f t="shared" si="14"/>
        <v>3.4801021696049226</v>
      </c>
      <c r="R90">
        <f t="shared" si="15"/>
        <v>8.6956522000000036E-2</v>
      </c>
      <c r="S90">
        <f t="shared" si="16"/>
        <v>1.6390212116927281</v>
      </c>
      <c r="T90">
        <f t="shared" si="17"/>
        <v>3.2371731403189368</v>
      </c>
      <c r="U90">
        <f t="shared" si="18"/>
        <v>8.6956522000000036E-2</v>
      </c>
      <c r="V90" t="str">
        <f t="shared" si="19"/>
        <v>Cluster 2</v>
      </c>
    </row>
    <row r="91" spans="1:26" ht="12.75" customHeight="1">
      <c r="A91" s="22" t="s">
        <v>20</v>
      </c>
      <c r="B91" s="24">
        <v>1</v>
      </c>
      <c r="C91" s="24">
        <v>0</v>
      </c>
      <c r="D91" s="24">
        <v>0</v>
      </c>
      <c r="E91" s="24">
        <v>0</v>
      </c>
      <c r="F91" s="24">
        <v>0</v>
      </c>
      <c r="G91" s="24">
        <v>0</v>
      </c>
      <c r="H91" s="24">
        <v>0</v>
      </c>
      <c r="I91" s="24">
        <v>0</v>
      </c>
      <c r="J91" s="24">
        <v>0</v>
      </c>
      <c r="K91" s="24">
        <v>0</v>
      </c>
      <c r="L91" s="24">
        <v>0</v>
      </c>
      <c r="M91" s="24">
        <v>0</v>
      </c>
      <c r="N91" s="24">
        <v>0</v>
      </c>
      <c r="O91" s="24">
        <v>0</v>
      </c>
      <c r="P91">
        <f t="shared" si="20"/>
        <v>2.3776167108073167</v>
      </c>
      <c r="Q91">
        <f t="shared" si="14"/>
        <v>0.66666666699999999</v>
      </c>
      <c r="R91">
        <f t="shared" si="15"/>
        <v>3.5824081834316894</v>
      </c>
      <c r="S91">
        <f t="shared" si="16"/>
        <v>3.0874818830850974</v>
      </c>
      <c r="T91">
        <f t="shared" si="17"/>
        <v>1.4472990556213208</v>
      </c>
      <c r="U91">
        <f t="shared" si="18"/>
        <v>0.66666666699999999</v>
      </c>
      <c r="V91" t="str">
        <f t="shared" si="19"/>
        <v>Cluster 1</v>
      </c>
    </row>
    <row r="92" spans="1:26" ht="12.75" customHeight="1">
      <c r="A92" s="22" t="s">
        <v>21</v>
      </c>
      <c r="B92" s="24">
        <v>1</v>
      </c>
      <c r="C92" s="24">
        <v>0</v>
      </c>
      <c r="D92" s="24">
        <v>0</v>
      </c>
      <c r="E92" s="24">
        <v>0</v>
      </c>
      <c r="F92" s="24">
        <v>0</v>
      </c>
      <c r="G92" s="24">
        <v>0</v>
      </c>
      <c r="H92" s="24">
        <v>0</v>
      </c>
      <c r="I92" s="24">
        <v>0</v>
      </c>
      <c r="J92" s="24">
        <v>0</v>
      </c>
      <c r="K92" s="24">
        <v>0</v>
      </c>
      <c r="L92" s="24">
        <v>0</v>
      </c>
      <c r="M92" s="24">
        <v>0</v>
      </c>
      <c r="N92" s="24">
        <v>0</v>
      </c>
      <c r="O92" s="24">
        <v>0</v>
      </c>
      <c r="P92">
        <f t="shared" si="20"/>
        <v>2.3776167108073167</v>
      </c>
      <c r="Q92">
        <f t="shared" si="14"/>
        <v>0.66666666699999999</v>
      </c>
      <c r="R92">
        <f t="shared" si="15"/>
        <v>3.5824081834316894</v>
      </c>
      <c r="S92">
        <f t="shared" si="16"/>
        <v>3.0874818830850974</v>
      </c>
      <c r="T92">
        <f t="shared" si="17"/>
        <v>1.4472990556213208</v>
      </c>
      <c r="U92">
        <f t="shared" si="18"/>
        <v>0.66666666699999999</v>
      </c>
      <c r="V92" t="str">
        <f t="shared" si="19"/>
        <v>Cluster 1</v>
      </c>
    </row>
    <row r="93" spans="1:26" ht="12.75" customHeight="1">
      <c r="A93" s="22" t="s">
        <v>22</v>
      </c>
      <c r="B93" s="24">
        <v>1</v>
      </c>
      <c r="C93" s="24">
        <v>1</v>
      </c>
      <c r="D93" s="24">
        <v>1</v>
      </c>
      <c r="E93" s="24">
        <v>1</v>
      </c>
      <c r="F93" s="24">
        <v>0</v>
      </c>
      <c r="G93" s="24">
        <v>0</v>
      </c>
      <c r="H93" s="24">
        <v>0</v>
      </c>
      <c r="I93" s="24">
        <v>0</v>
      </c>
      <c r="J93" s="24">
        <v>0</v>
      </c>
      <c r="K93" s="24">
        <v>0</v>
      </c>
      <c r="L93" s="24">
        <v>0</v>
      </c>
      <c r="M93" s="24">
        <v>0</v>
      </c>
      <c r="N93" s="24">
        <v>0</v>
      </c>
      <c r="O93" s="24">
        <v>0</v>
      </c>
      <c r="P93">
        <f t="shared" si="20"/>
        <v>1.6288220355552059</v>
      </c>
      <c r="Q93">
        <f t="shared" si="14"/>
        <v>1.4529663144370859</v>
      </c>
      <c r="R93">
        <f t="shared" si="15"/>
        <v>3.1358648556209077</v>
      </c>
      <c r="S93">
        <f t="shared" si="16"/>
        <v>2.5558842654507457</v>
      </c>
      <c r="T93">
        <f t="shared" si="17"/>
        <v>0.69230769199999997</v>
      </c>
      <c r="U93">
        <f t="shared" si="18"/>
        <v>0.69230769199999997</v>
      </c>
      <c r="V93" t="str">
        <f t="shared" si="19"/>
        <v>Cluster 4</v>
      </c>
    </row>
    <row r="94" spans="1:26" ht="12.75" customHeight="1">
      <c r="A94" s="22" t="s">
        <v>23</v>
      </c>
      <c r="B94" s="24">
        <v>1</v>
      </c>
      <c r="C94" s="24">
        <v>1</v>
      </c>
      <c r="D94" s="24">
        <v>1</v>
      </c>
      <c r="E94" s="24">
        <v>1</v>
      </c>
      <c r="F94" s="24">
        <v>1</v>
      </c>
      <c r="G94" s="24">
        <v>1</v>
      </c>
      <c r="H94" s="24">
        <v>1</v>
      </c>
      <c r="I94" s="24">
        <v>1</v>
      </c>
      <c r="J94" s="24">
        <v>1</v>
      </c>
      <c r="K94" s="24">
        <v>1</v>
      </c>
      <c r="L94" s="24">
        <v>1</v>
      </c>
      <c r="M94" s="24">
        <v>1</v>
      </c>
      <c r="N94" s="24">
        <v>1</v>
      </c>
      <c r="O94" s="24">
        <v>1</v>
      </c>
      <c r="P94">
        <f t="shared" si="20"/>
        <v>2.5233602476678203</v>
      </c>
      <c r="Q94">
        <f t="shared" si="14"/>
        <v>3.4801021696049226</v>
      </c>
      <c r="R94">
        <f t="shared" si="15"/>
        <v>8.6956522000000036E-2</v>
      </c>
      <c r="S94">
        <f t="shared" si="16"/>
        <v>1.6390212116927281</v>
      </c>
      <c r="T94">
        <f t="shared" si="17"/>
        <v>3.2371731403189368</v>
      </c>
      <c r="U94">
        <f t="shared" si="18"/>
        <v>8.6956522000000036E-2</v>
      </c>
      <c r="V94" t="str">
        <f t="shared" si="19"/>
        <v>Cluster 2</v>
      </c>
    </row>
    <row r="95" spans="1:26" ht="12.75" customHeight="1">
      <c r="A95" s="22" t="s">
        <v>24</v>
      </c>
      <c r="B95" s="24">
        <v>1</v>
      </c>
      <c r="C95" s="24">
        <v>1</v>
      </c>
      <c r="D95" s="24">
        <v>1</v>
      </c>
      <c r="E95" s="24">
        <v>1</v>
      </c>
      <c r="F95" s="24">
        <v>1</v>
      </c>
      <c r="G95" s="24">
        <v>1</v>
      </c>
      <c r="H95" s="24">
        <v>1</v>
      </c>
      <c r="I95" s="24">
        <v>1</v>
      </c>
      <c r="J95" s="24">
        <v>1</v>
      </c>
      <c r="K95" s="24">
        <v>1</v>
      </c>
      <c r="L95" s="24">
        <v>1</v>
      </c>
      <c r="M95" s="24">
        <v>1</v>
      </c>
      <c r="N95" s="24">
        <v>1</v>
      </c>
      <c r="O95" s="24">
        <v>1</v>
      </c>
      <c r="P95">
        <f t="shared" si="20"/>
        <v>2.5233602476678203</v>
      </c>
      <c r="Q95">
        <f t="shared" si="14"/>
        <v>3.4801021696049226</v>
      </c>
      <c r="R95">
        <f t="shared" si="15"/>
        <v>8.6956522000000036E-2</v>
      </c>
      <c r="S95">
        <f t="shared" si="16"/>
        <v>1.6390212116927281</v>
      </c>
      <c r="T95">
        <f t="shared" si="17"/>
        <v>3.2371731403189368</v>
      </c>
      <c r="U95">
        <f t="shared" si="18"/>
        <v>8.6956522000000036E-2</v>
      </c>
      <c r="V95" t="str">
        <f t="shared" si="19"/>
        <v>Cluster 2</v>
      </c>
    </row>
    <row r="96" spans="1:26" ht="12.75" customHeight="1">
      <c r="A96" s="22" t="s">
        <v>25</v>
      </c>
      <c r="B96" s="24">
        <v>1</v>
      </c>
      <c r="C96" s="24">
        <v>1</v>
      </c>
      <c r="D96" s="24">
        <v>1</v>
      </c>
      <c r="E96" s="24">
        <v>1</v>
      </c>
      <c r="F96" s="24">
        <v>1</v>
      </c>
      <c r="G96" s="24">
        <v>1</v>
      </c>
      <c r="H96" s="24">
        <v>1</v>
      </c>
      <c r="I96" s="24">
        <v>1</v>
      </c>
      <c r="J96" s="24">
        <v>1</v>
      </c>
      <c r="K96" s="24">
        <v>1</v>
      </c>
      <c r="L96" s="24">
        <v>0</v>
      </c>
      <c r="M96" s="24">
        <v>0</v>
      </c>
      <c r="N96" s="24">
        <v>0</v>
      </c>
      <c r="O96" s="24">
        <v>0</v>
      </c>
      <c r="P96">
        <f t="shared" si="20"/>
        <v>1.5386185165628952</v>
      </c>
      <c r="Q96">
        <f t="shared" si="14"/>
        <v>2.8480012484001631</v>
      </c>
      <c r="R96">
        <f t="shared" si="15"/>
        <v>1.9579704779996905</v>
      </c>
      <c r="S96">
        <f t="shared" si="16"/>
        <v>0.72975638289685285</v>
      </c>
      <c r="T96">
        <f t="shared" si="17"/>
        <v>2.5454449395738981</v>
      </c>
      <c r="U96">
        <f t="shared" si="18"/>
        <v>0.72975638289685285</v>
      </c>
      <c r="V96" t="str">
        <f t="shared" si="19"/>
        <v>Cluster 3</v>
      </c>
    </row>
    <row r="97" spans="1:22" ht="12.75" customHeight="1">
      <c r="A97" s="22" t="s">
        <v>26</v>
      </c>
      <c r="B97" s="24">
        <v>1</v>
      </c>
      <c r="C97" s="24">
        <v>1</v>
      </c>
      <c r="D97" s="24">
        <v>1</v>
      </c>
      <c r="E97" s="24">
        <v>1</v>
      </c>
      <c r="F97" s="24">
        <v>1</v>
      </c>
      <c r="G97" s="24">
        <v>1</v>
      </c>
      <c r="H97" s="24">
        <v>1</v>
      </c>
      <c r="I97" s="24">
        <v>1</v>
      </c>
      <c r="J97" s="24">
        <v>1</v>
      </c>
      <c r="K97" s="24">
        <v>1</v>
      </c>
      <c r="L97" s="24">
        <v>1</v>
      </c>
      <c r="M97" s="24">
        <v>1</v>
      </c>
      <c r="N97" s="24">
        <v>1</v>
      </c>
      <c r="O97" s="24">
        <v>1</v>
      </c>
      <c r="P97">
        <f t="shared" si="20"/>
        <v>2.5233602476678203</v>
      </c>
      <c r="Q97">
        <f t="shared" si="14"/>
        <v>3.4801021696049226</v>
      </c>
      <c r="R97">
        <f t="shared" si="15"/>
        <v>8.6956522000000036E-2</v>
      </c>
      <c r="S97">
        <f t="shared" si="16"/>
        <v>1.6390212116927281</v>
      </c>
      <c r="T97">
        <f t="shared" si="17"/>
        <v>3.2371731403189368</v>
      </c>
      <c r="U97">
        <f t="shared" si="18"/>
        <v>8.6956522000000036E-2</v>
      </c>
      <c r="V97" t="str">
        <f t="shared" si="19"/>
        <v>Cluster 2</v>
      </c>
    </row>
    <row r="98" spans="1:22" ht="12.75" customHeight="1">
      <c r="A98" s="22" t="s">
        <v>27</v>
      </c>
      <c r="B98" s="24">
        <v>1</v>
      </c>
      <c r="C98" s="24">
        <v>1</v>
      </c>
      <c r="D98" s="24">
        <v>1</v>
      </c>
      <c r="E98" s="24">
        <v>1</v>
      </c>
      <c r="F98" s="24">
        <v>1</v>
      </c>
      <c r="G98" s="24">
        <v>1</v>
      </c>
      <c r="H98" s="24">
        <v>1</v>
      </c>
      <c r="I98" s="24">
        <v>1</v>
      </c>
      <c r="J98" s="24">
        <v>1</v>
      </c>
      <c r="K98" s="24">
        <v>1</v>
      </c>
      <c r="L98" s="24">
        <v>1</v>
      </c>
      <c r="M98" s="24">
        <v>1</v>
      </c>
      <c r="N98" s="24">
        <v>1</v>
      </c>
      <c r="O98" s="24">
        <v>1</v>
      </c>
      <c r="P98">
        <f t="shared" si="20"/>
        <v>2.5233602476678203</v>
      </c>
      <c r="Q98">
        <f t="shared" si="14"/>
        <v>3.4801021696049226</v>
      </c>
      <c r="R98">
        <f t="shared" si="15"/>
        <v>8.6956522000000036E-2</v>
      </c>
      <c r="S98">
        <f t="shared" si="16"/>
        <v>1.6390212116927281</v>
      </c>
      <c r="T98">
        <f t="shared" si="17"/>
        <v>3.2371731403189368</v>
      </c>
      <c r="U98">
        <f t="shared" si="18"/>
        <v>8.6956522000000036E-2</v>
      </c>
      <c r="V98" t="str">
        <f t="shared" si="19"/>
        <v>Cluster 2</v>
      </c>
    </row>
    <row r="99" spans="1:22" ht="12.75" customHeight="1">
      <c r="A99" s="22" t="s">
        <v>28</v>
      </c>
      <c r="B99" s="24">
        <v>1</v>
      </c>
      <c r="C99" s="24">
        <v>1</v>
      </c>
      <c r="D99" s="24">
        <v>0</v>
      </c>
      <c r="E99" s="24">
        <v>0</v>
      </c>
      <c r="F99" s="24">
        <v>0</v>
      </c>
      <c r="G99" s="24">
        <v>0</v>
      </c>
      <c r="H99" s="24">
        <v>0</v>
      </c>
      <c r="I99" s="24">
        <v>0</v>
      </c>
      <c r="J99" s="24">
        <v>0</v>
      </c>
      <c r="K99" s="24">
        <v>0</v>
      </c>
      <c r="L99" s="24">
        <v>0</v>
      </c>
      <c r="M99" s="24">
        <v>0</v>
      </c>
      <c r="N99" s="24">
        <v>0</v>
      </c>
      <c r="O99" s="24">
        <v>0</v>
      </c>
      <c r="P99">
        <f t="shared" si="20"/>
        <v>2.1570955527074371</v>
      </c>
      <c r="Q99">
        <f t="shared" si="14"/>
        <v>0.33333333300000001</v>
      </c>
      <c r="R99">
        <f t="shared" si="15"/>
        <v>3.4400070338181483</v>
      </c>
      <c r="S99">
        <f t="shared" si="16"/>
        <v>2.9210519301064641</v>
      </c>
      <c r="T99">
        <f t="shared" si="17"/>
        <v>1.0462669623009067</v>
      </c>
      <c r="U99">
        <f t="shared" si="18"/>
        <v>0.33333333300000001</v>
      </c>
      <c r="V99" t="str">
        <f t="shared" si="19"/>
        <v>Cluster 1</v>
      </c>
    </row>
    <row r="100" spans="1:22" ht="12.75" customHeight="1">
      <c r="A100" s="22" t="s">
        <v>29</v>
      </c>
      <c r="B100" s="24">
        <v>1</v>
      </c>
      <c r="C100" s="24">
        <v>1</v>
      </c>
      <c r="D100" s="24">
        <v>1</v>
      </c>
      <c r="E100" s="24">
        <v>1</v>
      </c>
      <c r="F100" s="24">
        <v>1</v>
      </c>
      <c r="G100" s="24">
        <v>1</v>
      </c>
      <c r="H100" s="24">
        <v>1</v>
      </c>
      <c r="I100" s="24">
        <v>1</v>
      </c>
      <c r="J100" s="24">
        <v>1</v>
      </c>
      <c r="K100" s="24">
        <v>1</v>
      </c>
      <c r="L100" s="24">
        <v>1</v>
      </c>
      <c r="M100" s="24">
        <v>1</v>
      </c>
      <c r="N100" s="24">
        <v>0</v>
      </c>
      <c r="O100" s="24">
        <v>0</v>
      </c>
      <c r="P100">
        <f t="shared" si="20"/>
        <v>2.0898198342226069</v>
      </c>
      <c r="Q100">
        <f t="shared" si="14"/>
        <v>3.1797973380215425</v>
      </c>
      <c r="R100">
        <f t="shared" si="15"/>
        <v>1.3541227391630113</v>
      </c>
      <c r="S100">
        <f t="shared" si="16"/>
        <v>0.82848689330531844</v>
      </c>
      <c r="T100">
        <f t="shared" si="17"/>
        <v>2.9119220354264925</v>
      </c>
      <c r="U100">
        <f t="shared" si="18"/>
        <v>0.82848689330531844</v>
      </c>
      <c r="V100" t="str">
        <f t="shared" si="19"/>
        <v>Cluster 3</v>
      </c>
    </row>
    <row r="101" spans="1:22" ht="12.75" customHeight="1">
      <c r="A101" s="22" t="s">
        <v>30</v>
      </c>
      <c r="B101" s="24">
        <v>1</v>
      </c>
      <c r="C101" s="24">
        <v>1</v>
      </c>
      <c r="D101" s="24">
        <v>1</v>
      </c>
      <c r="E101" s="24">
        <v>0</v>
      </c>
      <c r="F101" s="24">
        <v>0</v>
      </c>
      <c r="G101" s="24">
        <v>0</v>
      </c>
      <c r="H101" s="24">
        <v>0</v>
      </c>
      <c r="I101" s="24">
        <v>0</v>
      </c>
      <c r="J101" s="24">
        <v>0</v>
      </c>
      <c r="K101" s="24">
        <v>0</v>
      </c>
      <c r="L101" s="24">
        <v>0</v>
      </c>
      <c r="M101" s="24">
        <v>0</v>
      </c>
      <c r="N101" s="24">
        <v>0</v>
      </c>
      <c r="O101" s="24">
        <v>0</v>
      </c>
      <c r="P101">
        <f t="shared" si="20"/>
        <v>1.9112983083522583</v>
      </c>
      <c r="Q101">
        <f t="shared" si="14"/>
        <v>1.0540925532840504</v>
      </c>
      <c r="R101">
        <f t="shared" si="15"/>
        <v>3.2914508036302679</v>
      </c>
      <c r="S101">
        <f t="shared" si="16"/>
        <v>2.7445481191589081</v>
      </c>
      <c r="T101">
        <f t="shared" si="17"/>
        <v>0.30769230800000003</v>
      </c>
      <c r="U101">
        <f t="shared" si="18"/>
        <v>0.30769230800000003</v>
      </c>
      <c r="V101" t="str">
        <f t="shared" si="19"/>
        <v>Cluster 4</v>
      </c>
    </row>
    <row r="102" spans="1:22" ht="12.75" customHeight="1">
      <c r="A102" s="22" t="s">
        <v>31</v>
      </c>
      <c r="B102" s="24">
        <v>1</v>
      </c>
      <c r="C102" s="24">
        <v>0</v>
      </c>
      <c r="D102" s="24">
        <v>0</v>
      </c>
      <c r="E102" s="24">
        <v>0</v>
      </c>
      <c r="F102" s="24">
        <v>0</v>
      </c>
      <c r="G102" s="24">
        <v>0</v>
      </c>
      <c r="H102" s="24">
        <v>0</v>
      </c>
      <c r="I102" s="24">
        <v>0</v>
      </c>
      <c r="J102" s="24">
        <v>0</v>
      </c>
      <c r="K102" s="24">
        <v>0</v>
      </c>
      <c r="L102" s="24">
        <v>0</v>
      </c>
      <c r="M102" s="24">
        <v>0</v>
      </c>
      <c r="N102" s="24">
        <v>0</v>
      </c>
      <c r="O102" s="24">
        <v>0</v>
      </c>
      <c r="P102">
        <f t="shared" si="20"/>
        <v>2.3776167108073167</v>
      </c>
      <c r="Q102">
        <f t="shared" si="14"/>
        <v>0.66666666699999999</v>
      </c>
      <c r="R102">
        <f t="shared" si="15"/>
        <v>3.5824081834316894</v>
      </c>
      <c r="S102">
        <f t="shared" si="16"/>
        <v>3.0874818830850974</v>
      </c>
      <c r="T102">
        <f t="shared" si="17"/>
        <v>1.4472990556213208</v>
      </c>
      <c r="U102">
        <f t="shared" si="18"/>
        <v>0.66666666699999999</v>
      </c>
      <c r="V102" t="str">
        <f t="shared" si="19"/>
        <v>Cluster 1</v>
      </c>
    </row>
    <row r="103" spans="1:22" ht="12.75" customHeight="1">
      <c r="A103" s="22" t="s">
        <v>32</v>
      </c>
      <c r="B103" s="24">
        <v>1</v>
      </c>
      <c r="C103" s="24">
        <v>1</v>
      </c>
      <c r="D103" s="24">
        <v>1</v>
      </c>
      <c r="E103" s="24">
        <v>0</v>
      </c>
      <c r="F103" s="24">
        <v>0</v>
      </c>
      <c r="G103" s="24">
        <v>0</v>
      </c>
      <c r="H103" s="24">
        <v>0</v>
      </c>
      <c r="I103" s="24">
        <v>0</v>
      </c>
      <c r="J103" s="24">
        <v>0</v>
      </c>
      <c r="K103" s="24">
        <v>0</v>
      </c>
      <c r="L103" s="24">
        <v>0</v>
      </c>
      <c r="M103" s="24">
        <v>0</v>
      </c>
      <c r="N103" s="24">
        <v>0</v>
      </c>
      <c r="O103" s="24">
        <v>0</v>
      </c>
      <c r="P103">
        <f t="shared" si="20"/>
        <v>1.9112983083522583</v>
      </c>
      <c r="Q103">
        <f t="shared" si="14"/>
        <v>1.0540925532840504</v>
      </c>
      <c r="R103">
        <f t="shared" si="15"/>
        <v>3.2914508036302679</v>
      </c>
      <c r="S103">
        <f t="shared" si="16"/>
        <v>2.7445481191589081</v>
      </c>
      <c r="T103">
        <f t="shared" si="17"/>
        <v>0.30769230800000003</v>
      </c>
      <c r="U103">
        <f t="shared" si="18"/>
        <v>0.30769230800000003</v>
      </c>
      <c r="V103" t="str">
        <f t="shared" si="19"/>
        <v>Cluster 4</v>
      </c>
    </row>
    <row r="104" spans="1:22" ht="12.75" customHeight="1">
      <c r="A104" s="22" t="s">
        <v>33</v>
      </c>
      <c r="B104" s="24">
        <v>1</v>
      </c>
      <c r="C104" s="24">
        <v>1</v>
      </c>
      <c r="D104" s="24">
        <v>0</v>
      </c>
      <c r="E104" s="24">
        <v>0</v>
      </c>
      <c r="F104" s="24">
        <v>0</v>
      </c>
      <c r="G104" s="24">
        <v>0</v>
      </c>
      <c r="H104" s="24">
        <v>0</v>
      </c>
      <c r="I104" s="24">
        <v>0</v>
      </c>
      <c r="J104" s="24">
        <v>0</v>
      </c>
      <c r="K104" s="24">
        <v>0</v>
      </c>
      <c r="L104" s="24">
        <v>0</v>
      </c>
      <c r="M104" s="24">
        <v>0</v>
      </c>
      <c r="N104" s="24">
        <v>0</v>
      </c>
      <c r="O104" s="24">
        <v>0</v>
      </c>
      <c r="P104">
        <f t="shared" si="20"/>
        <v>2.1570955527074371</v>
      </c>
      <c r="Q104">
        <f t="shared" si="14"/>
        <v>0.33333333300000001</v>
      </c>
      <c r="R104">
        <f t="shared" si="15"/>
        <v>3.4400070338181483</v>
      </c>
      <c r="S104">
        <f t="shared" si="16"/>
        <v>2.9210519301064641</v>
      </c>
      <c r="T104">
        <f t="shared" si="17"/>
        <v>1.0462669623009067</v>
      </c>
      <c r="U104">
        <f t="shared" si="18"/>
        <v>0.33333333300000001</v>
      </c>
      <c r="V104" t="str">
        <f t="shared" si="19"/>
        <v>Cluster 1</v>
      </c>
    </row>
    <row r="105" spans="1:22" ht="12.75" customHeight="1">
      <c r="A105" s="22" t="s">
        <v>34</v>
      </c>
      <c r="B105" s="24">
        <v>1</v>
      </c>
      <c r="C105" s="24">
        <v>1</v>
      </c>
      <c r="D105" s="24">
        <v>1</v>
      </c>
      <c r="E105" s="24">
        <v>0</v>
      </c>
      <c r="F105" s="24">
        <v>0</v>
      </c>
      <c r="G105" s="24">
        <v>0</v>
      </c>
      <c r="H105" s="24">
        <v>0</v>
      </c>
      <c r="I105" s="24">
        <v>0</v>
      </c>
      <c r="J105" s="24">
        <v>0</v>
      </c>
      <c r="K105" s="24">
        <v>0</v>
      </c>
      <c r="L105" s="24">
        <v>0</v>
      </c>
      <c r="M105" s="24">
        <v>0</v>
      </c>
      <c r="N105" s="24">
        <v>0</v>
      </c>
      <c r="O105" s="24">
        <v>0</v>
      </c>
      <c r="P105">
        <f t="shared" si="20"/>
        <v>1.9112983083522583</v>
      </c>
      <c r="Q105">
        <f t="shared" si="14"/>
        <v>1.0540925532840504</v>
      </c>
      <c r="R105">
        <f t="shared" si="15"/>
        <v>3.2914508036302679</v>
      </c>
      <c r="S105">
        <f t="shared" si="16"/>
        <v>2.7445481191589081</v>
      </c>
      <c r="T105">
        <f t="shared" si="17"/>
        <v>0.30769230800000003</v>
      </c>
      <c r="U105">
        <f t="shared" si="18"/>
        <v>0.30769230800000003</v>
      </c>
      <c r="V105" t="str">
        <f t="shared" si="19"/>
        <v>Cluster 4</v>
      </c>
    </row>
    <row r="106" spans="1:22" ht="12.75" customHeight="1">
      <c r="A106" s="22" t="s">
        <v>35</v>
      </c>
      <c r="B106" s="24">
        <v>1</v>
      </c>
      <c r="C106" s="24">
        <v>1</v>
      </c>
      <c r="D106" s="24">
        <v>1</v>
      </c>
      <c r="E106" s="24">
        <v>1</v>
      </c>
      <c r="F106" s="24">
        <v>1</v>
      </c>
      <c r="G106" s="24">
        <v>1</v>
      </c>
      <c r="H106" s="24">
        <v>1</v>
      </c>
      <c r="I106" s="24">
        <v>1</v>
      </c>
      <c r="J106" s="24">
        <v>1</v>
      </c>
      <c r="K106" s="24">
        <v>1</v>
      </c>
      <c r="L106" s="24">
        <v>1</v>
      </c>
      <c r="M106" s="24">
        <v>1</v>
      </c>
      <c r="N106" s="24">
        <v>1</v>
      </c>
      <c r="O106" s="24">
        <v>1</v>
      </c>
      <c r="P106">
        <f t="shared" si="20"/>
        <v>2.5233602476678203</v>
      </c>
      <c r="Q106">
        <f t="shared" si="14"/>
        <v>3.4801021696049226</v>
      </c>
      <c r="R106">
        <f t="shared" si="15"/>
        <v>8.6956522000000036E-2</v>
      </c>
      <c r="S106">
        <f t="shared" si="16"/>
        <v>1.6390212116927281</v>
      </c>
      <c r="T106">
        <f t="shared" si="17"/>
        <v>3.2371731403189368</v>
      </c>
      <c r="U106">
        <f t="shared" si="18"/>
        <v>8.6956522000000036E-2</v>
      </c>
      <c r="V106" t="str">
        <f t="shared" si="19"/>
        <v>Cluster 2</v>
      </c>
    </row>
    <row r="107" spans="1:22" ht="12.75" customHeight="1">
      <c r="A107" s="22" t="s">
        <v>36</v>
      </c>
      <c r="B107" s="24">
        <v>1</v>
      </c>
      <c r="C107" s="24">
        <v>1</v>
      </c>
      <c r="D107" s="24">
        <v>0</v>
      </c>
      <c r="E107" s="24">
        <v>0</v>
      </c>
      <c r="F107" s="24">
        <v>0</v>
      </c>
      <c r="G107" s="24">
        <v>0</v>
      </c>
      <c r="H107" s="24">
        <v>0</v>
      </c>
      <c r="I107" s="24">
        <v>0</v>
      </c>
      <c r="J107" s="24">
        <v>0</v>
      </c>
      <c r="K107" s="24">
        <v>0</v>
      </c>
      <c r="L107" s="24">
        <v>0</v>
      </c>
      <c r="M107" s="24">
        <v>0</v>
      </c>
      <c r="N107" s="24">
        <v>0</v>
      </c>
      <c r="O107" s="24">
        <v>0</v>
      </c>
      <c r="P107">
        <f t="shared" si="20"/>
        <v>2.1570955527074371</v>
      </c>
      <c r="Q107">
        <f t="shared" si="14"/>
        <v>0.33333333300000001</v>
      </c>
      <c r="R107">
        <f t="shared" si="15"/>
        <v>3.4400070338181483</v>
      </c>
      <c r="S107">
        <f t="shared" si="16"/>
        <v>2.9210519301064641</v>
      </c>
      <c r="T107">
        <f t="shared" si="17"/>
        <v>1.0462669623009067</v>
      </c>
      <c r="U107">
        <f t="shared" si="18"/>
        <v>0.33333333300000001</v>
      </c>
      <c r="V107" t="str">
        <f t="shared" si="19"/>
        <v>Cluster 1</v>
      </c>
    </row>
    <row r="108" spans="1:22" ht="12.75" customHeight="1">
      <c r="A108" s="22" t="s">
        <v>37</v>
      </c>
      <c r="B108" s="24">
        <v>1</v>
      </c>
      <c r="C108" s="24">
        <v>1</v>
      </c>
      <c r="D108" s="24">
        <v>1</v>
      </c>
      <c r="E108" s="24">
        <v>1</v>
      </c>
      <c r="F108" s="24">
        <v>1</v>
      </c>
      <c r="G108" s="24">
        <v>1</v>
      </c>
      <c r="H108" s="24">
        <v>1</v>
      </c>
      <c r="I108" s="24">
        <v>1</v>
      </c>
      <c r="J108" s="24">
        <v>1</v>
      </c>
      <c r="K108" s="24">
        <v>1</v>
      </c>
      <c r="L108" s="24">
        <v>1</v>
      </c>
      <c r="M108" s="24">
        <v>1</v>
      </c>
      <c r="N108" s="24">
        <v>1</v>
      </c>
      <c r="O108" s="24">
        <v>1</v>
      </c>
      <c r="P108">
        <f t="shared" si="20"/>
        <v>2.5233602476678203</v>
      </c>
      <c r="Q108">
        <f t="shared" si="14"/>
        <v>3.4801021696049226</v>
      </c>
      <c r="R108">
        <f t="shared" si="15"/>
        <v>8.6956522000000036E-2</v>
      </c>
      <c r="S108">
        <f t="shared" si="16"/>
        <v>1.6390212116927281</v>
      </c>
      <c r="T108">
        <f t="shared" si="17"/>
        <v>3.2371731403189368</v>
      </c>
      <c r="U108">
        <f t="shared" si="18"/>
        <v>8.6956522000000036E-2</v>
      </c>
      <c r="V108" t="str">
        <f t="shared" si="19"/>
        <v>Cluster 2</v>
      </c>
    </row>
    <row r="109" spans="1:22" ht="12.75" customHeight="1">
      <c r="A109" s="22" t="s">
        <v>38</v>
      </c>
      <c r="B109" s="24">
        <v>1</v>
      </c>
      <c r="C109" s="24">
        <v>1</v>
      </c>
      <c r="D109" s="24">
        <v>1</v>
      </c>
      <c r="E109" s="24">
        <v>0</v>
      </c>
      <c r="F109" s="24">
        <v>0</v>
      </c>
      <c r="G109" s="24">
        <v>0</v>
      </c>
      <c r="H109" s="24">
        <v>0</v>
      </c>
      <c r="I109" s="24">
        <v>0</v>
      </c>
      <c r="J109" s="24">
        <v>0</v>
      </c>
      <c r="K109" s="24">
        <v>0</v>
      </c>
      <c r="L109" s="24">
        <v>0</v>
      </c>
      <c r="M109" s="24">
        <v>0</v>
      </c>
      <c r="N109" s="24">
        <v>0</v>
      </c>
      <c r="O109" s="24">
        <v>0</v>
      </c>
      <c r="P109">
        <f t="shared" si="20"/>
        <v>1.9112983083522583</v>
      </c>
      <c r="Q109">
        <f t="shared" si="14"/>
        <v>1.0540925532840504</v>
      </c>
      <c r="R109">
        <f t="shared" si="15"/>
        <v>3.2914508036302679</v>
      </c>
      <c r="S109">
        <f t="shared" si="16"/>
        <v>2.7445481191589081</v>
      </c>
      <c r="T109">
        <f t="shared" si="17"/>
        <v>0.30769230800000003</v>
      </c>
      <c r="U109">
        <f t="shared" si="18"/>
        <v>0.30769230800000003</v>
      </c>
      <c r="V109" t="str">
        <f t="shared" si="19"/>
        <v>Cluster 4</v>
      </c>
    </row>
    <row r="110" spans="1:22" ht="12.75" customHeight="1">
      <c r="A110" s="22" t="s">
        <v>39</v>
      </c>
      <c r="B110" s="24">
        <v>1</v>
      </c>
      <c r="C110" s="24">
        <v>1</v>
      </c>
      <c r="D110" s="24">
        <v>1</v>
      </c>
      <c r="E110" s="24">
        <v>1</v>
      </c>
      <c r="F110" s="24">
        <v>0</v>
      </c>
      <c r="G110" s="24">
        <v>0</v>
      </c>
      <c r="H110" s="24">
        <v>0</v>
      </c>
      <c r="I110" s="24">
        <v>0</v>
      </c>
      <c r="J110" s="24">
        <v>0</v>
      </c>
      <c r="K110" s="24">
        <v>0</v>
      </c>
      <c r="L110" s="24">
        <v>0</v>
      </c>
      <c r="M110" s="24">
        <v>0</v>
      </c>
      <c r="N110" s="24">
        <v>0</v>
      </c>
      <c r="O110" s="24">
        <v>0</v>
      </c>
      <c r="P110">
        <f t="shared" si="20"/>
        <v>1.6288220355552059</v>
      </c>
      <c r="Q110">
        <f t="shared" si="14"/>
        <v>1.4529663144370859</v>
      </c>
      <c r="R110">
        <f t="shared" si="15"/>
        <v>3.1358648556209077</v>
      </c>
      <c r="S110">
        <f t="shared" si="16"/>
        <v>2.5558842654507457</v>
      </c>
      <c r="T110">
        <f t="shared" si="17"/>
        <v>0.69230769199999997</v>
      </c>
      <c r="U110">
        <f t="shared" si="18"/>
        <v>0.69230769199999997</v>
      </c>
      <c r="V110" t="str">
        <f t="shared" si="19"/>
        <v>Cluster 4</v>
      </c>
    </row>
    <row r="111" spans="1:22" ht="12.75" customHeight="1">
      <c r="A111" s="22" t="s">
        <v>40</v>
      </c>
      <c r="B111" s="24">
        <v>1</v>
      </c>
      <c r="C111" s="24">
        <v>1</v>
      </c>
      <c r="D111" s="24">
        <v>1</v>
      </c>
      <c r="E111" s="24">
        <v>1</v>
      </c>
      <c r="F111" s="24">
        <v>1</v>
      </c>
      <c r="G111" s="24">
        <v>1</v>
      </c>
      <c r="H111" s="24">
        <v>1</v>
      </c>
      <c r="I111" s="24">
        <v>1</v>
      </c>
      <c r="J111" s="24">
        <v>1</v>
      </c>
      <c r="K111" s="24">
        <v>1</v>
      </c>
      <c r="L111" s="24">
        <v>0</v>
      </c>
      <c r="M111" s="24">
        <v>0</v>
      </c>
      <c r="N111" s="24">
        <v>0</v>
      </c>
      <c r="O111" s="24">
        <v>0</v>
      </c>
      <c r="P111">
        <f t="shared" si="20"/>
        <v>1.5386185165628952</v>
      </c>
      <c r="Q111">
        <f t="shared" si="14"/>
        <v>2.8480012484001631</v>
      </c>
      <c r="R111">
        <f t="shared" si="15"/>
        <v>1.9579704779996905</v>
      </c>
      <c r="S111">
        <f t="shared" si="16"/>
        <v>0.72975638289685285</v>
      </c>
      <c r="T111">
        <f t="shared" si="17"/>
        <v>2.5454449395738981</v>
      </c>
      <c r="U111">
        <f t="shared" si="18"/>
        <v>0.72975638289685285</v>
      </c>
      <c r="V111" t="str">
        <f t="shared" si="19"/>
        <v>Cluster 3</v>
      </c>
    </row>
    <row r="112" spans="1:22" ht="12.75" customHeight="1">
      <c r="A112" s="22" t="s">
        <v>41</v>
      </c>
      <c r="B112" s="24">
        <v>1</v>
      </c>
      <c r="C112" s="24">
        <v>1</v>
      </c>
      <c r="D112" s="24">
        <v>1</v>
      </c>
      <c r="E112" s="24">
        <v>1</v>
      </c>
      <c r="F112" s="24">
        <v>1</v>
      </c>
      <c r="G112" s="24">
        <v>1</v>
      </c>
      <c r="H112" s="24">
        <v>1</v>
      </c>
      <c r="I112" s="24">
        <v>1</v>
      </c>
      <c r="J112" s="24">
        <v>1</v>
      </c>
      <c r="K112" s="24">
        <v>1</v>
      </c>
      <c r="L112" s="24">
        <v>1</v>
      </c>
      <c r="M112" s="24">
        <v>1</v>
      </c>
      <c r="N112" s="24">
        <v>1</v>
      </c>
      <c r="O112" s="24">
        <v>1</v>
      </c>
      <c r="P112">
        <f t="shared" si="20"/>
        <v>2.5233602476678203</v>
      </c>
      <c r="Q112">
        <f t="shared" si="14"/>
        <v>3.4801021696049226</v>
      </c>
      <c r="R112">
        <f t="shared" si="15"/>
        <v>8.6956522000000036E-2</v>
      </c>
      <c r="S112">
        <f t="shared" si="16"/>
        <v>1.6390212116927281</v>
      </c>
      <c r="T112">
        <f t="shared" si="17"/>
        <v>3.2371731403189368</v>
      </c>
      <c r="U112">
        <f t="shared" si="18"/>
        <v>8.6956522000000036E-2</v>
      </c>
      <c r="V112" t="str">
        <f t="shared" si="19"/>
        <v>Cluster 2</v>
      </c>
    </row>
    <row r="113" spans="1:22" ht="12.75" customHeight="1">
      <c r="A113" s="22" t="s">
        <v>42</v>
      </c>
      <c r="B113" s="24">
        <v>1</v>
      </c>
      <c r="C113" s="24">
        <v>1</v>
      </c>
      <c r="D113" s="24">
        <v>1</v>
      </c>
      <c r="E113" s="24">
        <v>1</v>
      </c>
      <c r="F113" s="24">
        <v>1</v>
      </c>
      <c r="G113" s="24">
        <v>1</v>
      </c>
      <c r="H113" s="24">
        <v>0</v>
      </c>
      <c r="I113" s="24">
        <v>0</v>
      </c>
      <c r="J113" s="24">
        <v>0</v>
      </c>
      <c r="K113" s="24">
        <v>0</v>
      </c>
      <c r="L113" s="24">
        <v>0</v>
      </c>
      <c r="M113" s="24">
        <v>0</v>
      </c>
      <c r="N113" s="24">
        <v>0</v>
      </c>
      <c r="O113" s="24">
        <v>0</v>
      </c>
      <c r="P113">
        <f t="shared" si="20"/>
        <v>0.80812203503567714</v>
      </c>
      <c r="Q113">
        <f t="shared" si="14"/>
        <v>2.0275875100446066</v>
      </c>
      <c r="R113">
        <f t="shared" si="15"/>
        <v>2.7988655545985655</v>
      </c>
      <c r="S113">
        <f t="shared" si="16"/>
        <v>2.1289773080938881</v>
      </c>
      <c r="T113">
        <f t="shared" si="17"/>
        <v>1.5745761145153849</v>
      </c>
      <c r="U113">
        <f t="shared" si="18"/>
        <v>0.80812203503567714</v>
      </c>
      <c r="V113" t="str">
        <f t="shared" si="19"/>
        <v>Cluster 0</v>
      </c>
    </row>
    <row r="114" spans="1:22" ht="12.75" customHeight="1">
      <c r="A114" s="22" t="s">
        <v>43</v>
      </c>
      <c r="B114" s="24">
        <v>1</v>
      </c>
      <c r="C114" s="24">
        <v>1</v>
      </c>
      <c r="D114" s="24">
        <v>1</v>
      </c>
      <c r="E114" s="24">
        <v>1</v>
      </c>
      <c r="F114" s="24">
        <v>1</v>
      </c>
      <c r="G114" s="24">
        <v>1</v>
      </c>
      <c r="H114" s="24">
        <v>1</v>
      </c>
      <c r="I114" s="24">
        <v>1</v>
      </c>
      <c r="J114" s="24">
        <v>0</v>
      </c>
      <c r="K114" s="24">
        <v>0</v>
      </c>
      <c r="L114" s="24">
        <v>0</v>
      </c>
      <c r="M114" s="24">
        <v>0</v>
      </c>
      <c r="N114" s="24">
        <v>0</v>
      </c>
      <c r="O114" s="24">
        <v>0</v>
      </c>
      <c r="P114">
        <f t="shared" si="20"/>
        <v>0.606091527337418</v>
      </c>
      <c r="Q114">
        <f t="shared" si="14"/>
        <v>2.472066162320274</v>
      </c>
      <c r="R114">
        <f t="shared" si="15"/>
        <v>2.4152946803068018</v>
      </c>
      <c r="S114">
        <f t="shared" si="16"/>
        <v>1.5913969895593929</v>
      </c>
      <c r="T114">
        <f t="shared" si="17"/>
        <v>2.1164333063912895</v>
      </c>
      <c r="U114">
        <f t="shared" si="18"/>
        <v>0.606091527337418</v>
      </c>
      <c r="V114" t="str">
        <f t="shared" si="19"/>
        <v>Cluster 0</v>
      </c>
    </row>
    <row r="115" spans="1:22" ht="12.75" customHeight="1">
      <c r="A115" s="22" t="s">
        <v>44</v>
      </c>
      <c r="B115" s="24">
        <v>1</v>
      </c>
      <c r="C115" s="24">
        <v>1</v>
      </c>
      <c r="D115" s="24">
        <v>1</v>
      </c>
      <c r="E115" s="24">
        <v>1</v>
      </c>
      <c r="F115" s="24">
        <v>1</v>
      </c>
      <c r="G115" s="24">
        <v>1</v>
      </c>
      <c r="H115" s="24">
        <v>1</v>
      </c>
      <c r="I115" s="24">
        <v>1</v>
      </c>
      <c r="J115" s="24">
        <v>1</v>
      </c>
      <c r="K115" s="24">
        <v>1</v>
      </c>
      <c r="L115" s="24">
        <v>1</v>
      </c>
      <c r="M115" s="24">
        <v>1</v>
      </c>
      <c r="N115" s="24">
        <v>1</v>
      </c>
      <c r="O115" s="24">
        <v>1</v>
      </c>
      <c r="P115">
        <f t="shared" si="20"/>
        <v>2.5233602476678203</v>
      </c>
      <c r="Q115">
        <f t="shared" si="14"/>
        <v>3.4801021696049226</v>
      </c>
      <c r="R115">
        <f t="shared" si="15"/>
        <v>8.6956522000000036E-2</v>
      </c>
      <c r="S115">
        <f t="shared" si="16"/>
        <v>1.6390212116927281</v>
      </c>
      <c r="T115">
        <f t="shared" si="17"/>
        <v>3.2371731403189368</v>
      </c>
      <c r="U115">
        <f t="shared" si="18"/>
        <v>8.6956522000000036E-2</v>
      </c>
      <c r="V115" t="str">
        <f t="shared" si="19"/>
        <v>Cluster 2</v>
      </c>
    </row>
    <row r="116" spans="1:22" ht="12.75" customHeight="1">
      <c r="A116" s="22" t="s">
        <v>45</v>
      </c>
      <c r="B116" s="24">
        <v>1</v>
      </c>
      <c r="C116" s="24">
        <v>1</v>
      </c>
      <c r="D116" s="24">
        <v>1</v>
      </c>
      <c r="E116" s="24">
        <v>1</v>
      </c>
      <c r="F116" s="24">
        <v>1</v>
      </c>
      <c r="G116" s="24">
        <v>1</v>
      </c>
      <c r="H116" s="24">
        <v>1</v>
      </c>
      <c r="I116" s="24">
        <v>1</v>
      </c>
      <c r="J116" s="24">
        <v>1</v>
      </c>
      <c r="K116" s="24">
        <v>1</v>
      </c>
      <c r="L116" s="24">
        <v>1</v>
      </c>
      <c r="M116" s="24">
        <v>1</v>
      </c>
      <c r="N116" s="24">
        <v>1</v>
      </c>
      <c r="O116" s="24">
        <v>1</v>
      </c>
      <c r="P116">
        <f t="shared" si="20"/>
        <v>2.5233602476678203</v>
      </c>
      <c r="Q116">
        <f t="shared" si="14"/>
        <v>3.4801021696049226</v>
      </c>
      <c r="R116">
        <f t="shared" si="15"/>
        <v>8.6956522000000036E-2</v>
      </c>
      <c r="S116">
        <f t="shared" si="16"/>
        <v>1.6390212116927281</v>
      </c>
      <c r="T116">
        <f t="shared" si="17"/>
        <v>3.2371731403189368</v>
      </c>
      <c r="U116">
        <f t="shared" si="18"/>
        <v>8.6956522000000036E-2</v>
      </c>
      <c r="V116" t="str">
        <f t="shared" si="19"/>
        <v>Cluster 2</v>
      </c>
    </row>
    <row r="117" spans="1:22" ht="12.75" customHeight="1">
      <c r="A117" s="22" t="s">
        <v>46</v>
      </c>
      <c r="B117" s="24">
        <v>1</v>
      </c>
      <c r="C117" s="24">
        <v>1</v>
      </c>
      <c r="D117" s="24">
        <v>1</v>
      </c>
      <c r="E117" s="24">
        <v>1</v>
      </c>
      <c r="F117" s="24">
        <v>0</v>
      </c>
      <c r="G117" s="24">
        <v>0</v>
      </c>
      <c r="H117" s="24">
        <v>0</v>
      </c>
      <c r="I117" s="24">
        <v>0</v>
      </c>
      <c r="J117" s="24">
        <v>0</v>
      </c>
      <c r="K117" s="24">
        <v>0</v>
      </c>
      <c r="L117" s="24">
        <v>0</v>
      </c>
      <c r="M117" s="24">
        <v>0</v>
      </c>
      <c r="N117" s="24">
        <v>0</v>
      </c>
      <c r="O117" s="24">
        <v>0</v>
      </c>
      <c r="P117">
        <f t="shared" si="20"/>
        <v>1.6288220355552059</v>
      </c>
      <c r="Q117">
        <f t="shared" si="14"/>
        <v>1.4529663144370859</v>
      </c>
      <c r="R117">
        <f t="shared" si="15"/>
        <v>3.1358648556209077</v>
      </c>
      <c r="S117">
        <f t="shared" si="16"/>
        <v>2.5558842654507457</v>
      </c>
      <c r="T117">
        <f t="shared" si="17"/>
        <v>0.69230769199999997</v>
      </c>
      <c r="U117">
        <f t="shared" si="18"/>
        <v>0.69230769199999997</v>
      </c>
      <c r="V117" t="str">
        <f t="shared" si="19"/>
        <v>Cluster 4</v>
      </c>
    </row>
    <row r="118" spans="1:22" ht="12.75" customHeight="1">
      <c r="A118" s="22" t="s">
        <v>47</v>
      </c>
      <c r="B118" s="24">
        <v>1</v>
      </c>
      <c r="C118" s="24">
        <v>1</v>
      </c>
      <c r="D118" s="24">
        <v>1</v>
      </c>
      <c r="E118" s="24">
        <v>1</v>
      </c>
      <c r="F118" s="24">
        <v>1</v>
      </c>
      <c r="G118" s="24">
        <v>1</v>
      </c>
      <c r="H118" s="24">
        <v>1</v>
      </c>
      <c r="I118" s="24">
        <v>1</v>
      </c>
      <c r="J118" s="24">
        <v>1</v>
      </c>
      <c r="K118" s="24">
        <v>1</v>
      </c>
      <c r="L118" s="24">
        <v>1</v>
      </c>
      <c r="M118" s="24">
        <v>1</v>
      </c>
      <c r="N118" s="24">
        <v>1</v>
      </c>
      <c r="O118" s="24">
        <v>1</v>
      </c>
      <c r="P118">
        <f t="shared" si="20"/>
        <v>2.5233602476678203</v>
      </c>
      <c r="Q118">
        <f t="shared" si="14"/>
        <v>3.4801021696049226</v>
      </c>
      <c r="R118">
        <f t="shared" si="15"/>
        <v>8.6956522000000036E-2</v>
      </c>
      <c r="S118">
        <f t="shared" si="16"/>
        <v>1.6390212116927281</v>
      </c>
      <c r="T118">
        <f t="shared" si="17"/>
        <v>3.2371731403189368</v>
      </c>
      <c r="U118">
        <f t="shared" si="18"/>
        <v>8.6956522000000036E-2</v>
      </c>
      <c r="V118" t="str">
        <f t="shared" si="19"/>
        <v>Cluster 2</v>
      </c>
    </row>
    <row r="119" spans="1:22" ht="12.75" customHeight="1">
      <c r="A119" s="22" t="s">
        <v>48</v>
      </c>
      <c r="B119" s="24">
        <v>1</v>
      </c>
      <c r="C119" s="24">
        <v>1</v>
      </c>
      <c r="D119" s="24">
        <v>1</v>
      </c>
      <c r="E119" s="24">
        <v>1</v>
      </c>
      <c r="F119" s="24">
        <v>1</v>
      </c>
      <c r="G119" s="24">
        <v>1</v>
      </c>
      <c r="H119" s="24">
        <v>1</v>
      </c>
      <c r="I119" s="24">
        <v>1</v>
      </c>
      <c r="J119" s="24">
        <v>1</v>
      </c>
      <c r="K119" s="24">
        <v>1</v>
      </c>
      <c r="L119" s="24">
        <v>1</v>
      </c>
      <c r="M119" s="24">
        <v>1</v>
      </c>
      <c r="N119" s="24">
        <v>0</v>
      </c>
      <c r="O119" s="24">
        <v>0</v>
      </c>
      <c r="P119">
        <f t="shared" si="20"/>
        <v>2.0898198342226069</v>
      </c>
      <c r="Q119">
        <f t="shared" si="14"/>
        <v>3.1797973380215425</v>
      </c>
      <c r="R119">
        <f t="shared" si="15"/>
        <v>1.3541227391630113</v>
      </c>
      <c r="S119">
        <f t="shared" si="16"/>
        <v>0.82848689330531844</v>
      </c>
      <c r="T119">
        <f t="shared" si="17"/>
        <v>2.9119220354264925</v>
      </c>
      <c r="U119">
        <f t="shared" si="18"/>
        <v>0.82848689330531844</v>
      </c>
      <c r="V119" t="str">
        <f t="shared" si="19"/>
        <v>Cluster 3</v>
      </c>
    </row>
    <row r="120" spans="1:22" ht="12.75" customHeight="1">
      <c r="A120" s="22" t="s">
        <v>49</v>
      </c>
      <c r="B120" s="24">
        <v>1</v>
      </c>
      <c r="C120" s="24">
        <v>1</v>
      </c>
      <c r="D120" s="24">
        <v>0</v>
      </c>
      <c r="E120" s="24">
        <v>0</v>
      </c>
      <c r="F120" s="24">
        <v>0</v>
      </c>
      <c r="G120" s="24">
        <v>0</v>
      </c>
      <c r="H120" s="24">
        <v>0</v>
      </c>
      <c r="I120" s="24">
        <v>0</v>
      </c>
      <c r="J120" s="24">
        <v>0</v>
      </c>
      <c r="K120" s="24">
        <v>0</v>
      </c>
      <c r="L120" s="24">
        <v>0</v>
      </c>
      <c r="M120" s="24">
        <v>0</v>
      </c>
      <c r="N120" s="24">
        <v>0</v>
      </c>
      <c r="O120" s="24">
        <v>0</v>
      </c>
      <c r="P120">
        <f t="shared" si="20"/>
        <v>2.1570955527074371</v>
      </c>
      <c r="Q120">
        <f t="shared" si="14"/>
        <v>0.33333333300000001</v>
      </c>
      <c r="R120">
        <f t="shared" si="15"/>
        <v>3.4400070338181483</v>
      </c>
      <c r="S120">
        <f t="shared" si="16"/>
        <v>2.9210519301064641</v>
      </c>
      <c r="T120">
        <f t="shared" si="17"/>
        <v>1.0462669623009067</v>
      </c>
      <c r="U120">
        <f t="shared" si="18"/>
        <v>0.33333333300000001</v>
      </c>
      <c r="V120" t="str">
        <f t="shared" si="19"/>
        <v>Cluster 1</v>
      </c>
    </row>
    <row r="121" spans="1:22" ht="12.75" customHeight="1">
      <c r="A121" s="22" t="s">
        <v>50</v>
      </c>
      <c r="B121" s="24">
        <v>1</v>
      </c>
      <c r="C121" s="24">
        <v>1</v>
      </c>
      <c r="D121" s="24">
        <v>0</v>
      </c>
      <c r="E121" s="24">
        <v>0</v>
      </c>
      <c r="F121" s="24">
        <v>0</v>
      </c>
      <c r="G121" s="24">
        <v>0</v>
      </c>
      <c r="H121" s="24">
        <v>0</v>
      </c>
      <c r="I121" s="24">
        <v>0</v>
      </c>
      <c r="J121" s="24">
        <v>0</v>
      </c>
      <c r="K121" s="24">
        <v>0</v>
      </c>
      <c r="L121" s="24">
        <v>0</v>
      </c>
      <c r="M121" s="24">
        <v>0</v>
      </c>
      <c r="N121" s="24">
        <v>0</v>
      </c>
      <c r="O121" s="24">
        <v>0</v>
      </c>
      <c r="P121">
        <f t="shared" si="20"/>
        <v>2.1570955527074371</v>
      </c>
      <c r="Q121">
        <f t="shared" si="14"/>
        <v>0.33333333300000001</v>
      </c>
      <c r="R121">
        <f t="shared" si="15"/>
        <v>3.4400070338181483</v>
      </c>
      <c r="S121">
        <f t="shared" si="16"/>
        <v>2.9210519301064641</v>
      </c>
      <c r="T121">
        <f t="shared" si="17"/>
        <v>1.0462669623009067</v>
      </c>
      <c r="U121">
        <f t="shared" si="18"/>
        <v>0.33333333300000001</v>
      </c>
      <c r="V121" t="str">
        <f t="shared" si="19"/>
        <v>Cluster 1</v>
      </c>
    </row>
    <row r="122" spans="1:22" ht="12.75" customHeight="1">
      <c r="A122" s="22" t="s">
        <v>51</v>
      </c>
      <c r="B122" s="24">
        <v>1</v>
      </c>
      <c r="C122" s="24">
        <v>1</v>
      </c>
      <c r="D122" s="24">
        <v>0</v>
      </c>
      <c r="E122" s="24">
        <v>0</v>
      </c>
      <c r="F122" s="24">
        <v>0</v>
      </c>
      <c r="G122" s="24">
        <v>0</v>
      </c>
      <c r="H122" s="24">
        <v>0</v>
      </c>
      <c r="I122" s="24">
        <v>0</v>
      </c>
      <c r="J122" s="24">
        <v>0</v>
      </c>
      <c r="K122" s="24">
        <v>0</v>
      </c>
      <c r="L122" s="24">
        <v>0</v>
      </c>
      <c r="M122" s="24">
        <v>0</v>
      </c>
      <c r="N122" s="24">
        <v>0</v>
      </c>
      <c r="O122" s="24">
        <v>0</v>
      </c>
      <c r="P122">
        <f t="shared" si="20"/>
        <v>2.1570955527074371</v>
      </c>
      <c r="Q122">
        <f t="shared" si="14"/>
        <v>0.33333333300000001</v>
      </c>
      <c r="R122">
        <f t="shared" si="15"/>
        <v>3.4400070338181483</v>
      </c>
      <c r="S122">
        <f t="shared" si="16"/>
        <v>2.9210519301064641</v>
      </c>
      <c r="T122">
        <f t="shared" si="17"/>
        <v>1.0462669623009067</v>
      </c>
      <c r="U122">
        <f t="shared" si="18"/>
        <v>0.33333333300000001</v>
      </c>
      <c r="V122" t="str">
        <f t="shared" si="19"/>
        <v>Cluster 1</v>
      </c>
    </row>
    <row r="123" spans="1:22" ht="12.75" customHeight="1">
      <c r="A123" s="22" t="s">
        <v>52</v>
      </c>
      <c r="B123" s="24">
        <v>1</v>
      </c>
      <c r="C123" s="24">
        <v>1</v>
      </c>
      <c r="D123" s="24">
        <v>1</v>
      </c>
      <c r="E123" s="24">
        <v>1</v>
      </c>
      <c r="F123" s="24">
        <v>0</v>
      </c>
      <c r="G123" s="24">
        <v>0</v>
      </c>
      <c r="H123" s="24">
        <v>0</v>
      </c>
      <c r="I123" s="24">
        <v>0</v>
      </c>
      <c r="J123" s="24">
        <v>0</v>
      </c>
      <c r="K123" s="24">
        <v>0</v>
      </c>
      <c r="L123" s="24">
        <v>0</v>
      </c>
      <c r="M123" s="24">
        <v>0</v>
      </c>
      <c r="N123" s="24">
        <v>0</v>
      </c>
      <c r="O123" s="24">
        <v>0</v>
      </c>
      <c r="P123">
        <f t="shared" si="20"/>
        <v>1.6288220355552059</v>
      </c>
      <c r="Q123">
        <f t="shared" si="14"/>
        <v>1.4529663144370859</v>
      </c>
      <c r="R123">
        <f t="shared" si="15"/>
        <v>3.1358648556209077</v>
      </c>
      <c r="S123">
        <f t="shared" si="16"/>
        <v>2.5558842654507457</v>
      </c>
      <c r="T123">
        <f t="shared" si="17"/>
        <v>0.69230769199999997</v>
      </c>
      <c r="U123">
        <f t="shared" si="18"/>
        <v>0.69230769199999997</v>
      </c>
      <c r="V123" t="str">
        <f t="shared" si="19"/>
        <v>Cluster 4</v>
      </c>
    </row>
    <row r="124" spans="1:22" ht="12.75" customHeight="1">
      <c r="A124" s="22" t="s">
        <v>53</v>
      </c>
      <c r="B124" s="24">
        <v>1</v>
      </c>
      <c r="C124" s="24">
        <v>1</v>
      </c>
      <c r="D124" s="24">
        <v>1</v>
      </c>
      <c r="E124" s="24">
        <v>1</v>
      </c>
      <c r="F124" s="24">
        <v>1</v>
      </c>
      <c r="G124" s="24">
        <v>1</v>
      </c>
      <c r="H124" s="24">
        <v>1</v>
      </c>
      <c r="I124" s="24">
        <v>1</v>
      </c>
      <c r="J124" s="24">
        <v>1</v>
      </c>
      <c r="K124" s="24">
        <v>1</v>
      </c>
      <c r="L124" s="24">
        <v>1</v>
      </c>
      <c r="M124" s="24">
        <v>1</v>
      </c>
      <c r="N124" s="24">
        <v>1</v>
      </c>
      <c r="O124" s="24">
        <v>1</v>
      </c>
      <c r="P124">
        <f t="shared" si="20"/>
        <v>2.5233602476678203</v>
      </c>
      <c r="Q124">
        <f t="shared" si="14"/>
        <v>3.4801021696049226</v>
      </c>
      <c r="R124">
        <f t="shared" si="15"/>
        <v>8.6956522000000036E-2</v>
      </c>
      <c r="S124">
        <f t="shared" si="16"/>
        <v>1.6390212116927281</v>
      </c>
      <c r="T124">
        <f t="shared" si="17"/>
        <v>3.2371731403189368</v>
      </c>
      <c r="U124">
        <f t="shared" si="18"/>
        <v>8.6956522000000036E-2</v>
      </c>
      <c r="V124" t="str">
        <f t="shared" si="19"/>
        <v>Cluster 2</v>
      </c>
    </row>
    <row r="125" spans="1:22" ht="12.75" customHeight="1">
      <c r="A125" s="22" t="s">
        <v>54</v>
      </c>
      <c r="B125" s="24">
        <v>1</v>
      </c>
      <c r="C125" s="24">
        <v>1</v>
      </c>
      <c r="D125" s="24">
        <v>0</v>
      </c>
      <c r="E125" s="24">
        <v>0</v>
      </c>
      <c r="F125" s="24">
        <v>0</v>
      </c>
      <c r="G125" s="24">
        <v>0</v>
      </c>
      <c r="H125" s="24">
        <v>0</v>
      </c>
      <c r="I125" s="24">
        <v>0</v>
      </c>
      <c r="J125" s="24">
        <v>0</v>
      </c>
      <c r="K125" s="24">
        <v>0</v>
      </c>
      <c r="L125" s="24">
        <v>0</v>
      </c>
      <c r="M125" s="24">
        <v>0</v>
      </c>
      <c r="N125" s="24">
        <v>0</v>
      </c>
      <c r="O125" s="24">
        <v>0</v>
      </c>
      <c r="P125">
        <f t="shared" si="20"/>
        <v>2.1570955527074371</v>
      </c>
      <c r="Q125">
        <f t="shared" si="14"/>
        <v>0.33333333300000001</v>
      </c>
      <c r="R125">
        <f t="shared" si="15"/>
        <v>3.4400070338181483</v>
      </c>
      <c r="S125">
        <f t="shared" si="16"/>
        <v>2.9210519301064641</v>
      </c>
      <c r="T125">
        <f t="shared" si="17"/>
        <v>1.0462669623009067</v>
      </c>
      <c r="U125">
        <f t="shared" si="18"/>
        <v>0.33333333300000001</v>
      </c>
      <c r="V125" t="str">
        <f t="shared" si="19"/>
        <v>Cluster 1</v>
      </c>
    </row>
    <row r="126" spans="1:22" ht="12.75" customHeight="1">
      <c r="A126" s="22" t="s">
        <v>55</v>
      </c>
      <c r="B126" s="24">
        <v>1</v>
      </c>
      <c r="C126" s="24">
        <v>1</v>
      </c>
      <c r="D126" s="24">
        <v>1</v>
      </c>
      <c r="E126" s="24">
        <v>1</v>
      </c>
      <c r="F126" s="24">
        <v>1</v>
      </c>
      <c r="G126" s="24">
        <v>1</v>
      </c>
      <c r="H126" s="24">
        <v>0</v>
      </c>
      <c r="I126" s="24">
        <v>0</v>
      </c>
      <c r="J126" s="24">
        <v>0</v>
      </c>
      <c r="K126" s="24">
        <v>0</v>
      </c>
      <c r="L126" s="24">
        <v>0</v>
      </c>
      <c r="M126" s="24">
        <v>0</v>
      </c>
      <c r="N126" s="24">
        <v>0</v>
      </c>
      <c r="O126" s="24">
        <v>0</v>
      </c>
      <c r="P126">
        <f t="shared" si="20"/>
        <v>0.80812203503567714</v>
      </c>
      <c r="Q126">
        <f t="shared" si="14"/>
        <v>2.0275875100446066</v>
      </c>
      <c r="R126">
        <f t="shared" si="15"/>
        <v>2.7988655545985655</v>
      </c>
      <c r="S126">
        <f t="shared" si="16"/>
        <v>2.1289773080938881</v>
      </c>
      <c r="T126">
        <f t="shared" si="17"/>
        <v>1.5745761145153849</v>
      </c>
      <c r="U126">
        <f t="shared" si="18"/>
        <v>0.80812203503567714</v>
      </c>
      <c r="V126" t="str">
        <f t="shared" si="19"/>
        <v>Cluster 0</v>
      </c>
    </row>
    <row r="127" spans="1:22" ht="12.75" customHeight="1">
      <c r="A127" s="22" t="s">
        <v>56</v>
      </c>
      <c r="B127" s="24">
        <v>1</v>
      </c>
      <c r="C127" s="24">
        <v>1</v>
      </c>
      <c r="D127" s="24">
        <v>0</v>
      </c>
      <c r="E127" s="24">
        <v>0</v>
      </c>
      <c r="F127" s="24">
        <v>0</v>
      </c>
      <c r="G127" s="24">
        <v>0</v>
      </c>
      <c r="H127" s="24">
        <v>0</v>
      </c>
      <c r="I127" s="24">
        <v>0</v>
      </c>
      <c r="J127" s="24">
        <v>0</v>
      </c>
      <c r="K127" s="24">
        <v>0</v>
      </c>
      <c r="L127" s="24">
        <v>0</v>
      </c>
      <c r="M127" s="24">
        <v>0</v>
      </c>
      <c r="N127" s="24">
        <v>0</v>
      </c>
      <c r="O127" s="24">
        <v>0</v>
      </c>
      <c r="P127">
        <f t="shared" si="20"/>
        <v>2.1570955527074371</v>
      </c>
      <c r="Q127">
        <f t="shared" si="14"/>
        <v>0.33333333300000001</v>
      </c>
      <c r="R127">
        <f t="shared" si="15"/>
        <v>3.4400070338181483</v>
      </c>
      <c r="S127">
        <f t="shared" si="16"/>
        <v>2.9210519301064641</v>
      </c>
      <c r="T127">
        <f t="shared" si="17"/>
        <v>1.0462669623009067</v>
      </c>
      <c r="U127">
        <f t="shared" si="18"/>
        <v>0.33333333300000001</v>
      </c>
      <c r="V127" t="str">
        <f t="shared" si="19"/>
        <v>Cluster 1</v>
      </c>
    </row>
    <row r="128" spans="1:22" ht="12.75" customHeight="1">
      <c r="A128" s="22" t="s">
        <v>57</v>
      </c>
      <c r="B128" s="24">
        <v>1</v>
      </c>
      <c r="C128" s="24">
        <v>1</v>
      </c>
      <c r="D128" s="24">
        <v>1</v>
      </c>
      <c r="E128" s="24">
        <v>1</v>
      </c>
      <c r="F128" s="24">
        <v>1</v>
      </c>
      <c r="G128" s="24">
        <v>1</v>
      </c>
      <c r="H128" s="24">
        <v>1</v>
      </c>
      <c r="I128" s="24">
        <v>1</v>
      </c>
      <c r="J128" s="24">
        <v>1</v>
      </c>
      <c r="K128" s="24">
        <v>1</v>
      </c>
      <c r="L128" s="24">
        <v>1</v>
      </c>
      <c r="M128" s="24">
        <v>1</v>
      </c>
      <c r="N128" s="24">
        <v>1</v>
      </c>
      <c r="O128" s="24">
        <v>1</v>
      </c>
      <c r="P128">
        <f t="shared" si="20"/>
        <v>2.5233602476678203</v>
      </c>
      <c r="Q128">
        <f t="shared" si="14"/>
        <v>3.4801021696049226</v>
      </c>
      <c r="R128">
        <f t="shared" si="15"/>
        <v>8.6956522000000036E-2</v>
      </c>
      <c r="S128">
        <f t="shared" si="16"/>
        <v>1.6390212116927281</v>
      </c>
      <c r="T128">
        <f t="shared" si="17"/>
        <v>3.2371731403189368</v>
      </c>
      <c r="U128">
        <f t="shared" si="18"/>
        <v>8.6956522000000036E-2</v>
      </c>
      <c r="V128" t="str">
        <f t="shared" si="19"/>
        <v>Cluster 2</v>
      </c>
    </row>
    <row r="129" spans="1:22" ht="12.75" customHeight="1">
      <c r="A129" s="22" t="s">
        <v>58</v>
      </c>
      <c r="B129" s="24">
        <v>1</v>
      </c>
      <c r="C129" s="24">
        <v>0</v>
      </c>
      <c r="D129" s="24">
        <v>0</v>
      </c>
      <c r="E129" s="24">
        <v>0</v>
      </c>
      <c r="F129" s="24">
        <v>0</v>
      </c>
      <c r="G129" s="24">
        <v>0</v>
      </c>
      <c r="H129" s="24">
        <v>0</v>
      </c>
      <c r="I129" s="24">
        <v>0</v>
      </c>
      <c r="J129" s="24">
        <v>0</v>
      </c>
      <c r="K129" s="24">
        <v>0</v>
      </c>
      <c r="L129" s="24">
        <v>0</v>
      </c>
      <c r="M129" s="24">
        <v>0</v>
      </c>
      <c r="N129" s="24">
        <v>0</v>
      </c>
      <c r="O129" s="24">
        <v>0</v>
      </c>
      <c r="P129">
        <f t="shared" si="20"/>
        <v>2.3776167108073167</v>
      </c>
      <c r="Q129">
        <f t="shared" si="14"/>
        <v>0.66666666699999999</v>
      </c>
      <c r="R129">
        <f t="shared" si="15"/>
        <v>3.5824081834316894</v>
      </c>
      <c r="S129">
        <f t="shared" si="16"/>
        <v>3.0874818830850974</v>
      </c>
      <c r="T129">
        <f t="shared" si="17"/>
        <v>1.4472990556213208</v>
      </c>
      <c r="U129">
        <f t="shared" si="18"/>
        <v>0.66666666699999999</v>
      </c>
      <c r="V129" t="str">
        <f t="shared" si="19"/>
        <v>Cluster 1</v>
      </c>
    </row>
    <row r="130" spans="1:22" ht="12.75" customHeight="1">
      <c r="A130" s="22" t="s">
        <v>59</v>
      </c>
      <c r="B130" s="24">
        <v>1</v>
      </c>
      <c r="C130" s="24">
        <v>1</v>
      </c>
      <c r="D130" s="24">
        <v>0</v>
      </c>
      <c r="E130" s="24">
        <v>0</v>
      </c>
      <c r="F130" s="24">
        <v>0</v>
      </c>
      <c r="G130" s="24">
        <v>0</v>
      </c>
      <c r="H130" s="24">
        <v>0</v>
      </c>
      <c r="I130" s="24">
        <v>0</v>
      </c>
      <c r="J130" s="24">
        <v>0</v>
      </c>
      <c r="K130" s="24">
        <v>0</v>
      </c>
      <c r="L130" s="24">
        <v>0</v>
      </c>
      <c r="M130" s="24">
        <v>0</v>
      </c>
      <c r="N130" s="24">
        <v>0</v>
      </c>
      <c r="O130" s="24">
        <v>0</v>
      </c>
      <c r="P130">
        <f t="shared" si="20"/>
        <v>2.1570955527074371</v>
      </c>
      <c r="Q130">
        <f t="shared" si="14"/>
        <v>0.33333333300000001</v>
      </c>
      <c r="R130">
        <f t="shared" si="15"/>
        <v>3.4400070338181483</v>
      </c>
      <c r="S130">
        <f t="shared" si="16"/>
        <v>2.9210519301064641</v>
      </c>
      <c r="T130">
        <f t="shared" si="17"/>
        <v>1.0462669623009067</v>
      </c>
      <c r="U130">
        <f t="shared" si="18"/>
        <v>0.33333333300000001</v>
      </c>
      <c r="V130" t="str">
        <f t="shared" si="19"/>
        <v>Cluster 1</v>
      </c>
    </row>
    <row r="131" spans="1:22" ht="12.75" customHeight="1">
      <c r="A131" s="22" t="s">
        <v>60</v>
      </c>
      <c r="B131" s="24">
        <v>1</v>
      </c>
      <c r="C131" s="24">
        <v>1</v>
      </c>
      <c r="D131" s="24">
        <v>1</v>
      </c>
      <c r="E131" s="24">
        <v>1</v>
      </c>
      <c r="F131" s="24">
        <v>1</v>
      </c>
      <c r="G131" s="24">
        <v>1</v>
      </c>
      <c r="H131" s="24">
        <v>1</v>
      </c>
      <c r="I131" s="24">
        <v>1</v>
      </c>
      <c r="J131" s="24">
        <v>1</v>
      </c>
      <c r="K131" s="24">
        <v>1</v>
      </c>
      <c r="L131" s="24">
        <v>1</v>
      </c>
      <c r="M131" s="24">
        <v>0</v>
      </c>
      <c r="N131" s="24">
        <v>0</v>
      </c>
      <c r="O131" s="24">
        <v>0</v>
      </c>
      <c r="P131">
        <f t="shared" si="20"/>
        <v>1.8350332257237754</v>
      </c>
      <c r="Q131">
        <f t="shared" si="14"/>
        <v>3.0184617126756614</v>
      </c>
      <c r="R131">
        <f t="shared" si="15"/>
        <v>1.6833444070416299</v>
      </c>
      <c r="S131">
        <f t="shared" si="16"/>
        <v>0.38461538500000003</v>
      </c>
      <c r="T131">
        <f t="shared" si="17"/>
        <v>2.7348290514038287</v>
      </c>
      <c r="U131">
        <f t="shared" si="18"/>
        <v>0.38461538500000003</v>
      </c>
      <c r="V131" t="str">
        <f t="shared" si="19"/>
        <v>Cluster 3</v>
      </c>
    </row>
    <row r="132" spans="1:22" ht="12.75" customHeight="1">
      <c r="A132" s="22" t="s">
        <v>61</v>
      </c>
      <c r="B132" s="24">
        <v>1</v>
      </c>
      <c r="C132" s="24">
        <v>1</v>
      </c>
      <c r="D132" s="24">
        <v>1</v>
      </c>
      <c r="E132" s="24">
        <v>1</v>
      </c>
      <c r="F132" s="24">
        <v>1</v>
      </c>
      <c r="G132" s="24">
        <v>1</v>
      </c>
      <c r="H132" s="24">
        <v>1</v>
      </c>
      <c r="I132" s="24">
        <v>1</v>
      </c>
      <c r="J132" s="24">
        <v>1</v>
      </c>
      <c r="K132" s="24">
        <v>1</v>
      </c>
      <c r="L132" s="24">
        <v>0</v>
      </c>
      <c r="M132" s="24">
        <v>0</v>
      </c>
      <c r="N132" s="24">
        <v>0</v>
      </c>
      <c r="O132" s="24">
        <v>0</v>
      </c>
      <c r="P132">
        <f t="shared" si="20"/>
        <v>1.5386185165628952</v>
      </c>
      <c r="Q132">
        <f t="shared" si="14"/>
        <v>2.8480012484001631</v>
      </c>
      <c r="R132">
        <f t="shared" si="15"/>
        <v>1.9579704779996905</v>
      </c>
      <c r="S132">
        <f t="shared" si="16"/>
        <v>0.72975638289685285</v>
      </c>
      <c r="T132">
        <f t="shared" si="17"/>
        <v>2.5454449395738981</v>
      </c>
      <c r="U132">
        <f t="shared" si="18"/>
        <v>0.72975638289685285</v>
      </c>
      <c r="V132" t="str">
        <f t="shared" si="19"/>
        <v>Cluster 3</v>
      </c>
    </row>
    <row r="133" spans="1:22" ht="12.75" customHeight="1">
      <c r="A133" s="22" t="s">
        <v>62</v>
      </c>
      <c r="B133" s="24">
        <v>1</v>
      </c>
      <c r="C133" s="24">
        <v>1</v>
      </c>
      <c r="D133" s="24">
        <v>1</v>
      </c>
      <c r="E133" s="24">
        <v>1</v>
      </c>
      <c r="F133" s="24">
        <v>1</v>
      </c>
      <c r="G133" s="24">
        <v>1</v>
      </c>
      <c r="H133" s="24">
        <v>1</v>
      </c>
      <c r="I133" s="24">
        <v>1</v>
      </c>
      <c r="J133" s="24">
        <v>1</v>
      </c>
      <c r="K133" s="24">
        <v>1</v>
      </c>
      <c r="L133" s="24">
        <v>1</v>
      </c>
      <c r="M133" s="24">
        <v>1</v>
      </c>
      <c r="N133" s="24">
        <v>1</v>
      </c>
      <c r="O133" s="24">
        <v>1</v>
      </c>
      <c r="P133">
        <f t="shared" si="20"/>
        <v>2.5233602476678203</v>
      </c>
      <c r="Q133">
        <f t="shared" si="14"/>
        <v>3.4801021696049226</v>
      </c>
      <c r="R133">
        <f t="shared" si="15"/>
        <v>8.6956522000000036E-2</v>
      </c>
      <c r="S133">
        <f t="shared" si="16"/>
        <v>1.6390212116927281</v>
      </c>
      <c r="T133">
        <f t="shared" si="17"/>
        <v>3.2371731403189368</v>
      </c>
      <c r="U133">
        <f t="shared" si="18"/>
        <v>8.6956522000000036E-2</v>
      </c>
      <c r="V133" t="str">
        <f t="shared" si="19"/>
        <v>Cluster 2</v>
      </c>
    </row>
    <row r="134" spans="1:22" ht="12.75" customHeight="1">
      <c r="A134" s="22" t="s">
        <v>63</v>
      </c>
      <c r="B134" s="24">
        <v>1</v>
      </c>
      <c r="C134" s="24">
        <v>1</v>
      </c>
      <c r="D134" s="24">
        <v>1</v>
      </c>
      <c r="E134" s="24">
        <v>1</v>
      </c>
      <c r="F134" s="24">
        <v>1</v>
      </c>
      <c r="G134" s="24">
        <v>1</v>
      </c>
      <c r="H134" s="24">
        <v>1</v>
      </c>
      <c r="I134" s="24">
        <v>1</v>
      </c>
      <c r="J134" s="24">
        <v>1</v>
      </c>
      <c r="K134" s="24">
        <v>1</v>
      </c>
      <c r="L134" s="24">
        <v>0</v>
      </c>
      <c r="M134" s="24">
        <v>0</v>
      </c>
      <c r="N134" s="24">
        <v>0</v>
      </c>
      <c r="O134" s="24">
        <v>0</v>
      </c>
      <c r="P134">
        <f t="shared" si="20"/>
        <v>1.5386185165628952</v>
      </c>
      <c r="Q134">
        <f t="shared" si="14"/>
        <v>2.8480012484001631</v>
      </c>
      <c r="R134">
        <f t="shared" si="15"/>
        <v>1.9579704779996905</v>
      </c>
      <c r="S134">
        <f t="shared" si="16"/>
        <v>0.72975638289685285</v>
      </c>
      <c r="T134">
        <f t="shared" si="17"/>
        <v>2.5454449395738981</v>
      </c>
      <c r="U134">
        <f t="shared" si="18"/>
        <v>0.72975638289685285</v>
      </c>
      <c r="V134" t="str">
        <f t="shared" si="19"/>
        <v>Cluster 3</v>
      </c>
    </row>
    <row r="135" spans="1:22" ht="12.75" customHeight="1">
      <c r="A135" s="22" t="s">
        <v>64</v>
      </c>
      <c r="B135" s="24">
        <v>1</v>
      </c>
      <c r="C135" s="24">
        <v>1</v>
      </c>
      <c r="D135" s="24">
        <v>1</v>
      </c>
      <c r="E135" s="24">
        <v>1</v>
      </c>
      <c r="F135" s="24">
        <v>1</v>
      </c>
      <c r="G135" s="24">
        <v>1</v>
      </c>
      <c r="H135" s="24">
        <v>1</v>
      </c>
      <c r="I135" s="24">
        <v>1</v>
      </c>
      <c r="J135" s="24">
        <v>1</v>
      </c>
      <c r="K135" s="24">
        <v>1</v>
      </c>
      <c r="L135" s="24">
        <v>1</v>
      </c>
      <c r="M135" s="24">
        <v>1</v>
      </c>
      <c r="N135" s="24">
        <v>1</v>
      </c>
      <c r="O135" s="24">
        <v>1</v>
      </c>
      <c r="P135">
        <f t="shared" si="20"/>
        <v>2.5233602476678203</v>
      </c>
      <c r="Q135">
        <f t="shared" si="14"/>
        <v>3.4801021696049226</v>
      </c>
      <c r="R135">
        <f t="shared" si="15"/>
        <v>8.6956522000000036E-2</v>
      </c>
      <c r="S135">
        <f t="shared" si="16"/>
        <v>1.6390212116927281</v>
      </c>
      <c r="T135">
        <f t="shared" si="17"/>
        <v>3.2371731403189368</v>
      </c>
      <c r="U135">
        <f t="shared" si="18"/>
        <v>8.6956522000000036E-2</v>
      </c>
      <c r="V135" t="str">
        <f t="shared" si="19"/>
        <v>Cluster 2</v>
      </c>
    </row>
    <row r="136" spans="1:22" ht="12.75" customHeight="1">
      <c r="A136" s="22" t="s">
        <v>65</v>
      </c>
      <c r="B136" s="24">
        <v>1</v>
      </c>
      <c r="C136" s="24">
        <v>1</v>
      </c>
      <c r="D136" s="24">
        <v>0</v>
      </c>
      <c r="E136" s="24">
        <v>0</v>
      </c>
      <c r="F136" s="24">
        <v>0</v>
      </c>
      <c r="G136" s="24">
        <v>0</v>
      </c>
      <c r="H136" s="24">
        <v>0</v>
      </c>
      <c r="I136" s="24">
        <v>0</v>
      </c>
      <c r="J136" s="24">
        <v>0</v>
      </c>
      <c r="K136" s="24">
        <v>0</v>
      </c>
      <c r="L136" s="24">
        <v>0</v>
      </c>
      <c r="M136" s="24">
        <v>0</v>
      </c>
      <c r="N136" s="24">
        <v>0</v>
      </c>
      <c r="O136" s="24">
        <v>0</v>
      </c>
      <c r="P136">
        <f t="shared" si="20"/>
        <v>2.1570955527074371</v>
      </c>
      <c r="Q136">
        <f t="shared" si="14"/>
        <v>0.33333333300000001</v>
      </c>
      <c r="R136">
        <f t="shared" si="15"/>
        <v>3.4400070338181483</v>
      </c>
      <c r="S136">
        <f t="shared" si="16"/>
        <v>2.9210519301064641</v>
      </c>
      <c r="T136">
        <f t="shared" si="17"/>
        <v>1.0462669623009067</v>
      </c>
      <c r="U136">
        <f t="shared" si="18"/>
        <v>0.33333333300000001</v>
      </c>
      <c r="V136" t="str">
        <f t="shared" si="19"/>
        <v>Cluster 1</v>
      </c>
    </row>
    <row r="137" spans="1:22" ht="12.75" customHeight="1">
      <c r="A137" s="22" t="s">
        <v>66</v>
      </c>
      <c r="B137" s="24">
        <v>1</v>
      </c>
      <c r="C137" s="24">
        <v>1</v>
      </c>
      <c r="D137" s="24">
        <v>1</v>
      </c>
      <c r="E137" s="24">
        <v>0</v>
      </c>
      <c r="F137" s="24">
        <v>0</v>
      </c>
      <c r="G137" s="24">
        <v>0</v>
      </c>
      <c r="H137" s="24">
        <v>0</v>
      </c>
      <c r="I137" s="24">
        <v>0</v>
      </c>
      <c r="J137" s="24">
        <v>0</v>
      </c>
      <c r="K137" s="24">
        <v>0</v>
      </c>
      <c r="L137" s="24">
        <v>0</v>
      </c>
      <c r="M137" s="24">
        <v>0</v>
      </c>
      <c r="N137" s="24">
        <v>0</v>
      </c>
      <c r="O137" s="24">
        <v>0</v>
      </c>
      <c r="P137">
        <f t="shared" si="20"/>
        <v>1.9112983083522583</v>
      </c>
      <c r="Q137">
        <f t="shared" si="14"/>
        <v>1.0540925532840504</v>
      </c>
      <c r="R137">
        <f t="shared" si="15"/>
        <v>3.2914508036302679</v>
      </c>
      <c r="S137">
        <f t="shared" si="16"/>
        <v>2.7445481191589081</v>
      </c>
      <c r="T137">
        <f t="shared" si="17"/>
        <v>0.30769230800000003</v>
      </c>
      <c r="U137">
        <f t="shared" si="18"/>
        <v>0.30769230800000003</v>
      </c>
      <c r="V137" t="str">
        <f t="shared" si="19"/>
        <v>Cluster 4</v>
      </c>
    </row>
    <row r="138" spans="1:22" ht="12.75" customHeight="1">
      <c r="A138" s="22" t="s">
        <v>67</v>
      </c>
      <c r="B138" s="24">
        <v>1</v>
      </c>
      <c r="C138" s="24">
        <v>1</v>
      </c>
      <c r="D138" s="24">
        <v>1</v>
      </c>
      <c r="E138" s="24">
        <v>0</v>
      </c>
      <c r="F138" s="24">
        <v>0</v>
      </c>
      <c r="G138" s="24">
        <v>0</v>
      </c>
      <c r="H138" s="24">
        <v>0</v>
      </c>
      <c r="I138" s="24">
        <v>0</v>
      </c>
      <c r="J138" s="24">
        <v>0</v>
      </c>
      <c r="K138" s="24">
        <v>0</v>
      </c>
      <c r="L138" s="24">
        <v>0</v>
      </c>
      <c r="M138" s="24">
        <v>0</v>
      </c>
      <c r="N138" s="24">
        <v>0</v>
      </c>
      <c r="O138" s="24">
        <v>0</v>
      </c>
      <c r="P138">
        <f t="shared" si="20"/>
        <v>1.9112983083522583</v>
      </c>
      <c r="Q138">
        <f t="shared" si="14"/>
        <v>1.0540925532840504</v>
      </c>
      <c r="R138">
        <f t="shared" si="15"/>
        <v>3.2914508036302679</v>
      </c>
      <c r="S138">
        <f t="shared" si="16"/>
        <v>2.7445481191589081</v>
      </c>
      <c r="T138">
        <f t="shared" si="17"/>
        <v>0.30769230800000003</v>
      </c>
      <c r="U138">
        <f t="shared" si="18"/>
        <v>0.30769230800000003</v>
      </c>
      <c r="V138" t="str">
        <f t="shared" si="19"/>
        <v>Cluster 4</v>
      </c>
    </row>
    <row r="139" spans="1:22" ht="12.75" customHeight="1">
      <c r="A139" s="22" t="s">
        <v>68</v>
      </c>
      <c r="B139" s="24">
        <v>1</v>
      </c>
      <c r="C139" s="24">
        <v>1</v>
      </c>
      <c r="D139" s="24">
        <v>1</v>
      </c>
      <c r="E139" s="24">
        <v>1</v>
      </c>
      <c r="F139" s="24">
        <v>1</v>
      </c>
      <c r="G139" s="24">
        <v>1</v>
      </c>
      <c r="H139" s="24">
        <v>1</v>
      </c>
      <c r="I139" s="24">
        <v>1</v>
      </c>
      <c r="J139" s="24">
        <v>1</v>
      </c>
      <c r="K139" s="24">
        <v>1</v>
      </c>
      <c r="L139" s="24">
        <v>1</v>
      </c>
      <c r="M139" s="24">
        <v>0</v>
      </c>
      <c r="N139" s="24">
        <v>0</v>
      </c>
      <c r="O139" s="24">
        <v>0</v>
      </c>
      <c r="P139">
        <f t="shared" si="20"/>
        <v>1.8350332257237754</v>
      </c>
      <c r="Q139">
        <f t="shared" si="14"/>
        <v>3.0184617126756614</v>
      </c>
      <c r="R139">
        <f t="shared" si="15"/>
        <v>1.6833444070416299</v>
      </c>
      <c r="S139">
        <f t="shared" si="16"/>
        <v>0.38461538500000003</v>
      </c>
      <c r="T139">
        <f t="shared" si="17"/>
        <v>2.7348290514038287</v>
      </c>
      <c r="U139">
        <f t="shared" si="18"/>
        <v>0.38461538500000003</v>
      </c>
      <c r="V139" t="str">
        <f t="shared" si="19"/>
        <v>Cluster 3</v>
      </c>
    </row>
    <row r="140" spans="1:22" ht="12.75" customHeight="1">
      <c r="A140" s="22" t="s">
        <v>69</v>
      </c>
      <c r="B140" s="24">
        <v>1</v>
      </c>
      <c r="C140" s="24">
        <v>1</v>
      </c>
      <c r="D140" s="24">
        <v>1</v>
      </c>
      <c r="E140" s="24">
        <v>1</v>
      </c>
      <c r="F140" s="24">
        <v>1</v>
      </c>
      <c r="G140" s="24">
        <v>1</v>
      </c>
      <c r="H140" s="24">
        <v>1</v>
      </c>
      <c r="I140" s="24">
        <v>1</v>
      </c>
      <c r="J140" s="24">
        <v>1</v>
      </c>
      <c r="K140" s="24">
        <v>1</v>
      </c>
      <c r="L140" s="24">
        <v>1</v>
      </c>
      <c r="M140" s="24">
        <v>1</v>
      </c>
      <c r="N140" s="24">
        <v>1</v>
      </c>
      <c r="O140" s="25">
        <v>0</v>
      </c>
      <c r="P140">
        <f t="shared" si="20"/>
        <v>2.3167535344766832</v>
      </c>
      <c r="Q140">
        <f t="shared" si="14"/>
        <v>3.3333333333000001</v>
      </c>
      <c r="R140">
        <f t="shared" si="15"/>
        <v>0.91304347799999996</v>
      </c>
      <c r="S140">
        <f t="shared" si="16"/>
        <v>1.2986110011772958</v>
      </c>
      <c r="T140">
        <f t="shared" si="17"/>
        <v>3.0788455531907357</v>
      </c>
      <c r="U140">
        <f t="shared" si="18"/>
        <v>0.91304347799999996</v>
      </c>
      <c r="V140" t="str">
        <f t="shared" si="19"/>
        <v>Cluster 2</v>
      </c>
    </row>
    <row r="141" spans="1:22" ht="12.75" customHeight="1">
      <c r="A141" s="22" t="s">
        <v>70</v>
      </c>
      <c r="B141" s="24">
        <v>1</v>
      </c>
      <c r="C141" s="24">
        <v>1</v>
      </c>
      <c r="D141" s="24">
        <v>1</v>
      </c>
      <c r="E141" s="24">
        <v>1</v>
      </c>
      <c r="F141" s="24">
        <v>1</v>
      </c>
      <c r="G141" s="24">
        <v>1</v>
      </c>
      <c r="H141" s="24">
        <v>1</v>
      </c>
      <c r="I141" s="24">
        <v>1</v>
      </c>
      <c r="J141" s="24">
        <v>1</v>
      </c>
      <c r="K141" s="24">
        <v>1</v>
      </c>
      <c r="L141" s="24">
        <v>1</v>
      </c>
      <c r="M141" s="24">
        <v>0</v>
      </c>
      <c r="N141" s="24">
        <v>0</v>
      </c>
      <c r="O141" s="24">
        <v>0</v>
      </c>
      <c r="P141">
        <f t="shared" si="20"/>
        <v>1.8350332257237754</v>
      </c>
      <c r="Q141">
        <f>SQRT((((B141-$B$160)^2)+((C141-$C$160)^2)+((D141-$D$160)^2)+((E141-$E$160)^2)+((F141-$F$160)^2)+((G141-$G$160)^2)+((H141-$H$160)^2)+((I141-$I$160)^2)+((J141-$J$160)^2)+((K141-$K$160)^2)+((L141-$L$160)^2)+((M141-$M$160)^2)+((N141-$N$160)^2)+((O141-$O$160)^2)))</f>
        <v>3.0184617126756614</v>
      </c>
      <c r="R141">
        <f t="shared" si="15"/>
        <v>1.6833444070416299</v>
      </c>
      <c r="S141">
        <f t="shared" si="16"/>
        <v>0.38461538500000003</v>
      </c>
      <c r="T141">
        <f t="shared" si="17"/>
        <v>2.7348290514038287</v>
      </c>
      <c r="U141">
        <f t="shared" si="18"/>
        <v>0.38461538500000003</v>
      </c>
      <c r="V141" t="str">
        <f t="shared" si="19"/>
        <v>Cluster 3</v>
      </c>
    </row>
    <row r="142" spans="1:22" ht="12.75" customHeight="1">
      <c r="A142" s="22" t="s">
        <v>71</v>
      </c>
      <c r="B142" s="24">
        <v>1</v>
      </c>
      <c r="C142" s="24">
        <v>1</v>
      </c>
      <c r="D142" s="24">
        <v>1</v>
      </c>
      <c r="E142" s="24">
        <v>1</v>
      </c>
      <c r="F142" s="24">
        <v>1</v>
      </c>
      <c r="G142" s="24">
        <v>1</v>
      </c>
      <c r="H142" s="24">
        <v>1</v>
      </c>
      <c r="I142" s="24">
        <v>1</v>
      </c>
      <c r="J142" s="24">
        <v>0</v>
      </c>
      <c r="K142" s="24">
        <v>0</v>
      </c>
      <c r="L142" s="24">
        <v>0</v>
      </c>
      <c r="M142" s="24">
        <v>0</v>
      </c>
      <c r="N142" s="24">
        <v>0</v>
      </c>
      <c r="O142" s="24">
        <v>0</v>
      </c>
      <c r="P142">
        <f t="shared" si="20"/>
        <v>0.606091527337418</v>
      </c>
      <c r="Q142">
        <f t="shared" si="14"/>
        <v>2.472066162320274</v>
      </c>
      <c r="R142">
        <f t="shared" si="15"/>
        <v>2.4152946803068018</v>
      </c>
      <c r="S142">
        <f t="shared" si="16"/>
        <v>1.5913969895593929</v>
      </c>
      <c r="T142">
        <f t="shared" si="17"/>
        <v>2.1164333063912895</v>
      </c>
      <c r="U142">
        <f t="shared" si="18"/>
        <v>0.606091527337418</v>
      </c>
      <c r="V142" t="str">
        <f t="shared" si="19"/>
        <v>Cluster 0</v>
      </c>
    </row>
    <row r="143" spans="1:22" ht="12.75" customHeight="1">
      <c r="A143" s="22" t="s">
        <v>72</v>
      </c>
      <c r="B143" s="24">
        <v>1</v>
      </c>
      <c r="C143" s="24">
        <v>1</v>
      </c>
      <c r="D143" s="24">
        <v>1</v>
      </c>
      <c r="E143" s="24">
        <v>0</v>
      </c>
      <c r="F143" s="24">
        <v>0</v>
      </c>
      <c r="G143" s="24">
        <v>0</v>
      </c>
      <c r="H143" s="24">
        <v>0</v>
      </c>
      <c r="I143" s="24">
        <v>0</v>
      </c>
      <c r="J143" s="24">
        <v>0</v>
      </c>
      <c r="K143" s="24">
        <v>0</v>
      </c>
      <c r="L143" s="24">
        <v>0</v>
      </c>
      <c r="M143" s="24">
        <v>0</v>
      </c>
      <c r="N143" s="24">
        <v>0</v>
      </c>
      <c r="O143" s="24">
        <v>0</v>
      </c>
      <c r="P143">
        <f t="shared" si="20"/>
        <v>1.9112983083522583</v>
      </c>
      <c r="Q143">
        <f t="shared" si="14"/>
        <v>1.0540925532840504</v>
      </c>
      <c r="R143">
        <f t="shared" si="15"/>
        <v>3.2914508036302679</v>
      </c>
      <c r="S143">
        <f t="shared" si="16"/>
        <v>2.7445481191589081</v>
      </c>
      <c r="T143">
        <f t="shared" si="17"/>
        <v>0.30769230800000003</v>
      </c>
      <c r="U143">
        <f t="shared" si="18"/>
        <v>0.30769230800000003</v>
      </c>
      <c r="V143" t="str">
        <f t="shared" si="19"/>
        <v>Cluster 4</v>
      </c>
    </row>
    <row r="144" spans="1:22" ht="12.75" customHeight="1">
      <c r="A144" s="22" t="s">
        <v>73</v>
      </c>
      <c r="B144" s="24">
        <v>1</v>
      </c>
      <c r="C144" s="24">
        <v>1</v>
      </c>
      <c r="D144" s="24">
        <v>1</v>
      </c>
      <c r="E144" s="24">
        <v>1</v>
      </c>
      <c r="F144" s="24">
        <v>1</v>
      </c>
      <c r="G144" s="24">
        <v>1</v>
      </c>
      <c r="H144" s="24">
        <v>1</v>
      </c>
      <c r="I144" s="24">
        <v>1</v>
      </c>
      <c r="J144" s="24">
        <v>1</v>
      </c>
      <c r="K144" s="24">
        <v>1</v>
      </c>
      <c r="L144" s="24">
        <v>1</v>
      </c>
      <c r="M144" s="24">
        <v>1</v>
      </c>
      <c r="N144" s="24">
        <v>1</v>
      </c>
      <c r="O144" s="24">
        <v>1</v>
      </c>
      <c r="P144">
        <f t="shared" si="20"/>
        <v>2.5233602476678203</v>
      </c>
      <c r="Q144">
        <f t="shared" si="14"/>
        <v>3.4801021696049226</v>
      </c>
      <c r="R144">
        <f t="shared" si="15"/>
        <v>8.6956522000000036E-2</v>
      </c>
      <c r="S144">
        <f t="shared" si="16"/>
        <v>1.6390212116927281</v>
      </c>
      <c r="T144">
        <f t="shared" si="17"/>
        <v>3.2371731403189368</v>
      </c>
      <c r="U144">
        <f t="shared" si="18"/>
        <v>8.6956522000000036E-2</v>
      </c>
      <c r="V144" t="str">
        <f t="shared" si="19"/>
        <v>Cluster 2</v>
      </c>
    </row>
    <row r="145" spans="1:26" ht="12.75" customHeight="1">
      <c r="A145" s="22" t="s">
        <v>74</v>
      </c>
      <c r="B145" s="24">
        <v>1</v>
      </c>
      <c r="C145" s="24">
        <v>1</v>
      </c>
      <c r="D145" s="24">
        <v>1</v>
      </c>
      <c r="E145" s="24">
        <v>0</v>
      </c>
      <c r="F145" s="24">
        <v>0</v>
      </c>
      <c r="G145" s="24">
        <v>0</v>
      </c>
      <c r="H145" s="24">
        <v>0</v>
      </c>
      <c r="I145" s="24">
        <v>0</v>
      </c>
      <c r="J145" s="24">
        <v>0</v>
      </c>
      <c r="K145" s="24">
        <v>0</v>
      </c>
      <c r="L145" s="24">
        <v>0</v>
      </c>
      <c r="M145" s="24">
        <v>0</v>
      </c>
      <c r="N145" s="24">
        <v>0</v>
      </c>
      <c r="O145" s="24">
        <v>0</v>
      </c>
      <c r="P145">
        <f t="shared" si="20"/>
        <v>1.9112983083522583</v>
      </c>
      <c r="Q145">
        <f t="shared" si="14"/>
        <v>1.0540925532840504</v>
      </c>
      <c r="R145">
        <f t="shared" si="15"/>
        <v>3.2914508036302679</v>
      </c>
      <c r="S145">
        <f t="shared" si="16"/>
        <v>2.7445481191589081</v>
      </c>
      <c r="T145">
        <f t="shared" si="17"/>
        <v>0.30769230800000003</v>
      </c>
      <c r="U145">
        <f t="shared" si="18"/>
        <v>0.30769230800000003</v>
      </c>
      <c r="V145" t="str">
        <f t="shared" si="19"/>
        <v>Cluster 4</v>
      </c>
    </row>
    <row r="146" spans="1:26" ht="12.75" customHeight="1">
      <c r="A146" s="22" t="s">
        <v>75</v>
      </c>
      <c r="B146" s="24">
        <v>1</v>
      </c>
      <c r="C146" s="24">
        <v>1</v>
      </c>
      <c r="D146" s="24">
        <v>1</v>
      </c>
      <c r="E146" s="24">
        <v>1</v>
      </c>
      <c r="F146" s="24">
        <v>1</v>
      </c>
      <c r="G146" s="24">
        <v>1</v>
      </c>
      <c r="H146" s="24">
        <v>1</v>
      </c>
      <c r="I146" s="24">
        <v>1</v>
      </c>
      <c r="J146" s="24">
        <v>0</v>
      </c>
      <c r="K146" s="24">
        <v>0</v>
      </c>
      <c r="L146" s="24">
        <v>0</v>
      </c>
      <c r="M146" s="24">
        <v>0</v>
      </c>
      <c r="N146" s="24">
        <v>0</v>
      </c>
      <c r="O146" s="24">
        <v>0</v>
      </c>
      <c r="P146">
        <f t="shared" si="20"/>
        <v>0.606091527337418</v>
      </c>
      <c r="Q146">
        <f t="shared" si="14"/>
        <v>2.472066162320274</v>
      </c>
      <c r="R146">
        <f t="shared" si="15"/>
        <v>2.4152946803068018</v>
      </c>
      <c r="S146">
        <f t="shared" si="16"/>
        <v>1.5913969895593929</v>
      </c>
      <c r="T146">
        <f t="shared" si="17"/>
        <v>2.1164333063912895</v>
      </c>
      <c r="U146">
        <f t="shared" si="18"/>
        <v>0.606091527337418</v>
      </c>
      <c r="V146" t="str">
        <f t="shared" si="19"/>
        <v>Cluster 0</v>
      </c>
    </row>
    <row r="147" spans="1:26" ht="12.75" customHeight="1">
      <c r="A147" s="22" t="s">
        <v>76</v>
      </c>
      <c r="B147" s="24">
        <v>1</v>
      </c>
      <c r="C147" s="24">
        <v>1</v>
      </c>
      <c r="D147" s="24">
        <v>1</v>
      </c>
      <c r="E147" s="24">
        <v>1</v>
      </c>
      <c r="F147" s="24">
        <v>1</v>
      </c>
      <c r="G147" s="24">
        <v>1</v>
      </c>
      <c r="H147" s="24">
        <v>1</v>
      </c>
      <c r="I147" s="24">
        <v>1</v>
      </c>
      <c r="J147" s="24">
        <v>0</v>
      </c>
      <c r="K147" s="24">
        <v>0</v>
      </c>
      <c r="L147" s="24">
        <v>0</v>
      </c>
      <c r="M147" s="24">
        <v>0</v>
      </c>
      <c r="N147" s="24">
        <v>0</v>
      </c>
      <c r="O147" s="24">
        <v>0</v>
      </c>
      <c r="P147">
        <f t="shared" si="20"/>
        <v>0.606091527337418</v>
      </c>
      <c r="Q147">
        <f t="shared" si="14"/>
        <v>2.472066162320274</v>
      </c>
      <c r="R147">
        <f t="shared" si="15"/>
        <v>2.4152946803068018</v>
      </c>
      <c r="S147">
        <f t="shared" si="16"/>
        <v>1.5913969895593929</v>
      </c>
      <c r="T147">
        <f t="shared" si="17"/>
        <v>2.1164333063912895</v>
      </c>
      <c r="U147">
        <f t="shared" si="18"/>
        <v>0.606091527337418</v>
      </c>
      <c r="V147" t="str">
        <f t="shared" si="19"/>
        <v>Cluster 0</v>
      </c>
    </row>
    <row r="148" spans="1:26" ht="12.75" customHeight="1">
      <c r="A148" s="22" t="s">
        <v>77</v>
      </c>
      <c r="B148" s="24">
        <v>1</v>
      </c>
      <c r="C148" s="24">
        <v>1</v>
      </c>
      <c r="D148" s="24">
        <v>1</v>
      </c>
      <c r="E148" s="24">
        <v>1</v>
      </c>
      <c r="F148" s="24">
        <v>1</v>
      </c>
      <c r="G148" s="24">
        <v>1</v>
      </c>
      <c r="H148" s="24">
        <v>1</v>
      </c>
      <c r="I148" s="24">
        <v>1</v>
      </c>
      <c r="J148" s="24">
        <v>1</v>
      </c>
      <c r="K148" s="24">
        <v>1</v>
      </c>
      <c r="L148" s="24">
        <v>1</v>
      </c>
      <c r="M148" s="24">
        <v>1</v>
      </c>
      <c r="N148" s="24">
        <v>1</v>
      </c>
      <c r="O148" s="24">
        <v>1</v>
      </c>
      <c r="P148">
        <f t="shared" si="20"/>
        <v>2.5233602476678203</v>
      </c>
      <c r="Q148">
        <f t="shared" si="14"/>
        <v>3.4801021696049226</v>
      </c>
      <c r="R148">
        <f t="shared" si="15"/>
        <v>8.6956522000000036E-2</v>
      </c>
      <c r="S148">
        <f t="shared" si="16"/>
        <v>1.6390212116927281</v>
      </c>
      <c r="T148">
        <f t="shared" si="17"/>
        <v>3.2371731403189368</v>
      </c>
      <c r="U148">
        <f t="shared" si="18"/>
        <v>8.6956522000000036E-2</v>
      </c>
      <c r="V148" t="str">
        <f t="shared" si="19"/>
        <v>Cluster 2</v>
      </c>
    </row>
    <row r="149" spans="1:26" ht="12.75" customHeight="1">
      <c r="A149" s="22" t="s">
        <v>78</v>
      </c>
      <c r="B149" s="24">
        <v>1</v>
      </c>
      <c r="C149" s="24">
        <v>1</v>
      </c>
      <c r="D149" s="24">
        <v>1</v>
      </c>
      <c r="E149" s="24">
        <v>1</v>
      </c>
      <c r="F149" s="24">
        <v>1</v>
      </c>
      <c r="G149" s="24">
        <v>1</v>
      </c>
      <c r="H149" s="24">
        <v>0</v>
      </c>
      <c r="I149" s="24">
        <v>0</v>
      </c>
      <c r="J149" s="24">
        <v>0</v>
      </c>
      <c r="K149" s="24">
        <v>0</v>
      </c>
      <c r="L149" s="24">
        <v>0</v>
      </c>
      <c r="M149" s="24">
        <v>0</v>
      </c>
      <c r="N149" s="24">
        <v>0</v>
      </c>
      <c r="O149" s="24">
        <v>0</v>
      </c>
      <c r="P149">
        <f t="shared" ref="P149:P157" si="21">SQRT((((B149-$B$159)^2)+((C149-$C$159)^2)+((D149-$D$159)^2)+((E149-$E$159)^2)+((F149-$F$159)^2)+((G149-$G$159)^2)+((H149-$H$159)^2)+((I149-$I$159)^2)+((J149-$J$159)^2)+((K149-$K$159)^2)+((L149-$L$159)^2)+((M149-$M$159)^2)+((N149-$N$159)^2)+((O149-$O$159)^2)))</f>
        <v>0.80812203503567714</v>
      </c>
      <c r="Q149">
        <f t="shared" ref="Q149:Q157" si="22">SQRT((((B149-$B$160)^2)+((C149-$C$160)^2)+((D149-$D$160)^2)+((E149-$E$160)^2)+((F149-$F$160)^2)+((G149-$G$160)^2)+((H149-$H$160)^2)+((I149-$I$160)^2)+((J149-$J$160)^2)+((K149-$K$160)^2)+((L149-$L$160)^2)+((M149-$M$160)^2)+((N149-$N$160)^2)+((O149-$O$160)^2)))</f>
        <v>2.0275875100446066</v>
      </c>
      <c r="R149">
        <f t="shared" ref="R149:R157" si="23">SQRT((((B149-$B$161)^2)+((C149-$C$161)^2)+((D149-$D$161)^2)+((E149-$E$161)^2)+((F149-$F$161)^2)+((G149-$G$161)^2)+((H149-$H$161)^2)+((I149-$I$161)^2)+((J149-$J$161)^2)+((K149-$K$161)^2)+((L149-$L$161)^2)+((M149-$M$161)^2)+((N149-$N$161)^2)+((O149-$O$161)^2)))</f>
        <v>2.7988655545985655</v>
      </c>
      <c r="S149">
        <f t="shared" ref="S149:S157" si="24">SQRT((((B149-$B$162)^2)+((C149-$C$162)^2)+((D149-$D$162)^2)+((E149-$E$162)^2)+((F149-$F$162)^2)+((G149-$G$162)^2)+((H149-$H$162)^2)+((I149-$I$162)^2)+((J149-$J$162)^2)+((K149-$K$162)^2)+((L149-$L$162)^2)+((M149-$M$162)^2)+((N149-$N$162)^2)+((O149-$O$162)^2)))</f>
        <v>2.1289773080938881</v>
      </c>
      <c r="T149">
        <f t="shared" ref="T149:T157" si="25">SQRT((((B149-$B$163)^2)+((C149-$C$163)^2)+((D149-$D$163)^2)+((E149-$E$163)^2)+((F149-$F$163)^2)+((G149-$G$163)^2)+((H149-$H$163)^2)+((I149-$I$163)^2)+((J149-$J$163)^2)+((K149-$K$163)^2)+((L149-$L$163)^2)+((M149-$M$163)^2)+((N149-$N$163)^2)+((O149-$O$163)^2)))</f>
        <v>1.5745761145153849</v>
      </c>
      <c r="U149">
        <f t="shared" ref="U149:U157" si="26">MIN(P149:T149)</f>
        <v>0.80812203503567714</v>
      </c>
      <c r="V149" t="str">
        <f t="shared" ref="V149:V157" si="27">IF(MIN(P149:T149)=P149,"Cluster 0",IF(MIN(P149:T149)=Q149,"Cluster 1",IF(MIN(P149:T149)=R149,"Cluster 2",IF(MIN(P149:T149)=S149,"Cluster 3","Cluster 4"))))</f>
        <v>Cluster 0</v>
      </c>
    </row>
    <row r="150" spans="1:26" ht="12.75" customHeight="1">
      <c r="A150" s="22" t="s">
        <v>79</v>
      </c>
      <c r="B150" s="24">
        <v>1</v>
      </c>
      <c r="C150" s="24">
        <v>1</v>
      </c>
      <c r="D150" s="24">
        <v>0</v>
      </c>
      <c r="E150" s="24">
        <v>0</v>
      </c>
      <c r="F150" s="24">
        <v>0</v>
      </c>
      <c r="G150" s="24">
        <v>0</v>
      </c>
      <c r="H150" s="24">
        <v>0</v>
      </c>
      <c r="I150" s="24">
        <v>0</v>
      </c>
      <c r="J150" s="24">
        <v>0</v>
      </c>
      <c r="K150" s="24">
        <v>0</v>
      </c>
      <c r="L150" s="24">
        <v>0</v>
      </c>
      <c r="M150" s="24">
        <v>0</v>
      </c>
      <c r="N150" s="24">
        <v>0</v>
      </c>
      <c r="O150" s="24">
        <v>0</v>
      </c>
      <c r="P150">
        <f t="shared" si="21"/>
        <v>2.1570955527074371</v>
      </c>
      <c r="Q150">
        <f t="shared" si="22"/>
        <v>0.33333333300000001</v>
      </c>
      <c r="R150">
        <f t="shared" si="23"/>
        <v>3.4400070338181483</v>
      </c>
      <c r="S150">
        <f t="shared" si="24"/>
        <v>2.9210519301064641</v>
      </c>
      <c r="T150">
        <f t="shared" si="25"/>
        <v>1.0462669623009067</v>
      </c>
      <c r="U150">
        <f t="shared" si="26"/>
        <v>0.33333333300000001</v>
      </c>
      <c r="V150" t="str">
        <f t="shared" si="27"/>
        <v>Cluster 1</v>
      </c>
    </row>
    <row r="151" spans="1:26" ht="12.75" customHeight="1">
      <c r="A151" s="22" t="s">
        <v>80</v>
      </c>
      <c r="B151" s="24">
        <v>1</v>
      </c>
      <c r="C151" s="24">
        <v>1</v>
      </c>
      <c r="D151" s="24">
        <v>1</v>
      </c>
      <c r="E151" s="24">
        <v>1</v>
      </c>
      <c r="F151" s="24">
        <v>1</v>
      </c>
      <c r="G151" s="24">
        <v>1</v>
      </c>
      <c r="H151" s="24">
        <v>1</v>
      </c>
      <c r="I151" s="24">
        <v>1</v>
      </c>
      <c r="J151" s="24">
        <v>1</v>
      </c>
      <c r="K151" s="24">
        <v>1</v>
      </c>
      <c r="L151" s="24">
        <v>1</v>
      </c>
      <c r="M151" s="24">
        <v>1</v>
      </c>
      <c r="N151" s="24">
        <v>0</v>
      </c>
      <c r="O151" s="24">
        <v>0</v>
      </c>
      <c r="P151">
        <f t="shared" si="21"/>
        <v>2.0898198342226069</v>
      </c>
      <c r="Q151">
        <f t="shared" si="22"/>
        <v>3.1797973380215425</v>
      </c>
      <c r="R151">
        <f t="shared" si="23"/>
        <v>1.3541227391630113</v>
      </c>
      <c r="S151">
        <f t="shared" si="24"/>
        <v>0.82848689330531844</v>
      </c>
      <c r="T151">
        <f t="shared" si="25"/>
        <v>2.9119220354264925</v>
      </c>
      <c r="U151">
        <f t="shared" si="26"/>
        <v>0.82848689330531844</v>
      </c>
      <c r="V151" t="str">
        <f>IF(MIN(P151:T151)=P151,"Cluster 0",IF(MIN(P151:T151)=Q151,"Cluster 1",IF(MIN(P151:T151)=R151,"Cluster 2",IF(MIN(P151:T151)=S151,"Cluster 3","Cluster 4"))))</f>
        <v>Cluster 3</v>
      </c>
    </row>
    <row r="152" spans="1:26" ht="12.75" customHeight="1">
      <c r="A152" s="22" t="s">
        <v>81</v>
      </c>
      <c r="B152" s="24">
        <v>1</v>
      </c>
      <c r="C152" s="24">
        <v>1</v>
      </c>
      <c r="D152" s="24">
        <v>1</v>
      </c>
      <c r="E152" s="24">
        <v>1</v>
      </c>
      <c r="F152" s="24">
        <v>1</v>
      </c>
      <c r="G152" s="24">
        <v>1</v>
      </c>
      <c r="H152" s="24">
        <v>1</v>
      </c>
      <c r="I152" s="24">
        <v>1</v>
      </c>
      <c r="J152" s="24">
        <v>1</v>
      </c>
      <c r="K152" s="24">
        <v>1</v>
      </c>
      <c r="L152" s="24">
        <v>1</v>
      </c>
      <c r="M152" s="24">
        <v>0</v>
      </c>
      <c r="N152" s="24">
        <v>0</v>
      </c>
      <c r="O152" s="24">
        <v>0</v>
      </c>
      <c r="P152">
        <f t="shared" si="21"/>
        <v>1.8350332257237754</v>
      </c>
      <c r="Q152">
        <f t="shared" si="22"/>
        <v>3.0184617126756614</v>
      </c>
      <c r="R152">
        <f t="shared" si="23"/>
        <v>1.6833444070416299</v>
      </c>
      <c r="S152">
        <f t="shared" si="24"/>
        <v>0.38461538500000003</v>
      </c>
      <c r="T152">
        <f t="shared" si="25"/>
        <v>2.7348290514038287</v>
      </c>
      <c r="U152">
        <f t="shared" si="26"/>
        <v>0.38461538500000003</v>
      </c>
      <c r="V152" t="str">
        <f t="shared" si="27"/>
        <v>Cluster 3</v>
      </c>
    </row>
    <row r="153" spans="1:26" ht="12.75" customHeight="1">
      <c r="A153" s="22" t="s">
        <v>82</v>
      </c>
      <c r="B153" s="24">
        <v>1</v>
      </c>
      <c r="C153" s="24">
        <v>1</v>
      </c>
      <c r="D153" s="24">
        <v>0</v>
      </c>
      <c r="E153" s="24">
        <v>0</v>
      </c>
      <c r="F153" s="24">
        <v>0</v>
      </c>
      <c r="G153" s="24">
        <v>0</v>
      </c>
      <c r="H153" s="24">
        <v>0</v>
      </c>
      <c r="I153" s="24">
        <v>0</v>
      </c>
      <c r="J153" s="24">
        <v>0</v>
      </c>
      <c r="K153" s="24">
        <v>0</v>
      </c>
      <c r="L153" s="24">
        <v>0</v>
      </c>
      <c r="M153" s="24">
        <v>0</v>
      </c>
      <c r="N153" s="24">
        <v>0</v>
      </c>
      <c r="O153" s="24">
        <v>0</v>
      </c>
      <c r="P153">
        <f t="shared" si="21"/>
        <v>2.1570955527074371</v>
      </c>
      <c r="Q153">
        <f t="shared" si="22"/>
        <v>0.33333333300000001</v>
      </c>
      <c r="R153">
        <f t="shared" si="23"/>
        <v>3.4400070338181483</v>
      </c>
      <c r="S153">
        <f t="shared" si="24"/>
        <v>2.9210519301064641</v>
      </c>
      <c r="T153">
        <f t="shared" si="25"/>
        <v>1.0462669623009067</v>
      </c>
      <c r="U153">
        <f t="shared" si="26"/>
        <v>0.33333333300000001</v>
      </c>
      <c r="V153" t="str">
        <f t="shared" si="27"/>
        <v>Cluster 1</v>
      </c>
    </row>
    <row r="154" spans="1:26" ht="12.75" customHeight="1">
      <c r="A154" s="22" t="s">
        <v>83</v>
      </c>
      <c r="B154" s="24">
        <v>1</v>
      </c>
      <c r="C154" s="24">
        <v>1</v>
      </c>
      <c r="D154" s="24">
        <v>1</v>
      </c>
      <c r="E154" s="24">
        <v>1</v>
      </c>
      <c r="F154" s="24">
        <v>1</v>
      </c>
      <c r="G154" s="24">
        <v>1</v>
      </c>
      <c r="H154" s="24">
        <v>1</v>
      </c>
      <c r="I154" s="24">
        <v>1</v>
      </c>
      <c r="J154" s="24">
        <v>1</v>
      </c>
      <c r="K154" s="24">
        <v>1</v>
      </c>
      <c r="L154" s="24">
        <v>1</v>
      </c>
      <c r="M154" s="24">
        <v>1</v>
      </c>
      <c r="N154" s="24">
        <v>1</v>
      </c>
      <c r="O154" s="24">
        <v>0</v>
      </c>
      <c r="P154">
        <f t="shared" si="21"/>
        <v>2.3167535344766832</v>
      </c>
      <c r="Q154">
        <f t="shared" si="22"/>
        <v>3.3333333333000001</v>
      </c>
      <c r="R154">
        <f t="shared" si="23"/>
        <v>0.91304347799999996</v>
      </c>
      <c r="S154">
        <f t="shared" si="24"/>
        <v>1.2986110011772958</v>
      </c>
      <c r="T154">
        <f t="shared" si="25"/>
        <v>3.0788455531907357</v>
      </c>
      <c r="U154">
        <f t="shared" si="26"/>
        <v>0.91304347799999996</v>
      </c>
      <c r="V154" t="str">
        <f t="shared" si="27"/>
        <v>Cluster 2</v>
      </c>
    </row>
    <row r="155" spans="1:26" ht="12.75" customHeight="1">
      <c r="A155" s="22" t="s">
        <v>84</v>
      </c>
      <c r="B155" s="24">
        <v>1</v>
      </c>
      <c r="C155" s="24">
        <v>1</v>
      </c>
      <c r="D155" s="24">
        <v>1</v>
      </c>
      <c r="E155" s="24">
        <v>1</v>
      </c>
      <c r="F155" s="24">
        <v>1</v>
      </c>
      <c r="G155" s="24">
        <v>1</v>
      </c>
      <c r="H155" s="24">
        <v>1</v>
      </c>
      <c r="I155" s="24">
        <v>1</v>
      </c>
      <c r="J155" s="24">
        <v>1</v>
      </c>
      <c r="K155" s="24">
        <v>1</v>
      </c>
      <c r="L155" s="24">
        <v>1</v>
      </c>
      <c r="M155" s="24">
        <v>1</v>
      </c>
      <c r="N155" s="24">
        <v>1</v>
      </c>
      <c r="O155" s="24">
        <v>1</v>
      </c>
      <c r="P155">
        <f t="shared" si="21"/>
        <v>2.5233602476678203</v>
      </c>
      <c r="Q155">
        <f t="shared" si="22"/>
        <v>3.4801021696049226</v>
      </c>
      <c r="R155">
        <f t="shared" si="23"/>
        <v>8.6956522000000036E-2</v>
      </c>
      <c r="S155">
        <f t="shared" si="24"/>
        <v>1.6390212116927281</v>
      </c>
      <c r="T155">
        <f t="shared" si="25"/>
        <v>3.2371731403189368</v>
      </c>
      <c r="U155">
        <f t="shared" si="26"/>
        <v>8.6956522000000036E-2</v>
      </c>
      <c r="V155" t="str">
        <f t="shared" si="27"/>
        <v>Cluster 2</v>
      </c>
    </row>
    <row r="156" spans="1:26" ht="12.75" customHeight="1">
      <c r="A156" s="22" t="s">
        <v>85</v>
      </c>
      <c r="B156" s="24">
        <v>1</v>
      </c>
      <c r="C156" s="24">
        <v>1</v>
      </c>
      <c r="D156" s="24">
        <v>1</v>
      </c>
      <c r="E156" s="24">
        <v>1</v>
      </c>
      <c r="F156" s="24">
        <v>1</v>
      </c>
      <c r="G156" s="24">
        <v>1</v>
      </c>
      <c r="H156" s="24">
        <v>1</v>
      </c>
      <c r="I156" s="24">
        <v>1</v>
      </c>
      <c r="J156" s="24">
        <v>1</v>
      </c>
      <c r="K156" s="24">
        <v>1</v>
      </c>
      <c r="L156" s="24">
        <v>1</v>
      </c>
      <c r="M156" s="24">
        <v>0</v>
      </c>
      <c r="N156" s="24">
        <v>0</v>
      </c>
      <c r="O156" s="24">
        <v>0</v>
      </c>
      <c r="P156">
        <f t="shared" si="21"/>
        <v>1.8350332257237754</v>
      </c>
      <c r="Q156">
        <f t="shared" si="22"/>
        <v>3.0184617126756614</v>
      </c>
      <c r="R156">
        <f t="shared" si="23"/>
        <v>1.6833444070416299</v>
      </c>
      <c r="S156">
        <f t="shared" si="24"/>
        <v>0.38461538500000003</v>
      </c>
      <c r="T156">
        <f t="shared" si="25"/>
        <v>2.7348290514038287</v>
      </c>
      <c r="U156">
        <f t="shared" si="26"/>
        <v>0.38461538500000003</v>
      </c>
      <c r="V156" t="str">
        <f t="shared" si="27"/>
        <v>Cluster 3</v>
      </c>
    </row>
    <row r="157" spans="1:26" ht="12.75" customHeight="1">
      <c r="A157" s="22" t="s">
        <v>86</v>
      </c>
      <c r="B157" s="24">
        <v>1</v>
      </c>
      <c r="C157" s="24">
        <v>1</v>
      </c>
      <c r="D157" s="24">
        <v>1</v>
      </c>
      <c r="E157" s="24">
        <v>1</v>
      </c>
      <c r="F157" s="24">
        <v>1</v>
      </c>
      <c r="G157" s="24">
        <v>1</v>
      </c>
      <c r="H157" s="24">
        <v>1</v>
      </c>
      <c r="I157" s="24">
        <v>1</v>
      </c>
      <c r="J157" s="24">
        <v>1</v>
      </c>
      <c r="K157" s="24">
        <v>1</v>
      </c>
      <c r="L157" s="24">
        <v>1</v>
      </c>
      <c r="M157" s="24">
        <v>1</v>
      </c>
      <c r="N157" s="24">
        <v>1</v>
      </c>
      <c r="O157" s="24">
        <v>1</v>
      </c>
      <c r="P157">
        <f t="shared" si="21"/>
        <v>2.5233602476678203</v>
      </c>
      <c r="Q157">
        <f t="shared" si="22"/>
        <v>3.4801021696049226</v>
      </c>
      <c r="R157">
        <f t="shared" si="23"/>
        <v>8.6956522000000036E-2</v>
      </c>
      <c r="S157">
        <f t="shared" si="24"/>
        <v>1.6390212116927281</v>
      </c>
      <c r="T157">
        <f t="shared" si="25"/>
        <v>3.2371731403189368</v>
      </c>
      <c r="U157">
        <f t="shared" si="26"/>
        <v>8.6956522000000036E-2</v>
      </c>
      <c r="V157" t="str">
        <f t="shared" si="27"/>
        <v>Cluster 2</v>
      </c>
    </row>
    <row r="158" spans="1:26" ht="12.75" customHeight="1">
      <c r="A158" s="2"/>
      <c r="V158" t="s">
        <v>104</v>
      </c>
      <c r="W158" t="s">
        <v>99</v>
      </c>
      <c r="X158" t="s">
        <v>100</v>
      </c>
      <c r="Y158" t="s">
        <v>101</v>
      </c>
      <c r="Z158" t="s">
        <v>102</v>
      </c>
    </row>
    <row r="159" spans="1:26" ht="12.75" customHeight="1">
      <c r="A159" s="26" t="s">
        <v>91</v>
      </c>
      <c r="B159" s="27">
        <v>1</v>
      </c>
      <c r="C159" s="27">
        <v>1</v>
      </c>
      <c r="D159" s="27">
        <v>1</v>
      </c>
      <c r="E159" s="27">
        <v>1</v>
      </c>
      <c r="F159" s="27">
        <v>1</v>
      </c>
      <c r="G159" s="27">
        <v>1</v>
      </c>
      <c r="H159" s="27">
        <v>0.571428571</v>
      </c>
      <c r="I159" s="27">
        <v>0.571428571</v>
      </c>
      <c r="J159" s="27">
        <v>5.5511151200000003E-17</v>
      </c>
      <c r="K159" s="27">
        <v>5.5511151200000003E-17</v>
      </c>
      <c r="L159" s="27">
        <v>0</v>
      </c>
      <c r="M159" s="27">
        <v>0</v>
      </c>
      <c r="N159" s="27">
        <v>5.5511151200000003E-17</v>
      </c>
      <c r="O159" s="27">
        <v>0</v>
      </c>
      <c r="V159">
        <f>COUNTIF($V$84:$V$157, "Cluster 0")</f>
        <v>7</v>
      </c>
      <c r="W159">
        <f>COUNTIF($V$84:$V$157, "Cluster 1")</f>
        <v>18</v>
      </c>
      <c r="X159">
        <f>COUNTIF($V$84:$V$157, "Cluster 2")</f>
        <v>23</v>
      </c>
      <c r="Y159">
        <f>COUNTIF($V$84:$V$157, "Cluster 3")</f>
        <v>13</v>
      </c>
      <c r="Z159">
        <f>COUNTIF($V$84:$V$157, "Cluster 4")</f>
        <v>13</v>
      </c>
    </row>
    <row r="160" spans="1:26" ht="12.75" customHeight="1">
      <c r="A160" s="26" t="s">
        <v>87</v>
      </c>
      <c r="B160" s="27">
        <v>1</v>
      </c>
      <c r="C160" s="27">
        <v>0.66666666699999999</v>
      </c>
      <c r="D160" s="27">
        <v>2.2204460500000001E-16</v>
      </c>
      <c r="E160" s="27">
        <v>0</v>
      </c>
      <c r="F160" s="27">
        <v>2.2204460500000001E-16</v>
      </c>
      <c r="G160" s="27">
        <v>2.2204460500000001E-16</v>
      </c>
      <c r="H160" s="27">
        <v>1.11022302E-16</v>
      </c>
      <c r="I160" s="27">
        <v>1.11022302E-16</v>
      </c>
      <c r="J160" s="27">
        <v>0</v>
      </c>
      <c r="K160" s="27">
        <v>0</v>
      </c>
      <c r="L160" s="27">
        <v>0</v>
      </c>
      <c r="M160" s="27">
        <v>-1.11022302E-16</v>
      </c>
      <c r="N160" s="27">
        <v>5.5511151200000003E-17</v>
      </c>
      <c r="O160" s="27">
        <v>-5.5511151200000003E-17</v>
      </c>
    </row>
    <row r="161" spans="1:15" ht="12.75" customHeight="1">
      <c r="A161" s="26" t="s">
        <v>88</v>
      </c>
      <c r="B161" s="27">
        <v>1</v>
      </c>
      <c r="C161" s="27">
        <v>1</v>
      </c>
      <c r="D161" s="27">
        <v>1</v>
      </c>
      <c r="E161" s="27">
        <v>1</v>
      </c>
      <c r="F161" s="27">
        <v>1</v>
      </c>
      <c r="G161" s="27">
        <v>1</v>
      </c>
      <c r="H161" s="27">
        <v>1</v>
      </c>
      <c r="I161" s="27">
        <v>1</v>
      </c>
      <c r="J161" s="27">
        <v>1</v>
      </c>
      <c r="K161" s="27">
        <v>1</v>
      </c>
      <c r="L161" s="27">
        <v>1</v>
      </c>
      <c r="M161" s="27">
        <v>1</v>
      </c>
      <c r="N161" s="27">
        <v>1</v>
      </c>
      <c r="O161" s="27">
        <v>0.91304347799999996</v>
      </c>
    </row>
    <row r="162" spans="1:15" ht="12.75" customHeight="1">
      <c r="A162" s="26" t="s">
        <v>89</v>
      </c>
      <c r="B162" s="27">
        <v>1</v>
      </c>
      <c r="C162" s="27">
        <v>1</v>
      </c>
      <c r="D162" s="27">
        <v>1</v>
      </c>
      <c r="E162" s="27">
        <v>1</v>
      </c>
      <c r="F162" s="27">
        <v>1</v>
      </c>
      <c r="G162" s="27">
        <v>1</v>
      </c>
      <c r="H162" s="27">
        <v>1</v>
      </c>
      <c r="I162" s="27">
        <v>1</v>
      </c>
      <c r="J162" s="27">
        <v>1</v>
      </c>
      <c r="K162" s="27">
        <v>1</v>
      </c>
      <c r="L162" s="27">
        <v>0.69230769199999997</v>
      </c>
      <c r="M162" s="27">
        <v>0.23076923099999999</v>
      </c>
      <c r="N162" s="27">
        <v>-5.5511151200000003E-17</v>
      </c>
      <c r="O162" s="27">
        <v>0</v>
      </c>
    </row>
    <row r="163" spans="1:15" ht="12.75" customHeight="1">
      <c r="A163" s="26" t="s">
        <v>90</v>
      </c>
      <c r="B163" s="27">
        <v>1</v>
      </c>
      <c r="C163" s="27">
        <v>1</v>
      </c>
      <c r="D163" s="27">
        <v>1</v>
      </c>
      <c r="E163" s="27">
        <v>0.30769230800000003</v>
      </c>
      <c r="F163" s="27">
        <v>1.11022302E-16</v>
      </c>
      <c r="G163" s="27">
        <v>1.11022302E-16</v>
      </c>
      <c r="H163" s="27">
        <v>1.11022302E-16</v>
      </c>
      <c r="I163" s="27">
        <v>1.11022302E-16</v>
      </c>
      <c r="J163" s="27">
        <v>-1.11022302E-16</v>
      </c>
      <c r="K163" s="27">
        <v>-1.11022302E-16</v>
      </c>
      <c r="L163" s="27">
        <v>0</v>
      </c>
      <c r="M163" s="27">
        <v>-5.5511151200000003E-17</v>
      </c>
      <c r="N163" s="27">
        <v>-5.5511151200000003E-17</v>
      </c>
      <c r="O163" s="27">
        <v>0</v>
      </c>
    </row>
    <row r="164" spans="1:15" ht="12.75" customHeight="1">
      <c r="A164" s="2"/>
    </row>
    <row r="165" spans="1:15" ht="12.75" customHeight="1">
      <c r="A165" s="2"/>
    </row>
    <row r="166" spans="1:15" ht="12.75" customHeight="1">
      <c r="A166" s="2"/>
    </row>
    <row r="167" spans="1:15" ht="12.75" customHeight="1">
      <c r="A167" s="2"/>
    </row>
    <row r="168" spans="1:15" ht="12.75" customHeight="1">
      <c r="A168" s="2"/>
    </row>
    <row r="169" spans="1:15" ht="12.75" customHeight="1">
      <c r="A169" s="2"/>
    </row>
    <row r="170" spans="1:15" ht="12.75" customHeight="1">
      <c r="A170" s="2"/>
    </row>
    <row r="171" spans="1:15" ht="12.75" customHeight="1">
      <c r="A171" s="2"/>
    </row>
    <row r="172" spans="1:15" ht="12.75" customHeight="1">
      <c r="A172" s="2"/>
    </row>
    <row r="173" spans="1:15" ht="12.75" customHeight="1">
      <c r="A173" s="2"/>
    </row>
    <row r="174" spans="1:15" ht="12.75" customHeight="1">
      <c r="A174" s="2"/>
    </row>
    <row r="175" spans="1:15" ht="12.75" customHeight="1">
      <c r="A175" s="2"/>
    </row>
    <row r="176" spans="1:15" ht="12.75" customHeight="1">
      <c r="A176" s="2"/>
    </row>
    <row r="177" spans="1:1" ht="12.75" customHeight="1">
      <c r="A177" s="2"/>
    </row>
    <row r="178" spans="1:1" ht="12.75" customHeight="1">
      <c r="A178" s="2"/>
    </row>
    <row r="179" spans="1:1" ht="12.75" customHeight="1">
      <c r="A179" s="2"/>
    </row>
    <row r="180" spans="1:1" ht="12.75" customHeight="1">
      <c r="A180" s="2"/>
    </row>
    <row r="181" spans="1:1" ht="12.75" customHeight="1">
      <c r="A181" s="2"/>
    </row>
    <row r="182" spans="1:1" ht="12.75" customHeight="1">
      <c r="A182" s="2"/>
    </row>
    <row r="183" spans="1:1" ht="12.75" customHeight="1">
      <c r="A183" s="2"/>
    </row>
    <row r="184" spans="1:1" ht="12.75" customHeight="1">
      <c r="A184" s="2"/>
    </row>
    <row r="185" spans="1:1" ht="12.75" customHeight="1">
      <c r="A185" s="2"/>
    </row>
    <row r="186" spans="1:1" ht="12.75" customHeight="1">
      <c r="A186" s="2"/>
    </row>
    <row r="187" spans="1:1" ht="12.75" customHeight="1">
      <c r="A187" s="2"/>
    </row>
    <row r="188" spans="1:1" ht="12.75" customHeight="1">
      <c r="A188" s="2"/>
    </row>
    <row r="189" spans="1:1" ht="12.75" customHeight="1">
      <c r="A189" s="2"/>
    </row>
    <row r="190" spans="1:1" ht="12.75" customHeight="1">
      <c r="A190" s="2"/>
    </row>
    <row r="191" spans="1:1" ht="12.75" customHeight="1">
      <c r="A191" s="2"/>
    </row>
    <row r="192" spans="1:1" ht="12.75" customHeight="1">
      <c r="A192" s="2"/>
    </row>
    <row r="193" spans="1:1" ht="12.75" customHeight="1">
      <c r="A193" s="2"/>
    </row>
    <row r="194" spans="1:1" ht="12.75" customHeight="1">
      <c r="A194" s="2"/>
    </row>
    <row r="195" spans="1:1" ht="12.75" customHeight="1">
      <c r="A195" s="2"/>
    </row>
    <row r="196" spans="1:1" ht="12.75" customHeight="1">
      <c r="A196" s="2"/>
    </row>
    <row r="197" spans="1:1" ht="12.75" customHeight="1">
      <c r="A197" s="2"/>
    </row>
    <row r="198" spans="1:1" ht="12.75" customHeight="1">
      <c r="A198" s="2"/>
    </row>
    <row r="199" spans="1:1" ht="12.75" customHeight="1">
      <c r="A199" s="2"/>
    </row>
    <row r="200" spans="1:1" ht="12.75" customHeight="1">
      <c r="A200" s="2"/>
    </row>
    <row r="201" spans="1:1" ht="12.75" customHeight="1">
      <c r="A201" s="2"/>
    </row>
    <row r="202" spans="1:1" ht="12.75" customHeight="1">
      <c r="A202" s="2"/>
    </row>
    <row r="203" spans="1:1" ht="12.75" customHeight="1">
      <c r="A203" s="2"/>
    </row>
    <row r="204" spans="1:1" ht="12.75" customHeight="1">
      <c r="A204" s="2"/>
    </row>
    <row r="205" spans="1:1" ht="12.75" customHeight="1">
      <c r="A205" s="2"/>
    </row>
    <row r="206" spans="1:1" ht="12.75" customHeight="1">
      <c r="A206" s="2"/>
    </row>
    <row r="207" spans="1:1" ht="12.75" customHeight="1">
      <c r="A207" s="2"/>
    </row>
    <row r="208" spans="1:1" ht="12.75" customHeight="1">
      <c r="A208" s="2"/>
    </row>
    <row r="209" spans="1:1" ht="12.75" customHeight="1">
      <c r="A209" s="2"/>
    </row>
    <row r="210" spans="1:1" ht="12.75" customHeight="1">
      <c r="A210" s="2"/>
    </row>
    <row r="211" spans="1:1" ht="12.75" customHeight="1">
      <c r="A211" s="2"/>
    </row>
    <row r="212" spans="1:1" ht="12.75" customHeight="1">
      <c r="A212" s="2"/>
    </row>
    <row r="213" spans="1:1" ht="12.75" customHeight="1">
      <c r="A213" s="2"/>
    </row>
    <row r="214" spans="1:1" ht="12.75" customHeight="1">
      <c r="A214" s="2"/>
    </row>
    <row r="215" spans="1:1" ht="12.75" customHeight="1">
      <c r="A215" s="2"/>
    </row>
    <row r="216" spans="1:1" ht="12.75" customHeight="1">
      <c r="A216" s="2"/>
    </row>
    <row r="217" spans="1:1" ht="12.75" customHeight="1">
      <c r="A217" s="2"/>
    </row>
    <row r="218" spans="1:1" ht="12.75" customHeight="1">
      <c r="A218" s="2"/>
    </row>
    <row r="219" spans="1:1" ht="12.75" customHeight="1">
      <c r="A219" s="2"/>
    </row>
    <row r="220" spans="1:1" ht="12.75" customHeight="1">
      <c r="A220" s="2"/>
    </row>
    <row r="221" spans="1:1" ht="12.75" customHeight="1">
      <c r="A221" s="2"/>
    </row>
    <row r="222" spans="1:1" ht="12.75" customHeight="1">
      <c r="A222" s="2"/>
    </row>
    <row r="223" spans="1:1" ht="12.75" customHeight="1">
      <c r="A223" s="2"/>
    </row>
    <row r="224" spans="1:1" ht="12.75" customHeight="1">
      <c r="A224" s="2"/>
    </row>
    <row r="225" spans="1:1" ht="12.75" customHeight="1">
      <c r="A225" s="2"/>
    </row>
    <row r="226" spans="1:1" ht="12.75" customHeight="1">
      <c r="A226" s="2"/>
    </row>
    <row r="227" spans="1:1" ht="12.75" customHeight="1">
      <c r="A227" s="2"/>
    </row>
    <row r="228" spans="1:1" ht="12.75" customHeight="1">
      <c r="A228" s="2"/>
    </row>
    <row r="229" spans="1:1" ht="12.75" customHeight="1">
      <c r="A229" s="2"/>
    </row>
    <row r="230" spans="1:1" ht="12.75" customHeight="1">
      <c r="A230" s="2"/>
    </row>
    <row r="231" spans="1:1" ht="12.75" customHeight="1">
      <c r="A231" s="2"/>
    </row>
    <row r="232" spans="1:1" ht="12.75" customHeight="1">
      <c r="A232" s="2"/>
    </row>
    <row r="233" spans="1:1" ht="12.75" customHeight="1">
      <c r="A233" s="2"/>
    </row>
    <row r="234" spans="1:1" ht="12.75" customHeight="1">
      <c r="A234" s="2"/>
    </row>
    <row r="235" spans="1:1" ht="12.75" customHeight="1">
      <c r="A235" s="2"/>
    </row>
    <row r="236" spans="1:1" ht="12.75" customHeight="1">
      <c r="A236" s="2"/>
    </row>
    <row r="237" spans="1:1" ht="12.75" customHeight="1">
      <c r="A237" s="2"/>
    </row>
    <row r="238" spans="1:1" ht="12.75" customHeight="1">
      <c r="A238" s="2"/>
    </row>
    <row r="239" spans="1:1" ht="12.75" customHeight="1">
      <c r="A239" s="2"/>
    </row>
    <row r="240" spans="1:1" ht="12.75" customHeight="1">
      <c r="A240" s="2"/>
    </row>
    <row r="241" spans="1:1" ht="12.75" customHeight="1">
      <c r="A241" s="2"/>
    </row>
    <row r="242" spans="1:1" ht="12.75" customHeight="1">
      <c r="A242" s="2"/>
    </row>
    <row r="243" spans="1:1" ht="12.75" customHeight="1">
      <c r="A243" s="2"/>
    </row>
    <row r="244" spans="1:1" ht="12.75" customHeight="1">
      <c r="A244" s="2"/>
    </row>
    <row r="245" spans="1:1" ht="12.75" customHeight="1">
      <c r="A245" s="2"/>
    </row>
    <row r="246" spans="1:1" ht="12.75" customHeight="1">
      <c r="A246" s="2"/>
    </row>
    <row r="247" spans="1:1" ht="12.75" customHeight="1">
      <c r="A247" s="2"/>
    </row>
    <row r="248" spans="1:1" ht="12.75" customHeight="1">
      <c r="A248" s="2"/>
    </row>
    <row r="249" spans="1:1" ht="12.75" customHeight="1">
      <c r="A249" s="2"/>
    </row>
    <row r="250" spans="1:1" ht="12.75" customHeight="1">
      <c r="A250" s="2"/>
    </row>
    <row r="251" spans="1:1" ht="12.75" customHeight="1">
      <c r="A251" s="2"/>
    </row>
    <row r="252" spans="1:1" ht="12.75" customHeight="1">
      <c r="A252" s="2"/>
    </row>
    <row r="253" spans="1:1" ht="12.75" customHeight="1">
      <c r="A253" s="2"/>
    </row>
    <row r="254" spans="1:1" ht="12.75" customHeight="1">
      <c r="A254" s="2"/>
    </row>
    <row r="255" spans="1:1" ht="12.75" customHeight="1">
      <c r="A255" s="2"/>
    </row>
    <row r="256" spans="1:1" ht="12.75" customHeight="1">
      <c r="A256" s="2"/>
    </row>
    <row r="257" spans="1:1" ht="12.75" customHeight="1">
      <c r="A257" s="2"/>
    </row>
    <row r="258" spans="1:1" ht="12.75" customHeight="1">
      <c r="A258" s="2"/>
    </row>
    <row r="259" spans="1:1" ht="12.75" customHeight="1">
      <c r="A259" s="2"/>
    </row>
    <row r="260" spans="1:1" ht="12.75" customHeight="1">
      <c r="A260" s="2"/>
    </row>
    <row r="261" spans="1:1" ht="12.75" customHeight="1">
      <c r="A261" s="2"/>
    </row>
    <row r="262" spans="1:1" ht="12.75" customHeight="1">
      <c r="A262" s="2"/>
    </row>
    <row r="263" spans="1:1" ht="12.75" customHeight="1">
      <c r="A263" s="2"/>
    </row>
    <row r="264" spans="1:1" ht="12.75" customHeight="1">
      <c r="A264" s="2"/>
    </row>
    <row r="265" spans="1:1" ht="12.75" customHeight="1">
      <c r="A265" s="2"/>
    </row>
    <row r="266" spans="1:1" ht="12.75" customHeight="1">
      <c r="A266" s="2"/>
    </row>
    <row r="267" spans="1:1" ht="12.75" customHeight="1">
      <c r="A267" s="2"/>
    </row>
    <row r="268" spans="1:1" ht="12.75" customHeight="1">
      <c r="A268" s="2"/>
    </row>
    <row r="269" spans="1:1" ht="12.75" customHeight="1">
      <c r="A269" s="2"/>
    </row>
    <row r="270" spans="1:1" ht="12.75" customHeight="1">
      <c r="A270" s="2"/>
    </row>
    <row r="271" spans="1:1" ht="12.75" customHeight="1">
      <c r="A271" s="2"/>
    </row>
    <row r="272" spans="1:1" ht="12.75" customHeight="1">
      <c r="A272" s="2"/>
    </row>
    <row r="273" spans="1:1" ht="12.75" customHeight="1">
      <c r="A273" s="2"/>
    </row>
    <row r="274" spans="1:1" ht="12.75" customHeight="1">
      <c r="A274" s="2"/>
    </row>
    <row r="275" spans="1:1" ht="12.75" customHeight="1">
      <c r="A275" s="2"/>
    </row>
    <row r="276" spans="1:1" ht="12.75" customHeight="1">
      <c r="A276" s="2"/>
    </row>
    <row r="277" spans="1:1" ht="12.75" customHeight="1">
      <c r="A277" s="2"/>
    </row>
    <row r="278" spans="1:1" ht="12.75" customHeight="1">
      <c r="A278" s="2"/>
    </row>
    <row r="279" spans="1:1" ht="12.75" customHeight="1">
      <c r="A279" s="2"/>
    </row>
    <row r="280" spans="1:1" ht="12.75" customHeight="1">
      <c r="A280" s="2"/>
    </row>
    <row r="281" spans="1:1" ht="12.75" customHeight="1">
      <c r="A281" s="2"/>
    </row>
    <row r="282" spans="1:1" ht="12.75" customHeight="1">
      <c r="A282" s="2"/>
    </row>
    <row r="283" spans="1:1" ht="12.75" customHeight="1">
      <c r="A283" s="2"/>
    </row>
    <row r="284" spans="1:1" ht="12.75" customHeight="1">
      <c r="A284" s="2"/>
    </row>
    <row r="285" spans="1:1" ht="12.75" customHeight="1">
      <c r="A285" s="2"/>
    </row>
    <row r="286" spans="1:1" ht="12.75" customHeight="1">
      <c r="A286" s="2"/>
    </row>
    <row r="287" spans="1:1" ht="12.75" customHeight="1">
      <c r="A287" s="2"/>
    </row>
    <row r="288" spans="1:1" ht="12.75" customHeight="1">
      <c r="A288" s="2"/>
    </row>
    <row r="289" spans="1:1" ht="12.75" customHeight="1">
      <c r="A289" s="2"/>
    </row>
    <row r="290" spans="1:1" ht="12.75" customHeight="1">
      <c r="A290" s="2"/>
    </row>
    <row r="291" spans="1:1" ht="12.75" customHeight="1">
      <c r="A291" s="2"/>
    </row>
    <row r="292" spans="1:1" ht="12.75" customHeight="1">
      <c r="A292" s="2"/>
    </row>
    <row r="293" spans="1:1" ht="12.75" customHeight="1">
      <c r="A293" s="2"/>
    </row>
    <row r="294" spans="1:1" ht="12.75" customHeight="1">
      <c r="A294" s="2"/>
    </row>
    <row r="295" spans="1:1" ht="12.75" customHeight="1">
      <c r="A295" s="2"/>
    </row>
    <row r="296" spans="1:1" ht="12.75" customHeight="1">
      <c r="A296" s="2"/>
    </row>
    <row r="297" spans="1:1" ht="12.75" customHeight="1">
      <c r="A297" s="2"/>
    </row>
    <row r="298" spans="1:1" ht="12.75" customHeight="1">
      <c r="A298" s="2"/>
    </row>
    <row r="299" spans="1:1" ht="12.75" customHeight="1">
      <c r="A299" s="2"/>
    </row>
    <row r="300" spans="1:1" ht="12.75" customHeight="1">
      <c r="A300" s="2"/>
    </row>
    <row r="301" spans="1:1" ht="12.75" customHeight="1">
      <c r="A301" s="2"/>
    </row>
    <row r="302" spans="1:1" ht="12.75" customHeight="1">
      <c r="A302" s="2"/>
    </row>
    <row r="303" spans="1:1" ht="12.75" customHeight="1">
      <c r="A303" s="2"/>
    </row>
    <row r="304" spans="1:1" ht="12.75" customHeight="1">
      <c r="A304" s="2"/>
    </row>
    <row r="305" spans="1:1" ht="12.75" customHeight="1">
      <c r="A305" s="2"/>
    </row>
    <row r="306" spans="1:1" ht="12.75" customHeight="1">
      <c r="A306" s="2"/>
    </row>
    <row r="307" spans="1:1" ht="12.75" customHeight="1">
      <c r="A307" s="2"/>
    </row>
    <row r="308" spans="1:1" ht="12.75" customHeight="1">
      <c r="A308" s="2"/>
    </row>
    <row r="309" spans="1:1" ht="12.75" customHeight="1">
      <c r="A309" s="2"/>
    </row>
    <row r="310" spans="1:1" ht="12.75" customHeight="1">
      <c r="A310" s="2"/>
    </row>
    <row r="311" spans="1:1" ht="12.75" customHeight="1">
      <c r="A311" s="2"/>
    </row>
    <row r="312" spans="1:1" ht="12.75" customHeight="1">
      <c r="A312" s="2"/>
    </row>
    <row r="313" spans="1:1" ht="12.75" customHeight="1">
      <c r="A313" s="2"/>
    </row>
    <row r="314" spans="1:1" ht="12.75" customHeight="1">
      <c r="A314" s="2"/>
    </row>
    <row r="315" spans="1:1" ht="12.75" customHeight="1">
      <c r="A315" s="2"/>
    </row>
    <row r="316" spans="1:1" ht="12.75" customHeight="1">
      <c r="A316" s="2"/>
    </row>
    <row r="317" spans="1:1" ht="12.75" customHeight="1">
      <c r="A317" s="2"/>
    </row>
    <row r="318" spans="1:1" ht="12.75" customHeight="1">
      <c r="A318" s="2"/>
    </row>
    <row r="319" spans="1:1" ht="12.75" customHeight="1">
      <c r="A319" s="2"/>
    </row>
    <row r="320" spans="1:1" ht="12.75" customHeight="1">
      <c r="A320" s="2"/>
    </row>
    <row r="321" spans="1:1" ht="12.75" customHeight="1">
      <c r="A321" s="2"/>
    </row>
    <row r="322" spans="1:1" ht="12.75" customHeight="1">
      <c r="A322" s="2"/>
    </row>
    <row r="323" spans="1:1" ht="12.75" customHeight="1">
      <c r="A323" s="2"/>
    </row>
    <row r="324" spans="1:1" ht="12.75" customHeight="1">
      <c r="A324" s="2"/>
    </row>
    <row r="325" spans="1:1" ht="12.75" customHeight="1">
      <c r="A325" s="2"/>
    </row>
    <row r="326" spans="1:1" ht="12.75" customHeight="1">
      <c r="A326" s="2"/>
    </row>
    <row r="327" spans="1:1" ht="12.75" customHeight="1">
      <c r="A327" s="2"/>
    </row>
    <row r="328" spans="1:1" ht="12.75" customHeight="1">
      <c r="A328" s="2"/>
    </row>
    <row r="329" spans="1:1" ht="12.75" customHeight="1">
      <c r="A329" s="2"/>
    </row>
    <row r="330" spans="1:1" ht="12.75" customHeight="1">
      <c r="A330" s="2"/>
    </row>
    <row r="331" spans="1:1" ht="12.75" customHeight="1">
      <c r="A331" s="2"/>
    </row>
    <row r="332" spans="1:1" ht="12.75" customHeight="1">
      <c r="A332" s="2"/>
    </row>
    <row r="333" spans="1:1" ht="12.75" customHeight="1">
      <c r="A333" s="2"/>
    </row>
    <row r="334" spans="1:1" ht="12.75" customHeight="1">
      <c r="A334" s="2"/>
    </row>
    <row r="335" spans="1:1" ht="12.75" customHeight="1">
      <c r="A335" s="2"/>
    </row>
    <row r="336" spans="1:1" ht="12.75" customHeight="1">
      <c r="A336" s="2"/>
    </row>
    <row r="337" spans="1:1" ht="12.75" customHeight="1">
      <c r="A337" s="2"/>
    </row>
    <row r="338" spans="1:1" ht="12.75" customHeight="1">
      <c r="A338" s="2"/>
    </row>
    <row r="339" spans="1:1" ht="12.75" customHeight="1">
      <c r="A339" s="2"/>
    </row>
    <row r="340" spans="1:1" ht="12.75" customHeight="1">
      <c r="A340" s="2"/>
    </row>
    <row r="341" spans="1:1" ht="12.75" customHeight="1">
      <c r="A341" s="2"/>
    </row>
    <row r="342" spans="1:1" ht="12.75" customHeight="1">
      <c r="A342" s="2"/>
    </row>
    <row r="343" spans="1:1" ht="12.75" customHeight="1">
      <c r="A343" s="2"/>
    </row>
    <row r="344" spans="1:1" ht="12.75" customHeight="1">
      <c r="A344" s="2"/>
    </row>
    <row r="345" spans="1:1" ht="12.75" customHeight="1">
      <c r="A345" s="2"/>
    </row>
    <row r="346" spans="1:1" ht="12.75" customHeight="1">
      <c r="A346" s="2"/>
    </row>
    <row r="347" spans="1:1" ht="12.75" customHeight="1">
      <c r="A347" s="2"/>
    </row>
    <row r="348" spans="1:1" ht="12.75" customHeight="1">
      <c r="A348" s="2"/>
    </row>
    <row r="349" spans="1:1" ht="12.75" customHeight="1">
      <c r="A349" s="2"/>
    </row>
    <row r="350" spans="1:1" ht="12.75" customHeight="1">
      <c r="A350" s="2"/>
    </row>
    <row r="351" spans="1:1" ht="12.75" customHeight="1">
      <c r="A351" s="2"/>
    </row>
    <row r="352" spans="1:1" ht="12.75" customHeight="1">
      <c r="A352" s="2"/>
    </row>
    <row r="353" spans="1:1" ht="12.75" customHeight="1">
      <c r="A353" s="2"/>
    </row>
    <row r="354" spans="1:1" ht="12.75" customHeight="1">
      <c r="A354" s="2"/>
    </row>
    <row r="355" spans="1:1" ht="12.75" customHeight="1">
      <c r="A355" s="2"/>
    </row>
    <row r="356" spans="1:1" ht="12.75" customHeight="1">
      <c r="A356" s="2"/>
    </row>
    <row r="357" spans="1:1" ht="12.75" customHeight="1">
      <c r="A357" s="2"/>
    </row>
    <row r="358" spans="1:1" ht="12.75" customHeight="1">
      <c r="A358" s="2"/>
    </row>
    <row r="359" spans="1:1" ht="12.75" customHeight="1">
      <c r="A359" s="2"/>
    </row>
    <row r="360" spans="1:1" ht="12.75" customHeight="1">
      <c r="A360" s="2"/>
    </row>
    <row r="361" spans="1:1" ht="12.75" customHeight="1">
      <c r="A361" s="2"/>
    </row>
    <row r="362" spans="1:1" ht="12.75" customHeight="1">
      <c r="A362" s="2"/>
    </row>
    <row r="363" spans="1:1" ht="12.75" customHeight="1">
      <c r="A363" s="2"/>
    </row>
    <row r="364" spans="1:1" ht="12.75" customHeight="1">
      <c r="A364" s="2"/>
    </row>
    <row r="365" spans="1:1" ht="12.75" customHeight="1">
      <c r="A365" s="2"/>
    </row>
    <row r="366" spans="1:1" ht="12.75" customHeight="1">
      <c r="A366" s="2"/>
    </row>
    <row r="367" spans="1:1" ht="12.75" customHeight="1">
      <c r="A367" s="2"/>
    </row>
    <row r="368" spans="1:1" ht="12.75" customHeight="1">
      <c r="A368" s="2"/>
    </row>
    <row r="369" spans="1:1" ht="12.75" customHeight="1">
      <c r="A369" s="2"/>
    </row>
    <row r="370" spans="1:1" ht="12.75" customHeight="1">
      <c r="A370" s="2"/>
    </row>
    <row r="371" spans="1:1" ht="12.75" customHeight="1">
      <c r="A371" s="2"/>
    </row>
    <row r="372" spans="1:1" ht="12.75" customHeight="1">
      <c r="A372" s="2"/>
    </row>
    <row r="373" spans="1:1" ht="12.75" customHeight="1">
      <c r="A373" s="2"/>
    </row>
    <row r="374" spans="1:1" ht="12.75" customHeight="1">
      <c r="A374" s="2"/>
    </row>
    <row r="375" spans="1:1" ht="12.75" customHeight="1">
      <c r="A375" s="2"/>
    </row>
    <row r="376" spans="1:1" ht="12.75" customHeight="1">
      <c r="A376" s="2"/>
    </row>
    <row r="377" spans="1:1" ht="12.75" customHeight="1">
      <c r="A377" s="2"/>
    </row>
    <row r="378" spans="1:1" ht="12.75" customHeight="1">
      <c r="A378" s="2"/>
    </row>
    <row r="379" spans="1:1" ht="12.75" customHeight="1">
      <c r="A379" s="2"/>
    </row>
    <row r="380" spans="1:1" ht="12.75" customHeight="1">
      <c r="A380" s="2"/>
    </row>
    <row r="381" spans="1:1" ht="12.75" customHeight="1">
      <c r="A381" s="2"/>
    </row>
    <row r="382" spans="1:1" ht="12.75" customHeight="1">
      <c r="A382" s="2"/>
    </row>
    <row r="383" spans="1:1" ht="12.75" customHeight="1">
      <c r="A383" s="2"/>
    </row>
    <row r="384" spans="1:1" ht="12.75" customHeight="1">
      <c r="A384" s="2"/>
    </row>
    <row r="385" spans="1:1" ht="12.75" customHeight="1">
      <c r="A385" s="2"/>
    </row>
    <row r="386" spans="1:1" ht="12.75" customHeight="1">
      <c r="A386" s="2"/>
    </row>
    <row r="387" spans="1:1" ht="12.75" customHeight="1">
      <c r="A387" s="2"/>
    </row>
    <row r="388" spans="1:1" ht="12.75" customHeight="1">
      <c r="A388" s="2"/>
    </row>
    <row r="389" spans="1:1" ht="12.75" customHeight="1">
      <c r="A389" s="2"/>
    </row>
    <row r="390" spans="1:1" ht="12.75" customHeight="1">
      <c r="A390" s="2"/>
    </row>
    <row r="391" spans="1:1" ht="12.75" customHeight="1">
      <c r="A391" s="2"/>
    </row>
    <row r="392" spans="1:1" ht="12.75" customHeight="1">
      <c r="A392" s="2"/>
    </row>
    <row r="393" spans="1:1" ht="12.75" customHeight="1">
      <c r="A393" s="2"/>
    </row>
    <row r="394" spans="1:1" ht="12.75" customHeight="1">
      <c r="A394" s="2"/>
    </row>
    <row r="395" spans="1:1" ht="12.75" customHeight="1">
      <c r="A395" s="2"/>
    </row>
    <row r="396" spans="1:1" ht="12.75" customHeight="1">
      <c r="A396" s="2"/>
    </row>
    <row r="397" spans="1:1" ht="12.75" customHeight="1">
      <c r="A397" s="2"/>
    </row>
    <row r="398" spans="1:1" ht="12.75" customHeight="1">
      <c r="A398" s="2"/>
    </row>
    <row r="399" spans="1:1" ht="12.75" customHeight="1">
      <c r="A399" s="2"/>
    </row>
    <row r="400" spans="1:1" ht="12.75" customHeight="1">
      <c r="A400" s="2"/>
    </row>
    <row r="401" spans="1:1" ht="12.75" customHeight="1">
      <c r="A401" s="2"/>
    </row>
    <row r="402" spans="1:1" ht="12.75" customHeight="1">
      <c r="A402" s="2"/>
    </row>
    <row r="403" spans="1:1" ht="12.75" customHeight="1">
      <c r="A403" s="2"/>
    </row>
    <row r="404" spans="1:1" ht="12.75" customHeight="1">
      <c r="A404" s="2"/>
    </row>
    <row r="405" spans="1:1" ht="12.75" customHeight="1">
      <c r="A405" s="2"/>
    </row>
    <row r="406" spans="1:1" ht="12.75" customHeight="1">
      <c r="A406" s="2"/>
    </row>
    <row r="407" spans="1:1" ht="12.75" customHeight="1">
      <c r="A407" s="2"/>
    </row>
    <row r="408" spans="1:1" ht="12.75" customHeight="1">
      <c r="A408" s="2"/>
    </row>
    <row r="409" spans="1:1" ht="12.75" customHeight="1">
      <c r="A409" s="2"/>
    </row>
    <row r="410" spans="1:1" ht="12.75" customHeight="1">
      <c r="A410" s="2"/>
    </row>
    <row r="411" spans="1:1" ht="12.75" customHeight="1">
      <c r="A411" s="2"/>
    </row>
    <row r="412" spans="1:1" ht="12.75" customHeight="1">
      <c r="A412" s="2"/>
    </row>
    <row r="413" spans="1:1" ht="12.75" customHeight="1">
      <c r="A413" s="2"/>
    </row>
    <row r="414" spans="1:1" ht="12.75" customHeight="1">
      <c r="A414" s="2"/>
    </row>
    <row r="415" spans="1:1" ht="12.75" customHeight="1">
      <c r="A415" s="2"/>
    </row>
    <row r="416" spans="1:1" ht="12.75" customHeight="1">
      <c r="A416" s="2"/>
    </row>
    <row r="417" spans="1:1" ht="12.75" customHeight="1">
      <c r="A417" s="2"/>
    </row>
    <row r="418" spans="1:1" ht="12.75" customHeight="1">
      <c r="A418" s="2"/>
    </row>
    <row r="419" spans="1:1" ht="12.75" customHeight="1">
      <c r="A419" s="2"/>
    </row>
    <row r="420" spans="1:1" ht="12.75" customHeight="1">
      <c r="A420" s="2"/>
    </row>
    <row r="421" spans="1:1" ht="12.75" customHeight="1">
      <c r="A421" s="2"/>
    </row>
    <row r="422" spans="1:1" ht="12.75" customHeight="1">
      <c r="A422" s="2"/>
    </row>
    <row r="423" spans="1:1" ht="12.75" customHeight="1">
      <c r="A423" s="2"/>
    </row>
    <row r="424" spans="1:1" ht="12.75" customHeight="1">
      <c r="A424" s="2"/>
    </row>
    <row r="425" spans="1:1" ht="12.75" customHeight="1">
      <c r="A425" s="2"/>
    </row>
    <row r="426" spans="1:1" ht="12.75" customHeight="1">
      <c r="A426" s="2"/>
    </row>
    <row r="427" spans="1:1" ht="12.75" customHeight="1">
      <c r="A427" s="2"/>
    </row>
    <row r="428" spans="1:1" ht="12.75" customHeight="1">
      <c r="A428" s="2"/>
    </row>
    <row r="429" spans="1:1" ht="12.75" customHeight="1">
      <c r="A429" s="2"/>
    </row>
    <row r="430" spans="1:1" ht="12.75" customHeight="1">
      <c r="A430" s="2"/>
    </row>
    <row r="431" spans="1:1" ht="12.75" customHeight="1">
      <c r="A431" s="2"/>
    </row>
    <row r="432" spans="1:1" ht="12.75" customHeight="1">
      <c r="A432" s="2"/>
    </row>
    <row r="433" spans="1:1" ht="12.75" customHeight="1">
      <c r="A433" s="2"/>
    </row>
    <row r="434" spans="1:1" ht="12.75" customHeight="1">
      <c r="A434" s="2"/>
    </row>
    <row r="435" spans="1:1" ht="12.75" customHeight="1">
      <c r="A435" s="2"/>
    </row>
    <row r="436" spans="1:1" ht="12.75" customHeight="1">
      <c r="A436" s="2"/>
    </row>
    <row r="437" spans="1:1" ht="12.75" customHeight="1">
      <c r="A437" s="2"/>
    </row>
    <row r="438" spans="1:1" ht="12.75" customHeight="1">
      <c r="A438" s="2"/>
    </row>
    <row r="439" spans="1:1" ht="12.75" customHeight="1">
      <c r="A439" s="2"/>
    </row>
    <row r="440" spans="1:1" ht="12.75" customHeight="1">
      <c r="A440" s="2"/>
    </row>
    <row r="441" spans="1:1" ht="12.75" customHeight="1">
      <c r="A441" s="2"/>
    </row>
    <row r="442" spans="1:1" ht="12.75" customHeight="1">
      <c r="A442" s="2"/>
    </row>
    <row r="443" spans="1:1" ht="12.75" customHeight="1">
      <c r="A443" s="2"/>
    </row>
    <row r="444" spans="1:1" ht="12.75" customHeight="1">
      <c r="A444" s="2"/>
    </row>
    <row r="445" spans="1:1" ht="12.75" customHeight="1">
      <c r="A445" s="2"/>
    </row>
    <row r="446" spans="1:1" ht="12.75" customHeight="1">
      <c r="A446" s="2"/>
    </row>
    <row r="447" spans="1:1" ht="12.75" customHeight="1">
      <c r="A447" s="2"/>
    </row>
    <row r="448" spans="1:1" ht="12.75" customHeight="1">
      <c r="A448" s="2"/>
    </row>
    <row r="449" spans="1:1" ht="12.75" customHeight="1">
      <c r="A449" s="2"/>
    </row>
    <row r="450" spans="1:1" ht="12.75" customHeight="1">
      <c r="A450" s="2"/>
    </row>
    <row r="451" spans="1:1" ht="12.75" customHeight="1">
      <c r="A451" s="2"/>
    </row>
    <row r="452" spans="1:1" ht="12.75" customHeight="1">
      <c r="A452" s="2"/>
    </row>
    <row r="453" spans="1:1" ht="12.75" customHeight="1">
      <c r="A453" s="2"/>
    </row>
    <row r="454" spans="1:1" ht="12.75" customHeight="1">
      <c r="A454" s="2"/>
    </row>
    <row r="455" spans="1:1" ht="12.75" customHeight="1">
      <c r="A455" s="2"/>
    </row>
    <row r="456" spans="1:1" ht="12.75" customHeight="1">
      <c r="A456" s="2"/>
    </row>
    <row r="457" spans="1:1" ht="12.75" customHeight="1">
      <c r="A457" s="2"/>
    </row>
    <row r="458" spans="1:1" ht="12.75" customHeight="1">
      <c r="A458" s="2"/>
    </row>
    <row r="459" spans="1:1" ht="12.75" customHeight="1">
      <c r="A459" s="2"/>
    </row>
    <row r="460" spans="1:1" ht="12.75" customHeight="1">
      <c r="A460" s="2"/>
    </row>
    <row r="461" spans="1:1" ht="12.75" customHeight="1">
      <c r="A461" s="2"/>
    </row>
    <row r="462" spans="1:1" ht="12.75" customHeight="1">
      <c r="A462" s="2"/>
    </row>
    <row r="463" spans="1:1" ht="12.75" customHeight="1">
      <c r="A463" s="2"/>
    </row>
    <row r="464" spans="1:1" ht="12.75" customHeight="1">
      <c r="A464" s="2"/>
    </row>
    <row r="465" spans="1:1" ht="12.75" customHeight="1">
      <c r="A465" s="2"/>
    </row>
    <row r="466" spans="1:1" ht="12.75" customHeight="1">
      <c r="A466" s="2"/>
    </row>
    <row r="467" spans="1:1" ht="12.75" customHeight="1">
      <c r="A467" s="2"/>
    </row>
    <row r="468" spans="1:1" ht="12.75" customHeight="1">
      <c r="A468" s="2"/>
    </row>
    <row r="469" spans="1:1" ht="12.75" customHeight="1">
      <c r="A469" s="2"/>
    </row>
    <row r="470" spans="1:1" ht="12.75" customHeight="1">
      <c r="A470" s="2"/>
    </row>
    <row r="471" spans="1:1" ht="12.75" customHeight="1">
      <c r="A471" s="2"/>
    </row>
    <row r="472" spans="1:1" ht="12.75" customHeight="1">
      <c r="A472" s="2"/>
    </row>
    <row r="473" spans="1:1" ht="12.75" customHeight="1">
      <c r="A473" s="2"/>
    </row>
    <row r="474" spans="1:1" ht="12.75" customHeight="1">
      <c r="A474" s="2"/>
    </row>
    <row r="475" spans="1:1" ht="12.75" customHeight="1">
      <c r="A475" s="2"/>
    </row>
    <row r="476" spans="1:1" ht="12.75" customHeight="1">
      <c r="A476" s="2"/>
    </row>
    <row r="477" spans="1:1" ht="12.75" customHeight="1">
      <c r="A477" s="2"/>
    </row>
    <row r="478" spans="1:1" ht="12.75" customHeight="1">
      <c r="A478" s="2"/>
    </row>
    <row r="479" spans="1:1" ht="12.75" customHeight="1">
      <c r="A479" s="2"/>
    </row>
    <row r="480" spans="1:1" ht="12.75" customHeight="1">
      <c r="A480" s="2"/>
    </row>
    <row r="481" spans="1:1" ht="12.75" customHeight="1">
      <c r="A481" s="2"/>
    </row>
    <row r="482" spans="1:1" ht="12.75" customHeight="1">
      <c r="A482" s="2"/>
    </row>
    <row r="483" spans="1:1" ht="12.75" customHeight="1">
      <c r="A483" s="2"/>
    </row>
    <row r="484" spans="1:1" ht="12.75" customHeight="1">
      <c r="A484" s="2"/>
    </row>
    <row r="485" spans="1:1" ht="12.75" customHeight="1">
      <c r="A485" s="2"/>
    </row>
    <row r="486" spans="1:1" ht="12.75" customHeight="1">
      <c r="A486" s="2"/>
    </row>
    <row r="487" spans="1:1" ht="12.75" customHeight="1">
      <c r="A487" s="2"/>
    </row>
    <row r="488" spans="1:1" ht="12.75" customHeight="1">
      <c r="A488" s="2"/>
    </row>
    <row r="489" spans="1:1" ht="12.75" customHeight="1">
      <c r="A489" s="2"/>
    </row>
    <row r="490" spans="1:1" ht="12.75" customHeight="1">
      <c r="A490" s="2"/>
    </row>
    <row r="491" spans="1:1" ht="12.75" customHeight="1">
      <c r="A491" s="2"/>
    </row>
    <row r="492" spans="1:1" ht="12.75" customHeight="1">
      <c r="A492" s="2"/>
    </row>
    <row r="493" spans="1:1" ht="12.75" customHeight="1">
      <c r="A493" s="2"/>
    </row>
    <row r="494" spans="1:1" ht="12.75" customHeight="1">
      <c r="A494" s="2"/>
    </row>
    <row r="495" spans="1:1" ht="12.75" customHeight="1">
      <c r="A495" s="2"/>
    </row>
    <row r="496" spans="1:1" ht="12.75" customHeight="1">
      <c r="A496" s="2"/>
    </row>
    <row r="497" spans="1:1" ht="12.75" customHeight="1">
      <c r="A497" s="2"/>
    </row>
    <row r="498" spans="1:1" ht="12.75" customHeight="1">
      <c r="A498" s="2"/>
    </row>
    <row r="499" spans="1:1" ht="12.75" customHeight="1">
      <c r="A499" s="2"/>
    </row>
    <row r="500" spans="1:1" ht="12.75" customHeight="1">
      <c r="A500" s="2"/>
    </row>
    <row r="501" spans="1:1" ht="12.75" customHeight="1">
      <c r="A501" s="2"/>
    </row>
    <row r="502" spans="1:1" ht="12.75" customHeight="1">
      <c r="A502" s="2"/>
    </row>
    <row r="503" spans="1:1" ht="12.75" customHeight="1">
      <c r="A503" s="2"/>
    </row>
    <row r="504" spans="1:1" ht="12.75" customHeight="1">
      <c r="A504" s="2"/>
    </row>
    <row r="505" spans="1:1" ht="12.75" customHeight="1">
      <c r="A505" s="2"/>
    </row>
    <row r="506" spans="1:1" ht="12.75" customHeight="1">
      <c r="A506" s="2"/>
    </row>
    <row r="507" spans="1:1" ht="12.75" customHeight="1">
      <c r="A507" s="2"/>
    </row>
    <row r="508" spans="1:1" ht="12.75" customHeight="1">
      <c r="A508" s="2"/>
    </row>
    <row r="509" spans="1:1" ht="12.75" customHeight="1">
      <c r="A509" s="2"/>
    </row>
    <row r="510" spans="1:1" ht="12.75" customHeight="1">
      <c r="A510" s="2"/>
    </row>
    <row r="511" spans="1:1" ht="12.75" customHeight="1">
      <c r="A511" s="2"/>
    </row>
    <row r="512" spans="1:1" ht="12.75" customHeight="1">
      <c r="A512" s="2"/>
    </row>
    <row r="513" spans="1:1" ht="12.75" customHeight="1">
      <c r="A513" s="2"/>
    </row>
    <row r="514" spans="1:1" ht="12.75" customHeight="1">
      <c r="A514" s="2"/>
    </row>
    <row r="515" spans="1:1" ht="12.75" customHeight="1">
      <c r="A515" s="2"/>
    </row>
    <row r="516" spans="1:1" ht="12.75" customHeight="1">
      <c r="A516" s="2"/>
    </row>
    <row r="517" spans="1:1" ht="12.75" customHeight="1">
      <c r="A517" s="2"/>
    </row>
    <row r="518" spans="1:1" ht="12.75" customHeight="1">
      <c r="A518" s="2"/>
    </row>
    <row r="519" spans="1:1" ht="12.75" customHeight="1">
      <c r="A519" s="2"/>
    </row>
    <row r="520" spans="1:1" ht="12.75" customHeight="1">
      <c r="A520" s="2"/>
    </row>
    <row r="521" spans="1:1" ht="12.75" customHeight="1">
      <c r="A521" s="2"/>
    </row>
    <row r="522" spans="1:1" ht="12.75" customHeight="1">
      <c r="A522" s="2"/>
    </row>
    <row r="523" spans="1:1" ht="12.75" customHeight="1">
      <c r="A523" s="2"/>
    </row>
    <row r="524" spans="1:1" ht="12.75" customHeight="1">
      <c r="A524" s="2"/>
    </row>
    <row r="525" spans="1:1" ht="12.75" customHeight="1">
      <c r="A525" s="2"/>
    </row>
    <row r="526" spans="1:1" ht="12.75" customHeight="1">
      <c r="A526" s="2"/>
    </row>
    <row r="527" spans="1:1" ht="12.75" customHeight="1">
      <c r="A527" s="2"/>
    </row>
    <row r="528" spans="1:1" ht="12.75" customHeight="1">
      <c r="A528" s="2"/>
    </row>
    <row r="529" spans="1:1" ht="12.75" customHeight="1">
      <c r="A529" s="2"/>
    </row>
    <row r="530" spans="1:1" ht="12.75" customHeight="1">
      <c r="A530" s="2"/>
    </row>
    <row r="531" spans="1:1" ht="12.75" customHeight="1">
      <c r="A531" s="2"/>
    </row>
    <row r="532" spans="1:1" ht="12.75" customHeight="1">
      <c r="A532" s="2"/>
    </row>
    <row r="533" spans="1:1" ht="12.75" customHeight="1">
      <c r="A533" s="2"/>
    </row>
    <row r="534" spans="1:1" ht="12.75" customHeight="1">
      <c r="A534" s="2"/>
    </row>
    <row r="535" spans="1:1" ht="12.75" customHeight="1">
      <c r="A535" s="2"/>
    </row>
    <row r="536" spans="1:1" ht="12.75" customHeight="1">
      <c r="A536" s="2"/>
    </row>
    <row r="537" spans="1:1" ht="12.75" customHeight="1">
      <c r="A537" s="2"/>
    </row>
    <row r="538" spans="1:1" ht="12.75" customHeight="1">
      <c r="A538" s="2"/>
    </row>
    <row r="539" spans="1:1" ht="12.75" customHeight="1">
      <c r="A539" s="2"/>
    </row>
    <row r="540" spans="1:1" ht="12.75" customHeight="1">
      <c r="A540" s="2"/>
    </row>
    <row r="541" spans="1:1" ht="12.75" customHeight="1">
      <c r="A541" s="2"/>
    </row>
    <row r="542" spans="1:1" ht="12.75" customHeight="1">
      <c r="A542" s="2"/>
    </row>
    <row r="543" spans="1:1" ht="12.75" customHeight="1">
      <c r="A543" s="2"/>
    </row>
    <row r="544" spans="1:1" ht="12.75" customHeight="1">
      <c r="A544" s="2"/>
    </row>
    <row r="545" spans="1:1" ht="12.75" customHeight="1">
      <c r="A545" s="2"/>
    </row>
    <row r="546" spans="1:1" ht="12.75" customHeight="1">
      <c r="A546" s="2"/>
    </row>
    <row r="547" spans="1:1" ht="12.75" customHeight="1">
      <c r="A547" s="2"/>
    </row>
    <row r="548" spans="1:1" ht="12.75" customHeight="1">
      <c r="A548" s="2"/>
    </row>
    <row r="549" spans="1:1" ht="12.75" customHeight="1">
      <c r="A549" s="2"/>
    </row>
    <row r="550" spans="1:1" ht="12.75" customHeight="1">
      <c r="A550" s="2"/>
    </row>
    <row r="551" spans="1:1" ht="12.75" customHeight="1">
      <c r="A551" s="2"/>
    </row>
    <row r="552" spans="1:1" ht="12.75" customHeight="1">
      <c r="A552" s="2"/>
    </row>
    <row r="553" spans="1:1" ht="12.75" customHeight="1">
      <c r="A553" s="2"/>
    </row>
    <row r="554" spans="1:1" ht="12.75" customHeight="1">
      <c r="A554" s="2"/>
    </row>
    <row r="555" spans="1:1" ht="12.75" customHeight="1">
      <c r="A555" s="2"/>
    </row>
    <row r="556" spans="1:1" ht="12.75" customHeight="1">
      <c r="A556" s="2"/>
    </row>
    <row r="557" spans="1:1" ht="12.75" customHeight="1">
      <c r="A557" s="2"/>
    </row>
    <row r="558" spans="1:1" ht="12.75" customHeight="1">
      <c r="A558" s="2"/>
    </row>
    <row r="559" spans="1:1" ht="12.75" customHeight="1">
      <c r="A559" s="2"/>
    </row>
    <row r="560" spans="1:1" ht="12.75" customHeight="1">
      <c r="A560" s="2"/>
    </row>
    <row r="561" spans="1:1" ht="12.75" customHeight="1">
      <c r="A561" s="2"/>
    </row>
    <row r="562" spans="1:1" ht="12.75" customHeight="1">
      <c r="A562" s="2"/>
    </row>
    <row r="563" spans="1:1" ht="12.75" customHeight="1">
      <c r="A563" s="2"/>
    </row>
    <row r="564" spans="1:1" ht="12.75" customHeight="1">
      <c r="A564" s="2"/>
    </row>
    <row r="565" spans="1:1" ht="12.75" customHeight="1">
      <c r="A565" s="2"/>
    </row>
    <row r="566" spans="1:1" ht="12.75" customHeight="1">
      <c r="A566" s="2"/>
    </row>
    <row r="567" spans="1:1" ht="12.75" customHeight="1">
      <c r="A567" s="2"/>
    </row>
    <row r="568" spans="1:1" ht="12.75" customHeight="1">
      <c r="A568" s="2"/>
    </row>
    <row r="569" spans="1:1" ht="12.75" customHeight="1">
      <c r="A569" s="2"/>
    </row>
    <row r="570" spans="1:1" ht="12.75" customHeight="1">
      <c r="A570" s="2"/>
    </row>
    <row r="571" spans="1:1" ht="12.75" customHeight="1">
      <c r="A571" s="2"/>
    </row>
    <row r="572" spans="1:1" ht="12.75" customHeight="1">
      <c r="A572" s="2"/>
    </row>
    <row r="573" spans="1:1" ht="12.75" customHeight="1">
      <c r="A573" s="2"/>
    </row>
    <row r="574" spans="1:1" ht="12.75" customHeight="1">
      <c r="A574" s="2"/>
    </row>
    <row r="575" spans="1:1" ht="12.75" customHeight="1">
      <c r="A575" s="2"/>
    </row>
    <row r="576" spans="1:1" ht="12.75" customHeight="1">
      <c r="A576" s="2"/>
    </row>
    <row r="577" spans="1:1" ht="12.75" customHeight="1">
      <c r="A577" s="2"/>
    </row>
    <row r="578" spans="1:1" ht="12.75" customHeight="1">
      <c r="A578" s="2"/>
    </row>
    <row r="579" spans="1:1" ht="12.75" customHeight="1">
      <c r="A579" s="2"/>
    </row>
    <row r="580" spans="1:1" ht="12.75" customHeight="1">
      <c r="A580" s="2"/>
    </row>
    <row r="581" spans="1:1" ht="12.75" customHeight="1">
      <c r="A581" s="2"/>
    </row>
    <row r="582" spans="1:1" ht="12.75" customHeight="1">
      <c r="A582" s="2"/>
    </row>
    <row r="583" spans="1:1" ht="12.75" customHeight="1">
      <c r="A583" s="2"/>
    </row>
    <row r="584" spans="1:1" ht="12.75" customHeight="1">
      <c r="A584" s="2"/>
    </row>
    <row r="585" spans="1:1" ht="12.75" customHeight="1">
      <c r="A585" s="2"/>
    </row>
    <row r="586" spans="1:1" ht="12.75" customHeight="1">
      <c r="A586" s="2"/>
    </row>
    <row r="587" spans="1:1" ht="12.75" customHeight="1">
      <c r="A587" s="2"/>
    </row>
    <row r="588" spans="1:1" ht="12.75" customHeight="1">
      <c r="A588" s="2"/>
    </row>
    <row r="589" spans="1:1" ht="12.75" customHeight="1">
      <c r="A589" s="2"/>
    </row>
    <row r="590" spans="1:1" ht="12.75" customHeight="1">
      <c r="A590" s="2"/>
    </row>
    <row r="591" spans="1:1" ht="12.75" customHeight="1">
      <c r="A591" s="2"/>
    </row>
    <row r="592" spans="1:1" ht="12.75" customHeight="1">
      <c r="A592" s="2"/>
    </row>
    <row r="593" spans="1:1" ht="12.75" customHeight="1">
      <c r="A593" s="2"/>
    </row>
    <row r="594" spans="1:1" ht="12.75" customHeight="1">
      <c r="A594" s="2"/>
    </row>
    <row r="595" spans="1:1" ht="12.75" customHeight="1">
      <c r="A595" s="2"/>
    </row>
    <row r="596" spans="1:1" ht="12.75" customHeight="1">
      <c r="A596" s="2"/>
    </row>
    <row r="597" spans="1:1" ht="12.75" customHeight="1">
      <c r="A597" s="2"/>
    </row>
    <row r="598" spans="1:1" ht="12.75" customHeight="1">
      <c r="A598" s="2"/>
    </row>
    <row r="599" spans="1:1" ht="12.75" customHeight="1">
      <c r="A599" s="2"/>
    </row>
    <row r="600" spans="1:1" ht="12.75" customHeight="1">
      <c r="A600" s="2"/>
    </row>
    <row r="601" spans="1:1" ht="12.75" customHeight="1">
      <c r="A601" s="2"/>
    </row>
    <row r="602" spans="1:1" ht="12.75" customHeight="1">
      <c r="A602" s="2"/>
    </row>
    <row r="603" spans="1:1" ht="12.75" customHeight="1">
      <c r="A603" s="2"/>
    </row>
    <row r="604" spans="1:1" ht="12.75" customHeight="1">
      <c r="A604" s="2"/>
    </row>
    <row r="605" spans="1:1" ht="12.75" customHeight="1">
      <c r="A605" s="2"/>
    </row>
    <row r="606" spans="1:1" ht="12.75" customHeight="1">
      <c r="A606" s="2"/>
    </row>
    <row r="607" spans="1:1" ht="12.75" customHeight="1">
      <c r="A607" s="2"/>
    </row>
    <row r="608" spans="1:1" ht="12.75" customHeight="1">
      <c r="A608" s="2"/>
    </row>
    <row r="609" spans="1:1" ht="12.75" customHeight="1">
      <c r="A609" s="2"/>
    </row>
    <row r="610" spans="1:1" ht="12.75" customHeight="1">
      <c r="A610" s="2"/>
    </row>
    <row r="611" spans="1:1" ht="12.75" customHeight="1">
      <c r="A611" s="2"/>
    </row>
    <row r="612" spans="1:1" ht="12.75" customHeight="1">
      <c r="A612" s="2"/>
    </row>
    <row r="613" spans="1:1" ht="12.75" customHeight="1">
      <c r="A613" s="2"/>
    </row>
    <row r="614" spans="1:1" ht="12.75" customHeight="1">
      <c r="A614" s="2"/>
    </row>
    <row r="615" spans="1:1" ht="12.75" customHeight="1">
      <c r="A615" s="2"/>
    </row>
    <row r="616" spans="1:1" ht="12.75" customHeight="1">
      <c r="A616" s="2"/>
    </row>
    <row r="617" spans="1:1" ht="12.75" customHeight="1">
      <c r="A617" s="2"/>
    </row>
    <row r="618" spans="1:1" ht="12.75" customHeight="1">
      <c r="A618" s="2"/>
    </row>
    <row r="619" spans="1:1" ht="12.75" customHeight="1">
      <c r="A619" s="2"/>
    </row>
    <row r="620" spans="1:1" ht="12.75" customHeight="1">
      <c r="A620" s="2"/>
    </row>
    <row r="621" spans="1:1" ht="12.75" customHeight="1">
      <c r="A621" s="2"/>
    </row>
    <row r="622" spans="1:1" ht="12.75" customHeight="1">
      <c r="A622" s="2"/>
    </row>
    <row r="623" spans="1:1" ht="12.75" customHeight="1">
      <c r="A623" s="2"/>
    </row>
    <row r="624" spans="1:1" ht="12.75" customHeight="1">
      <c r="A624" s="2"/>
    </row>
    <row r="625" spans="1:1" ht="12.75" customHeight="1">
      <c r="A625" s="2"/>
    </row>
    <row r="626" spans="1:1" ht="12.75" customHeight="1">
      <c r="A626" s="2"/>
    </row>
    <row r="627" spans="1:1" ht="12.75" customHeight="1">
      <c r="A627" s="2"/>
    </row>
    <row r="628" spans="1:1" ht="12.75" customHeight="1">
      <c r="A628" s="2"/>
    </row>
    <row r="629" spans="1:1" ht="12.75" customHeight="1">
      <c r="A629" s="2"/>
    </row>
    <row r="630" spans="1:1" ht="12.75" customHeight="1">
      <c r="A630" s="2"/>
    </row>
    <row r="631" spans="1:1" ht="12.75" customHeight="1">
      <c r="A631" s="2"/>
    </row>
    <row r="632" spans="1:1" ht="12.75" customHeight="1">
      <c r="A632" s="2"/>
    </row>
    <row r="633" spans="1:1" ht="12.75" customHeight="1">
      <c r="A633" s="2"/>
    </row>
    <row r="634" spans="1:1" ht="12.75" customHeight="1">
      <c r="A634" s="2"/>
    </row>
    <row r="635" spans="1:1" ht="12.75" customHeight="1">
      <c r="A635" s="2"/>
    </row>
    <row r="636" spans="1:1" ht="12.75" customHeight="1">
      <c r="A636" s="2"/>
    </row>
    <row r="637" spans="1:1" ht="12.75" customHeight="1">
      <c r="A637" s="2"/>
    </row>
    <row r="638" spans="1:1" ht="12.75" customHeight="1">
      <c r="A638" s="2"/>
    </row>
    <row r="639" spans="1:1" ht="12.75" customHeight="1">
      <c r="A639" s="2"/>
    </row>
    <row r="640" spans="1:1" ht="12.75" customHeight="1">
      <c r="A640" s="2"/>
    </row>
    <row r="641" spans="1:1" ht="12.75" customHeight="1">
      <c r="A641" s="2"/>
    </row>
    <row r="642" spans="1:1" ht="12.75" customHeight="1">
      <c r="A642" s="2"/>
    </row>
    <row r="643" spans="1:1" ht="12.75" customHeight="1">
      <c r="A643" s="2"/>
    </row>
    <row r="644" spans="1:1" ht="12.75" customHeight="1">
      <c r="A644" s="2"/>
    </row>
    <row r="645" spans="1:1" ht="12.75" customHeight="1">
      <c r="A645" s="2"/>
    </row>
    <row r="646" spans="1:1" ht="12.75" customHeight="1">
      <c r="A646" s="2"/>
    </row>
    <row r="647" spans="1:1" ht="12.75" customHeight="1">
      <c r="A647" s="2"/>
    </row>
    <row r="648" spans="1:1" ht="12.75" customHeight="1">
      <c r="A648" s="2"/>
    </row>
    <row r="649" spans="1:1" ht="12.75" customHeight="1">
      <c r="A649" s="2"/>
    </row>
    <row r="650" spans="1:1" ht="12.75" customHeight="1">
      <c r="A650" s="2"/>
    </row>
    <row r="651" spans="1:1" ht="12.75" customHeight="1">
      <c r="A651" s="2"/>
    </row>
    <row r="652" spans="1:1" ht="12.75" customHeight="1">
      <c r="A652" s="2"/>
    </row>
    <row r="653" spans="1:1" ht="12.75" customHeight="1">
      <c r="A653" s="2"/>
    </row>
    <row r="654" spans="1:1" ht="12.75" customHeight="1">
      <c r="A654" s="2"/>
    </row>
    <row r="655" spans="1:1" ht="12.75" customHeight="1">
      <c r="A655" s="2"/>
    </row>
    <row r="656" spans="1:1" ht="12.75" customHeight="1">
      <c r="A656" s="2"/>
    </row>
    <row r="657" spans="1:1" ht="12.75" customHeight="1">
      <c r="A657" s="2"/>
    </row>
    <row r="658" spans="1:1" ht="12.75" customHeight="1">
      <c r="A658" s="2"/>
    </row>
    <row r="659" spans="1:1" ht="12.75" customHeight="1">
      <c r="A659" s="2"/>
    </row>
    <row r="660" spans="1:1" ht="12.75" customHeight="1">
      <c r="A660" s="2"/>
    </row>
    <row r="661" spans="1:1" ht="12.75" customHeight="1">
      <c r="A661" s="2"/>
    </row>
    <row r="662" spans="1:1" ht="12.75" customHeight="1">
      <c r="A662" s="2"/>
    </row>
    <row r="663" spans="1:1" ht="12.75" customHeight="1">
      <c r="A663" s="2"/>
    </row>
    <row r="664" spans="1:1" ht="12.75" customHeight="1">
      <c r="A664" s="2"/>
    </row>
    <row r="665" spans="1:1" ht="12.75" customHeight="1">
      <c r="A665" s="2"/>
    </row>
    <row r="666" spans="1:1" ht="12.75" customHeight="1">
      <c r="A666" s="2"/>
    </row>
    <row r="667" spans="1:1" ht="12.75" customHeight="1">
      <c r="A667" s="2"/>
    </row>
    <row r="668" spans="1:1" ht="12.75" customHeight="1">
      <c r="A668" s="2"/>
    </row>
    <row r="669" spans="1:1" ht="12.75" customHeight="1">
      <c r="A669" s="2"/>
    </row>
    <row r="670" spans="1:1" ht="12.75" customHeight="1">
      <c r="A670" s="2"/>
    </row>
    <row r="671" spans="1:1" ht="12.75" customHeight="1">
      <c r="A671" s="2"/>
    </row>
    <row r="672" spans="1:1" ht="12.75" customHeight="1">
      <c r="A672" s="2"/>
    </row>
    <row r="673" spans="1:1" ht="12.75" customHeight="1">
      <c r="A673" s="2"/>
    </row>
    <row r="674" spans="1:1" ht="12.75" customHeight="1">
      <c r="A674" s="2"/>
    </row>
    <row r="675" spans="1:1" ht="12.75" customHeight="1">
      <c r="A675" s="2"/>
    </row>
    <row r="676" spans="1:1" ht="12.75" customHeight="1">
      <c r="A676" s="2"/>
    </row>
    <row r="677" spans="1:1" ht="12.75" customHeight="1">
      <c r="A677" s="2"/>
    </row>
    <row r="678" spans="1:1" ht="12.75" customHeight="1">
      <c r="A678" s="2"/>
    </row>
    <row r="679" spans="1:1" ht="12.75" customHeight="1">
      <c r="A679" s="2"/>
    </row>
    <row r="680" spans="1:1" ht="12.75" customHeight="1">
      <c r="A680" s="2"/>
    </row>
    <row r="681" spans="1:1" ht="12.75" customHeight="1">
      <c r="A681" s="2"/>
    </row>
    <row r="682" spans="1:1" ht="12.75" customHeight="1">
      <c r="A682" s="2"/>
    </row>
    <row r="683" spans="1:1" ht="12.75" customHeight="1">
      <c r="A683" s="2"/>
    </row>
    <row r="684" spans="1:1" ht="12.75" customHeight="1">
      <c r="A684" s="2"/>
    </row>
    <row r="685" spans="1:1" ht="12.75" customHeight="1">
      <c r="A685" s="2"/>
    </row>
    <row r="686" spans="1:1" ht="12.75" customHeight="1">
      <c r="A686" s="2"/>
    </row>
    <row r="687" spans="1:1" ht="12.75" customHeight="1">
      <c r="A687" s="2"/>
    </row>
    <row r="688" spans="1:1" ht="12.75" customHeight="1">
      <c r="A688" s="2"/>
    </row>
    <row r="689" spans="1:1" ht="12.75" customHeight="1">
      <c r="A689" s="2"/>
    </row>
    <row r="690" spans="1:1" ht="12.75" customHeight="1">
      <c r="A690" s="2"/>
    </row>
    <row r="691" spans="1:1" ht="12.75" customHeight="1">
      <c r="A691" s="2"/>
    </row>
    <row r="692" spans="1:1" ht="12.75" customHeight="1">
      <c r="A692" s="2"/>
    </row>
    <row r="693" spans="1:1" ht="12.75" customHeight="1">
      <c r="A693" s="2"/>
    </row>
    <row r="694" spans="1:1" ht="12.75" customHeight="1">
      <c r="A694" s="2"/>
    </row>
    <row r="695" spans="1:1" ht="12.75" customHeight="1">
      <c r="A695" s="2"/>
    </row>
    <row r="696" spans="1:1" ht="12.75" customHeight="1">
      <c r="A696" s="2"/>
    </row>
    <row r="697" spans="1:1" ht="12.75" customHeight="1">
      <c r="A697" s="2"/>
    </row>
    <row r="698" spans="1:1" ht="12.75" customHeight="1">
      <c r="A698" s="2"/>
    </row>
    <row r="699" spans="1:1" ht="12.75" customHeight="1">
      <c r="A699" s="2"/>
    </row>
    <row r="700" spans="1:1" ht="12.75" customHeight="1">
      <c r="A700" s="2"/>
    </row>
    <row r="701" spans="1:1" ht="12.75" customHeight="1">
      <c r="A701" s="2"/>
    </row>
    <row r="702" spans="1:1" ht="12.75" customHeight="1">
      <c r="A702" s="2"/>
    </row>
    <row r="703" spans="1:1" ht="12.75" customHeight="1">
      <c r="A703" s="2"/>
    </row>
    <row r="704" spans="1:1" ht="12.75" customHeight="1">
      <c r="A704" s="2"/>
    </row>
    <row r="705" spans="1:1" ht="12.75" customHeight="1">
      <c r="A705" s="2"/>
    </row>
    <row r="706" spans="1:1" ht="12.75" customHeight="1">
      <c r="A706" s="2"/>
    </row>
    <row r="707" spans="1:1" ht="12.75" customHeight="1">
      <c r="A707" s="2"/>
    </row>
    <row r="708" spans="1:1" ht="12.75" customHeight="1">
      <c r="A708" s="2"/>
    </row>
    <row r="709" spans="1:1" ht="12.75" customHeight="1">
      <c r="A709" s="2"/>
    </row>
    <row r="710" spans="1:1" ht="12.75" customHeight="1">
      <c r="A710" s="2"/>
    </row>
    <row r="711" spans="1:1" ht="12.75" customHeight="1">
      <c r="A711" s="2"/>
    </row>
    <row r="712" spans="1:1" ht="12.75" customHeight="1">
      <c r="A712" s="2"/>
    </row>
    <row r="713" spans="1:1" ht="12.75" customHeight="1">
      <c r="A713" s="2"/>
    </row>
    <row r="714" spans="1:1" ht="12.75" customHeight="1">
      <c r="A714" s="2"/>
    </row>
    <row r="715" spans="1:1" ht="12.75" customHeight="1">
      <c r="A715" s="2"/>
    </row>
    <row r="716" spans="1:1" ht="12.75" customHeight="1">
      <c r="A716" s="2"/>
    </row>
    <row r="717" spans="1:1" ht="12.75" customHeight="1">
      <c r="A717" s="2"/>
    </row>
    <row r="718" spans="1:1" ht="12.75" customHeight="1">
      <c r="A718" s="2"/>
    </row>
    <row r="719" spans="1:1" ht="12.75" customHeight="1">
      <c r="A719" s="2"/>
    </row>
    <row r="720" spans="1:1" ht="12.75" customHeight="1">
      <c r="A720" s="2"/>
    </row>
    <row r="721" spans="1:1" ht="12.75" customHeight="1">
      <c r="A721" s="2"/>
    </row>
    <row r="722" spans="1:1" ht="12.75" customHeight="1">
      <c r="A722" s="2"/>
    </row>
    <row r="723" spans="1:1" ht="12.75" customHeight="1">
      <c r="A723" s="2"/>
    </row>
    <row r="724" spans="1:1" ht="12.75" customHeight="1">
      <c r="A724" s="2"/>
    </row>
    <row r="725" spans="1:1" ht="12.75" customHeight="1">
      <c r="A725" s="2"/>
    </row>
    <row r="726" spans="1:1" ht="12.75" customHeight="1">
      <c r="A726" s="2"/>
    </row>
    <row r="727" spans="1:1" ht="12.75" customHeight="1">
      <c r="A727" s="2"/>
    </row>
    <row r="728" spans="1:1" ht="12.75" customHeight="1">
      <c r="A728" s="2"/>
    </row>
    <row r="729" spans="1:1" ht="12.75" customHeight="1">
      <c r="A729" s="2"/>
    </row>
    <row r="730" spans="1:1" ht="12.75" customHeight="1">
      <c r="A730" s="2"/>
    </row>
    <row r="731" spans="1:1" ht="12.75" customHeight="1">
      <c r="A731" s="2"/>
    </row>
    <row r="732" spans="1:1" ht="12.75" customHeight="1">
      <c r="A732" s="2"/>
    </row>
    <row r="733" spans="1:1" ht="12.75" customHeight="1">
      <c r="A733" s="2"/>
    </row>
    <row r="734" spans="1:1" ht="12.75" customHeight="1">
      <c r="A734" s="2"/>
    </row>
    <row r="735" spans="1:1" ht="12.75" customHeight="1">
      <c r="A735" s="2"/>
    </row>
    <row r="736" spans="1:1" ht="12.75" customHeight="1">
      <c r="A736" s="2"/>
    </row>
    <row r="737" spans="1:1" ht="12.75" customHeight="1">
      <c r="A737" s="2"/>
    </row>
    <row r="738" spans="1:1" ht="12.75" customHeight="1">
      <c r="A738" s="2"/>
    </row>
    <row r="739" spans="1:1" ht="12.75" customHeight="1">
      <c r="A739" s="2"/>
    </row>
    <row r="740" spans="1:1" ht="12.75" customHeight="1">
      <c r="A740" s="2"/>
    </row>
    <row r="741" spans="1:1" ht="12.75" customHeight="1">
      <c r="A741" s="2"/>
    </row>
    <row r="742" spans="1:1" ht="12.75" customHeight="1">
      <c r="A742" s="2"/>
    </row>
    <row r="743" spans="1:1" ht="12.75" customHeight="1">
      <c r="A743" s="2"/>
    </row>
    <row r="744" spans="1:1" ht="12.75" customHeight="1">
      <c r="A744" s="2"/>
    </row>
    <row r="745" spans="1:1" ht="12.75" customHeight="1">
      <c r="A745" s="2"/>
    </row>
    <row r="746" spans="1:1" ht="12.75" customHeight="1">
      <c r="A746" s="2"/>
    </row>
    <row r="747" spans="1:1" ht="12.75" customHeight="1">
      <c r="A747" s="2"/>
    </row>
    <row r="748" spans="1:1" ht="12.75" customHeight="1">
      <c r="A748" s="2"/>
    </row>
    <row r="749" spans="1:1" ht="12.75" customHeight="1">
      <c r="A749" s="2"/>
    </row>
    <row r="750" spans="1:1" ht="12.75" customHeight="1">
      <c r="A750" s="2"/>
    </row>
    <row r="751" spans="1:1" ht="12.75" customHeight="1">
      <c r="A751" s="2"/>
    </row>
    <row r="752" spans="1:1" ht="12.75" customHeight="1">
      <c r="A752" s="2"/>
    </row>
    <row r="753" spans="1:1" ht="12.75" customHeight="1">
      <c r="A753" s="2"/>
    </row>
    <row r="754" spans="1:1" ht="12.75" customHeight="1">
      <c r="A754" s="2"/>
    </row>
    <row r="755" spans="1:1" ht="12.75" customHeight="1">
      <c r="A755" s="2"/>
    </row>
    <row r="756" spans="1:1" ht="12.75" customHeight="1">
      <c r="A756" s="2"/>
    </row>
    <row r="757" spans="1:1" ht="12.75" customHeight="1">
      <c r="A757" s="2"/>
    </row>
    <row r="758" spans="1:1" ht="12.75" customHeight="1">
      <c r="A758" s="2"/>
    </row>
    <row r="759" spans="1:1" ht="12.75" customHeight="1">
      <c r="A759" s="2"/>
    </row>
    <row r="760" spans="1:1" ht="12.75" customHeight="1">
      <c r="A760" s="2"/>
    </row>
    <row r="761" spans="1:1" ht="12.75" customHeight="1">
      <c r="A761" s="2"/>
    </row>
    <row r="762" spans="1:1" ht="12.75" customHeight="1">
      <c r="A762" s="2"/>
    </row>
    <row r="763" spans="1:1" ht="12.75" customHeight="1">
      <c r="A763" s="2"/>
    </row>
    <row r="764" spans="1:1" ht="12.75" customHeight="1">
      <c r="A764" s="2"/>
    </row>
    <row r="765" spans="1:1" ht="12.75" customHeight="1">
      <c r="A765" s="2"/>
    </row>
    <row r="766" spans="1:1" ht="12.75" customHeight="1">
      <c r="A766" s="2"/>
    </row>
    <row r="767" spans="1:1" ht="12.75" customHeight="1">
      <c r="A767" s="2"/>
    </row>
    <row r="768" spans="1:1" ht="12.75" customHeight="1">
      <c r="A768" s="2"/>
    </row>
    <row r="769" spans="1:1" ht="12.75" customHeight="1">
      <c r="A769" s="2"/>
    </row>
    <row r="770" spans="1:1" ht="12.75" customHeight="1">
      <c r="A770" s="2"/>
    </row>
    <row r="771" spans="1:1" ht="12.75" customHeight="1">
      <c r="A771" s="2"/>
    </row>
    <row r="772" spans="1:1" ht="12.75" customHeight="1">
      <c r="A772" s="2"/>
    </row>
    <row r="773" spans="1:1" ht="12.75" customHeight="1">
      <c r="A773" s="2"/>
    </row>
    <row r="774" spans="1:1" ht="12.75" customHeight="1">
      <c r="A774" s="2"/>
    </row>
    <row r="775" spans="1:1" ht="12.75" customHeight="1">
      <c r="A775" s="2"/>
    </row>
    <row r="776" spans="1:1" ht="12.75" customHeight="1">
      <c r="A776" s="2"/>
    </row>
    <row r="777" spans="1:1" ht="12.75" customHeight="1">
      <c r="A777" s="2"/>
    </row>
    <row r="778" spans="1:1" ht="12.75" customHeight="1">
      <c r="A778" s="2"/>
    </row>
    <row r="779" spans="1:1" ht="12.75" customHeight="1">
      <c r="A779" s="2"/>
    </row>
    <row r="780" spans="1:1" ht="12.75" customHeight="1">
      <c r="A780" s="2"/>
    </row>
    <row r="781" spans="1:1" ht="12.75" customHeight="1">
      <c r="A781" s="2"/>
    </row>
    <row r="782" spans="1:1" ht="12.75" customHeight="1">
      <c r="A782" s="2"/>
    </row>
    <row r="783" spans="1:1" ht="12.75" customHeight="1">
      <c r="A783" s="2"/>
    </row>
    <row r="784" spans="1:1" ht="12.75" customHeight="1">
      <c r="A784" s="2"/>
    </row>
    <row r="785" spans="1:1" ht="12.75" customHeight="1">
      <c r="A785" s="2"/>
    </row>
    <row r="786" spans="1:1" ht="12.75" customHeight="1">
      <c r="A786" s="2"/>
    </row>
    <row r="787" spans="1:1" ht="12.75" customHeight="1">
      <c r="A787" s="2"/>
    </row>
    <row r="788" spans="1:1" ht="12.75" customHeight="1">
      <c r="A788" s="2"/>
    </row>
    <row r="789" spans="1:1" ht="12.75" customHeight="1">
      <c r="A789" s="2"/>
    </row>
    <row r="790" spans="1:1" ht="12.75" customHeight="1">
      <c r="A790" s="2"/>
    </row>
    <row r="791" spans="1:1" ht="12.75" customHeight="1">
      <c r="A791" s="2"/>
    </row>
    <row r="792" spans="1:1" ht="12.75" customHeight="1">
      <c r="A792" s="2"/>
    </row>
    <row r="793" spans="1:1" ht="12.75" customHeight="1">
      <c r="A793" s="2"/>
    </row>
    <row r="794" spans="1:1" ht="12.75" customHeight="1">
      <c r="A794" s="2"/>
    </row>
    <row r="795" spans="1:1" ht="12.75" customHeight="1">
      <c r="A795" s="2"/>
    </row>
    <row r="796" spans="1:1" ht="12.75" customHeight="1">
      <c r="A796" s="2"/>
    </row>
    <row r="797" spans="1:1" ht="12.75" customHeight="1">
      <c r="A797" s="2"/>
    </row>
    <row r="798" spans="1:1" ht="12.75" customHeight="1">
      <c r="A798" s="2"/>
    </row>
    <row r="799" spans="1:1" ht="12.75" customHeight="1">
      <c r="A799" s="2"/>
    </row>
    <row r="800" spans="1:1" ht="12.75" customHeight="1">
      <c r="A800" s="2"/>
    </row>
    <row r="801" spans="1:1" ht="12.75" customHeight="1">
      <c r="A801" s="2"/>
    </row>
    <row r="802" spans="1:1" ht="12.75" customHeight="1">
      <c r="A802" s="2"/>
    </row>
    <row r="803" spans="1:1" ht="12.75" customHeight="1">
      <c r="A803" s="2"/>
    </row>
    <row r="804" spans="1:1" ht="12.75" customHeight="1">
      <c r="A804" s="2"/>
    </row>
    <row r="805" spans="1:1" ht="12.75" customHeight="1">
      <c r="A805" s="2"/>
    </row>
    <row r="806" spans="1:1" ht="12.75" customHeight="1">
      <c r="A806" s="2"/>
    </row>
    <row r="807" spans="1:1" ht="12.75" customHeight="1">
      <c r="A807" s="2"/>
    </row>
    <row r="808" spans="1:1" ht="12.75" customHeight="1">
      <c r="A808" s="2"/>
    </row>
    <row r="809" spans="1:1" ht="12.75" customHeight="1">
      <c r="A809" s="2"/>
    </row>
    <row r="810" spans="1:1" ht="12.75" customHeight="1">
      <c r="A810" s="2"/>
    </row>
    <row r="811" spans="1:1" ht="12.75" customHeight="1">
      <c r="A811" s="2"/>
    </row>
    <row r="812" spans="1:1" ht="12.75" customHeight="1">
      <c r="A812" s="2"/>
    </row>
    <row r="813" spans="1:1" ht="12.75" customHeight="1">
      <c r="A813" s="2"/>
    </row>
    <row r="814" spans="1:1" ht="12.75" customHeight="1">
      <c r="A814" s="2"/>
    </row>
    <row r="815" spans="1:1" ht="12.75" customHeight="1">
      <c r="A815" s="2"/>
    </row>
    <row r="816" spans="1:1" ht="12.75" customHeight="1">
      <c r="A816" s="2"/>
    </row>
    <row r="817" spans="1:1" ht="12.75" customHeight="1">
      <c r="A817" s="2"/>
    </row>
    <row r="818" spans="1:1" ht="12.75" customHeight="1">
      <c r="A818" s="2"/>
    </row>
    <row r="819" spans="1:1" ht="12.75" customHeight="1">
      <c r="A819" s="2"/>
    </row>
    <row r="820" spans="1:1" ht="12.75" customHeight="1">
      <c r="A820" s="2"/>
    </row>
    <row r="821" spans="1:1" ht="12.75" customHeight="1">
      <c r="A821" s="2"/>
    </row>
    <row r="822" spans="1:1" ht="12.75" customHeight="1">
      <c r="A822" s="2"/>
    </row>
    <row r="823" spans="1:1" ht="12.75" customHeight="1">
      <c r="A823" s="2"/>
    </row>
    <row r="824" spans="1:1" ht="12.75" customHeight="1">
      <c r="A824" s="2"/>
    </row>
    <row r="825" spans="1:1" ht="12.75" customHeight="1">
      <c r="A825" s="2"/>
    </row>
    <row r="826" spans="1:1" ht="12.75" customHeight="1">
      <c r="A826" s="2"/>
    </row>
    <row r="827" spans="1:1" ht="12.75" customHeight="1">
      <c r="A827" s="2"/>
    </row>
    <row r="828" spans="1:1" ht="12.75" customHeight="1">
      <c r="A828" s="2"/>
    </row>
    <row r="829" spans="1:1" ht="12.75" customHeight="1">
      <c r="A829" s="2"/>
    </row>
    <row r="830" spans="1:1" ht="12.75" customHeight="1">
      <c r="A830" s="2"/>
    </row>
    <row r="831" spans="1:1" ht="12.75" customHeight="1">
      <c r="A831" s="2"/>
    </row>
    <row r="832" spans="1:1" ht="12.75" customHeight="1">
      <c r="A832" s="2"/>
    </row>
    <row r="833" spans="1:1" ht="12.75" customHeight="1">
      <c r="A833" s="2"/>
    </row>
    <row r="834" spans="1:1" ht="12.75" customHeight="1">
      <c r="A834" s="2"/>
    </row>
    <row r="835" spans="1:1" ht="12.75" customHeight="1">
      <c r="A835" s="2"/>
    </row>
    <row r="836" spans="1:1" ht="12.75" customHeight="1">
      <c r="A836" s="2"/>
    </row>
    <row r="837" spans="1:1" ht="12.75" customHeight="1">
      <c r="A837" s="2"/>
    </row>
    <row r="838" spans="1:1" ht="12.75" customHeight="1">
      <c r="A838" s="2"/>
    </row>
    <row r="839" spans="1:1" ht="12.75" customHeight="1">
      <c r="A839" s="2"/>
    </row>
    <row r="840" spans="1:1" ht="12.75" customHeight="1">
      <c r="A840" s="2"/>
    </row>
    <row r="841" spans="1:1" ht="12.75" customHeight="1">
      <c r="A841" s="2"/>
    </row>
    <row r="842" spans="1:1" ht="12.75" customHeight="1">
      <c r="A842" s="2"/>
    </row>
    <row r="843" spans="1:1" ht="12.75" customHeight="1">
      <c r="A843" s="2"/>
    </row>
    <row r="844" spans="1:1" ht="12.75" customHeight="1">
      <c r="A844" s="2"/>
    </row>
    <row r="845" spans="1:1" ht="12.75" customHeight="1">
      <c r="A845" s="2"/>
    </row>
    <row r="846" spans="1:1" ht="12.75" customHeight="1">
      <c r="A846" s="2"/>
    </row>
    <row r="847" spans="1:1" ht="12.75" customHeight="1">
      <c r="A847" s="2"/>
    </row>
    <row r="848" spans="1:1" ht="12.75" customHeight="1">
      <c r="A848" s="2"/>
    </row>
    <row r="849" spans="1:1" ht="12.75" customHeight="1">
      <c r="A849" s="2"/>
    </row>
    <row r="850" spans="1:1" ht="12.75" customHeight="1">
      <c r="A850" s="2"/>
    </row>
    <row r="851" spans="1:1" ht="12.75" customHeight="1">
      <c r="A851" s="2"/>
    </row>
    <row r="852" spans="1:1" ht="12.75" customHeight="1">
      <c r="A852" s="2"/>
    </row>
    <row r="853" spans="1:1" ht="12.75" customHeight="1">
      <c r="A853" s="2"/>
    </row>
    <row r="854" spans="1:1" ht="12.75" customHeight="1">
      <c r="A854" s="2"/>
    </row>
    <row r="855" spans="1:1" ht="12.75" customHeight="1">
      <c r="A855" s="2"/>
    </row>
    <row r="856" spans="1:1" ht="12.75" customHeight="1">
      <c r="A856" s="2"/>
    </row>
    <row r="857" spans="1:1" ht="12.75" customHeight="1">
      <c r="A857" s="2"/>
    </row>
    <row r="858" spans="1:1" ht="12.75" customHeight="1">
      <c r="A858" s="2"/>
    </row>
    <row r="859" spans="1:1" ht="12.75" customHeight="1">
      <c r="A859" s="2"/>
    </row>
    <row r="860" spans="1:1" ht="12.75" customHeight="1">
      <c r="A860" s="2"/>
    </row>
    <row r="861" spans="1:1" ht="12.75" customHeight="1">
      <c r="A861" s="2"/>
    </row>
    <row r="862" spans="1:1" ht="12.75" customHeight="1">
      <c r="A862" s="2"/>
    </row>
    <row r="863" spans="1:1" ht="12.75" customHeight="1">
      <c r="A863" s="2"/>
    </row>
    <row r="864" spans="1:1" ht="12.75" customHeight="1">
      <c r="A864" s="2"/>
    </row>
    <row r="865" spans="1:1" ht="12.75" customHeight="1">
      <c r="A865" s="2"/>
    </row>
  </sheetData>
  <phoneticPr fontId="7" type="noConversion"/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FBE2E-9D0F-40FA-8E7A-F7C77A6E094F}">
  <dimension ref="A1:AE326"/>
  <sheetViews>
    <sheetView topLeftCell="A240" zoomScale="97" workbookViewId="0">
      <selection activeCell="T252" sqref="T252"/>
    </sheetView>
  </sheetViews>
  <sheetFormatPr defaultRowHeight="13.2"/>
  <cols>
    <col min="16" max="21" width="9.5546875" bestFit="1" customWidth="1"/>
  </cols>
  <sheetData>
    <row r="1" spans="1:22">
      <c r="A1" s="47" t="s">
        <v>12</v>
      </c>
      <c r="B1" s="48" t="s">
        <v>0</v>
      </c>
      <c r="C1" s="48" t="s">
        <v>1</v>
      </c>
      <c r="D1" s="48" t="s">
        <v>2</v>
      </c>
      <c r="E1" s="48" t="s">
        <v>3</v>
      </c>
      <c r="F1" s="48" t="s">
        <v>4</v>
      </c>
      <c r="G1" s="48" t="s">
        <v>5</v>
      </c>
      <c r="H1" s="48" t="s">
        <v>6</v>
      </c>
      <c r="I1" s="48" t="s">
        <v>7</v>
      </c>
      <c r="J1" s="48" t="s">
        <v>8</v>
      </c>
      <c r="K1" s="48" t="s">
        <v>9</v>
      </c>
      <c r="L1" s="48" t="s">
        <v>10</v>
      </c>
      <c r="M1" s="48" t="s">
        <v>10</v>
      </c>
      <c r="N1" s="48" t="s">
        <v>11</v>
      </c>
      <c r="O1" s="48" t="s">
        <v>9</v>
      </c>
      <c r="P1" s="31" t="s">
        <v>104</v>
      </c>
      <c r="Q1" s="31" t="s">
        <v>99</v>
      </c>
      <c r="R1" s="31" t="s">
        <v>100</v>
      </c>
      <c r="S1" s="31" t="s">
        <v>101</v>
      </c>
      <c r="T1" s="31" t="s">
        <v>102</v>
      </c>
      <c r="U1" s="31" t="s">
        <v>107</v>
      </c>
      <c r="V1" s="31" t="s">
        <v>119</v>
      </c>
    </row>
    <row r="2" spans="1:22">
      <c r="A2" s="59" t="s">
        <v>13</v>
      </c>
      <c r="B2" s="60">
        <v>1</v>
      </c>
      <c r="C2" s="60">
        <v>1</v>
      </c>
      <c r="D2" s="60">
        <v>1</v>
      </c>
      <c r="E2" s="60">
        <v>1</v>
      </c>
      <c r="F2" s="60">
        <v>1</v>
      </c>
      <c r="G2" s="60">
        <v>1</v>
      </c>
      <c r="H2" s="60">
        <v>1</v>
      </c>
      <c r="I2" s="60">
        <v>1</v>
      </c>
      <c r="J2" s="60">
        <v>1</v>
      </c>
      <c r="K2" s="60">
        <v>1</v>
      </c>
      <c r="L2" s="60">
        <v>1</v>
      </c>
      <c r="M2" s="60">
        <v>0</v>
      </c>
      <c r="N2" s="60">
        <v>0</v>
      </c>
      <c r="O2" s="60">
        <v>0</v>
      </c>
      <c r="P2">
        <f>SQRT((((B2-$B$77)^2)+((C2-$C$77)^2)+((D2-$D$77)^2)+((E2-$E$77)^2)+((F2-$F$77)^2)+((G2-$G$77)^2)+((H2-$H$77)^2)+((I2-$I$77)^2)+((J2-$J$77)^2)+((K2-$K$77)^2)+((L2-$L$77)^2)+((M2-$M$77)^2)+((N2-$N$77)^2)+((O2-$O$77)^2)))</f>
        <v>1.7320508075688772</v>
      </c>
      <c r="Q2">
        <f>SQRT((((B2-$B$78)^2)+((C2-$C$78)^2)+((D2-$D$78)^2)+((E2-$E$78)^2)+((F2-$F$78)^2)+((G2-$G$78)^2)+((H2-$H$78)^2)+((I2-$I$78)^2)+((J2-$J$78)^2)+((K2-$K$78)^2)+((L2-$L$78)^2)+((M2-$M$78)^2)+((N2-$N$78)^2)+((O2-$O$78)^2)))</f>
        <v>3</v>
      </c>
      <c r="R2">
        <f>SQRT((((B2-$B$79)^2)+((C2-$C$79)^2)+((D2-$D$79)^2)+((E2-$E$79)^2)+((F2-$F$79)^2)+((G2-$G$79)^2)+((H2-$H$79)^2)+((I2-$I$79)^2)+((J2-$J$79)^2)+((K2-$K$79)^2)+((L2-$L$79)^2)+((M2-$M$79)^2)+((N2-$N$79)^2)+((O2-$O$79)^2)))</f>
        <v>1.7320508075688772</v>
      </c>
      <c r="S2">
        <f>SQRT((((B2-$B$80)^2)+((C2-$C$80)^2)+((D2-$D$80)^2)+((E2-$E$80)^2)+((F2-$F$80)^2)+((G2-$G$80)^2)+((H2-$H$80)^2)+((I2-$I$80)^2)+((J2-$J$80)^2)+((K2-$K$80)^2)+((L2-$L$80)^2)+((M2-$M$80)^2)+((N2-$N$80)^2)+((O2-$O$80)^2)))</f>
        <v>0</v>
      </c>
      <c r="T2">
        <f>SQRT((((B2-$B$81)^2)+((C2-$C$81)^2)+((D2-$D$81)^2)+((E2-$E$81)^2)+((F2-$F$81)^2)+((G2-$G$81)^2)+((H2-$H$81)^2)+((I2-$I$81)^2)+((J2-$J$81)^2)+((K2-$K$81)^2)+((L2-$L$81)^2)+((M2-$M$81)^2)+((N2-$N$81)^2)+((O2-$O$81)^2)))</f>
        <v>2.8284271247461903</v>
      </c>
      <c r="U2">
        <f>MIN(P2:T2)</f>
        <v>0</v>
      </c>
      <c r="V2" t="str">
        <f>IF(MIN(P2:T2)=P2,"Cluster 0",IF(MIN(P2:T2)=Q2,"Cluster 1",IF(MIN(P2:T2)=R2,"Cluster 2",IF(MIN(P2:T2)=S2,"Cluster 3","Cluster 4"))))</f>
        <v>Cluster 3</v>
      </c>
    </row>
    <row r="3" spans="1:22">
      <c r="A3" s="61" t="s">
        <v>14</v>
      </c>
      <c r="B3" s="60">
        <v>1</v>
      </c>
      <c r="C3" s="60">
        <v>0</v>
      </c>
      <c r="D3" s="60">
        <v>0</v>
      </c>
      <c r="E3" s="60">
        <v>0</v>
      </c>
      <c r="F3" s="60">
        <v>0</v>
      </c>
      <c r="G3" s="60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  <c r="P3" s="68">
        <f t="shared" ref="P3:P66" si="0">SQRT((((B3-$B$77)^2)+((C3-$C$77)^2)+((D3-$D$77)^2)+((E3-$E$77)^2)+((F3-$F$77)^2)+((G3-$G$77)^2)+((H3-$H$77)^2)+((I3-$I$77)^2)+((J3-$J$77)^2)+((K3-$K$77)^2)+((L3-$L$77)^2)+((M3-$M$77)^2)+((N3-$N$77)^2)+((O3-$O$77)^2)))</f>
        <v>2.6457513110645907</v>
      </c>
      <c r="Q3" s="68">
        <f t="shared" ref="Q3:Q66" si="1">SQRT((((B3-$B$78)^2)+((C3-$C$78)^2)+((D3-$D$78)^2)+((E3-$E$78)^2)+((F3-$F$78)^2)+((G3-$G$78)^2)+((H3-$H$78)^2)+((I3-$I$78)^2)+((J3-$J$78)^2)+((K3-$K$78)^2)+((L3-$L$78)^2)+((M3-$M$78)^2)+((N3-$N$78)^2)+((O3-$O$78)^2)))</f>
        <v>1</v>
      </c>
      <c r="R3" s="68">
        <f t="shared" ref="R3:R66" si="2">SQRT((((B3-$B$79)^2)+((C3-$C$79)^2)+((D3-$D$79)^2)+((E3-$E$79)^2)+((F3-$F$79)^2)+((G3-$G$79)^2)+((H3-$H$79)^2)+((I3-$I$79)^2)+((J3-$J$79)^2)+((K3-$K$79)^2)+((L3-$L$79)^2)+((M3-$M$79)^2)+((N3-$N$79)^2)+((O3-$O$79)^2)))</f>
        <v>3.6055512754639891</v>
      </c>
      <c r="S3" s="68">
        <f>SQRT((((B3-$B$80)^2)+((C3-$C$80)^2)+((D3-$D$80)^2)+((E3-$E$80)^2)+((F3-$F$80)^2)+((G3-$G$80)^2)+((H3-$H$80)^2)+((I3-$I$80)^2)+((J3-$J$80)^2)+((K3-$K$80)^2)+((L3-$L$80)^2)+((M3-$M$80)^2)+((N3-$N$80)^2)+((O3-$O$80)^2)))</f>
        <v>3.1622776601683795</v>
      </c>
      <c r="T3" s="68">
        <f t="shared" ref="T3:T66" si="3">SQRT((((B3-$B$81)^2)+((C3-$C$81)^2)+((D3-$D$81)^2)+((E3-$E$81)^2)+((F3-$F$81)^2)+((G3-$G$81)^2)+((H3-$H$81)^2)+((I3-$I$81)^2)+((J3-$J$81)^2)+((K3-$K$81)^2)+((L3-$L$81)^2)+((M3-$M$81)^2)+((N3-$N$81)^2)+((O3-$O$81)^2)))</f>
        <v>1.4142135623730951</v>
      </c>
      <c r="U3" s="68">
        <f t="shared" ref="U3:U66" si="4">MIN(P3:T3)</f>
        <v>1</v>
      </c>
      <c r="V3" t="str">
        <f t="shared" ref="V3:V66" si="5">IF(MIN(P3:T3)=P3,"Cluster 0",IF(MIN(P3:T3)=Q3,"Cluster 1",IF(MIN(P3:T3)=R3,"Cluster 2",IF(MIN(P3:T3)=S3,"Cluster 3","Cluster 4"))))</f>
        <v>Cluster 1</v>
      </c>
    </row>
    <row r="4" spans="1:22">
      <c r="A4" s="61" t="s">
        <v>15</v>
      </c>
      <c r="B4" s="60">
        <v>1</v>
      </c>
      <c r="C4" s="60">
        <v>0</v>
      </c>
      <c r="D4" s="60">
        <v>0</v>
      </c>
      <c r="E4" s="60">
        <v>0</v>
      </c>
      <c r="F4" s="60">
        <v>0</v>
      </c>
      <c r="G4" s="60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  <c r="P4" s="68">
        <f t="shared" si="0"/>
        <v>2.6457513110645907</v>
      </c>
      <c r="Q4" s="68">
        <f t="shared" si="1"/>
        <v>1</v>
      </c>
      <c r="R4" s="68">
        <f t="shared" si="2"/>
        <v>3.6055512754639891</v>
      </c>
      <c r="S4" s="68">
        <f t="shared" ref="S4:S67" si="6">SQRT((((B4-$B$80)^2)+((C4-$C$80)^2)+((D4-$D$80)^2)+((E4-$E$80)^2)+((F4-$F$80)^2)+((G4-$G$80)^2)+((H4-$H$80)^2)+((I4-$I$80)^2)+((J4-$J$80)^2)+((K4-$K$80)^2)+((L4-$L$80)^2)+((M4-$M$80)^2)+((N4-$N$80)^2)+((O4-$O$80)^2)))</f>
        <v>3.1622776601683795</v>
      </c>
      <c r="T4" s="68">
        <f t="shared" si="3"/>
        <v>1.4142135623730951</v>
      </c>
      <c r="U4" s="68">
        <f t="shared" si="4"/>
        <v>1</v>
      </c>
      <c r="V4" t="str">
        <f t="shared" si="5"/>
        <v>Cluster 1</v>
      </c>
    </row>
    <row r="5" spans="1:22">
      <c r="A5" s="61" t="s">
        <v>16</v>
      </c>
      <c r="B5" s="62">
        <v>1</v>
      </c>
      <c r="C5" s="62">
        <v>1</v>
      </c>
      <c r="D5" s="62">
        <v>1</v>
      </c>
      <c r="E5" s="62">
        <v>0</v>
      </c>
      <c r="F5" s="62">
        <v>0</v>
      </c>
      <c r="G5" s="62">
        <v>0</v>
      </c>
      <c r="H5" s="62">
        <v>0</v>
      </c>
      <c r="I5" s="62">
        <v>0</v>
      </c>
      <c r="J5" s="62">
        <v>0</v>
      </c>
      <c r="K5" s="62">
        <v>0</v>
      </c>
      <c r="L5" s="62">
        <v>0</v>
      </c>
      <c r="M5" s="62">
        <v>0</v>
      </c>
      <c r="N5" s="62">
        <v>0</v>
      </c>
      <c r="O5" s="62">
        <v>0</v>
      </c>
      <c r="P5">
        <f t="shared" si="0"/>
        <v>2.2360679774997898</v>
      </c>
      <c r="Q5">
        <f t="shared" si="1"/>
        <v>1</v>
      </c>
      <c r="R5">
        <f t="shared" si="2"/>
        <v>3.3166247903553998</v>
      </c>
      <c r="S5">
        <f t="shared" si="6"/>
        <v>2.8284271247461903</v>
      </c>
      <c r="T5">
        <f t="shared" si="3"/>
        <v>0</v>
      </c>
      <c r="U5">
        <f t="shared" si="4"/>
        <v>0</v>
      </c>
      <c r="V5" t="str">
        <f t="shared" si="5"/>
        <v>Cluster 4</v>
      </c>
    </row>
    <row r="6" spans="1:22">
      <c r="A6" s="61" t="s">
        <v>17</v>
      </c>
      <c r="B6" s="63">
        <v>1</v>
      </c>
      <c r="C6" s="63">
        <v>1</v>
      </c>
      <c r="D6" s="63">
        <v>1</v>
      </c>
      <c r="E6" s="63">
        <v>1</v>
      </c>
      <c r="F6" s="63">
        <v>1</v>
      </c>
      <c r="G6" s="63">
        <v>1</v>
      </c>
      <c r="H6" s="63">
        <v>1</v>
      </c>
      <c r="I6" s="63">
        <v>1</v>
      </c>
      <c r="J6" s="63">
        <v>1</v>
      </c>
      <c r="K6" s="63">
        <v>1</v>
      </c>
      <c r="L6" s="63">
        <v>1</v>
      </c>
      <c r="M6" s="63">
        <v>1</v>
      </c>
      <c r="N6" s="63">
        <v>1</v>
      </c>
      <c r="O6" s="63">
        <v>1</v>
      </c>
      <c r="P6">
        <f t="shared" si="0"/>
        <v>2.4494897427831779</v>
      </c>
      <c r="Q6">
        <f t="shared" si="1"/>
        <v>3.4641016151377544</v>
      </c>
      <c r="R6">
        <f t="shared" si="2"/>
        <v>0</v>
      </c>
      <c r="S6">
        <f t="shared" si="6"/>
        <v>1.7320508075688772</v>
      </c>
      <c r="T6">
        <f t="shared" si="3"/>
        <v>3.3166247903553998</v>
      </c>
      <c r="U6">
        <f t="shared" si="4"/>
        <v>0</v>
      </c>
      <c r="V6" t="str">
        <f t="shared" si="5"/>
        <v>Cluster 2</v>
      </c>
    </row>
    <row r="7" spans="1:22">
      <c r="A7" s="61" t="s">
        <v>18</v>
      </c>
      <c r="B7" s="63">
        <v>1</v>
      </c>
      <c r="C7" s="63">
        <v>1</v>
      </c>
      <c r="D7" s="63">
        <v>1</v>
      </c>
      <c r="E7" s="63">
        <v>1</v>
      </c>
      <c r="F7" s="63">
        <v>1</v>
      </c>
      <c r="G7" s="63">
        <v>1</v>
      </c>
      <c r="H7" s="63">
        <v>1</v>
      </c>
      <c r="I7" s="63">
        <v>1</v>
      </c>
      <c r="J7" s="63">
        <v>1</v>
      </c>
      <c r="K7" s="63">
        <v>1</v>
      </c>
      <c r="L7" s="63">
        <v>1</v>
      </c>
      <c r="M7" s="63">
        <v>1</v>
      </c>
      <c r="N7" s="63">
        <v>1</v>
      </c>
      <c r="O7" s="63">
        <v>1</v>
      </c>
      <c r="P7">
        <f t="shared" si="0"/>
        <v>2.4494897427831779</v>
      </c>
      <c r="Q7">
        <f t="shared" si="1"/>
        <v>3.4641016151377544</v>
      </c>
      <c r="R7">
        <f t="shared" si="2"/>
        <v>0</v>
      </c>
      <c r="S7">
        <f t="shared" si="6"/>
        <v>1.7320508075688772</v>
      </c>
      <c r="T7">
        <f t="shared" si="3"/>
        <v>3.3166247903553998</v>
      </c>
      <c r="U7">
        <f t="shared" si="4"/>
        <v>0</v>
      </c>
      <c r="V7" t="str">
        <f t="shared" si="5"/>
        <v>Cluster 2</v>
      </c>
    </row>
    <row r="8" spans="1:22">
      <c r="A8" s="61" t="s">
        <v>19</v>
      </c>
      <c r="B8" s="63">
        <v>1</v>
      </c>
      <c r="C8" s="63">
        <v>1</v>
      </c>
      <c r="D8" s="63">
        <v>1</v>
      </c>
      <c r="E8" s="63">
        <v>1</v>
      </c>
      <c r="F8" s="63">
        <v>1</v>
      </c>
      <c r="G8" s="63">
        <v>1</v>
      </c>
      <c r="H8" s="63">
        <v>1</v>
      </c>
      <c r="I8" s="63">
        <v>1</v>
      </c>
      <c r="J8" s="63">
        <v>1</v>
      </c>
      <c r="K8" s="63">
        <v>1</v>
      </c>
      <c r="L8" s="63">
        <v>1</v>
      </c>
      <c r="M8" s="63">
        <v>1</v>
      </c>
      <c r="N8" s="63">
        <v>1</v>
      </c>
      <c r="O8" s="63">
        <v>1</v>
      </c>
      <c r="P8">
        <f t="shared" si="0"/>
        <v>2.4494897427831779</v>
      </c>
      <c r="Q8">
        <f t="shared" si="1"/>
        <v>3.4641016151377544</v>
      </c>
      <c r="R8">
        <f t="shared" si="2"/>
        <v>0</v>
      </c>
      <c r="S8">
        <f t="shared" si="6"/>
        <v>1.7320508075688772</v>
      </c>
      <c r="T8">
        <f t="shared" si="3"/>
        <v>3.3166247903553998</v>
      </c>
      <c r="U8">
        <f t="shared" si="4"/>
        <v>0</v>
      </c>
      <c r="V8" t="str">
        <f t="shared" si="5"/>
        <v>Cluster 2</v>
      </c>
    </row>
    <row r="9" spans="1:22">
      <c r="A9" s="61" t="s">
        <v>20</v>
      </c>
      <c r="B9" s="63">
        <v>1</v>
      </c>
      <c r="C9" s="63">
        <v>0</v>
      </c>
      <c r="D9" s="63">
        <v>0</v>
      </c>
      <c r="E9" s="63">
        <v>0</v>
      </c>
      <c r="F9" s="63">
        <v>0</v>
      </c>
      <c r="G9" s="63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  <c r="P9">
        <f t="shared" si="0"/>
        <v>2.6457513110645907</v>
      </c>
      <c r="Q9">
        <f t="shared" si="1"/>
        <v>1</v>
      </c>
      <c r="R9">
        <f t="shared" si="2"/>
        <v>3.6055512754639891</v>
      </c>
      <c r="S9">
        <f t="shared" si="6"/>
        <v>3.1622776601683795</v>
      </c>
      <c r="T9">
        <f t="shared" si="3"/>
        <v>1.4142135623730951</v>
      </c>
      <c r="U9">
        <f t="shared" si="4"/>
        <v>1</v>
      </c>
      <c r="V9" t="str">
        <f t="shared" si="5"/>
        <v>Cluster 1</v>
      </c>
    </row>
    <row r="10" spans="1:22">
      <c r="A10" s="61" t="s">
        <v>21</v>
      </c>
      <c r="B10" s="63">
        <v>1</v>
      </c>
      <c r="C10" s="63">
        <v>0</v>
      </c>
      <c r="D10" s="63">
        <v>0</v>
      </c>
      <c r="E10" s="63">
        <v>0</v>
      </c>
      <c r="F10" s="63">
        <v>0</v>
      </c>
      <c r="G10" s="63">
        <v>0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  <c r="P10">
        <f t="shared" si="0"/>
        <v>2.6457513110645907</v>
      </c>
      <c r="Q10">
        <f t="shared" si="1"/>
        <v>1</v>
      </c>
      <c r="R10">
        <f t="shared" si="2"/>
        <v>3.6055512754639891</v>
      </c>
      <c r="S10">
        <f t="shared" si="6"/>
        <v>3.1622776601683795</v>
      </c>
      <c r="T10">
        <f t="shared" si="3"/>
        <v>1.4142135623730951</v>
      </c>
      <c r="U10">
        <f t="shared" si="4"/>
        <v>1</v>
      </c>
      <c r="V10" t="str">
        <f t="shared" si="5"/>
        <v>Cluster 1</v>
      </c>
    </row>
    <row r="11" spans="1:22">
      <c r="A11" s="61" t="s">
        <v>22</v>
      </c>
      <c r="B11" s="63">
        <v>1</v>
      </c>
      <c r="C11" s="63">
        <v>1</v>
      </c>
      <c r="D11" s="63">
        <v>1</v>
      </c>
      <c r="E11" s="63">
        <v>1</v>
      </c>
      <c r="F11" s="63">
        <v>0</v>
      </c>
      <c r="G11" s="63">
        <v>0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  <c r="P11">
        <f t="shared" si="0"/>
        <v>2</v>
      </c>
      <c r="Q11">
        <f t="shared" si="1"/>
        <v>1.4142135623730951</v>
      </c>
      <c r="R11">
        <f t="shared" si="2"/>
        <v>3.1622776601683795</v>
      </c>
      <c r="S11">
        <f t="shared" si="6"/>
        <v>2.6457513110645907</v>
      </c>
      <c r="T11">
        <f t="shared" si="3"/>
        <v>1</v>
      </c>
      <c r="U11">
        <f t="shared" si="4"/>
        <v>1</v>
      </c>
      <c r="V11" t="str">
        <f t="shared" si="5"/>
        <v>Cluster 4</v>
      </c>
    </row>
    <row r="12" spans="1:22">
      <c r="A12" s="61" t="s">
        <v>23</v>
      </c>
      <c r="B12" s="63">
        <v>1</v>
      </c>
      <c r="C12" s="63">
        <v>1</v>
      </c>
      <c r="D12" s="63">
        <v>1</v>
      </c>
      <c r="E12" s="63">
        <v>1</v>
      </c>
      <c r="F12" s="63">
        <v>1</v>
      </c>
      <c r="G12" s="63">
        <v>1</v>
      </c>
      <c r="H12" s="63">
        <v>1</v>
      </c>
      <c r="I12" s="63">
        <v>1</v>
      </c>
      <c r="J12" s="63">
        <v>1</v>
      </c>
      <c r="K12" s="63">
        <v>1</v>
      </c>
      <c r="L12" s="63">
        <v>1</v>
      </c>
      <c r="M12" s="63">
        <v>1</v>
      </c>
      <c r="N12" s="63">
        <v>1</v>
      </c>
      <c r="O12" s="63">
        <v>1</v>
      </c>
      <c r="P12">
        <f t="shared" si="0"/>
        <v>2.4494897427831779</v>
      </c>
      <c r="Q12">
        <f t="shared" si="1"/>
        <v>3.4641016151377544</v>
      </c>
      <c r="R12">
        <f t="shared" si="2"/>
        <v>0</v>
      </c>
      <c r="S12">
        <f t="shared" si="6"/>
        <v>1.7320508075688772</v>
      </c>
      <c r="T12">
        <f t="shared" si="3"/>
        <v>3.3166247903553998</v>
      </c>
      <c r="U12">
        <f t="shared" si="4"/>
        <v>0</v>
      </c>
      <c r="V12" t="str">
        <f t="shared" si="5"/>
        <v>Cluster 2</v>
      </c>
    </row>
    <row r="13" spans="1:22">
      <c r="A13" s="61" t="s">
        <v>24</v>
      </c>
      <c r="B13" s="63">
        <v>1</v>
      </c>
      <c r="C13" s="63">
        <v>1</v>
      </c>
      <c r="D13" s="63">
        <v>1</v>
      </c>
      <c r="E13" s="63">
        <v>1</v>
      </c>
      <c r="F13" s="63">
        <v>1</v>
      </c>
      <c r="G13" s="63">
        <v>1</v>
      </c>
      <c r="H13" s="63">
        <v>1</v>
      </c>
      <c r="I13" s="63">
        <v>1</v>
      </c>
      <c r="J13" s="63">
        <v>1</v>
      </c>
      <c r="K13" s="63">
        <v>1</v>
      </c>
      <c r="L13" s="63">
        <v>1</v>
      </c>
      <c r="M13" s="63">
        <v>1</v>
      </c>
      <c r="N13" s="63">
        <v>1</v>
      </c>
      <c r="O13" s="63">
        <v>1</v>
      </c>
      <c r="P13">
        <f t="shared" si="0"/>
        <v>2.4494897427831779</v>
      </c>
      <c r="Q13">
        <f t="shared" si="1"/>
        <v>3.4641016151377544</v>
      </c>
      <c r="R13">
        <f t="shared" si="2"/>
        <v>0</v>
      </c>
      <c r="S13">
        <f t="shared" si="6"/>
        <v>1.7320508075688772</v>
      </c>
      <c r="T13">
        <f t="shared" si="3"/>
        <v>3.3166247903553998</v>
      </c>
      <c r="U13">
        <f t="shared" si="4"/>
        <v>0</v>
      </c>
      <c r="V13" t="str">
        <f t="shared" si="5"/>
        <v>Cluster 2</v>
      </c>
    </row>
    <row r="14" spans="1:22">
      <c r="A14" s="61" t="s">
        <v>25</v>
      </c>
      <c r="B14" s="63">
        <v>1</v>
      </c>
      <c r="C14" s="63">
        <v>1</v>
      </c>
      <c r="D14" s="63">
        <v>1</v>
      </c>
      <c r="E14" s="63">
        <v>1</v>
      </c>
      <c r="F14" s="63">
        <v>1</v>
      </c>
      <c r="G14" s="63">
        <v>1</v>
      </c>
      <c r="H14" s="63">
        <v>1</v>
      </c>
      <c r="I14" s="63">
        <v>1</v>
      </c>
      <c r="J14" s="63">
        <v>1</v>
      </c>
      <c r="K14" s="63">
        <v>1</v>
      </c>
      <c r="L14" s="63">
        <v>0</v>
      </c>
      <c r="M14" s="63">
        <v>0</v>
      </c>
      <c r="N14" s="63">
        <v>0</v>
      </c>
      <c r="O14" s="63">
        <v>0</v>
      </c>
      <c r="P14">
        <f t="shared" si="0"/>
        <v>1.4142135623730951</v>
      </c>
      <c r="Q14">
        <f t="shared" si="1"/>
        <v>2.8284271247461903</v>
      </c>
      <c r="R14">
        <f t="shared" si="2"/>
        <v>2</v>
      </c>
      <c r="S14">
        <f t="shared" si="6"/>
        <v>1</v>
      </c>
      <c r="T14">
        <f t="shared" si="3"/>
        <v>2.6457513110645907</v>
      </c>
      <c r="U14">
        <f t="shared" si="4"/>
        <v>1</v>
      </c>
      <c r="V14" t="str">
        <f>IF(MIN(P14:T14)=P14,"Cluster 0",IF(MIN(P14:T14)=Q14,"Cluster 1",IF(MIN(P14:T14)=R14,"Cluster 2",IF(MIN(P14:T14)=S14,"Cluster 3","Cluster 4"))))</f>
        <v>Cluster 3</v>
      </c>
    </row>
    <row r="15" spans="1:22">
      <c r="A15" s="61" t="s">
        <v>26</v>
      </c>
      <c r="B15" s="63">
        <v>1</v>
      </c>
      <c r="C15" s="63">
        <v>1</v>
      </c>
      <c r="D15" s="63">
        <v>1</v>
      </c>
      <c r="E15" s="63">
        <v>1</v>
      </c>
      <c r="F15" s="63">
        <v>1</v>
      </c>
      <c r="G15" s="63">
        <v>1</v>
      </c>
      <c r="H15" s="63">
        <v>1</v>
      </c>
      <c r="I15" s="63">
        <v>1</v>
      </c>
      <c r="J15" s="63">
        <v>1</v>
      </c>
      <c r="K15" s="63">
        <v>1</v>
      </c>
      <c r="L15" s="63">
        <v>1</v>
      </c>
      <c r="M15" s="63">
        <v>1</v>
      </c>
      <c r="N15" s="63">
        <v>1</v>
      </c>
      <c r="O15" s="63">
        <v>1</v>
      </c>
      <c r="P15">
        <f t="shared" si="0"/>
        <v>2.4494897427831779</v>
      </c>
      <c r="Q15">
        <f t="shared" si="1"/>
        <v>3.4641016151377544</v>
      </c>
      <c r="R15">
        <f t="shared" si="2"/>
        <v>0</v>
      </c>
      <c r="S15">
        <f t="shared" si="6"/>
        <v>1.7320508075688772</v>
      </c>
      <c r="T15">
        <f t="shared" si="3"/>
        <v>3.3166247903553998</v>
      </c>
      <c r="U15">
        <f t="shared" si="4"/>
        <v>0</v>
      </c>
      <c r="V15" t="str">
        <f t="shared" si="5"/>
        <v>Cluster 2</v>
      </c>
    </row>
    <row r="16" spans="1:22">
      <c r="A16" s="61" t="s">
        <v>27</v>
      </c>
      <c r="B16" s="63">
        <v>1</v>
      </c>
      <c r="C16" s="63">
        <v>1</v>
      </c>
      <c r="D16" s="63">
        <v>1</v>
      </c>
      <c r="E16" s="63">
        <v>1</v>
      </c>
      <c r="F16" s="63">
        <v>1</v>
      </c>
      <c r="G16" s="63">
        <v>1</v>
      </c>
      <c r="H16" s="63">
        <v>1</v>
      </c>
      <c r="I16" s="63">
        <v>1</v>
      </c>
      <c r="J16" s="63">
        <v>1</v>
      </c>
      <c r="K16" s="63">
        <v>1</v>
      </c>
      <c r="L16" s="63">
        <v>1</v>
      </c>
      <c r="M16" s="63">
        <v>1</v>
      </c>
      <c r="N16" s="63">
        <v>1</v>
      </c>
      <c r="O16" s="63">
        <v>1</v>
      </c>
      <c r="P16">
        <f t="shared" si="0"/>
        <v>2.4494897427831779</v>
      </c>
      <c r="Q16">
        <f t="shared" si="1"/>
        <v>3.4641016151377544</v>
      </c>
      <c r="R16">
        <f t="shared" si="2"/>
        <v>0</v>
      </c>
      <c r="S16">
        <f t="shared" si="6"/>
        <v>1.7320508075688772</v>
      </c>
      <c r="T16">
        <f t="shared" si="3"/>
        <v>3.3166247903553998</v>
      </c>
      <c r="U16">
        <f t="shared" si="4"/>
        <v>0</v>
      </c>
      <c r="V16" t="str">
        <f t="shared" si="5"/>
        <v>Cluster 2</v>
      </c>
    </row>
    <row r="17" spans="1:22">
      <c r="A17" s="61" t="s">
        <v>28</v>
      </c>
      <c r="B17" s="63">
        <v>1</v>
      </c>
      <c r="C17" s="63">
        <v>1</v>
      </c>
      <c r="D17" s="63">
        <v>0</v>
      </c>
      <c r="E17" s="63">
        <v>0</v>
      </c>
      <c r="F17" s="63">
        <v>0</v>
      </c>
      <c r="G17" s="63">
        <v>0</v>
      </c>
      <c r="H17" s="63">
        <v>0</v>
      </c>
      <c r="I17" s="63">
        <v>0</v>
      </c>
      <c r="J17" s="63">
        <v>0</v>
      </c>
      <c r="K17" s="63">
        <v>0</v>
      </c>
      <c r="L17" s="63">
        <v>0</v>
      </c>
      <c r="M17" s="63">
        <v>0</v>
      </c>
      <c r="N17" s="63">
        <v>0</v>
      </c>
      <c r="O17" s="63">
        <v>0</v>
      </c>
      <c r="P17">
        <f t="shared" si="0"/>
        <v>2.4494897427831779</v>
      </c>
      <c r="Q17">
        <f t="shared" si="1"/>
        <v>0</v>
      </c>
      <c r="R17">
        <f t="shared" si="2"/>
        <v>3.4641016151377544</v>
      </c>
      <c r="S17">
        <f t="shared" si="6"/>
        <v>3</v>
      </c>
      <c r="T17">
        <f t="shared" si="3"/>
        <v>1</v>
      </c>
      <c r="U17">
        <f t="shared" si="4"/>
        <v>0</v>
      </c>
      <c r="V17" t="str">
        <f t="shared" si="5"/>
        <v>Cluster 1</v>
      </c>
    </row>
    <row r="18" spans="1:22">
      <c r="A18" s="61" t="s">
        <v>29</v>
      </c>
      <c r="B18" s="63">
        <v>1</v>
      </c>
      <c r="C18" s="63">
        <v>1</v>
      </c>
      <c r="D18" s="63">
        <v>1</v>
      </c>
      <c r="E18" s="63">
        <v>1</v>
      </c>
      <c r="F18" s="63">
        <v>1</v>
      </c>
      <c r="G18" s="63">
        <v>1</v>
      </c>
      <c r="H18" s="63">
        <v>1</v>
      </c>
      <c r="I18" s="63">
        <v>1</v>
      </c>
      <c r="J18" s="63">
        <v>1</v>
      </c>
      <c r="K18" s="63">
        <v>1</v>
      </c>
      <c r="L18" s="63">
        <v>1</v>
      </c>
      <c r="M18" s="63">
        <v>1</v>
      </c>
      <c r="N18" s="63">
        <v>0</v>
      </c>
      <c r="O18" s="63">
        <v>0</v>
      </c>
      <c r="P18">
        <f t="shared" si="0"/>
        <v>2</v>
      </c>
      <c r="Q18">
        <f t="shared" si="1"/>
        <v>3.1622776601683795</v>
      </c>
      <c r="R18">
        <f t="shared" si="2"/>
        <v>1.4142135623730951</v>
      </c>
      <c r="S18">
        <f t="shared" si="6"/>
        <v>1</v>
      </c>
      <c r="T18">
        <f t="shared" si="3"/>
        <v>3</v>
      </c>
      <c r="U18">
        <f t="shared" si="4"/>
        <v>1</v>
      </c>
      <c r="V18" t="str">
        <f t="shared" si="5"/>
        <v>Cluster 3</v>
      </c>
    </row>
    <row r="19" spans="1:22">
      <c r="A19" s="61" t="s">
        <v>30</v>
      </c>
      <c r="B19" s="63">
        <v>1</v>
      </c>
      <c r="C19" s="63">
        <v>1</v>
      </c>
      <c r="D19" s="63">
        <v>1</v>
      </c>
      <c r="E19" s="63">
        <v>0</v>
      </c>
      <c r="F19" s="63">
        <v>0</v>
      </c>
      <c r="G19" s="63">
        <v>0</v>
      </c>
      <c r="H19" s="63">
        <v>0</v>
      </c>
      <c r="I19" s="63">
        <v>0</v>
      </c>
      <c r="J19" s="63">
        <v>0</v>
      </c>
      <c r="K19" s="63">
        <v>0</v>
      </c>
      <c r="L19" s="63">
        <v>0</v>
      </c>
      <c r="M19" s="63">
        <v>0</v>
      </c>
      <c r="N19" s="63">
        <v>0</v>
      </c>
      <c r="O19" s="63">
        <v>0</v>
      </c>
      <c r="P19">
        <f t="shared" si="0"/>
        <v>2.2360679774997898</v>
      </c>
      <c r="Q19">
        <f t="shared" si="1"/>
        <v>1</v>
      </c>
      <c r="R19">
        <f t="shared" si="2"/>
        <v>3.3166247903553998</v>
      </c>
      <c r="S19">
        <f t="shared" si="6"/>
        <v>2.8284271247461903</v>
      </c>
      <c r="T19">
        <f t="shared" si="3"/>
        <v>0</v>
      </c>
      <c r="U19">
        <f t="shared" si="4"/>
        <v>0</v>
      </c>
      <c r="V19" t="str">
        <f t="shared" si="5"/>
        <v>Cluster 4</v>
      </c>
    </row>
    <row r="20" spans="1:22">
      <c r="A20" s="61" t="s">
        <v>31</v>
      </c>
      <c r="B20" s="63">
        <v>1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3">
        <v>0</v>
      </c>
      <c r="I20" s="63">
        <v>0</v>
      </c>
      <c r="J20" s="63">
        <v>0</v>
      </c>
      <c r="K20" s="63">
        <v>0</v>
      </c>
      <c r="L20" s="63">
        <v>0</v>
      </c>
      <c r="M20" s="63">
        <v>0</v>
      </c>
      <c r="N20" s="63">
        <v>0</v>
      </c>
      <c r="O20" s="63">
        <v>0</v>
      </c>
      <c r="P20">
        <f t="shared" si="0"/>
        <v>2.6457513110645907</v>
      </c>
      <c r="Q20">
        <f t="shared" si="1"/>
        <v>1</v>
      </c>
      <c r="R20">
        <f t="shared" si="2"/>
        <v>3.6055512754639891</v>
      </c>
      <c r="S20">
        <f t="shared" si="6"/>
        <v>3.1622776601683795</v>
      </c>
      <c r="T20">
        <f t="shared" si="3"/>
        <v>1.4142135623730951</v>
      </c>
      <c r="U20">
        <f t="shared" si="4"/>
        <v>1</v>
      </c>
      <c r="V20" t="str">
        <f t="shared" si="5"/>
        <v>Cluster 1</v>
      </c>
    </row>
    <row r="21" spans="1:22">
      <c r="A21" s="61" t="s">
        <v>32</v>
      </c>
      <c r="B21" s="63">
        <v>1</v>
      </c>
      <c r="C21" s="63">
        <v>1</v>
      </c>
      <c r="D21" s="63">
        <v>1</v>
      </c>
      <c r="E21" s="63">
        <v>0</v>
      </c>
      <c r="F21" s="63">
        <v>0</v>
      </c>
      <c r="G21" s="63">
        <v>0</v>
      </c>
      <c r="H21" s="63">
        <v>0</v>
      </c>
      <c r="I21" s="63">
        <v>0</v>
      </c>
      <c r="J21" s="63">
        <v>0</v>
      </c>
      <c r="K21" s="63">
        <v>0</v>
      </c>
      <c r="L21" s="63">
        <v>0</v>
      </c>
      <c r="M21" s="63">
        <v>0</v>
      </c>
      <c r="N21" s="63">
        <v>0</v>
      </c>
      <c r="O21" s="63">
        <v>0</v>
      </c>
      <c r="P21">
        <f t="shared" si="0"/>
        <v>2.2360679774997898</v>
      </c>
      <c r="Q21">
        <f t="shared" si="1"/>
        <v>1</v>
      </c>
      <c r="R21">
        <f t="shared" si="2"/>
        <v>3.3166247903553998</v>
      </c>
      <c r="S21">
        <f t="shared" si="6"/>
        <v>2.8284271247461903</v>
      </c>
      <c r="T21">
        <f t="shared" si="3"/>
        <v>0</v>
      </c>
      <c r="U21">
        <f t="shared" si="4"/>
        <v>0</v>
      </c>
      <c r="V21" t="str">
        <f t="shared" si="5"/>
        <v>Cluster 4</v>
      </c>
    </row>
    <row r="22" spans="1:22">
      <c r="A22" s="61" t="s">
        <v>33</v>
      </c>
      <c r="B22" s="63">
        <v>1</v>
      </c>
      <c r="C22" s="63">
        <v>1</v>
      </c>
      <c r="D22" s="63">
        <v>0</v>
      </c>
      <c r="E22" s="63">
        <v>0</v>
      </c>
      <c r="F22" s="63">
        <v>0</v>
      </c>
      <c r="G22" s="63">
        <v>0</v>
      </c>
      <c r="H22" s="63">
        <v>0</v>
      </c>
      <c r="I22" s="63">
        <v>0</v>
      </c>
      <c r="J22" s="63">
        <v>0</v>
      </c>
      <c r="K22" s="63">
        <v>0</v>
      </c>
      <c r="L22" s="63">
        <v>0</v>
      </c>
      <c r="M22" s="63">
        <v>0</v>
      </c>
      <c r="N22" s="63">
        <v>0</v>
      </c>
      <c r="O22" s="63">
        <v>0</v>
      </c>
      <c r="P22">
        <f t="shared" si="0"/>
        <v>2.4494897427831779</v>
      </c>
      <c r="Q22">
        <f t="shared" si="1"/>
        <v>0</v>
      </c>
      <c r="R22">
        <f t="shared" si="2"/>
        <v>3.4641016151377544</v>
      </c>
      <c r="S22">
        <f t="shared" si="6"/>
        <v>3</v>
      </c>
      <c r="T22">
        <f t="shared" si="3"/>
        <v>1</v>
      </c>
      <c r="U22">
        <f t="shared" si="4"/>
        <v>0</v>
      </c>
      <c r="V22" t="str">
        <f t="shared" si="5"/>
        <v>Cluster 1</v>
      </c>
    </row>
    <row r="23" spans="1:22">
      <c r="A23" s="61" t="s">
        <v>34</v>
      </c>
      <c r="B23" s="63">
        <v>1</v>
      </c>
      <c r="C23" s="63">
        <v>1</v>
      </c>
      <c r="D23" s="63">
        <v>1</v>
      </c>
      <c r="E23" s="63">
        <v>0</v>
      </c>
      <c r="F23" s="63">
        <v>0</v>
      </c>
      <c r="G23" s="63">
        <v>0</v>
      </c>
      <c r="H23" s="63">
        <v>0</v>
      </c>
      <c r="I23" s="63">
        <v>0</v>
      </c>
      <c r="J23" s="63">
        <v>0</v>
      </c>
      <c r="K23" s="63">
        <v>0</v>
      </c>
      <c r="L23" s="63">
        <v>0</v>
      </c>
      <c r="M23" s="63">
        <v>0</v>
      </c>
      <c r="N23" s="63">
        <v>0</v>
      </c>
      <c r="O23" s="63">
        <v>0</v>
      </c>
      <c r="P23">
        <f t="shared" si="0"/>
        <v>2.2360679774997898</v>
      </c>
      <c r="Q23">
        <f t="shared" si="1"/>
        <v>1</v>
      </c>
      <c r="R23">
        <f t="shared" si="2"/>
        <v>3.3166247903553998</v>
      </c>
      <c r="S23">
        <f t="shared" si="6"/>
        <v>2.8284271247461903</v>
      </c>
      <c r="T23">
        <f t="shared" si="3"/>
        <v>0</v>
      </c>
      <c r="U23">
        <f t="shared" si="4"/>
        <v>0</v>
      </c>
      <c r="V23" t="str">
        <f t="shared" si="5"/>
        <v>Cluster 4</v>
      </c>
    </row>
    <row r="24" spans="1:22">
      <c r="A24" s="61" t="s">
        <v>35</v>
      </c>
      <c r="B24" s="63">
        <v>1</v>
      </c>
      <c r="C24" s="63">
        <v>1</v>
      </c>
      <c r="D24" s="63">
        <v>1</v>
      </c>
      <c r="E24" s="63">
        <v>1</v>
      </c>
      <c r="F24" s="63">
        <v>1</v>
      </c>
      <c r="G24" s="63">
        <v>1</v>
      </c>
      <c r="H24" s="63">
        <v>1</v>
      </c>
      <c r="I24" s="63">
        <v>1</v>
      </c>
      <c r="J24" s="63">
        <v>1</v>
      </c>
      <c r="K24" s="63">
        <v>1</v>
      </c>
      <c r="L24" s="63">
        <v>1</v>
      </c>
      <c r="M24" s="63">
        <v>1</v>
      </c>
      <c r="N24" s="63">
        <v>1</v>
      </c>
      <c r="O24" s="63">
        <v>1</v>
      </c>
      <c r="P24">
        <f t="shared" si="0"/>
        <v>2.4494897427831779</v>
      </c>
      <c r="Q24">
        <f t="shared" si="1"/>
        <v>3.4641016151377544</v>
      </c>
      <c r="R24">
        <f t="shared" si="2"/>
        <v>0</v>
      </c>
      <c r="S24">
        <f t="shared" si="6"/>
        <v>1.7320508075688772</v>
      </c>
      <c r="T24">
        <f t="shared" si="3"/>
        <v>3.3166247903553998</v>
      </c>
      <c r="U24">
        <f t="shared" si="4"/>
        <v>0</v>
      </c>
      <c r="V24" t="str">
        <f t="shared" si="5"/>
        <v>Cluster 2</v>
      </c>
    </row>
    <row r="25" spans="1:22">
      <c r="A25" s="61" t="s">
        <v>36</v>
      </c>
      <c r="B25" s="63">
        <v>1</v>
      </c>
      <c r="C25" s="63">
        <v>1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3">
        <v>0</v>
      </c>
      <c r="M25" s="63">
        <v>0</v>
      </c>
      <c r="N25" s="63">
        <v>0</v>
      </c>
      <c r="O25" s="63">
        <v>0</v>
      </c>
      <c r="P25">
        <f t="shared" si="0"/>
        <v>2.4494897427831779</v>
      </c>
      <c r="Q25">
        <f t="shared" si="1"/>
        <v>0</v>
      </c>
      <c r="R25">
        <f t="shared" si="2"/>
        <v>3.4641016151377544</v>
      </c>
      <c r="S25">
        <f t="shared" si="6"/>
        <v>3</v>
      </c>
      <c r="T25">
        <f t="shared" si="3"/>
        <v>1</v>
      </c>
      <c r="U25">
        <f t="shared" si="4"/>
        <v>0</v>
      </c>
      <c r="V25" t="str">
        <f t="shared" si="5"/>
        <v>Cluster 1</v>
      </c>
    </row>
    <row r="26" spans="1:22">
      <c r="A26" s="61" t="s">
        <v>37</v>
      </c>
      <c r="B26" s="63">
        <v>1</v>
      </c>
      <c r="C26" s="63">
        <v>1</v>
      </c>
      <c r="D26" s="63">
        <v>1</v>
      </c>
      <c r="E26" s="63">
        <v>1</v>
      </c>
      <c r="F26" s="63">
        <v>1</v>
      </c>
      <c r="G26" s="63">
        <v>1</v>
      </c>
      <c r="H26" s="63">
        <v>1</v>
      </c>
      <c r="I26" s="63">
        <v>1</v>
      </c>
      <c r="J26" s="63">
        <v>1</v>
      </c>
      <c r="K26" s="63">
        <v>1</v>
      </c>
      <c r="L26" s="63">
        <v>1</v>
      </c>
      <c r="M26" s="63">
        <v>1</v>
      </c>
      <c r="N26" s="63">
        <v>1</v>
      </c>
      <c r="O26" s="63">
        <v>1</v>
      </c>
      <c r="P26">
        <f t="shared" si="0"/>
        <v>2.4494897427831779</v>
      </c>
      <c r="Q26">
        <f t="shared" si="1"/>
        <v>3.4641016151377544</v>
      </c>
      <c r="R26">
        <f t="shared" si="2"/>
        <v>0</v>
      </c>
      <c r="S26">
        <f t="shared" si="6"/>
        <v>1.7320508075688772</v>
      </c>
      <c r="T26">
        <f t="shared" si="3"/>
        <v>3.3166247903553998</v>
      </c>
      <c r="U26">
        <f t="shared" si="4"/>
        <v>0</v>
      </c>
      <c r="V26" t="str">
        <f t="shared" si="5"/>
        <v>Cluster 2</v>
      </c>
    </row>
    <row r="27" spans="1:22">
      <c r="A27" s="61" t="s">
        <v>38</v>
      </c>
      <c r="B27" s="63">
        <v>1</v>
      </c>
      <c r="C27" s="63">
        <v>1</v>
      </c>
      <c r="D27" s="63">
        <v>1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3">
        <v>0</v>
      </c>
      <c r="M27" s="63">
        <v>0</v>
      </c>
      <c r="N27" s="63">
        <v>0</v>
      </c>
      <c r="O27" s="63">
        <v>0</v>
      </c>
      <c r="P27">
        <f t="shared" si="0"/>
        <v>2.2360679774997898</v>
      </c>
      <c r="Q27">
        <f t="shared" si="1"/>
        <v>1</v>
      </c>
      <c r="R27">
        <f t="shared" si="2"/>
        <v>3.3166247903553998</v>
      </c>
      <c r="S27">
        <f t="shared" si="6"/>
        <v>2.8284271247461903</v>
      </c>
      <c r="T27">
        <f t="shared" si="3"/>
        <v>0</v>
      </c>
      <c r="U27">
        <f t="shared" si="4"/>
        <v>0</v>
      </c>
      <c r="V27" t="str">
        <f t="shared" si="5"/>
        <v>Cluster 4</v>
      </c>
    </row>
    <row r="28" spans="1:22">
      <c r="A28" s="61" t="s">
        <v>39</v>
      </c>
      <c r="B28" s="63">
        <v>1</v>
      </c>
      <c r="C28" s="63">
        <v>1</v>
      </c>
      <c r="D28" s="63">
        <v>1</v>
      </c>
      <c r="E28" s="63">
        <v>1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3">
        <v>0</v>
      </c>
      <c r="M28" s="63">
        <v>0</v>
      </c>
      <c r="N28" s="63">
        <v>0</v>
      </c>
      <c r="O28" s="63">
        <v>0</v>
      </c>
      <c r="P28">
        <f t="shared" si="0"/>
        <v>2</v>
      </c>
      <c r="Q28">
        <f t="shared" si="1"/>
        <v>1.4142135623730951</v>
      </c>
      <c r="R28">
        <f t="shared" si="2"/>
        <v>3.1622776601683795</v>
      </c>
      <c r="S28">
        <f t="shared" si="6"/>
        <v>2.6457513110645907</v>
      </c>
      <c r="T28">
        <f t="shared" si="3"/>
        <v>1</v>
      </c>
      <c r="U28">
        <f t="shared" si="4"/>
        <v>1</v>
      </c>
      <c r="V28" t="str">
        <f t="shared" si="5"/>
        <v>Cluster 4</v>
      </c>
    </row>
    <row r="29" spans="1:22">
      <c r="A29" s="61" t="s">
        <v>40</v>
      </c>
      <c r="B29" s="63">
        <v>1</v>
      </c>
      <c r="C29" s="63">
        <v>1</v>
      </c>
      <c r="D29" s="63">
        <v>1</v>
      </c>
      <c r="E29" s="63">
        <v>1</v>
      </c>
      <c r="F29" s="63">
        <v>1</v>
      </c>
      <c r="G29" s="63">
        <v>1</v>
      </c>
      <c r="H29" s="63">
        <v>1</v>
      </c>
      <c r="I29" s="63">
        <v>1</v>
      </c>
      <c r="J29" s="63">
        <v>1</v>
      </c>
      <c r="K29" s="63">
        <v>1</v>
      </c>
      <c r="L29" s="63">
        <v>0</v>
      </c>
      <c r="M29" s="63">
        <v>0</v>
      </c>
      <c r="N29" s="63">
        <v>0</v>
      </c>
      <c r="O29" s="63">
        <v>0</v>
      </c>
      <c r="P29">
        <f t="shared" si="0"/>
        <v>1.4142135623730951</v>
      </c>
      <c r="Q29">
        <f t="shared" si="1"/>
        <v>2.8284271247461903</v>
      </c>
      <c r="R29">
        <f t="shared" si="2"/>
        <v>2</v>
      </c>
      <c r="S29">
        <f t="shared" si="6"/>
        <v>1</v>
      </c>
      <c r="T29">
        <f t="shared" si="3"/>
        <v>2.6457513110645907</v>
      </c>
      <c r="U29">
        <f t="shared" si="4"/>
        <v>1</v>
      </c>
      <c r="V29" t="str">
        <f t="shared" si="5"/>
        <v>Cluster 3</v>
      </c>
    </row>
    <row r="30" spans="1:22">
      <c r="A30" s="61" t="s">
        <v>41</v>
      </c>
      <c r="B30" s="63">
        <v>1</v>
      </c>
      <c r="C30" s="63">
        <v>1</v>
      </c>
      <c r="D30" s="63">
        <v>1</v>
      </c>
      <c r="E30" s="63">
        <v>1</v>
      </c>
      <c r="F30" s="63">
        <v>1</v>
      </c>
      <c r="G30" s="63">
        <v>1</v>
      </c>
      <c r="H30" s="63">
        <v>1</v>
      </c>
      <c r="I30" s="63">
        <v>1</v>
      </c>
      <c r="J30" s="63">
        <v>1</v>
      </c>
      <c r="K30" s="63">
        <v>1</v>
      </c>
      <c r="L30" s="63">
        <v>1</v>
      </c>
      <c r="M30" s="63">
        <v>1</v>
      </c>
      <c r="N30" s="63">
        <v>1</v>
      </c>
      <c r="O30" s="63">
        <v>1</v>
      </c>
      <c r="P30">
        <f t="shared" si="0"/>
        <v>2.4494897427831779</v>
      </c>
      <c r="Q30">
        <f t="shared" si="1"/>
        <v>3.4641016151377544</v>
      </c>
      <c r="R30">
        <f t="shared" si="2"/>
        <v>0</v>
      </c>
      <c r="S30">
        <f t="shared" si="6"/>
        <v>1.7320508075688772</v>
      </c>
      <c r="T30">
        <f t="shared" si="3"/>
        <v>3.3166247903553998</v>
      </c>
      <c r="U30">
        <f t="shared" si="4"/>
        <v>0</v>
      </c>
      <c r="V30" t="str">
        <f t="shared" si="5"/>
        <v>Cluster 2</v>
      </c>
    </row>
    <row r="31" spans="1:22">
      <c r="A31" s="61" t="s">
        <v>42</v>
      </c>
      <c r="B31" s="63">
        <v>1</v>
      </c>
      <c r="C31" s="63">
        <v>1</v>
      </c>
      <c r="D31" s="63">
        <v>1</v>
      </c>
      <c r="E31" s="63">
        <v>1</v>
      </c>
      <c r="F31" s="63">
        <v>1</v>
      </c>
      <c r="G31" s="63">
        <v>1</v>
      </c>
      <c r="H31" s="63">
        <v>0</v>
      </c>
      <c r="I31" s="63">
        <v>0</v>
      </c>
      <c r="J31" s="63">
        <v>0</v>
      </c>
      <c r="K31" s="63">
        <v>0</v>
      </c>
      <c r="L31" s="63">
        <v>0</v>
      </c>
      <c r="M31" s="63">
        <v>0</v>
      </c>
      <c r="N31" s="63">
        <v>0</v>
      </c>
      <c r="O31" s="63">
        <v>0</v>
      </c>
      <c r="P31">
        <f t="shared" si="0"/>
        <v>1.4142135623730951</v>
      </c>
      <c r="Q31">
        <f t="shared" si="1"/>
        <v>2</v>
      </c>
      <c r="R31">
        <f t="shared" si="2"/>
        <v>2.8284271247461903</v>
      </c>
      <c r="S31">
        <f t="shared" si="6"/>
        <v>2.2360679774997898</v>
      </c>
      <c r="T31">
        <f t="shared" si="3"/>
        <v>1.7320508075688772</v>
      </c>
      <c r="U31">
        <f t="shared" si="4"/>
        <v>1.4142135623730951</v>
      </c>
      <c r="V31" t="str">
        <f t="shared" si="5"/>
        <v>Cluster 0</v>
      </c>
    </row>
    <row r="32" spans="1:22">
      <c r="A32" s="61" t="s">
        <v>43</v>
      </c>
      <c r="B32" s="63">
        <v>1</v>
      </c>
      <c r="C32" s="63">
        <v>1</v>
      </c>
      <c r="D32" s="63">
        <v>1</v>
      </c>
      <c r="E32" s="63">
        <v>1</v>
      </c>
      <c r="F32" s="63">
        <v>1</v>
      </c>
      <c r="G32" s="63">
        <v>1</v>
      </c>
      <c r="H32" s="63">
        <v>1</v>
      </c>
      <c r="I32" s="63">
        <v>1</v>
      </c>
      <c r="J32" s="63">
        <v>0</v>
      </c>
      <c r="K32" s="63">
        <v>0</v>
      </c>
      <c r="L32" s="63">
        <v>0</v>
      </c>
      <c r="M32" s="63">
        <v>0</v>
      </c>
      <c r="N32" s="63">
        <v>0</v>
      </c>
      <c r="O32" s="63">
        <v>0</v>
      </c>
      <c r="P32">
        <f t="shared" si="0"/>
        <v>0</v>
      </c>
      <c r="Q32">
        <f t="shared" si="1"/>
        <v>2.4494897427831779</v>
      </c>
      <c r="R32">
        <f t="shared" si="2"/>
        <v>2.4494897427831779</v>
      </c>
      <c r="S32">
        <f t="shared" si="6"/>
        <v>1.7320508075688772</v>
      </c>
      <c r="T32">
        <f t="shared" si="3"/>
        <v>2.2360679774997898</v>
      </c>
      <c r="U32">
        <f t="shared" si="4"/>
        <v>0</v>
      </c>
      <c r="V32" t="str">
        <f t="shared" si="5"/>
        <v>Cluster 0</v>
      </c>
    </row>
    <row r="33" spans="1:22">
      <c r="A33" s="61" t="s">
        <v>44</v>
      </c>
      <c r="B33" s="63">
        <v>1</v>
      </c>
      <c r="C33" s="63">
        <v>1</v>
      </c>
      <c r="D33" s="63">
        <v>1</v>
      </c>
      <c r="E33" s="63">
        <v>1</v>
      </c>
      <c r="F33" s="63">
        <v>1</v>
      </c>
      <c r="G33" s="63">
        <v>1</v>
      </c>
      <c r="H33" s="63">
        <v>1</v>
      </c>
      <c r="I33" s="63">
        <v>1</v>
      </c>
      <c r="J33" s="63">
        <v>1</v>
      </c>
      <c r="K33" s="63">
        <v>1</v>
      </c>
      <c r="L33" s="63">
        <v>1</v>
      </c>
      <c r="M33" s="63">
        <v>1</v>
      </c>
      <c r="N33" s="63">
        <v>1</v>
      </c>
      <c r="O33" s="63">
        <v>1</v>
      </c>
      <c r="P33">
        <f t="shared" si="0"/>
        <v>2.4494897427831779</v>
      </c>
      <c r="Q33">
        <f t="shared" si="1"/>
        <v>3.4641016151377544</v>
      </c>
      <c r="R33">
        <f t="shared" si="2"/>
        <v>0</v>
      </c>
      <c r="S33">
        <f t="shared" si="6"/>
        <v>1.7320508075688772</v>
      </c>
      <c r="T33">
        <f t="shared" si="3"/>
        <v>3.3166247903553998</v>
      </c>
      <c r="U33">
        <f t="shared" si="4"/>
        <v>0</v>
      </c>
      <c r="V33" t="str">
        <f t="shared" si="5"/>
        <v>Cluster 2</v>
      </c>
    </row>
    <row r="34" spans="1:22">
      <c r="A34" s="61" t="s">
        <v>45</v>
      </c>
      <c r="B34" s="63">
        <v>1</v>
      </c>
      <c r="C34" s="63">
        <v>1</v>
      </c>
      <c r="D34" s="63">
        <v>1</v>
      </c>
      <c r="E34" s="63">
        <v>1</v>
      </c>
      <c r="F34" s="63">
        <v>1</v>
      </c>
      <c r="G34" s="63">
        <v>1</v>
      </c>
      <c r="H34" s="63">
        <v>1</v>
      </c>
      <c r="I34" s="63">
        <v>1</v>
      </c>
      <c r="J34" s="63">
        <v>1</v>
      </c>
      <c r="K34" s="63">
        <v>1</v>
      </c>
      <c r="L34" s="63">
        <v>1</v>
      </c>
      <c r="M34" s="63">
        <v>1</v>
      </c>
      <c r="N34" s="63">
        <v>1</v>
      </c>
      <c r="O34" s="63">
        <v>1</v>
      </c>
      <c r="P34">
        <f t="shared" si="0"/>
        <v>2.4494897427831779</v>
      </c>
      <c r="Q34">
        <f t="shared" si="1"/>
        <v>3.4641016151377544</v>
      </c>
      <c r="R34">
        <f t="shared" si="2"/>
        <v>0</v>
      </c>
      <c r="S34">
        <f t="shared" si="6"/>
        <v>1.7320508075688772</v>
      </c>
      <c r="T34">
        <f t="shared" si="3"/>
        <v>3.3166247903553998</v>
      </c>
      <c r="U34">
        <f t="shared" si="4"/>
        <v>0</v>
      </c>
      <c r="V34" t="str">
        <f t="shared" si="5"/>
        <v>Cluster 2</v>
      </c>
    </row>
    <row r="35" spans="1:22">
      <c r="A35" s="61" t="s">
        <v>46</v>
      </c>
      <c r="B35" s="63">
        <v>1</v>
      </c>
      <c r="C35" s="63">
        <v>1</v>
      </c>
      <c r="D35" s="63">
        <v>1</v>
      </c>
      <c r="E35" s="63">
        <v>1</v>
      </c>
      <c r="F35" s="63">
        <v>0</v>
      </c>
      <c r="G35" s="63">
        <v>0</v>
      </c>
      <c r="H35" s="63">
        <v>0</v>
      </c>
      <c r="I35" s="63">
        <v>0</v>
      </c>
      <c r="J35" s="63">
        <v>0</v>
      </c>
      <c r="K35" s="63">
        <v>0</v>
      </c>
      <c r="L35" s="63">
        <v>0</v>
      </c>
      <c r="M35" s="63">
        <v>0</v>
      </c>
      <c r="N35" s="63">
        <v>0</v>
      </c>
      <c r="O35" s="63">
        <v>0</v>
      </c>
      <c r="P35">
        <f t="shared" si="0"/>
        <v>2</v>
      </c>
      <c r="Q35">
        <f t="shared" si="1"/>
        <v>1.4142135623730951</v>
      </c>
      <c r="R35">
        <f t="shared" si="2"/>
        <v>3.1622776601683795</v>
      </c>
      <c r="S35">
        <f t="shared" si="6"/>
        <v>2.6457513110645907</v>
      </c>
      <c r="T35">
        <f t="shared" si="3"/>
        <v>1</v>
      </c>
      <c r="U35">
        <f t="shared" si="4"/>
        <v>1</v>
      </c>
      <c r="V35" t="str">
        <f t="shared" si="5"/>
        <v>Cluster 4</v>
      </c>
    </row>
    <row r="36" spans="1:22">
      <c r="A36" s="61" t="s">
        <v>47</v>
      </c>
      <c r="B36" s="63">
        <v>1</v>
      </c>
      <c r="C36" s="63">
        <v>1</v>
      </c>
      <c r="D36" s="63">
        <v>1</v>
      </c>
      <c r="E36" s="63">
        <v>1</v>
      </c>
      <c r="F36" s="63">
        <v>1</v>
      </c>
      <c r="G36" s="63">
        <v>1</v>
      </c>
      <c r="H36" s="63">
        <v>1</v>
      </c>
      <c r="I36" s="63">
        <v>1</v>
      </c>
      <c r="J36" s="63">
        <v>1</v>
      </c>
      <c r="K36" s="63">
        <v>1</v>
      </c>
      <c r="L36" s="63">
        <v>1</v>
      </c>
      <c r="M36" s="63">
        <v>1</v>
      </c>
      <c r="N36" s="63">
        <v>1</v>
      </c>
      <c r="O36" s="63">
        <v>1</v>
      </c>
      <c r="P36">
        <f t="shared" si="0"/>
        <v>2.4494897427831779</v>
      </c>
      <c r="Q36">
        <f t="shared" si="1"/>
        <v>3.4641016151377544</v>
      </c>
      <c r="R36">
        <f t="shared" si="2"/>
        <v>0</v>
      </c>
      <c r="S36">
        <f t="shared" si="6"/>
        <v>1.7320508075688772</v>
      </c>
      <c r="T36">
        <f t="shared" si="3"/>
        <v>3.3166247903553998</v>
      </c>
      <c r="U36">
        <f t="shared" si="4"/>
        <v>0</v>
      </c>
      <c r="V36" t="str">
        <f t="shared" si="5"/>
        <v>Cluster 2</v>
      </c>
    </row>
    <row r="37" spans="1:22">
      <c r="A37" s="61" t="s">
        <v>48</v>
      </c>
      <c r="B37" s="63">
        <v>1</v>
      </c>
      <c r="C37" s="63">
        <v>1</v>
      </c>
      <c r="D37" s="63">
        <v>1</v>
      </c>
      <c r="E37" s="63">
        <v>1</v>
      </c>
      <c r="F37" s="63">
        <v>1</v>
      </c>
      <c r="G37" s="63">
        <v>1</v>
      </c>
      <c r="H37" s="63">
        <v>1</v>
      </c>
      <c r="I37" s="63">
        <v>1</v>
      </c>
      <c r="J37" s="63">
        <v>1</v>
      </c>
      <c r="K37" s="63">
        <v>1</v>
      </c>
      <c r="L37" s="63">
        <v>1</v>
      </c>
      <c r="M37" s="63">
        <v>1</v>
      </c>
      <c r="N37" s="63">
        <v>0</v>
      </c>
      <c r="O37" s="63">
        <v>0</v>
      </c>
      <c r="P37">
        <f t="shared" si="0"/>
        <v>2</v>
      </c>
      <c r="Q37">
        <f t="shared" si="1"/>
        <v>3.1622776601683795</v>
      </c>
      <c r="R37">
        <f t="shared" si="2"/>
        <v>1.4142135623730951</v>
      </c>
      <c r="S37">
        <f t="shared" si="6"/>
        <v>1</v>
      </c>
      <c r="T37">
        <f t="shared" si="3"/>
        <v>3</v>
      </c>
      <c r="U37">
        <f t="shared" si="4"/>
        <v>1</v>
      </c>
      <c r="V37" t="str">
        <f t="shared" si="5"/>
        <v>Cluster 3</v>
      </c>
    </row>
    <row r="38" spans="1:22">
      <c r="A38" s="61" t="s">
        <v>49</v>
      </c>
      <c r="B38" s="63">
        <v>1</v>
      </c>
      <c r="C38" s="63">
        <v>1</v>
      </c>
      <c r="D38" s="63">
        <v>0</v>
      </c>
      <c r="E38" s="63">
        <v>0</v>
      </c>
      <c r="F38" s="63">
        <v>0</v>
      </c>
      <c r="G38" s="63">
        <v>0</v>
      </c>
      <c r="H38" s="63">
        <v>0</v>
      </c>
      <c r="I38" s="63">
        <v>0</v>
      </c>
      <c r="J38" s="63">
        <v>0</v>
      </c>
      <c r="K38" s="63">
        <v>0</v>
      </c>
      <c r="L38" s="63">
        <v>0</v>
      </c>
      <c r="M38" s="63">
        <v>0</v>
      </c>
      <c r="N38" s="63">
        <v>0</v>
      </c>
      <c r="O38" s="63">
        <v>0</v>
      </c>
      <c r="P38">
        <f t="shared" si="0"/>
        <v>2.4494897427831779</v>
      </c>
      <c r="Q38">
        <f t="shared" si="1"/>
        <v>0</v>
      </c>
      <c r="R38">
        <f t="shared" si="2"/>
        <v>3.4641016151377544</v>
      </c>
      <c r="S38">
        <f t="shared" si="6"/>
        <v>3</v>
      </c>
      <c r="T38">
        <f t="shared" si="3"/>
        <v>1</v>
      </c>
      <c r="U38">
        <f t="shared" si="4"/>
        <v>0</v>
      </c>
      <c r="V38" t="str">
        <f t="shared" si="5"/>
        <v>Cluster 1</v>
      </c>
    </row>
    <row r="39" spans="1:22">
      <c r="A39" s="61" t="s">
        <v>50</v>
      </c>
      <c r="B39" s="63">
        <v>1</v>
      </c>
      <c r="C39" s="63">
        <v>1</v>
      </c>
      <c r="D39" s="63">
        <v>0</v>
      </c>
      <c r="E39" s="63">
        <v>0</v>
      </c>
      <c r="F39" s="63">
        <v>0</v>
      </c>
      <c r="G39" s="63">
        <v>0</v>
      </c>
      <c r="H39" s="63">
        <v>0</v>
      </c>
      <c r="I39" s="63">
        <v>0</v>
      </c>
      <c r="J39" s="63">
        <v>0</v>
      </c>
      <c r="K39" s="63">
        <v>0</v>
      </c>
      <c r="L39" s="63">
        <v>0</v>
      </c>
      <c r="M39" s="63">
        <v>0</v>
      </c>
      <c r="N39" s="63">
        <v>0</v>
      </c>
      <c r="O39" s="63">
        <v>0</v>
      </c>
      <c r="P39">
        <f t="shared" si="0"/>
        <v>2.4494897427831779</v>
      </c>
      <c r="Q39">
        <f t="shared" si="1"/>
        <v>0</v>
      </c>
      <c r="R39">
        <f t="shared" si="2"/>
        <v>3.4641016151377544</v>
      </c>
      <c r="S39">
        <f t="shared" si="6"/>
        <v>3</v>
      </c>
      <c r="T39">
        <f t="shared" si="3"/>
        <v>1</v>
      </c>
      <c r="U39">
        <f t="shared" si="4"/>
        <v>0</v>
      </c>
      <c r="V39" t="str">
        <f t="shared" si="5"/>
        <v>Cluster 1</v>
      </c>
    </row>
    <row r="40" spans="1:22">
      <c r="A40" s="61" t="s">
        <v>51</v>
      </c>
      <c r="B40" s="63">
        <v>1</v>
      </c>
      <c r="C40" s="63">
        <v>1</v>
      </c>
      <c r="D40" s="63">
        <v>0</v>
      </c>
      <c r="E40" s="63">
        <v>0</v>
      </c>
      <c r="F40" s="63">
        <v>0</v>
      </c>
      <c r="G40" s="63">
        <v>0</v>
      </c>
      <c r="H40" s="63">
        <v>0</v>
      </c>
      <c r="I40" s="63">
        <v>0</v>
      </c>
      <c r="J40" s="63">
        <v>0</v>
      </c>
      <c r="K40" s="63">
        <v>0</v>
      </c>
      <c r="L40" s="63">
        <v>0</v>
      </c>
      <c r="M40" s="63">
        <v>0</v>
      </c>
      <c r="N40" s="63">
        <v>0</v>
      </c>
      <c r="O40" s="63">
        <v>0</v>
      </c>
      <c r="P40">
        <f t="shared" si="0"/>
        <v>2.4494897427831779</v>
      </c>
      <c r="Q40">
        <f t="shared" si="1"/>
        <v>0</v>
      </c>
      <c r="R40">
        <f t="shared" si="2"/>
        <v>3.4641016151377544</v>
      </c>
      <c r="S40">
        <f t="shared" si="6"/>
        <v>3</v>
      </c>
      <c r="T40">
        <f t="shared" si="3"/>
        <v>1</v>
      </c>
      <c r="U40">
        <f t="shared" si="4"/>
        <v>0</v>
      </c>
      <c r="V40" t="str">
        <f t="shared" si="5"/>
        <v>Cluster 1</v>
      </c>
    </row>
    <row r="41" spans="1:22">
      <c r="A41" s="61" t="s">
        <v>52</v>
      </c>
      <c r="B41" s="63">
        <v>1</v>
      </c>
      <c r="C41" s="63">
        <v>1</v>
      </c>
      <c r="D41" s="63">
        <v>1</v>
      </c>
      <c r="E41" s="63">
        <v>1</v>
      </c>
      <c r="F41" s="63">
        <v>0</v>
      </c>
      <c r="G41" s="63">
        <v>0</v>
      </c>
      <c r="H41" s="63">
        <v>0</v>
      </c>
      <c r="I41" s="63">
        <v>0</v>
      </c>
      <c r="J41" s="63">
        <v>0</v>
      </c>
      <c r="K41" s="63">
        <v>0</v>
      </c>
      <c r="L41" s="63">
        <v>0</v>
      </c>
      <c r="M41" s="63">
        <v>0</v>
      </c>
      <c r="N41" s="63">
        <v>0</v>
      </c>
      <c r="O41" s="63">
        <v>0</v>
      </c>
      <c r="P41">
        <f t="shared" si="0"/>
        <v>2</v>
      </c>
      <c r="Q41">
        <f t="shared" si="1"/>
        <v>1.4142135623730951</v>
      </c>
      <c r="R41">
        <f t="shared" si="2"/>
        <v>3.1622776601683795</v>
      </c>
      <c r="S41">
        <f t="shared" si="6"/>
        <v>2.6457513110645907</v>
      </c>
      <c r="T41">
        <f t="shared" si="3"/>
        <v>1</v>
      </c>
      <c r="U41">
        <f t="shared" si="4"/>
        <v>1</v>
      </c>
      <c r="V41" t="str">
        <f t="shared" si="5"/>
        <v>Cluster 4</v>
      </c>
    </row>
    <row r="42" spans="1:22">
      <c r="A42" s="61" t="s">
        <v>53</v>
      </c>
      <c r="B42" s="63">
        <v>1</v>
      </c>
      <c r="C42" s="63">
        <v>1</v>
      </c>
      <c r="D42" s="63">
        <v>1</v>
      </c>
      <c r="E42" s="63">
        <v>1</v>
      </c>
      <c r="F42" s="63">
        <v>1</v>
      </c>
      <c r="G42" s="63">
        <v>1</v>
      </c>
      <c r="H42" s="63">
        <v>1</v>
      </c>
      <c r="I42" s="63">
        <v>1</v>
      </c>
      <c r="J42" s="63">
        <v>1</v>
      </c>
      <c r="K42" s="63">
        <v>1</v>
      </c>
      <c r="L42" s="63">
        <v>1</v>
      </c>
      <c r="M42" s="63">
        <v>1</v>
      </c>
      <c r="N42" s="63">
        <v>1</v>
      </c>
      <c r="O42" s="63">
        <v>1</v>
      </c>
      <c r="P42">
        <f t="shared" si="0"/>
        <v>2.4494897427831779</v>
      </c>
      <c r="Q42">
        <f t="shared" si="1"/>
        <v>3.4641016151377544</v>
      </c>
      <c r="R42">
        <f t="shared" si="2"/>
        <v>0</v>
      </c>
      <c r="S42">
        <f t="shared" si="6"/>
        <v>1.7320508075688772</v>
      </c>
      <c r="T42">
        <f t="shared" si="3"/>
        <v>3.3166247903553998</v>
      </c>
      <c r="U42">
        <f t="shared" si="4"/>
        <v>0</v>
      </c>
      <c r="V42" t="str">
        <f t="shared" si="5"/>
        <v>Cluster 2</v>
      </c>
    </row>
    <row r="43" spans="1:22">
      <c r="A43" s="61" t="s">
        <v>54</v>
      </c>
      <c r="B43" s="63">
        <v>1</v>
      </c>
      <c r="C43" s="63">
        <v>1</v>
      </c>
      <c r="D43" s="63">
        <v>0</v>
      </c>
      <c r="E43" s="63">
        <v>0</v>
      </c>
      <c r="F43" s="63">
        <v>0</v>
      </c>
      <c r="G43" s="63">
        <v>0</v>
      </c>
      <c r="H43" s="63">
        <v>0</v>
      </c>
      <c r="I43" s="63">
        <v>0</v>
      </c>
      <c r="J43" s="63">
        <v>0</v>
      </c>
      <c r="K43" s="63">
        <v>0</v>
      </c>
      <c r="L43" s="63">
        <v>0</v>
      </c>
      <c r="M43" s="63">
        <v>0</v>
      </c>
      <c r="N43" s="63">
        <v>0</v>
      </c>
      <c r="O43" s="63">
        <v>0</v>
      </c>
      <c r="P43">
        <f t="shared" si="0"/>
        <v>2.4494897427831779</v>
      </c>
      <c r="Q43">
        <f t="shared" si="1"/>
        <v>0</v>
      </c>
      <c r="R43">
        <f t="shared" si="2"/>
        <v>3.4641016151377544</v>
      </c>
      <c r="S43">
        <f t="shared" si="6"/>
        <v>3</v>
      </c>
      <c r="T43">
        <f t="shared" si="3"/>
        <v>1</v>
      </c>
      <c r="U43">
        <f t="shared" si="4"/>
        <v>0</v>
      </c>
      <c r="V43" t="str">
        <f t="shared" si="5"/>
        <v>Cluster 1</v>
      </c>
    </row>
    <row r="44" spans="1:22">
      <c r="A44" s="61" t="s">
        <v>55</v>
      </c>
      <c r="B44" s="63">
        <v>1</v>
      </c>
      <c r="C44" s="63">
        <v>1</v>
      </c>
      <c r="D44" s="63">
        <v>1</v>
      </c>
      <c r="E44" s="63">
        <v>1</v>
      </c>
      <c r="F44" s="63">
        <v>1</v>
      </c>
      <c r="G44" s="63">
        <v>1</v>
      </c>
      <c r="H44" s="63">
        <v>0</v>
      </c>
      <c r="I44" s="63">
        <v>0</v>
      </c>
      <c r="J44" s="63">
        <v>0</v>
      </c>
      <c r="K44" s="63">
        <v>0</v>
      </c>
      <c r="L44" s="63">
        <v>0</v>
      </c>
      <c r="M44" s="63">
        <v>0</v>
      </c>
      <c r="N44" s="63">
        <v>0</v>
      </c>
      <c r="O44" s="63">
        <v>0</v>
      </c>
      <c r="P44">
        <f t="shared" si="0"/>
        <v>1.4142135623730951</v>
      </c>
      <c r="Q44">
        <f t="shared" si="1"/>
        <v>2</v>
      </c>
      <c r="R44">
        <f t="shared" si="2"/>
        <v>2.8284271247461903</v>
      </c>
      <c r="S44">
        <f t="shared" si="6"/>
        <v>2.2360679774997898</v>
      </c>
      <c r="T44">
        <f t="shared" si="3"/>
        <v>1.7320508075688772</v>
      </c>
      <c r="U44">
        <f t="shared" si="4"/>
        <v>1.4142135623730951</v>
      </c>
      <c r="V44" t="str">
        <f t="shared" si="5"/>
        <v>Cluster 0</v>
      </c>
    </row>
    <row r="45" spans="1:22">
      <c r="A45" s="61" t="s">
        <v>56</v>
      </c>
      <c r="B45" s="63">
        <v>1</v>
      </c>
      <c r="C45" s="63">
        <v>1</v>
      </c>
      <c r="D45" s="63">
        <v>0</v>
      </c>
      <c r="E45" s="63">
        <v>0</v>
      </c>
      <c r="F45" s="63">
        <v>0</v>
      </c>
      <c r="G45" s="63">
        <v>0</v>
      </c>
      <c r="H45" s="63">
        <v>0</v>
      </c>
      <c r="I45" s="63">
        <v>0</v>
      </c>
      <c r="J45" s="63">
        <v>0</v>
      </c>
      <c r="K45" s="63">
        <v>0</v>
      </c>
      <c r="L45" s="63">
        <v>0</v>
      </c>
      <c r="M45" s="63">
        <v>0</v>
      </c>
      <c r="N45" s="63">
        <v>0</v>
      </c>
      <c r="O45" s="63">
        <v>0</v>
      </c>
      <c r="P45">
        <f t="shared" si="0"/>
        <v>2.4494897427831779</v>
      </c>
      <c r="Q45">
        <f t="shared" si="1"/>
        <v>0</v>
      </c>
      <c r="R45">
        <f t="shared" si="2"/>
        <v>3.4641016151377544</v>
      </c>
      <c r="S45">
        <f t="shared" si="6"/>
        <v>3</v>
      </c>
      <c r="T45">
        <f t="shared" si="3"/>
        <v>1</v>
      </c>
      <c r="U45">
        <f t="shared" si="4"/>
        <v>0</v>
      </c>
      <c r="V45" t="str">
        <f t="shared" si="5"/>
        <v>Cluster 1</v>
      </c>
    </row>
    <row r="46" spans="1:22">
      <c r="A46" s="61" t="s">
        <v>57</v>
      </c>
      <c r="B46" s="63">
        <v>1</v>
      </c>
      <c r="C46" s="63">
        <v>1</v>
      </c>
      <c r="D46" s="63">
        <v>1</v>
      </c>
      <c r="E46" s="63">
        <v>1</v>
      </c>
      <c r="F46" s="63">
        <v>1</v>
      </c>
      <c r="G46" s="63">
        <v>1</v>
      </c>
      <c r="H46" s="63">
        <v>1</v>
      </c>
      <c r="I46" s="63">
        <v>1</v>
      </c>
      <c r="J46" s="63">
        <v>1</v>
      </c>
      <c r="K46" s="63">
        <v>1</v>
      </c>
      <c r="L46" s="63">
        <v>1</v>
      </c>
      <c r="M46" s="63">
        <v>1</v>
      </c>
      <c r="N46" s="63">
        <v>1</v>
      </c>
      <c r="O46" s="63">
        <v>1</v>
      </c>
      <c r="P46">
        <f t="shared" si="0"/>
        <v>2.4494897427831779</v>
      </c>
      <c r="Q46">
        <f t="shared" si="1"/>
        <v>3.4641016151377544</v>
      </c>
      <c r="R46">
        <f t="shared" si="2"/>
        <v>0</v>
      </c>
      <c r="S46">
        <f t="shared" si="6"/>
        <v>1.7320508075688772</v>
      </c>
      <c r="T46">
        <f t="shared" si="3"/>
        <v>3.3166247903553998</v>
      </c>
      <c r="U46">
        <f t="shared" si="4"/>
        <v>0</v>
      </c>
      <c r="V46" t="str">
        <f t="shared" si="5"/>
        <v>Cluster 2</v>
      </c>
    </row>
    <row r="47" spans="1:22">
      <c r="A47" s="61" t="s">
        <v>58</v>
      </c>
      <c r="B47" s="63">
        <v>1</v>
      </c>
      <c r="C47" s="63">
        <v>0</v>
      </c>
      <c r="D47" s="63">
        <v>0</v>
      </c>
      <c r="E47" s="63">
        <v>0</v>
      </c>
      <c r="F47" s="63">
        <v>0</v>
      </c>
      <c r="G47" s="63">
        <v>0</v>
      </c>
      <c r="H47" s="63">
        <v>0</v>
      </c>
      <c r="I47" s="63">
        <v>0</v>
      </c>
      <c r="J47" s="63">
        <v>0</v>
      </c>
      <c r="K47" s="63">
        <v>0</v>
      </c>
      <c r="L47" s="63">
        <v>0</v>
      </c>
      <c r="M47" s="63">
        <v>0</v>
      </c>
      <c r="N47" s="63">
        <v>0</v>
      </c>
      <c r="O47" s="63">
        <v>0</v>
      </c>
      <c r="P47">
        <f t="shared" si="0"/>
        <v>2.6457513110645907</v>
      </c>
      <c r="Q47">
        <f t="shared" si="1"/>
        <v>1</v>
      </c>
      <c r="R47">
        <f t="shared" si="2"/>
        <v>3.6055512754639891</v>
      </c>
      <c r="S47">
        <f t="shared" si="6"/>
        <v>3.1622776601683795</v>
      </c>
      <c r="T47">
        <f t="shared" si="3"/>
        <v>1.4142135623730951</v>
      </c>
      <c r="U47">
        <f t="shared" si="4"/>
        <v>1</v>
      </c>
      <c r="V47" t="str">
        <f t="shared" si="5"/>
        <v>Cluster 1</v>
      </c>
    </row>
    <row r="48" spans="1:22">
      <c r="A48" s="61" t="s">
        <v>59</v>
      </c>
      <c r="B48" s="63">
        <v>1</v>
      </c>
      <c r="C48" s="63">
        <v>1</v>
      </c>
      <c r="D48" s="63">
        <v>0</v>
      </c>
      <c r="E48" s="63">
        <v>0</v>
      </c>
      <c r="F48" s="63">
        <v>0</v>
      </c>
      <c r="G48" s="63">
        <v>0</v>
      </c>
      <c r="H48" s="63">
        <v>0</v>
      </c>
      <c r="I48" s="63">
        <v>0</v>
      </c>
      <c r="J48" s="63">
        <v>0</v>
      </c>
      <c r="K48" s="63">
        <v>0</v>
      </c>
      <c r="L48" s="63">
        <v>0</v>
      </c>
      <c r="M48" s="63">
        <v>0</v>
      </c>
      <c r="N48" s="63">
        <v>0</v>
      </c>
      <c r="O48" s="63">
        <v>0</v>
      </c>
      <c r="P48">
        <f t="shared" si="0"/>
        <v>2.4494897427831779</v>
      </c>
      <c r="Q48">
        <f t="shared" si="1"/>
        <v>0</v>
      </c>
      <c r="R48">
        <f t="shared" si="2"/>
        <v>3.4641016151377544</v>
      </c>
      <c r="S48">
        <f t="shared" si="6"/>
        <v>3</v>
      </c>
      <c r="T48">
        <f t="shared" si="3"/>
        <v>1</v>
      </c>
      <c r="U48">
        <f t="shared" si="4"/>
        <v>0</v>
      </c>
      <c r="V48" t="str">
        <f t="shared" si="5"/>
        <v>Cluster 1</v>
      </c>
    </row>
    <row r="49" spans="1:22">
      <c r="A49" s="61" t="s">
        <v>60</v>
      </c>
      <c r="B49" s="63">
        <v>1</v>
      </c>
      <c r="C49" s="63">
        <v>1</v>
      </c>
      <c r="D49" s="63">
        <v>1</v>
      </c>
      <c r="E49" s="63">
        <v>1</v>
      </c>
      <c r="F49" s="63">
        <v>1</v>
      </c>
      <c r="G49" s="63">
        <v>1</v>
      </c>
      <c r="H49" s="63">
        <v>1</v>
      </c>
      <c r="I49" s="63">
        <v>1</v>
      </c>
      <c r="J49" s="63">
        <v>1</v>
      </c>
      <c r="K49" s="63">
        <v>1</v>
      </c>
      <c r="L49" s="63">
        <v>1</v>
      </c>
      <c r="M49" s="63">
        <v>0</v>
      </c>
      <c r="N49" s="63">
        <v>0</v>
      </c>
      <c r="O49" s="63">
        <v>0</v>
      </c>
      <c r="P49">
        <f t="shared" si="0"/>
        <v>1.7320508075688772</v>
      </c>
      <c r="Q49">
        <f t="shared" si="1"/>
        <v>3</v>
      </c>
      <c r="R49">
        <f t="shared" si="2"/>
        <v>1.7320508075688772</v>
      </c>
      <c r="S49">
        <f t="shared" si="6"/>
        <v>0</v>
      </c>
      <c r="T49">
        <f t="shared" si="3"/>
        <v>2.8284271247461903</v>
      </c>
      <c r="U49">
        <f t="shared" si="4"/>
        <v>0</v>
      </c>
      <c r="V49" t="str">
        <f t="shared" si="5"/>
        <v>Cluster 3</v>
      </c>
    </row>
    <row r="50" spans="1:22">
      <c r="A50" s="61" t="s">
        <v>61</v>
      </c>
      <c r="B50" s="63">
        <v>1</v>
      </c>
      <c r="C50" s="63">
        <v>1</v>
      </c>
      <c r="D50" s="63">
        <v>1</v>
      </c>
      <c r="E50" s="63">
        <v>1</v>
      </c>
      <c r="F50" s="63">
        <v>1</v>
      </c>
      <c r="G50" s="63">
        <v>1</v>
      </c>
      <c r="H50" s="63">
        <v>1</v>
      </c>
      <c r="I50" s="63">
        <v>1</v>
      </c>
      <c r="J50" s="63">
        <v>1</v>
      </c>
      <c r="K50" s="63">
        <v>1</v>
      </c>
      <c r="L50" s="63">
        <v>0</v>
      </c>
      <c r="M50" s="63">
        <v>0</v>
      </c>
      <c r="N50" s="63">
        <v>0</v>
      </c>
      <c r="O50" s="63">
        <v>0</v>
      </c>
      <c r="P50">
        <f t="shared" si="0"/>
        <v>1.4142135623730951</v>
      </c>
      <c r="Q50">
        <f t="shared" si="1"/>
        <v>2.8284271247461903</v>
      </c>
      <c r="R50">
        <f t="shared" si="2"/>
        <v>2</v>
      </c>
      <c r="S50">
        <f t="shared" si="6"/>
        <v>1</v>
      </c>
      <c r="T50">
        <f t="shared" si="3"/>
        <v>2.6457513110645907</v>
      </c>
      <c r="U50">
        <f t="shared" si="4"/>
        <v>1</v>
      </c>
      <c r="V50" t="str">
        <f t="shared" si="5"/>
        <v>Cluster 3</v>
      </c>
    </row>
    <row r="51" spans="1:22">
      <c r="A51" s="61" t="s">
        <v>62</v>
      </c>
      <c r="B51" s="63">
        <v>1</v>
      </c>
      <c r="C51" s="63">
        <v>1</v>
      </c>
      <c r="D51" s="63">
        <v>1</v>
      </c>
      <c r="E51" s="63">
        <v>1</v>
      </c>
      <c r="F51" s="63">
        <v>1</v>
      </c>
      <c r="G51" s="63">
        <v>1</v>
      </c>
      <c r="H51" s="63">
        <v>1</v>
      </c>
      <c r="I51" s="63">
        <v>1</v>
      </c>
      <c r="J51" s="63">
        <v>1</v>
      </c>
      <c r="K51" s="63">
        <v>1</v>
      </c>
      <c r="L51" s="63">
        <v>1</v>
      </c>
      <c r="M51" s="63">
        <v>1</v>
      </c>
      <c r="N51" s="63">
        <v>1</v>
      </c>
      <c r="O51" s="63">
        <v>1</v>
      </c>
      <c r="P51">
        <f t="shared" si="0"/>
        <v>2.4494897427831779</v>
      </c>
      <c r="Q51">
        <f t="shared" si="1"/>
        <v>3.4641016151377544</v>
      </c>
      <c r="R51">
        <f t="shared" si="2"/>
        <v>0</v>
      </c>
      <c r="S51">
        <f t="shared" si="6"/>
        <v>1.7320508075688772</v>
      </c>
      <c r="T51">
        <f t="shared" si="3"/>
        <v>3.3166247903553998</v>
      </c>
      <c r="U51">
        <f t="shared" si="4"/>
        <v>0</v>
      </c>
      <c r="V51" t="str">
        <f t="shared" si="5"/>
        <v>Cluster 2</v>
      </c>
    </row>
    <row r="52" spans="1:22">
      <c r="A52" s="61" t="s">
        <v>63</v>
      </c>
      <c r="B52" s="63">
        <v>1</v>
      </c>
      <c r="C52" s="63">
        <v>1</v>
      </c>
      <c r="D52" s="63">
        <v>1</v>
      </c>
      <c r="E52" s="63">
        <v>1</v>
      </c>
      <c r="F52" s="63">
        <v>1</v>
      </c>
      <c r="G52" s="63">
        <v>1</v>
      </c>
      <c r="H52" s="63">
        <v>1</v>
      </c>
      <c r="I52" s="63">
        <v>1</v>
      </c>
      <c r="J52" s="63">
        <v>1</v>
      </c>
      <c r="K52" s="63">
        <v>1</v>
      </c>
      <c r="L52" s="63">
        <v>0</v>
      </c>
      <c r="M52" s="63">
        <v>0</v>
      </c>
      <c r="N52" s="63">
        <v>0</v>
      </c>
      <c r="O52" s="63">
        <v>0</v>
      </c>
      <c r="P52">
        <f t="shared" si="0"/>
        <v>1.4142135623730951</v>
      </c>
      <c r="Q52">
        <f t="shared" si="1"/>
        <v>2.8284271247461903</v>
      </c>
      <c r="R52">
        <f t="shared" si="2"/>
        <v>2</v>
      </c>
      <c r="S52">
        <f t="shared" si="6"/>
        <v>1</v>
      </c>
      <c r="T52">
        <f t="shared" si="3"/>
        <v>2.6457513110645907</v>
      </c>
      <c r="U52">
        <f t="shared" si="4"/>
        <v>1</v>
      </c>
      <c r="V52" t="str">
        <f t="shared" si="5"/>
        <v>Cluster 3</v>
      </c>
    </row>
    <row r="53" spans="1:22">
      <c r="A53" s="61" t="s">
        <v>64</v>
      </c>
      <c r="B53" s="63">
        <v>1</v>
      </c>
      <c r="C53" s="63">
        <v>1</v>
      </c>
      <c r="D53" s="63">
        <v>1</v>
      </c>
      <c r="E53" s="63">
        <v>1</v>
      </c>
      <c r="F53" s="63">
        <v>1</v>
      </c>
      <c r="G53" s="63">
        <v>1</v>
      </c>
      <c r="H53" s="63">
        <v>1</v>
      </c>
      <c r="I53" s="63">
        <v>1</v>
      </c>
      <c r="J53" s="63">
        <v>1</v>
      </c>
      <c r="K53" s="63">
        <v>1</v>
      </c>
      <c r="L53" s="63">
        <v>1</v>
      </c>
      <c r="M53" s="63">
        <v>1</v>
      </c>
      <c r="N53" s="63">
        <v>1</v>
      </c>
      <c r="O53" s="63">
        <v>1</v>
      </c>
      <c r="P53">
        <f t="shared" si="0"/>
        <v>2.4494897427831779</v>
      </c>
      <c r="Q53">
        <f t="shared" si="1"/>
        <v>3.4641016151377544</v>
      </c>
      <c r="R53">
        <f t="shared" si="2"/>
        <v>0</v>
      </c>
      <c r="S53">
        <f t="shared" si="6"/>
        <v>1.7320508075688772</v>
      </c>
      <c r="T53">
        <f t="shared" si="3"/>
        <v>3.3166247903553998</v>
      </c>
      <c r="U53">
        <f t="shared" si="4"/>
        <v>0</v>
      </c>
      <c r="V53" t="str">
        <f t="shared" si="5"/>
        <v>Cluster 2</v>
      </c>
    </row>
    <row r="54" spans="1:22">
      <c r="A54" s="61" t="s">
        <v>65</v>
      </c>
      <c r="B54" s="63">
        <v>1</v>
      </c>
      <c r="C54" s="63">
        <v>1</v>
      </c>
      <c r="D54" s="63">
        <v>0</v>
      </c>
      <c r="E54" s="63">
        <v>0</v>
      </c>
      <c r="F54" s="63">
        <v>0</v>
      </c>
      <c r="G54" s="63">
        <v>0</v>
      </c>
      <c r="H54" s="63">
        <v>0</v>
      </c>
      <c r="I54" s="63">
        <v>0</v>
      </c>
      <c r="J54" s="63">
        <v>0</v>
      </c>
      <c r="K54" s="63">
        <v>0</v>
      </c>
      <c r="L54" s="63">
        <v>0</v>
      </c>
      <c r="M54" s="63">
        <v>0</v>
      </c>
      <c r="N54" s="63">
        <v>0</v>
      </c>
      <c r="O54" s="63">
        <v>0</v>
      </c>
      <c r="P54">
        <f t="shared" si="0"/>
        <v>2.4494897427831779</v>
      </c>
      <c r="Q54">
        <f t="shared" si="1"/>
        <v>0</v>
      </c>
      <c r="R54">
        <f t="shared" si="2"/>
        <v>3.4641016151377544</v>
      </c>
      <c r="S54">
        <f t="shared" si="6"/>
        <v>3</v>
      </c>
      <c r="T54">
        <f t="shared" si="3"/>
        <v>1</v>
      </c>
      <c r="U54">
        <f t="shared" si="4"/>
        <v>0</v>
      </c>
      <c r="V54" t="str">
        <f t="shared" si="5"/>
        <v>Cluster 1</v>
      </c>
    </row>
    <row r="55" spans="1:22">
      <c r="A55" s="61" t="s">
        <v>66</v>
      </c>
      <c r="B55" s="63">
        <v>1</v>
      </c>
      <c r="C55" s="63">
        <v>1</v>
      </c>
      <c r="D55" s="63">
        <v>1</v>
      </c>
      <c r="E55" s="63">
        <v>0</v>
      </c>
      <c r="F55" s="63">
        <v>0</v>
      </c>
      <c r="G55" s="63">
        <v>0</v>
      </c>
      <c r="H55" s="63">
        <v>0</v>
      </c>
      <c r="I55" s="63">
        <v>0</v>
      </c>
      <c r="J55" s="63">
        <v>0</v>
      </c>
      <c r="K55" s="63">
        <v>0</v>
      </c>
      <c r="L55" s="63">
        <v>0</v>
      </c>
      <c r="M55" s="63">
        <v>0</v>
      </c>
      <c r="N55" s="63">
        <v>0</v>
      </c>
      <c r="O55" s="63">
        <v>0</v>
      </c>
      <c r="P55">
        <f t="shared" si="0"/>
        <v>2.2360679774997898</v>
      </c>
      <c r="Q55">
        <f t="shared" si="1"/>
        <v>1</v>
      </c>
      <c r="R55">
        <f t="shared" si="2"/>
        <v>3.3166247903553998</v>
      </c>
      <c r="S55">
        <f t="shared" si="6"/>
        <v>2.8284271247461903</v>
      </c>
      <c r="T55">
        <f t="shared" si="3"/>
        <v>0</v>
      </c>
      <c r="U55">
        <f t="shared" si="4"/>
        <v>0</v>
      </c>
      <c r="V55" t="str">
        <f t="shared" si="5"/>
        <v>Cluster 4</v>
      </c>
    </row>
    <row r="56" spans="1:22">
      <c r="A56" s="61" t="s">
        <v>67</v>
      </c>
      <c r="B56" s="63">
        <v>1</v>
      </c>
      <c r="C56" s="63">
        <v>1</v>
      </c>
      <c r="D56" s="63">
        <v>1</v>
      </c>
      <c r="E56" s="63">
        <v>0</v>
      </c>
      <c r="F56" s="63">
        <v>0</v>
      </c>
      <c r="G56" s="63">
        <v>0</v>
      </c>
      <c r="H56" s="63">
        <v>0</v>
      </c>
      <c r="I56" s="63">
        <v>0</v>
      </c>
      <c r="J56" s="63">
        <v>0</v>
      </c>
      <c r="K56" s="63">
        <v>0</v>
      </c>
      <c r="L56" s="63">
        <v>0</v>
      </c>
      <c r="M56" s="63">
        <v>0</v>
      </c>
      <c r="N56" s="63">
        <v>0</v>
      </c>
      <c r="O56" s="63">
        <v>0</v>
      </c>
      <c r="P56">
        <f t="shared" si="0"/>
        <v>2.2360679774997898</v>
      </c>
      <c r="Q56">
        <f t="shared" si="1"/>
        <v>1</v>
      </c>
      <c r="R56">
        <f t="shared" si="2"/>
        <v>3.3166247903553998</v>
      </c>
      <c r="S56">
        <f t="shared" si="6"/>
        <v>2.8284271247461903</v>
      </c>
      <c r="T56">
        <f t="shared" si="3"/>
        <v>0</v>
      </c>
      <c r="U56">
        <f t="shared" si="4"/>
        <v>0</v>
      </c>
      <c r="V56" t="str">
        <f t="shared" si="5"/>
        <v>Cluster 4</v>
      </c>
    </row>
    <row r="57" spans="1:22">
      <c r="A57" s="61" t="s">
        <v>68</v>
      </c>
      <c r="B57" s="63">
        <v>1</v>
      </c>
      <c r="C57" s="63">
        <v>1</v>
      </c>
      <c r="D57" s="63">
        <v>1</v>
      </c>
      <c r="E57" s="63">
        <v>1</v>
      </c>
      <c r="F57" s="63">
        <v>1</v>
      </c>
      <c r="G57" s="63">
        <v>1</v>
      </c>
      <c r="H57" s="63">
        <v>1</v>
      </c>
      <c r="I57" s="63">
        <v>1</v>
      </c>
      <c r="J57" s="63">
        <v>1</v>
      </c>
      <c r="K57" s="63">
        <v>1</v>
      </c>
      <c r="L57" s="63">
        <v>1</v>
      </c>
      <c r="M57" s="63">
        <v>0</v>
      </c>
      <c r="N57" s="63">
        <v>0</v>
      </c>
      <c r="O57" s="63">
        <v>0</v>
      </c>
      <c r="P57">
        <f t="shared" si="0"/>
        <v>1.7320508075688772</v>
      </c>
      <c r="Q57">
        <f t="shared" si="1"/>
        <v>3</v>
      </c>
      <c r="R57">
        <f t="shared" si="2"/>
        <v>1.7320508075688772</v>
      </c>
      <c r="S57">
        <f t="shared" si="6"/>
        <v>0</v>
      </c>
      <c r="T57">
        <f t="shared" si="3"/>
        <v>2.8284271247461903</v>
      </c>
      <c r="U57">
        <f t="shared" si="4"/>
        <v>0</v>
      </c>
      <c r="V57" t="str">
        <f t="shared" si="5"/>
        <v>Cluster 3</v>
      </c>
    </row>
    <row r="58" spans="1:22">
      <c r="A58" s="61" t="s">
        <v>69</v>
      </c>
      <c r="B58" s="63">
        <v>1</v>
      </c>
      <c r="C58" s="63">
        <v>1</v>
      </c>
      <c r="D58" s="63">
        <v>1</v>
      </c>
      <c r="E58" s="63">
        <v>1</v>
      </c>
      <c r="F58" s="63">
        <v>1</v>
      </c>
      <c r="G58" s="63">
        <v>1</v>
      </c>
      <c r="H58" s="63">
        <v>1</v>
      </c>
      <c r="I58" s="63">
        <v>1</v>
      </c>
      <c r="J58" s="63">
        <v>1</v>
      </c>
      <c r="K58" s="63">
        <v>1</v>
      </c>
      <c r="L58" s="63">
        <v>1</v>
      </c>
      <c r="M58" s="63">
        <v>1</v>
      </c>
      <c r="N58" s="63">
        <v>1</v>
      </c>
      <c r="O58" s="64">
        <v>0</v>
      </c>
      <c r="P58">
        <f t="shared" si="0"/>
        <v>2.2360679774997898</v>
      </c>
      <c r="Q58">
        <f t="shared" si="1"/>
        <v>3.3166247903553998</v>
      </c>
      <c r="R58">
        <f t="shared" si="2"/>
        <v>1</v>
      </c>
      <c r="S58">
        <f t="shared" si="6"/>
        <v>1.4142135623730951</v>
      </c>
      <c r="T58">
        <f t="shared" si="3"/>
        <v>3.1622776601683795</v>
      </c>
      <c r="U58">
        <f t="shared" si="4"/>
        <v>1</v>
      </c>
      <c r="V58" t="str">
        <f t="shared" si="5"/>
        <v>Cluster 2</v>
      </c>
    </row>
    <row r="59" spans="1:22">
      <c r="A59" s="61" t="s">
        <v>70</v>
      </c>
      <c r="B59" s="63">
        <v>1</v>
      </c>
      <c r="C59" s="63">
        <v>1</v>
      </c>
      <c r="D59" s="63">
        <v>1</v>
      </c>
      <c r="E59" s="63">
        <v>1</v>
      </c>
      <c r="F59" s="63">
        <v>1</v>
      </c>
      <c r="G59" s="63">
        <v>1</v>
      </c>
      <c r="H59" s="63">
        <v>1</v>
      </c>
      <c r="I59" s="63">
        <v>1</v>
      </c>
      <c r="J59" s="63">
        <v>1</v>
      </c>
      <c r="K59" s="63">
        <v>1</v>
      </c>
      <c r="L59" s="63">
        <v>1</v>
      </c>
      <c r="M59" s="63">
        <v>0</v>
      </c>
      <c r="N59" s="63">
        <v>0</v>
      </c>
      <c r="O59" s="63">
        <v>0</v>
      </c>
      <c r="P59">
        <f t="shared" si="0"/>
        <v>1.7320508075688772</v>
      </c>
      <c r="Q59">
        <f t="shared" si="1"/>
        <v>3</v>
      </c>
      <c r="R59">
        <f t="shared" si="2"/>
        <v>1.7320508075688772</v>
      </c>
      <c r="S59">
        <f t="shared" si="6"/>
        <v>0</v>
      </c>
      <c r="T59">
        <f t="shared" si="3"/>
        <v>2.8284271247461903</v>
      </c>
      <c r="U59">
        <f t="shared" si="4"/>
        <v>0</v>
      </c>
      <c r="V59" t="str">
        <f t="shared" si="5"/>
        <v>Cluster 3</v>
      </c>
    </row>
    <row r="60" spans="1:22">
      <c r="A60" s="61" t="s">
        <v>71</v>
      </c>
      <c r="B60" s="63">
        <v>1</v>
      </c>
      <c r="C60" s="63">
        <v>1</v>
      </c>
      <c r="D60" s="63">
        <v>1</v>
      </c>
      <c r="E60" s="63">
        <v>1</v>
      </c>
      <c r="F60" s="63">
        <v>1</v>
      </c>
      <c r="G60" s="63">
        <v>1</v>
      </c>
      <c r="H60" s="63">
        <v>1</v>
      </c>
      <c r="I60" s="63">
        <v>1</v>
      </c>
      <c r="J60" s="63">
        <v>0</v>
      </c>
      <c r="K60" s="63">
        <v>0</v>
      </c>
      <c r="L60" s="63">
        <v>0</v>
      </c>
      <c r="M60" s="63">
        <v>0</v>
      </c>
      <c r="N60" s="63">
        <v>0</v>
      </c>
      <c r="O60" s="63">
        <v>0</v>
      </c>
      <c r="P60">
        <f t="shared" si="0"/>
        <v>0</v>
      </c>
      <c r="Q60">
        <f t="shared" si="1"/>
        <v>2.4494897427831779</v>
      </c>
      <c r="R60">
        <f t="shared" si="2"/>
        <v>2.4494897427831779</v>
      </c>
      <c r="S60">
        <f t="shared" si="6"/>
        <v>1.7320508075688772</v>
      </c>
      <c r="T60">
        <f t="shared" si="3"/>
        <v>2.2360679774997898</v>
      </c>
      <c r="U60">
        <f t="shared" si="4"/>
        <v>0</v>
      </c>
      <c r="V60" t="str">
        <f t="shared" si="5"/>
        <v>Cluster 0</v>
      </c>
    </row>
    <row r="61" spans="1:22">
      <c r="A61" s="61" t="s">
        <v>72</v>
      </c>
      <c r="B61" s="63">
        <v>1</v>
      </c>
      <c r="C61" s="63">
        <v>1</v>
      </c>
      <c r="D61" s="63">
        <v>1</v>
      </c>
      <c r="E61" s="63">
        <v>0</v>
      </c>
      <c r="F61" s="63">
        <v>0</v>
      </c>
      <c r="G61" s="63">
        <v>0</v>
      </c>
      <c r="H61" s="63">
        <v>0</v>
      </c>
      <c r="I61" s="63">
        <v>0</v>
      </c>
      <c r="J61" s="63">
        <v>0</v>
      </c>
      <c r="K61" s="63">
        <v>0</v>
      </c>
      <c r="L61" s="63">
        <v>0</v>
      </c>
      <c r="M61" s="63">
        <v>0</v>
      </c>
      <c r="N61" s="63">
        <v>0</v>
      </c>
      <c r="O61" s="63">
        <v>0</v>
      </c>
      <c r="P61">
        <f t="shared" si="0"/>
        <v>2.2360679774997898</v>
      </c>
      <c r="Q61">
        <f t="shared" si="1"/>
        <v>1</v>
      </c>
      <c r="R61">
        <f t="shared" si="2"/>
        <v>3.3166247903553998</v>
      </c>
      <c r="S61">
        <f t="shared" si="6"/>
        <v>2.8284271247461903</v>
      </c>
      <c r="T61">
        <f t="shared" si="3"/>
        <v>0</v>
      </c>
      <c r="U61">
        <f t="shared" si="4"/>
        <v>0</v>
      </c>
      <c r="V61" t="str">
        <f t="shared" si="5"/>
        <v>Cluster 4</v>
      </c>
    </row>
    <row r="62" spans="1:22">
      <c r="A62" s="61" t="s">
        <v>73</v>
      </c>
      <c r="B62" s="63">
        <v>1</v>
      </c>
      <c r="C62" s="63">
        <v>1</v>
      </c>
      <c r="D62" s="63">
        <v>1</v>
      </c>
      <c r="E62" s="63">
        <v>1</v>
      </c>
      <c r="F62" s="63">
        <v>1</v>
      </c>
      <c r="G62" s="63">
        <v>1</v>
      </c>
      <c r="H62" s="63">
        <v>1</v>
      </c>
      <c r="I62" s="63">
        <v>1</v>
      </c>
      <c r="J62" s="63">
        <v>1</v>
      </c>
      <c r="K62" s="63">
        <v>1</v>
      </c>
      <c r="L62" s="63">
        <v>1</v>
      </c>
      <c r="M62" s="63">
        <v>1</v>
      </c>
      <c r="N62" s="63">
        <v>1</v>
      </c>
      <c r="O62" s="63">
        <v>1</v>
      </c>
      <c r="P62">
        <f t="shared" si="0"/>
        <v>2.4494897427831779</v>
      </c>
      <c r="Q62">
        <f t="shared" si="1"/>
        <v>3.4641016151377544</v>
      </c>
      <c r="R62">
        <f t="shared" si="2"/>
        <v>0</v>
      </c>
      <c r="S62">
        <f t="shared" si="6"/>
        <v>1.7320508075688772</v>
      </c>
      <c r="T62">
        <f t="shared" si="3"/>
        <v>3.3166247903553998</v>
      </c>
      <c r="U62">
        <f t="shared" si="4"/>
        <v>0</v>
      </c>
      <c r="V62" t="str">
        <f t="shared" si="5"/>
        <v>Cluster 2</v>
      </c>
    </row>
    <row r="63" spans="1:22">
      <c r="A63" s="61" t="s">
        <v>74</v>
      </c>
      <c r="B63" s="63">
        <v>1</v>
      </c>
      <c r="C63" s="63">
        <v>1</v>
      </c>
      <c r="D63" s="63">
        <v>1</v>
      </c>
      <c r="E63" s="63">
        <v>0</v>
      </c>
      <c r="F63" s="63">
        <v>0</v>
      </c>
      <c r="G63" s="63">
        <v>0</v>
      </c>
      <c r="H63" s="63">
        <v>0</v>
      </c>
      <c r="I63" s="63">
        <v>0</v>
      </c>
      <c r="J63" s="63">
        <v>0</v>
      </c>
      <c r="K63" s="63">
        <v>0</v>
      </c>
      <c r="L63" s="63">
        <v>0</v>
      </c>
      <c r="M63" s="63">
        <v>0</v>
      </c>
      <c r="N63" s="63">
        <v>0</v>
      </c>
      <c r="O63" s="63">
        <v>0</v>
      </c>
      <c r="P63">
        <f t="shared" si="0"/>
        <v>2.2360679774997898</v>
      </c>
      <c r="Q63">
        <f t="shared" si="1"/>
        <v>1</v>
      </c>
      <c r="R63">
        <f t="shared" si="2"/>
        <v>3.3166247903553998</v>
      </c>
      <c r="S63">
        <f t="shared" si="6"/>
        <v>2.8284271247461903</v>
      </c>
      <c r="T63">
        <f t="shared" si="3"/>
        <v>0</v>
      </c>
      <c r="U63">
        <f t="shared" si="4"/>
        <v>0</v>
      </c>
      <c r="V63" t="str">
        <f t="shared" si="5"/>
        <v>Cluster 4</v>
      </c>
    </row>
    <row r="64" spans="1:22">
      <c r="A64" s="61" t="s">
        <v>75</v>
      </c>
      <c r="B64" s="63">
        <v>1</v>
      </c>
      <c r="C64" s="63">
        <v>1</v>
      </c>
      <c r="D64" s="63">
        <v>1</v>
      </c>
      <c r="E64" s="63">
        <v>1</v>
      </c>
      <c r="F64" s="63">
        <v>1</v>
      </c>
      <c r="G64" s="63">
        <v>1</v>
      </c>
      <c r="H64" s="63">
        <v>1</v>
      </c>
      <c r="I64" s="63">
        <v>1</v>
      </c>
      <c r="J64" s="63">
        <v>0</v>
      </c>
      <c r="K64" s="63">
        <v>0</v>
      </c>
      <c r="L64" s="63">
        <v>0</v>
      </c>
      <c r="M64" s="63">
        <v>0</v>
      </c>
      <c r="N64" s="63">
        <v>0</v>
      </c>
      <c r="O64" s="63">
        <v>0</v>
      </c>
      <c r="P64">
        <f t="shared" si="0"/>
        <v>0</v>
      </c>
      <c r="Q64">
        <f t="shared" si="1"/>
        <v>2.4494897427831779</v>
      </c>
      <c r="R64">
        <f t="shared" si="2"/>
        <v>2.4494897427831779</v>
      </c>
      <c r="S64">
        <f t="shared" si="6"/>
        <v>1.7320508075688772</v>
      </c>
      <c r="T64">
        <f t="shared" si="3"/>
        <v>2.2360679774997898</v>
      </c>
      <c r="U64">
        <f t="shared" si="4"/>
        <v>0</v>
      </c>
      <c r="V64" t="str">
        <f t="shared" si="5"/>
        <v>Cluster 0</v>
      </c>
    </row>
    <row r="65" spans="1:22">
      <c r="A65" s="61" t="s">
        <v>76</v>
      </c>
      <c r="B65" s="63">
        <v>1</v>
      </c>
      <c r="C65" s="63">
        <v>1</v>
      </c>
      <c r="D65" s="63">
        <v>1</v>
      </c>
      <c r="E65" s="63">
        <v>1</v>
      </c>
      <c r="F65" s="63">
        <v>1</v>
      </c>
      <c r="G65" s="63">
        <v>1</v>
      </c>
      <c r="H65" s="63">
        <v>1</v>
      </c>
      <c r="I65" s="63">
        <v>1</v>
      </c>
      <c r="J65" s="63">
        <v>0</v>
      </c>
      <c r="K65" s="63">
        <v>0</v>
      </c>
      <c r="L65" s="63">
        <v>0</v>
      </c>
      <c r="M65" s="63">
        <v>0</v>
      </c>
      <c r="N65" s="63">
        <v>0</v>
      </c>
      <c r="O65" s="63">
        <v>0</v>
      </c>
      <c r="P65">
        <f t="shared" si="0"/>
        <v>0</v>
      </c>
      <c r="Q65">
        <f t="shared" si="1"/>
        <v>2.4494897427831779</v>
      </c>
      <c r="R65">
        <f t="shared" si="2"/>
        <v>2.4494897427831779</v>
      </c>
      <c r="S65">
        <f t="shared" si="6"/>
        <v>1.7320508075688772</v>
      </c>
      <c r="T65">
        <f t="shared" si="3"/>
        <v>2.2360679774997898</v>
      </c>
      <c r="U65">
        <f t="shared" si="4"/>
        <v>0</v>
      </c>
      <c r="V65" t="str">
        <f t="shared" si="5"/>
        <v>Cluster 0</v>
      </c>
    </row>
    <row r="66" spans="1:22">
      <c r="A66" s="61" t="s">
        <v>77</v>
      </c>
      <c r="B66" s="63">
        <v>1</v>
      </c>
      <c r="C66" s="63">
        <v>1</v>
      </c>
      <c r="D66" s="63">
        <v>1</v>
      </c>
      <c r="E66" s="63">
        <v>1</v>
      </c>
      <c r="F66" s="63">
        <v>1</v>
      </c>
      <c r="G66" s="63">
        <v>1</v>
      </c>
      <c r="H66" s="63">
        <v>1</v>
      </c>
      <c r="I66" s="63">
        <v>1</v>
      </c>
      <c r="J66" s="63">
        <v>1</v>
      </c>
      <c r="K66" s="63">
        <v>1</v>
      </c>
      <c r="L66" s="63">
        <v>1</v>
      </c>
      <c r="M66" s="63">
        <v>1</v>
      </c>
      <c r="N66" s="63">
        <v>1</v>
      </c>
      <c r="O66" s="63">
        <v>1</v>
      </c>
      <c r="P66">
        <f t="shared" si="0"/>
        <v>2.4494897427831779</v>
      </c>
      <c r="Q66">
        <f t="shared" si="1"/>
        <v>3.4641016151377544</v>
      </c>
      <c r="R66">
        <f t="shared" si="2"/>
        <v>0</v>
      </c>
      <c r="S66">
        <f t="shared" si="6"/>
        <v>1.7320508075688772</v>
      </c>
      <c r="T66">
        <f t="shared" si="3"/>
        <v>3.3166247903553998</v>
      </c>
      <c r="U66">
        <f t="shared" si="4"/>
        <v>0</v>
      </c>
      <c r="V66" t="str">
        <f t="shared" si="5"/>
        <v>Cluster 2</v>
      </c>
    </row>
    <row r="67" spans="1:22">
      <c r="A67" s="61" t="s">
        <v>78</v>
      </c>
      <c r="B67" s="63">
        <v>1</v>
      </c>
      <c r="C67" s="63">
        <v>1</v>
      </c>
      <c r="D67" s="63">
        <v>1</v>
      </c>
      <c r="E67" s="63">
        <v>1</v>
      </c>
      <c r="F67" s="63">
        <v>1</v>
      </c>
      <c r="G67" s="63">
        <v>1</v>
      </c>
      <c r="H67" s="63">
        <v>0</v>
      </c>
      <c r="I67" s="63">
        <v>0</v>
      </c>
      <c r="J67" s="63">
        <v>0</v>
      </c>
      <c r="K67" s="63">
        <v>0</v>
      </c>
      <c r="L67" s="63">
        <v>0</v>
      </c>
      <c r="M67" s="63">
        <v>0</v>
      </c>
      <c r="N67" s="63">
        <v>0</v>
      </c>
      <c r="O67" s="63">
        <v>0</v>
      </c>
      <c r="P67">
        <f t="shared" ref="P67:P74" si="7">SQRT((((B67-$B$77)^2)+((C67-$C$77)^2)+((D67-$D$77)^2)+((E67-$E$77)^2)+((F67-$F$77)^2)+((G67-$G$77)^2)+((H67-$H$77)^2)+((I67-$I$77)^2)+((J67-$J$77)^2)+((K67-$K$77)^2)+((L67-$L$77)^2)+((M67-$M$77)^2)+((N67-$N$77)^2)+((O67-$O$77)^2)))</f>
        <v>1.4142135623730951</v>
      </c>
      <c r="Q67">
        <f t="shared" ref="Q67:Q75" si="8">SQRT((((B67-$B$78)^2)+((C67-$C$78)^2)+((D67-$D$78)^2)+((E67-$E$78)^2)+((F67-$F$78)^2)+((G67-$G$78)^2)+((H67-$H$78)^2)+((I67-$I$78)^2)+((J67-$J$78)^2)+((K67-$K$78)^2)+((L67-$L$78)^2)+((M67-$M$78)^2)+((N67-$N$78)^2)+((O67-$O$78)^2)))</f>
        <v>2</v>
      </c>
      <c r="R67">
        <f t="shared" ref="R67:R75" si="9">SQRT((((B67-$B$79)^2)+((C67-$C$79)^2)+((D67-$D$79)^2)+((E67-$E$79)^2)+((F67-$F$79)^2)+((G67-$G$79)^2)+((H67-$H$79)^2)+((I67-$I$79)^2)+((J67-$J$79)^2)+((K67-$K$79)^2)+((L67-$L$79)^2)+((M67-$M$79)^2)+((N67-$N$79)^2)+((O67-$O$79)^2)))</f>
        <v>2.8284271247461903</v>
      </c>
      <c r="S67">
        <f t="shared" si="6"/>
        <v>2.2360679774997898</v>
      </c>
      <c r="T67">
        <f t="shared" ref="T67:T75" si="10">SQRT((((B67-$B$81)^2)+((C67-$C$81)^2)+((D67-$D$81)^2)+((E67-$E$81)^2)+((F67-$F$81)^2)+((G67-$G$81)^2)+((H67-$H$81)^2)+((I67-$I$81)^2)+((J67-$J$81)^2)+((K67-$K$81)^2)+((L67-$L$81)^2)+((M67-$M$81)^2)+((N67-$N$81)^2)+((O67-$O$81)^2)))</f>
        <v>1.7320508075688772</v>
      </c>
      <c r="U67">
        <f t="shared" ref="U67:U75" si="11">MIN(P67:T67)</f>
        <v>1.4142135623730951</v>
      </c>
      <c r="V67" t="str">
        <f t="shared" ref="V67:V75" si="12">IF(MIN(P67:T67)=P67,"Cluster 0",IF(MIN(P67:T67)=Q67,"Cluster 1",IF(MIN(P67:T67)=R67,"Cluster 2",IF(MIN(P67:T67)=S67,"Cluster 3","Cluster 4"))))</f>
        <v>Cluster 0</v>
      </c>
    </row>
    <row r="68" spans="1:22">
      <c r="A68" s="61" t="s">
        <v>79</v>
      </c>
      <c r="B68" s="63">
        <v>1</v>
      </c>
      <c r="C68" s="63">
        <v>1</v>
      </c>
      <c r="D68" s="63">
        <v>0</v>
      </c>
      <c r="E68" s="63">
        <v>0</v>
      </c>
      <c r="F68" s="63">
        <v>0</v>
      </c>
      <c r="G68" s="63">
        <v>0</v>
      </c>
      <c r="H68" s="63">
        <v>0</v>
      </c>
      <c r="I68" s="63">
        <v>0</v>
      </c>
      <c r="J68" s="63">
        <v>0</v>
      </c>
      <c r="K68" s="63">
        <v>0</v>
      </c>
      <c r="L68" s="63">
        <v>0</v>
      </c>
      <c r="M68" s="63">
        <v>0</v>
      </c>
      <c r="N68" s="63">
        <v>0</v>
      </c>
      <c r="O68" s="63">
        <v>0</v>
      </c>
      <c r="P68">
        <f t="shared" si="7"/>
        <v>2.4494897427831779</v>
      </c>
      <c r="Q68">
        <f t="shared" si="8"/>
        <v>0</v>
      </c>
      <c r="R68">
        <f t="shared" si="9"/>
        <v>3.4641016151377544</v>
      </c>
      <c r="S68">
        <f t="shared" ref="S68:S75" si="13">SQRT((((B68-$B$80)^2)+((C68-$C$80)^2)+((D68-$D$80)^2)+((E68-$E$80)^2)+((F68-$F$80)^2)+((G68-$G$80)^2)+((H68-$H$80)^2)+((I68-$I$80)^2)+((J68-$J$80)^2)+((K68-$K$80)^2)+((L68-$L$80)^2)+((M68-$M$80)^2)+((N68-$N$80)^2)+((O68-$O$80)^2)))</f>
        <v>3</v>
      </c>
      <c r="T68">
        <f t="shared" si="10"/>
        <v>1</v>
      </c>
      <c r="U68">
        <f t="shared" si="11"/>
        <v>0</v>
      </c>
      <c r="V68" t="str">
        <f t="shared" si="12"/>
        <v>Cluster 1</v>
      </c>
    </row>
    <row r="69" spans="1:22">
      <c r="A69" s="61" t="s">
        <v>80</v>
      </c>
      <c r="B69" s="63">
        <v>1</v>
      </c>
      <c r="C69" s="63">
        <v>1</v>
      </c>
      <c r="D69" s="63">
        <v>1</v>
      </c>
      <c r="E69" s="63">
        <v>1</v>
      </c>
      <c r="F69" s="63">
        <v>1</v>
      </c>
      <c r="G69" s="63">
        <v>1</v>
      </c>
      <c r="H69" s="63">
        <v>1</v>
      </c>
      <c r="I69" s="63">
        <v>1</v>
      </c>
      <c r="J69" s="63">
        <v>1</v>
      </c>
      <c r="K69" s="63">
        <v>1</v>
      </c>
      <c r="L69" s="63">
        <v>1</v>
      </c>
      <c r="M69" s="63">
        <v>1</v>
      </c>
      <c r="N69" s="63">
        <v>0</v>
      </c>
      <c r="O69" s="63">
        <v>0</v>
      </c>
      <c r="P69">
        <f t="shared" si="7"/>
        <v>2</v>
      </c>
      <c r="Q69">
        <f t="shared" si="8"/>
        <v>3.1622776601683795</v>
      </c>
      <c r="R69">
        <f t="shared" si="9"/>
        <v>1.4142135623730951</v>
      </c>
      <c r="S69">
        <f t="shared" si="13"/>
        <v>1</v>
      </c>
      <c r="T69">
        <f t="shared" si="10"/>
        <v>3</v>
      </c>
      <c r="U69">
        <f t="shared" si="11"/>
        <v>1</v>
      </c>
      <c r="V69" t="str">
        <f t="shared" si="12"/>
        <v>Cluster 3</v>
      </c>
    </row>
    <row r="70" spans="1:22">
      <c r="A70" s="61" t="s">
        <v>81</v>
      </c>
      <c r="B70" s="63">
        <v>1</v>
      </c>
      <c r="C70" s="63">
        <v>1</v>
      </c>
      <c r="D70" s="63">
        <v>1</v>
      </c>
      <c r="E70" s="63">
        <v>1</v>
      </c>
      <c r="F70" s="63">
        <v>1</v>
      </c>
      <c r="G70" s="63">
        <v>1</v>
      </c>
      <c r="H70" s="63">
        <v>1</v>
      </c>
      <c r="I70" s="63">
        <v>1</v>
      </c>
      <c r="J70" s="63">
        <v>1</v>
      </c>
      <c r="K70" s="63">
        <v>1</v>
      </c>
      <c r="L70" s="63">
        <v>1</v>
      </c>
      <c r="M70" s="63">
        <v>0</v>
      </c>
      <c r="N70" s="63">
        <v>0</v>
      </c>
      <c r="O70" s="63">
        <v>0</v>
      </c>
      <c r="P70">
        <f t="shared" si="7"/>
        <v>1.7320508075688772</v>
      </c>
      <c r="Q70">
        <f t="shared" si="8"/>
        <v>3</v>
      </c>
      <c r="R70">
        <f t="shared" si="9"/>
        <v>1.7320508075688772</v>
      </c>
      <c r="S70">
        <f t="shared" si="13"/>
        <v>0</v>
      </c>
      <c r="T70">
        <f t="shared" si="10"/>
        <v>2.8284271247461903</v>
      </c>
      <c r="U70">
        <f t="shared" si="11"/>
        <v>0</v>
      </c>
      <c r="V70" t="str">
        <f t="shared" si="12"/>
        <v>Cluster 3</v>
      </c>
    </row>
    <row r="71" spans="1:22">
      <c r="A71" s="61" t="s">
        <v>82</v>
      </c>
      <c r="B71" s="63">
        <v>1</v>
      </c>
      <c r="C71" s="63">
        <v>1</v>
      </c>
      <c r="D71" s="63">
        <v>0</v>
      </c>
      <c r="E71" s="63">
        <v>0</v>
      </c>
      <c r="F71" s="63">
        <v>0</v>
      </c>
      <c r="G71" s="63">
        <v>0</v>
      </c>
      <c r="H71" s="63">
        <v>0</v>
      </c>
      <c r="I71" s="63">
        <v>0</v>
      </c>
      <c r="J71" s="63">
        <v>0</v>
      </c>
      <c r="K71" s="63">
        <v>0</v>
      </c>
      <c r="L71" s="63">
        <v>0</v>
      </c>
      <c r="M71" s="63">
        <v>0</v>
      </c>
      <c r="N71" s="63">
        <v>0</v>
      </c>
      <c r="O71" s="63">
        <v>0</v>
      </c>
      <c r="P71">
        <f t="shared" si="7"/>
        <v>2.4494897427831779</v>
      </c>
      <c r="Q71">
        <f t="shared" si="8"/>
        <v>0</v>
      </c>
      <c r="R71">
        <f t="shared" si="9"/>
        <v>3.4641016151377544</v>
      </c>
      <c r="S71">
        <f t="shared" si="13"/>
        <v>3</v>
      </c>
      <c r="T71">
        <f t="shared" si="10"/>
        <v>1</v>
      </c>
      <c r="U71">
        <f t="shared" si="11"/>
        <v>0</v>
      </c>
      <c r="V71" t="str">
        <f t="shared" si="12"/>
        <v>Cluster 1</v>
      </c>
    </row>
    <row r="72" spans="1:22">
      <c r="A72" s="61" t="s">
        <v>83</v>
      </c>
      <c r="B72" s="63">
        <v>1</v>
      </c>
      <c r="C72" s="63">
        <v>1</v>
      </c>
      <c r="D72" s="63">
        <v>1</v>
      </c>
      <c r="E72" s="63">
        <v>1</v>
      </c>
      <c r="F72" s="63">
        <v>1</v>
      </c>
      <c r="G72" s="63">
        <v>1</v>
      </c>
      <c r="H72" s="63">
        <v>1</v>
      </c>
      <c r="I72" s="63">
        <v>1</v>
      </c>
      <c r="J72" s="63">
        <v>1</v>
      </c>
      <c r="K72" s="63">
        <v>1</v>
      </c>
      <c r="L72" s="63">
        <v>1</v>
      </c>
      <c r="M72" s="63">
        <v>1</v>
      </c>
      <c r="N72" s="63">
        <v>1</v>
      </c>
      <c r="O72" s="63">
        <v>0</v>
      </c>
      <c r="P72">
        <f t="shared" si="7"/>
        <v>2.2360679774997898</v>
      </c>
      <c r="Q72">
        <f t="shared" si="8"/>
        <v>3.3166247903553998</v>
      </c>
      <c r="R72">
        <f t="shared" si="9"/>
        <v>1</v>
      </c>
      <c r="S72">
        <f t="shared" si="13"/>
        <v>1.4142135623730951</v>
      </c>
      <c r="T72">
        <f t="shared" si="10"/>
        <v>3.1622776601683795</v>
      </c>
      <c r="U72">
        <f t="shared" si="11"/>
        <v>1</v>
      </c>
      <c r="V72" t="str">
        <f t="shared" si="12"/>
        <v>Cluster 2</v>
      </c>
    </row>
    <row r="73" spans="1:22">
      <c r="A73" s="61" t="s">
        <v>84</v>
      </c>
      <c r="B73" s="63">
        <v>1</v>
      </c>
      <c r="C73" s="63">
        <v>1</v>
      </c>
      <c r="D73" s="63">
        <v>1</v>
      </c>
      <c r="E73" s="63">
        <v>1</v>
      </c>
      <c r="F73" s="63">
        <v>1</v>
      </c>
      <c r="G73" s="63">
        <v>1</v>
      </c>
      <c r="H73" s="63">
        <v>1</v>
      </c>
      <c r="I73" s="63">
        <v>1</v>
      </c>
      <c r="J73" s="63">
        <v>1</v>
      </c>
      <c r="K73" s="63">
        <v>1</v>
      </c>
      <c r="L73" s="63">
        <v>1</v>
      </c>
      <c r="M73" s="63">
        <v>1</v>
      </c>
      <c r="N73" s="63">
        <v>1</v>
      </c>
      <c r="O73" s="63">
        <v>1</v>
      </c>
      <c r="P73">
        <f t="shared" si="7"/>
        <v>2.4494897427831779</v>
      </c>
      <c r="Q73">
        <f t="shared" si="8"/>
        <v>3.4641016151377544</v>
      </c>
      <c r="R73">
        <f t="shared" si="9"/>
        <v>0</v>
      </c>
      <c r="S73">
        <f t="shared" si="13"/>
        <v>1.7320508075688772</v>
      </c>
      <c r="T73">
        <f t="shared" si="10"/>
        <v>3.3166247903553998</v>
      </c>
      <c r="U73">
        <f t="shared" si="11"/>
        <v>0</v>
      </c>
      <c r="V73" t="str">
        <f t="shared" si="12"/>
        <v>Cluster 2</v>
      </c>
    </row>
    <row r="74" spans="1:22">
      <c r="A74" s="61" t="s">
        <v>85</v>
      </c>
      <c r="B74" s="63">
        <v>1</v>
      </c>
      <c r="C74" s="63">
        <v>1</v>
      </c>
      <c r="D74" s="63">
        <v>1</v>
      </c>
      <c r="E74" s="63">
        <v>1</v>
      </c>
      <c r="F74" s="63">
        <v>1</v>
      </c>
      <c r="G74" s="63">
        <v>1</v>
      </c>
      <c r="H74" s="63">
        <v>1</v>
      </c>
      <c r="I74" s="63">
        <v>1</v>
      </c>
      <c r="J74" s="63">
        <v>1</v>
      </c>
      <c r="K74" s="63">
        <v>1</v>
      </c>
      <c r="L74" s="63">
        <v>1</v>
      </c>
      <c r="M74" s="63">
        <v>0</v>
      </c>
      <c r="N74" s="63">
        <v>0</v>
      </c>
      <c r="O74" s="63">
        <v>0</v>
      </c>
      <c r="P74" s="68">
        <f t="shared" si="7"/>
        <v>1.7320508075688772</v>
      </c>
      <c r="Q74" s="68">
        <f t="shared" si="8"/>
        <v>3</v>
      </c>
      <c r="R74" s="68">
        <f t="shared" si="9"/>
        <v>1.7320508075688772</v>
      </c>
      <c r="S74" s="68">
        <f t="shared" si="13"/>
        <v>0</v>
      </c>
      <c r="T74" s="68">
        <f t="shared" si="10"/>
        <v>2.8284271247461903</v>
      </c>
      <c r="U74">
        <f t="shared" si="11"/>
        <v>0</v>
      </c>
      <c r="V74" t="str">
        <f t="shared" si="12"/>
        <v>Cluster 3</v>
      </c>
    </row>
    <row r="75" spans="1:22">
      <c r="A75" s="61" t="s">
        <v>86</v>
      </c>
      <c r="B75" s="63">
        <v>1</v>
      </c>
      <c r="C75" s="63">
        <v>1</v>
      </c>
      <c r="D75" s="63">
        <v>1</v>
      </c>
      <c r="E75" s="63">
        <v>1</v>
      </c>
      <c r="F75" s="63">
        <v>1</v>
      </c>
      <c r="G75" s="63">
        <v>1</v>
      </c>
      <c r="H75" s="63">
        <v>1</v>
      </c>
      <c r="I75" s="63">
        <v>1</v>
      </c>
      <c r="J75" s="63">
        <v>1</v>
      </c>
      <c r="K75" s="63">
        <v>1</v>
      </c>
      <c r="L75" s="63">
        <v>1</v>
      </c>
      <c r="M75" s="63">
        <v>1</v>
      </c>
      <c r="N75" s="63">
        <v>1</v>
      </c>
      <c r="O75" s="63">
        <v>1</v>
      </c>
      <c r="P75" s="68">
        <f>SQRT((((B75-$B$77)^2)+((C75-$C$77)^2)+((D75-$D$77)^2)+((E75-$E$77)^2)+((F75-$F$77)^2)+((G75-$G$77)^2)+((H75-$H$77)^2)+((I75-$I$77)^2)+((J75-$J$77)^2)+((K75-$K$77)^2)+((L75-$L$77)^2)+((M75-$M$77)^2)+((N75-$N$77)^2)+((O75-$O$77)^2)))</f>
        <v>2.4494897427831779</v>
      </c>
      <c r="Q75" s="68">
        <f t="shared" si="8"/>
        <v>3.4641016151377544</v>
      </c>
      <c r="R75" s="68">
        <f t="shared" si="9"/>
        <v>0</v>
      </c>
      <c r="S75" s="68">
        <f t="shared" si="13"/>
        <v>1.7320508075688772</v>
      </c>
      <c r="T75" s="68">
        <f t="shared" si="10"/>
        <v>3.3166247903553998</v>
      </c>
      <c r="U75">
        <f t="shared" si="11"/>
        <v>0</v>
      </c>
      <c r="V75" t="str">
        <f t="shared" si="12"/>
        <v>Cluster 2</v>
      </c>
    </row>
    <row r="76" spans="1:22">
      <c r="P76" s="52">
        <f>COUNTIF(V2:V75, "Cluster 0")</f>
        <v>7</v>
      </c>
      <c r="Q76" s="53">
        <f>COUNTIF(V2:V75, "Cluster 1")</f>
        <v>18</v>
      </c>
      <c r="R76" s="54">
        <f>COUNTIF(V2:V75, "Cluster 2")</f>
        <v>23</v>
      </c>
      <c r="S76" s="55">
        <f>COUNTIF(V2:V75, "Cluster 3")</f>
        <v>13</v>
      </c>
      <c r="T76" s="56">
        <f>COUNTIF(V2:V75, "Cluster 4")</f>
        <v>13</v>
      </c>
    </row>
    <row r="77" spans="1:22">
      <c r="A77" s="49" t="s">
        <v>91</v>
      </c>
      <c r="B77" s="50">
        <v>1</v>
      </c>
      <c r="C77" s="50">
        <v>1</v>
      </c>
      <c r="D77" s="50">
        <v>1</v>
      </c>
      <c r="E77" s="50">
        <v>1</v>
      </c>
      <c r="F77" s="50">
        <v>1</v>
      </c>
      <c r="G77" s="50">
        <v>1</v>
      </c>
      <c r="H77" s="50">
        <v>1</v>
      </c>
      <c r="I77" s="50">
        <v>1</v>
      </c>
      <c r="J77" s="50">
        <v>0</v>
      </c>
      <c r="K77" s="50">
        <v>0</v>
      </c>
      <c r="L77" s="50">
        <v>0</v>
      </c>
      <c r="M77" s="50">
        <v>0</v>
      </c>
      <c r="N77" s="50">
        <v>0</v>
      </c>
      <c r="O77" s="50">
        <v>0</v>
      </c>
      <c r="P77" s="57"/>
    </row>
    <row r="78" spans="1:22">
      <c r="A78" s="51" t="s">
        <v>87</v>
      </c>
      <c r="B78" s="50">
        <v>1</v>
      </c>
      <c r="C78" s="50">
        <v>1</v>
      </c>
      <c r="D78" s="50">
        <v>0</v>
      </c>
      <c r="E78" s="50">
        <v>0</v>
      </c>
      <c r="F78" s="50">
        <v>0</v>
      </c>
      <c r="G78" s="50">
        <v>0</v>
      </c>
      <c r="H78" s="50">
        <v>0</v>
      </c>
      <c r="I78" s="50">
        <v>0</v>
      </c>
      <c r="J78" s="50">
        <v>0</v>
      </c>
      <c r="K78" s="50">
        <v>0</v>
      </c>
      <c r="L78" s="50">
        <v>0</v>
      </c>
      <c r="M78" s="50">
        <v>0</v>
      </c>
      <c r="N78" s="50">
        <v>0</v>
      </c>
      <c r="O78" s="50">
        <v>0</v>
      </c>
      <c r="P78" s="58"/>
    </row>
    <row r="79" spans="1:22">
      <c r="A79" s="51" t="s">
        <v>88</v>
      </c>
      <c r="B79" s="50">
        <v>1</v>
      </c>
      <c r="C79" s="50">
        <v>1</v>
      </c>
      <c r="D79" s="50">
        <v>1</v>
      </c>
      <c r="E79" s="50">
        <v>1</v>
      </c>
      <c r="F79" s="50">
        <v>1</v>
      </c>
      <c r="G79" s="50">
        <v>1</v>
      </c>
      <c r="H79" s="50">
        <v>1</v>
      </c>
      <c r="I79" s="50">
        <v>1</v>
      </c>
      <c r="J79" s="50">
        <v>1</v>
      </c>
      <c r="K79" s="50">
        <v>1</v>
      </c>
      <c r="L79" s="50">
        <v>1</v>
      </c>
      <c r="M79" s="50">
        <v>1</v>
      </c>
      <c r="N79" s="50">
        <v>1</v>
      </c>
      <c r="O79" s="50">
        <v>1</v>
      </c>
      <c r="P79" s="58"/>
    </row>
    <row r="80" spans="1:22">
      <c r="A80" s="51" t="s">
        <v>89</v>
      </c>
      <c r="B80" s="50">
        <v>1</v>
      </c>
      <c r="C80" s="50">
        <v>1</v>
      </c>
      <c r="D80" s="50">
        <v>1</v>
      </c>
      <c r="E80" s="50">
        <v>1</v>
      </c>
      <c r="F80" s="50">
        <v>1</v>
      </c>
      <c r="G80" s="50">
        <v>1</v>
      </c>
      <c r="H80" s="50">
        <v>1</v>
      </c>
      <c r="I80" s="50">
        <v>1</v>
      </c>
      <c r="J80" s="50">
        <v>1</v>
      </c>
      <c r="K80" s="50">
        <v>1</v>
      </c>
      <c r="L80" s="50">
        <v>1</v>
      </c>
      <c r="M80" s="50">
        <v>0</v>
      </c>
      <c r="N80" s="50">
        <v>0</v>
      </c>
      <c r="O80" s="50">
        <v>0</v>
      </c>
      <c r="P80" s="58"/>
    </row>
    <row r="81" spans="1:22">
      <c r="A81" s="51" t="s">
        <v>90</v>
      </c>
      <c r="B81" s="50">
        <v>1</v>
      </c>
      <c r="C81" s="50">
        <v>1</v>
      </c>
      <c r="D81" s="50">
        <v>1</v>
      </c>
      <c r="E81" s="50">
        <v>0</v>
      </c>
      <c r="F81" s="50">
        <v>0</v>
      </c>
      <c r="G81" s="50">
        <v>0</v>
      </c>
      <c r="H81" s="50">
        <v>0</v>
      </c>
      <c r="I81" s="50">
        <v>0</v>
      </c>
      <c r="J81" s="50">
        <v>0</v>
      </c>
      <c r="K81" s="50">
        <v>0</v>
      </c>
      <c r="L81" s="50">
        <v>0</v>
      </c>
      <c r="M81" s="50">
        <v>0</v>
      </c>
      <c r="N81" s="50">
        <v>0</v>
      </c>
      <c r="O81" s="50">
        <v>0</v>
      </c>
      <c r="P81" s="58"/>
    </row>
    <row r="83" spans="1:22">
      <c r="A83" s="232" t="s">
        <v>126</v>
      </c>
      <c r="B83" s="232"/>
      <c r="C83" s="232"/>
      <c r="D83" s="232"/>
      <c r="E83" s="232"/>
      <c r="F83" s="232"/>
      <c r="G83" s="232"/>
      <c r="H83" s="232"/>
      <c r="I83" s="232"/>
      <c r="J83" s="232"/>
      <c r="K83" s="232"/>
      <c r="L83" s="232"/>
      <c r="M83" s="232"/>
      <c r="N83" s="232"/>
      <c r="O83" s="232"/>
      <c r="P83" s="232"/>
      <c r="Q83" s="232"/>
      <c r="R83" s="232"/>
      <c r="S83" s="232"/>
      <c r="T83" s="232"/>
      <c r="U83" s="232"/>
      <c r="V83" s="232"/>
    </row>
    <row r="84" spans="1:22">
      <c r="A84" s="232"/>
      <c r="B84" s="232"/>
      <c r="C84" s="232"/>
      <c r="D84" s="232"/>
      <c r="E84" s="232"/>
      <c r="F84" s="232"/>
      <c r="G84" s="232"/>
      <c r="H84" s="232"/>
      <c r="I84" s="232"/>
      <c r="J84" s="232"/>
      <c r="K84" s="232"/>
      <c r="L84" s="232"/>
      <c r="M84" s="232"/>
      <c r="N84" s="232"/>
      <c r="O84" s="232"/>
      <c r="P84" s="232"/>
      <c r="Q84" s="232"/>
      <c r="R84" s="232"/>
      <c r="S84" s="232"/>
      <c r="T84" s="232"/>
      <c r="U84" s="232"/>
      <c r="V84" s="232"/>
    </row>
    <row r="85" spans="1:22">
      <c r="A85" s="233"/>
      <c r="B85" s="63">
        <v>1</v>
      </c>
      <c r="C85" s="63">
        <v>1</v>
      </c>
      <c r="D85" s="63">
        <v>1</v>
      </c>
      <c r="E85" s="63">
        <v>1</v>
      </c>
      <c r="F85" s="63">
        <v>1</v>
      </c>
      <c r="G85" s="63">
        <v>1</v>
      </c>
      <c r="H85" s="63">
        <v>0</v>
      </c>
      <c r="I85" s="63">
        <v>0</v>
      </c>
      <c r="J85" s="63">
        <v>0</v>
      </c>
      <c r="K85" s="63">
        <v>0</v>
      </c>
      <c r="L85" s="63">
        <v>0</v>
      </c>
      <c r="M85" s="63">
        <v>0</v>
      </c>
      <c r="N85" s="63">
        <v>0</v>
      </c>
      <c r="O85" s="63">
        <v>0</v>
      </c>
      <c r="P85">
        <v>1.4142135623730951</v>
      </c>
      <c r="Q85">
        <v>2</v>
      </c>
      <c r="R85">
        <v>2.8284271247461903</v>
      </c>
      <c r="S85">
        <v>2.2360679774997898</v>
      </c>
      <c r="T85">
        <v>1.7320508075688772</v>
      </c>
      <c r="U85">
        <v>1.4142135623730951</v>
      </c>
      <c r="V85" t="s">
        <v>92</v>
      </c>
    </row>
    <row r="86" spans="1:22">
      <c r="A86" s="233"/>
      <c r="B86" s="63">
        <v>1</v>
      </c>
      <c r="C86" s="63">
        <v>1</v>
      </c>
      <c r="D86" s="63">
        <v>1</v>
      </c>
      <c r="E86" s="63">
        <v>1</v>
      </c>
      <c r="F86" s="63">
        <v>1</v>
      </c>
      <c r="G86" s="63">
        <v>1</v>
      </c>
      <c r="H86" s="63">
        <v>1</v>
      </c>
      <c r="I86" s="63">
        <v>1</v>
      </c>
      <c r="J86" s="63">
        <v>0</v>
      </c>
      <c r="K86" s="63">
        <v>0</v>
      </c>
      <c r="L86" s="63">
        <v>0</v>
      </c>
      <c r="M86" s="63">
        <v>0</v>
      </c>
      <c r="N86" s="63">
        <v>0</v>
      </c>
      <c r="O86" s="63">
        <v>0</v>
      </c>
      <c r="P86">
        <v>0</v>
      </c>
      <c r="Q86">
        <v>2.4494897427831779</v>
      </c>
      <c r="R86">
        <v>2.4494897427831779</v>
      </c>
      <c r="S86">
        <v>1.7320508075688772</v>
      </c>
      <c r="T86">
        <v>2.2360679774997898</v>
      </c>
      <c r="U86">
        <v>0</v>
      </c>
      <c r="V86" t="s">
        <v>92</v>
      </c>
    </row>
    <row r="87" spans="1:22">
      <c r="A87" s="233"/>
      <c r="B87" s="63">
        <v>1</v>
      </c>
      <c r="C87" s="63">
        <v>1</v>
      </c>
      <c r="D87" s="63">
        <v>1</v>
      </c>
      <c r="E87" s="63">
        <v>1</v>
      </c>
      <c r="F87" s="63">
        <v>1</v>
      </c>
      <c r="G87" s="63">
        <v>1</v>
      </c>
      <c r="H87" s="63">
        <v>0</v>
      </c>
      <c r="I87" s="63">
        <v>0</v>
      </c>
      <c r="J87" s="63">
        <v>0</v>
      </c>
      <c r="K87" s="63">
        <v>0</v>
      </c>
      <c r="L87" s="63">
        <v>0</v>
      </c>
      <c r="M87" s="63">
        <v>0</v>
      </c>
      <c r="N87" s="63">
        <v>0</v>
      </c>
      <c r="O87" s="63">
        <v>0</v>
      </c>
      <c r="P87">
        <v>1.4142135623730951</v>
      </c>
      <c r="Q87">
        <v>2</v>
      </c>
      <c r="R87">
        <v>2.8284271247461903</v>
      </c>
      <c r="S87">
        <v>2.2360679774997898</v>
      </c>
      <c r="T87">
        <v>1.7320508075688772</v>
      </c>
      <c r="U87">
        <v>1.4142135623730951</v>
      </c>
      <c r="V87" t="s">
        <v>92</v>
      </c>
    </row>
    <row r="88" spans="1:22">
      <c r="A88" s="233"/>
      <c r="B88" s="63">
        <v>1</v>
      </c>
      <c r="C88" s="63">
        <v>1</v>
      </c>
      <c r="D88" s="63">
        <v>1</v>
      </c>
      <c r="E88" s="63">
        <v>1</v>
      </c>
      <c r="F88" s="63">
        <v>1</v>
      </c>
      <c r="G88" s="63">
        <v>1</v>
      </c>
      <c r="H88" s="63">
        <v>1</v>
      </c>
      <c r="I88" s="63">
        <v>1</v>
      </c>
      <c r="J88" s="63">
        <v>0</v>
      </c>
      <c r="K88" s="63">
        <v>0</v>
      </c>
      <c r="L88" s="63">
        <v>0</v>
      </c>
      <c r="M88" s="63">
        <v>0</v>
      </c>
      <c r="N88" s="63">
        <v>0</v>
      </c>
      <c r="O88" s="63">
        <v>0</v>
      </c>
      <c r="P88">
        <v>0</v>
      </c>
      <c r="Q88">
        <v>2.4494897427831779</v>
      </c>
      <c r="R88">
        <v>2.4494897427831779</v>
      </c>
      <c r="S88">
        <v>1.7320508075688772</v>
      </c>
      <c r="T88">
        <v>2.2360679774997898</v>
      </c>
      <c r="U88">
        <v>0</v>
      </c>
      <c r="V88" t="s">
        <v>92</v>
      </c>
    </row>
    <row r="89" spans="1:22">
      <c r="A89" s="233"/>
      <c r="B89" s="63">
        <v>1</v>
      </c>
      <c r="C89" s="63">
        <v>1</v>
      </c>
      <c r="D89" s="63">
        <v>1</v>
      </c>
      <c r="E89" s="63">
        <v>1</v>
      </c>
      <c r="F89" s="63">
        <v>1</v>
      </c>
      <c r="G89" s="63">
        <v>1</v>
      </c>
      <c r="H89" s="63">
        <v>1</v>
      </c>
      <c r="I89" s="63">
        <v>1</v>
      </c>
      <c r="J89" s="63">
        <v>0</v>
      </c>
      <c r="K89" s="63">
        <v>0</v>
      </c>
      <c r="L89" s="63">
        <v>0</v>
      </c>
      <c r="M89" s="63">
        <v>0</v>
      </c>
      <c r="N89" s="63">
        <v>0</v>
      </c>
      <c r="O89" s="63">
        <v>0</v>
      </c>
      <c r="P89">
        <v>0</v>
      </c>
      <c r="Q89">
        <v>2.4494897427831779</v>
      </c>
      <c r="R89">
        <v>2.4494897427831779</v>
      </c>
      <c r="S89">
        <v>1.7320508075688772</v>
      </c>
      <c r="T89">
        <v>2.2360679774997898</v>
      </c>
      <c r="U89">
        <v>0</v>
      </c>
      <c r="V89" t="s">
        <v>92</v>
      </c>
    </row>
    <row r="90" spans="1:22">
      <c r="A90" s="233"/>
      <c r="B90" s="63">
        <v>1</v>
      </c>
      <c r="C90" s="63">
        <v>1</v>
      </c>
      <c r="D90" s="63">
        <v>1</v>
      </c>
      <c r="E90" s="63">
        <v>1</v>
      </c>
      <c r="F90" s="63">
        <v>1</v>
      </c>
      <c r="G90" s="63">
        <v>1</v>
      </c>
      <c r="H90" s="63">
        <v>1</v>
      </c>
      <c r="I90" s="63">
        <v>1</v>
      </c>
      <c r="J90" s="63">
        <v>0</v>
      </c>
      <c r="K90" s="63">
        <v>0</v>
      </c>
      <c r="L90" s="63">
        <v>0</v>
      </c>
      <c r="M90" s="63">
        <v>0</v>
      </c>
      <c r="N90" s="63">
        <v>0</v>
      </c>
      <c r="O90" s="63">
        <v>0</v>
      </c>
      <c r="P90">
        <v>0</v>
      </c>
      <c r="Q90">
        <v>2.4494897427831779</v>
      </c>
      <c r="R90">
        <v>2.4494897427831779</v>
      </c>
      <c r="S90">
        <v>1.7320508075688772</v>
      </c>
      <c r="T90">
        <v>2.2360679774997898</v>
      </c>
      <c r="U90">
        <v>0</v>
      </c>
      <c r="V90" t="s">
        <v>92</v>
      </c>
    </row>
    <row r="91" spans="1:22">
      <c r="A91" s="233"/>
      <c r="B91" s="63">
        <v>1</v>
      </c>
      <c r="C91" s="63">
        <v>1</v>
      </c>
      <c r="D91" s="63">
        <v>1</v>
      </c>
      <c r="E91" s="63">
        <v>1</v>
      </c>
      <c r="F91" s="63">
        <v>1</v>
      </c>
      <c r="G91" s="63">
        <v>1</v>
      </c>
      <c r="H91" s="63">
        <v>0</v>
      </c>
      <c r="I91" s="63">
        <v>0</v>
      </c>
      <c r="J91" s="63">
        <v>0</v>
      </c>
      <c r="K91" s="63">
        <v>0</v>
      </c>
      <c r="L91" s="63">
        <v>0</v>
      </c>
      <c r="M91" s="63">
        <v>0</v>
      </c>
      <c r="N91" s="63">
        <v>0</v>
      </c>
      <c r="O91" s="63">
        <v>0</v>
      </c>
      <c r="P91">
        <v>1.4142135623730951</v>
      </c>
      <c r="Q91">
        <v>2</v>
      </c>
      <c r="R91">
        <v>2.8284271247461903</v>
      </c>
      <c r="S91">
        <v>2.2360679774997898</v>
      </c>
      <c r="T91">
        <v>1.7320508075688772</v>
      </c>
      <c r="U91">
        <v>1.4142135623730951</v>
      </c>
      <c r="V91" t="s">
        <v>92</v>
      </c>
    </row>
    <row r="92" spans="1:22">
      <c r="A92" t="s">
        <v>91</v>
      </c>
      <c r="B92" s="66">
        <f>SUM(B85:B91)/7</f>
        <v>1</v>
      </c>
      <c r="C92" s="66">
        <f t="shared" ref="C92:O92" si="14">SUM(C85:C91)/7</f>
        <v>1</v>
      </c>
      <c r="D92" s="66">
        <f t="shared" si="14"/>
        <v>1</v>
      </c>
      <c r="E92" s="66">
        <f t="shared" si="14"/>
        <v>1</v>
      </c>
      <c r="F92" s="66">
        <f t="shared" si="14"/>
        <v>1</v>
      </c>
      <c r="G92" s="66">
        <f t="shared" si="14"/>
        <v>1</v>
      </c>
      <c r="H92" s="66">
        <f t="shared" si="14"/>
        <v>0.5714285714285714</v>
      </c>
      <c r="I92" s="66">
        <f t="shared" si="14"/>
        <v>0.5714285714285714</v>
      </c>
      <c r="J92" s="66">
        <f t="shared" si="14"/>
        <v>0</v>
      </c>
      <c r="K92" s="66">
        <f t="shared" si="14"/>
        <v>0</v>
      </c>
      <c r="L92" s="66">
        <f t="shared" si="14"/>
        <v>0</v>
      </c>
      <c r="M92" s="66">
        <f t="shared" si="14"/>
        <v>0</v>
      </c>
      <c r="N92" s="66">
        <f t="shared" si="14"/>
        <v>0</v>
      </c>
      <c r="O92" s="66">
        <f t="shared" si="14"/>
        <v>0</v>
      </c>
    </row>
    <row r="94" spans="1:22">
      <c r="A94" s="233"/>
      <c r="B94" s="60">
        <v>1</v>
      </c>
      <c r="C94" s="60">
        <v>0</v>
      </c>
      <c r="D94" s="60">
        <v>0</v>
      </c>
      <c r="E94" s="60">
        <v>0</v>
      </c>
      <c r="F94" s="60">
        <v>0</v>
      </c>
      <c r="G94" s="60">
        <v>0</v>
      </c>
      <c r="H94" s="60">
        <v>0</v>
      </c>
      <c r="I94" s="60">
        <v>0</v>
      </c>
      <c r="J94" s="60">
        <v>0</v>
      </c>
      <c r="K94" s="60">
        <v>0</v>
      </c>
      <c r="L94" s="60">
        <v>0</v>
      </c>
      <c r="M94" s="60">
        <v>0</v>
      </c>
      <c r="N94" s="60">
        <v>0</v>
      </c>
      <c r="O94" s="60">
        <v>0</v>
      </c>
      <c r="P94">
        <v>2.6457513110645907</v>
      </c>
      <c r="Q94">
        <v>1</v>
      </c>
      <c r="R94">
        <v>3.6055512754639891</v>
      </c>
      <c r="S94">
        <v>3.1622776601683795</v>
      </c>
      <c r="T94">
        <v>1.4142135623730951</v>
      </c>
      <c r="U94">
        <v>1</v>
      </c>
      <c r="V94" t="s">
        <v>93</v>
      </c>
    </row>
    <row r="95" spans="1:22">
      <c r="A95" s="233"/>
      <c r="B95" s="60">
        <v>1</v>
      </c>
      <c r="C95" s="60">
        <v>0</v>
      </c>
      <c r="D95" s="60">
        <v>0</v>
      </c>
      <c r="E95" s="60">
        <v>0</v>
      </c>
      <c r="F95" s="60">
        <v>0</v>
      </c>
      <c r="G95" s="60">
        <v>0</v>
      </c>
      <c r="H95" s="60">
        <v>0</v>
      </c>
      <c r="I95" s="60">
        <v>0</v>
      </c>
      <c r="J95" s="60">
        <v>0</v>
      </c>
      <c r="K95" s="60">
        <v>0</v>
      </c>
      <c r="L95" s="60">
        <v>0</v>
      </c>
      <c r="M95" s="60">
        <v>0</v>
      </c>
      <c r="N95" s="60">
        <v>0</v>
      </c>
      <c r="O95" s="60">
        <v>0</v>
      </c>
      <c r="P95">
        <v>2.6457513110645907</v>
      </c>
      <c r="Q95">
        <v>1</v>
      </c>
      <c r="R95">
        <v>3.6055512754639891</v>
      </c>
      <c r="S95">
        <v>3.1622776601683795</v>
      </c>
      <c r="T95">
        <v>1.4142135623730951</v>
      </c>
      <c r="U95">
        <v>1</v>
      </c>
      <c r="V95" t="s">
        <v>93</v>
      </c>
    </row>
    <row r="96" spans="1:22">
      <c r="A96" s="233"/>
      <c r="B96" s="63">
        <v>1</v>
      </c>
      <c r="C96" s="63">
        <v>0</v>
      </c>
      <c r="D96" s="63">
        <v>0</v>
      </c>
      <c r="E96" s="63">
        <v>0</v>
      </c>
      <c r="F96" s="63">
        <v>0</v>
      </c>
      <c r="G96" s="63">
        <v>0</v>
      </c>
      <c r="H96" s="63">
        <v>0</v>
      </c>
      <c r="I96" s="63">
        <v>0</v>
      </c>
      <c r="J96" s="63">
        <v>0</v>
      </c>
      <c r="K96" s="63">
        <v>0</v>
      </c>
      <c r="L96" s="63">
        <v>0</v>
      </c>
      <c r="M96" s="63">
        <v>0</v>
      </c>
      <c r="N96" s="63">
        <v>0</v>
      </c>
      <c r="O96" s="63">
        <v>0</v>
      </c>
      <c r="P96">
        <v>2.6457513110645907</v>
      </c>
      <c r="Q96">
        <v>1</v>
      </c>
      <c r="R96">
        <v>3.6055512754639891</v>
      </c>
      <c r="S96">
        <v>3.1622776601683795</v>
      </c>
      <c r="T96">
        <v>1.4142135623730951</v>
      </c>
      <c r="U96">
        <v>1</v>
      </c>
      <c r="V96" t="s">
        <v>93</v>
      </c>
    </row>
    <row r="97" spans="1:22">
      <c r="A97" s="233"/>
      <c r="B97" s="63">
        <v>1</v>
      </c>
      <c r="C97" s="63">
        <v>0</v>
      </c>
      <c r="D97" s="63">
        <v>0</v>
      </c>
      <c r="E97" s="63">
        <v>0</v>
      </c>
      <c r="F97" s="63">
        <v>0</v>
      </c>
      <c r="G97" s="63">
        <v>0</v>
      </c>
      <c r="H97" s="63">
        <v>0</v>
      </c>
      <c r="I97" s="63">
        <v>0</v>
      </c>
      <c r="J97" s="63">
        <v>0</v>
      </c>
      <c r="K97" s="63">
        <v>0</v>
      </c>
      <c r="L97" s="63">
        <v>0</v>
      </c>
      <c r="M97" s="63">
        <v>0</v>
      </c>
      <c r="N97" s="63">
        <v>0</v>
      </c>
      <c r="O97" s="63">
        <v>0</v>
      </c>
      <c r="P97">
        <v>2.6457513110645907</v>
      </c>
      <c r="Q97">
        <v>1</v>
      </c>
      <c r="R97">
        <v>3.6055512754639891</v>
      </c>
      <c r="S97">
        <v>3.1622776601683795</v>
      </c>
      <c r="T97">
        <v>1.4142135623730951</v>
      </c>
      <c r="U97">
        <v>1</v>
      </c>
      <c r="V97" t="s">
        <v>93</v>
      </c>
    </row>
    <row r="98" spans="1:22">
      <c r="A98" s="233"/>
      <c r="B98" s="63">
        <v>1</v>
      </c>
      <c r="C98" s="63">
        <v>1</v>
      </c>
      <c r="D98" s="63">
        <v>0</v>
      </c>
      <c r="E98" s="63">
        <v>0</v>
      </c>
      <c r="F98" s="63">
        <v>0</v>
      </c>
      <c r="G98" s="63">
        <v>0</v>
      </c>
      <c r="H98" s="63">
        <v>0</v>
      </c>
      <c r="I98" s="63">
        <v>0</v>
      </c>
      <c r="J98" s="63">
        <v>0</v>
      </c>
      <c r="K98" s="63">
        <v>0</v>
      </c>
      <c r="L98" s="63">
        <v>0</v>
      </c>
      <c r="M98" s="63">
        <v>0</v>
      </c>
      <c r="N98" s="63">
        <v>0</v>
      </c>
      <c r="O98" s="63">
        <v>0</v>
      </c>
      <c r="P98">
        <v>2.4494897427831779</v>
      </c>
      <c r="Q98">
        <v>0</v>
      </c>
      <c r="R98">
        <v>3.4641016151377544</v>
      </c>
      <c r="S98">
        <v>3</v>
      </c>
      <c r="T98">
        <v>1</v>
      </c>
      <c r="U98">
        <v>0</v>
      </c>
      <c r="V98" t="s">
        <v>93</v>
      </c>
    </row>
    <row r="99" spans="1:22">
      <c r="A99" s="233"/>
      <c r="B99" s="63">
        <v>1</v>
      </c>
      <c r="C99" s="63">
        <v>0</v>
      </c>
      <c r="D99" s="63">
        <v>0</v>
      </c>
      <c r="E99" s="63">
        <v>0</v>
      </c>
      <c r="F99" s="63">
        <v>0</v>
      </c>
      <c r="G99" s="63">
        <v>0</v>
      </c>
      <c r="H99" s="63">
        <v>0</v>
      </c>
      <c r="I99" s="63">
        <v>0</v>
      </c>
      <c r="J99" s="63">
        <v>0</v>
      </c>
      <c r="K99" s="63">
        <v>0</v>
      </c>
      <c r="L99" s="63">
        <v>0</v>
      </c>
      <c r="M99" s="63">
        <v>0</v>
      </c>
      <c r="N99" s="63">
        <v>0</v>
      </c>
      <c r="O99" s="63">
        <v>0</v>
      </c>
      <c r="P99">
        <v>2.6457513110645907</v>
      </c>
      <c r="Q99">
        <v>1</v>
      </c>
      <c r="R99">
        <v>3.6055512754639891</v>
      </c>
      <c r="S99">
        <v>3.1622776601683795</v>
      </c>
      <c r="T99">
        <v>1.4142135623730951</v>
      </c>
      <c r="U99">
        <v>1</v>
      </c>
      <c r="V99" t="s">
        <v>93</v>
      </c>
    </row>
    <row r="100" spans="1:22">
      <c r="A100" s="233"/>
      <c r="B100" s="63">
        <v>1</v>
      </c>
      <c r="C100" s="63">
        <v>1</v>
      </c>
      <c r="D100" s="63">
        <v>0</v>
      </c>
      <c r="E100" s="63">
        <v>0</v>
      </c>
      <c r="F100" s="63">
        <v>0</v>
      </c>
      <c r="G100" s="63">
        <v>0</v>
      </c>
      <c r="H100" s="63">
        <v>0</v>
      </c>
      <c r="I100" s="63">
        <v>0</v>
      </c>
      <c r="J100" s="63">
        <v>0</v>
      </c>
      <c r="K100" s="63">
        <v>0</v>
      </c>
      <c r="L100" s="63">
        <v>0</v>
      </c>
      <c r="M100" s="63">
        <v>0</v>
      </c>
      <c r="N100" s="63">
        <v>0</v>
      </c>
      <c r="O100" s="63">
        <v>0</v>
      </c>
      <c r="P100">
        <v>2.4494897427831779</v>
      </c>
      <c r="Q100">
        <v>0</v>
      </c>
      <c r="R100">
        <v>3.4641016151377544</v>
      </c>
      <c r="S100">
        <v>3</v>
      </c>
      <c r="T100">
        <v>1</v>
      </c>
      <c r="U100">
        <v>0</v>
      </c>
      <c r="V100" t="s">
        <v>93</v>
      </c>
    </row>
    <row r="101" spans="1:22">
      <c r="A101" s="233"/>
      <c r="B101" s="63">
        <v>1</v>
      </c>
      <c r="C101" s="63">
        <v>1</v>
      </c>
      <c r="D101" s="63">
        <v>0</v>
      </c>
      <c r="E101" s="63">
        <v>0</v>
      </c>
      <c r="F101" s="63">
        <v>0</v>
      </c>
      <c r="G101" s="63">
        <v>0</v>
      </c>
      <c r="H101" s="63">
        <v>0</v>
      </c>
      <c r="I101" s="63">
        <v>0</v>
      </c>
      <c r="J101" s="63">
        <v>0</v>
      </c>
      <c r="K101" s="63">
        <v>0</v>
      </c>
      <c r="L101" s="63">
        <v>0</v>
      </c>
      <c r="M101" s="63">
        <v>0</v>
      </c>
      <c r="N101" s="63">
        <v>0</v>
      </c>
      <c r="O101" s="63">
        <v>0</v>
      </c>
      <c r="P101">
        <v>2.4494897427831779</v>
      </c>
      <c r="Q101">
        <v>0</v>
      </c>
      <c r="R101">
        <v>3.4641016151377544</v>
      </c>
      <c r="S101">
        <v>3</v>
      </c>
      <c r="T101">
        <v>1</v>
      </c>
      <c r="U101">
        <v>0</v>
      </c>
      <c r="V101" t="s">
        <v>93</v>
      </c>
    </row>
    <row r="102" spans="1:22">
      <c r="A102" s="233"/>
      <c r="B102" s="63">
        <v>1</v>
      </c>
      <c r="C102" s="63">
        <v>1</v>
      </c>
      <c r="D102" s="63">
        <v>0</v>
      </c>
      <c r="E102" s="63">
        <v>0</v>
      </c>
      <c r="F102" s="63">
        <v>0</v>
      </c>
      <c r="G102" s="63">
        <v>0</v>
      </c>
      <c r="H102" s="63">
        <v>0</v>
      </c>
      <c r="I102" s="63">
        <v>0</v>
      </c>
      <c r="J102" s="63">
        <v>0</v>
      </c>
      <c r="K102" s="63">
        <v>0</v>
      </c>
      <c r="L102" s="63">
        <v>0</v>
      </c>
      <c r="M102" s="63">
        <v>0</v>
      </c>
      <c r="N102" s="63">
        <v>0</v>
      </c>
      <c r="O102" s="63">
        <v>0</v>
      </c>
      <c r="P102">
        <v>2.4494897427831779</v>
      </c>
      <c r="Q102">
        <v>0</v>
      </c>
      <c r="R102">
        <v>3.4641016151377544</v>
      </c>
      <c r="S102">
        <v>3</v>
      </c>
      <c r="T102">
        <v>1</v>
      </c>
      <c r="U102">
        <v>0</v>
      </c>
      <c r="V102" t="s">
        <v>93</v>
      </c>
    </row>
    <row r="103" spans="1:22">
      <c r="A103" s="233"/>
      <c r="B103" s="63">
        <v>1</v>
      </c>
      <c r="C103" s="63">
        <v>1</v>
      </c>
      <c r="D103" s="63">
        <v>0</v>
      </c>
      <c r="E103" s="63">
        <v>0</v>
      </c>
      <c r="F103" s="63">
        <v>0</v>
      </c>
      <c r="G103" s="63">
        <v>0</v>
      </c>
      <c r="H103" s="63">
        <v>0</v>
      </c>
      <c r="I103" s="63">
        <v>0</v>
      </c>
      <c r="J103" s="63">
        <v>0</v>
      </c>
      <c r="K103" s="63">
        <v>0</v>
      </c>
      <c r="L103" s="63">
        <v>0</v>
      </c>
      <c r="M103" s="63">
        <v>0</v>
      </c>
      <c r="N103" s="63">
        <v>0</v>
      </c>
      <c r="O103" s="63">
        <v>0</v>
      </c>
      <c r="P103">
        <v>2.4494897427831779</v>
      </c>
      <c r="Q103">
        <v>0</v>
      </c>
      <c r="R103">
        <v>3.4641016151377544</v>
      </c>
      <c r="S103">
        <v>3</v>
      </c>
      <c r="T103">
        <v>1</v>
      </c>
      <c r="U103">
        <v>0</v>
      </c>
      <c r="V103" t="s">
        <v>93</v>
      </c>
    </row>
    <row r="104" spans="1:22">
      <c r="A104" s="233"/>
      <c r="B104" s="63">
        <v>1</v>
      </c>
      <c r="C104" s="63">
        <v>1</v>
      </c>
      <c r="D104" s="63">
        <v>0</v>
      </c>
      <c r="E104" s="63">
        <v>0</v>
      </c>
      <c r="F104" s="63">
        <v>0</v>
      </c>
      <c r="G104" s="63">
        <v>0</v>
      </c>
      <c r="H104" s="63">
        <v>0</v>
      </c>
      <c r="I104" s="63">
        <v>0</v>
      </c>
      <c r="J104" s="63">
        <v>0</v>
      </c>
      <c r="K104" s="63">
        <v>0</v>
      </c>
      <c r="L104" s="63">
        <v>0</v>
      </c>
      <c r="M104" s="63">
        <v>0</v>
      </c>
      <c r="N104" s="63">
        <v>0</v>
      </c>
      <c r="O104" s="63">
        <v>0</v>
      </c>
      <c r="P104">
        <v>2.4494897427831779</v>
      </c>
      <c r="Q104">
        <v>0</v>
      </c>
      <c r="R104">
        <v>3.4641016151377544</v>
      </c>
      <c r="S104">
        <v>3</v>
      </c>
      <c r="T104">
        <v>1</v>
      </c>
      <c r="U104">
        <v>0</v>
      </c>
      <c r="V104" t="s">
        <v>93</v>
      </c>
    </row>
    <row r="105" spans="1:22">
      <c r="A105" s="233"/>
      <c r="B105" s="63">
        <v>1</v>
      </c>
      <c r="C105" s="63">
        <v>1</v>
      </c>
      <c r="D105" s="63">
        <v>0</v>
      </c>
      <c r="E105" s="63">
        <v>0</v>
      </c>
      <c r="F105" s="63">
        <v>0</v>
      </c>
      <c r="G105" s="63">
        <v>0</v>
      </c>
      <c r="H105" s="63">
        <v>0</v>
      </c>
      <c r="I105" s="63">
        <v>0</v>
      </c>
      <c r="J105" s="63">
        <v>0</v>
      </c>
      <c r="K105" s="63">
        <v>0</v>
      </c>
      <c r="L105" s="63">
        <v>0</v>
      </c>
      <c r="M105" s="63">
        <v>0</v>
      </c>
      <c r="N105" s="63">
        <v>0</v>
      </c>
      <c r="O105" s="63">
        <v>0</v>
      </c>
      <c r="P105">
        <v>2.4494897427831779</v>
      </c>
      <c r="Q105">
        <v>0</v>
      </c>
      <c r="R105">
        <v>3.4641016151377544</v>
      </c>
      <c r="S105">
        <v>3</v>
      </c>
      <c r="T105">
        <v>1</v>
      </c>
      <c r="U105">
        <v>0</v>
      </c>
      <c r="V105" t="s">
        <v>93</v>
      </c>
    </row>
    <row r="106" spans="1:22">
      <c r="A106" s="233"/>
      <c r="B106" s="63">
        <v>1</v>
      </c>
      <c r="C106" s="63">
        <v>1</v>
      </c>
      <c r="D106" s="63">
        <v>0</v>
      </c>
      <c r="E106" s="63">
        <v>0</v>
      </c>
      <c r="F106" s="63">
        <v>0</v>
      </c>
      <c r="G106" s="63">
        <v>0</v>
      </c>
      <c r="H106" s="63">
        <v>0</v>
      </c>
      <c r="I106" s="63">
        <v>0</v>
      </c>
      <c r="J106" s="63">
        <v>0</v>
      </c>
      <c r="K106" s="63">
        <v>0</v>
      </c>
      <c r="L106" s="63">
        <v>0</v>
      </c>
      <c r="M106" s="63">
        <v>0</v>
      </c>
      <c r="N106" s="63">
        <v>0</v>
      </c>
      <c r="O106" s="63">
        <v>0</v>
      </c>
      <c r="P106">
        <v>2.4494897427831779</v>
      </c>
      <c r="Q106">
        <v>0</v>
      </c>
      <c r="R106">
        <v>3.4641016151377544</v>
      </c>
      <c r="S106">
        <v>3</v>
      </c>
      <c r="T106">
        <v>1</v>
      </c>
      <c r="U106">
        <v>0</v>
      </c>
      <c r="V106" t="s">
        <v>93</v>
      </c>
    </row>
    <row r="107" spans="1:22">
      <c r="A107" s="233"/>
      <c r="B107" s="63">
        <v>1</v>
      </c>
      <c r="C107" s="63">
        <v>0</v>
      </c>
      <c r="D107" s="63">
        <v>0</v>
      </c>
      <c r="E107" s="63">
        <v>0</v>
      </c>
      <c r="F107" s="63">
        <v>0</v>
      </c>
      <c r="G107" s="63">
        <v>0</v>
      </c>
      <c r="H107" s="63">
        <v>0</v>
      </c>
      <c r="I107" s="63">
        <v>0</v>
      </c>
      <c r="J107" s="63">
        <v>0</v>
      </c>
      <c r="K107" s="63">
        <v>0</v>
      </c>
      <c r="L107" s="63">
        <v>0</v>
      </c>
      <c r="M107" s="63">
        <v>0</v>
      </c>
      <c r="N107" s="63">
        <v>0</v>
      </c>
      <c r="O107" s="63">
        <v>0</v>
      </c>
      <c r="P107">
        <v>2.6457513110645907</v>
      </c>
      <c r="Q107">
        <v>1</v>
      </c>
      <c r="R107">
        <v>3.6055512754639891</v>
      </c>
      <c r="S107">
        <v>3.1622776601683795</v>
      </c>
      <c r="T107">
        <v>1.4142135623730951</v>
      </c>
      <c r="U107">
        <v>1</v>
      </c>
      <c r="V107" t="s">
        <v>93</v>
      </c>
    </row>
    <row r="108" spans="1:22">
      <c r="A108" s="233"/>
      <c r="B108" s="63">
        <v>1</v>
      </c>
      <c r="C108" s="63">
        <v>1</v>
      </c>
      <c r="D108" s="63">
        <v>0</v>
      </c>
      <c r="E108" s="63">
        <v>0</v>
      </c>
      <c r="F108" s="63">
        <v>0</v>
      </c>
      <c r="G108" s="63">
        <v>0</v>
      </c>
      <c r="H108" s="63">
        <v>0</v>
      </c>
      <c r="I108" s="63">
        <v>0</v>
      </c>
      <c r="J108" s="63">
        <v>0</v>
      </c>
      <c r="K108" s="63">
        <v>0</v>
      </c>
      <c r="L108" s="63">
        <v>0</v>
      </c>
      <c r="M108" s="63">
        <v>0</v>
      </c>
      <c r="N108" s="63">
        <v>0</v>
      </c>
      <c r="O108" s="63">
        <v>0</v>
      </c>
      <c r="P108">
        <v>2.4494897427831779</v>
      </c>
      <c r="Q108">
        <v>0</v>
      </c>
      <c r="R108">
        <v>3.4641016151377544</v>
      </c>
      <c r="S108">
        <v>3</v>
      </c>
      <c r="T108">
        <v>1</v>
      </c>
      <c r="U108">
        <v>0</v>
      </c>
      <c r="V108" t="s">
        <v>93</v>
      </c>
    </row>
    <row r="109" spans="1:22">
      <c r="A109" s="233"/>
      <c r="B109" s="63">
        <v>1</v>
      </c>
      <c r="C109" s="63">
        <v>1</v>
      </c>
      <c r="D109" s="63">
        <v>0</v>
      </c>
      <c r="E109" s="63">
        <v>0</v>
      </c>
      <c r="F109" s="63">
        <v>0</v>
      </c>
      <c r="G109" s="63">
        <v>0</v>
      </c>
      <c r="H109" s="63">
        <v>0</v>
      </c>
      <c r="I109" s="63">
        <v>0</v>
      </c>
      <c r="J109" s="63">
        <v>0</v>
      </c>
      <c r="K109" s="63">
        <v>0</v>
      </c>
      <c r="L109" s="63">
        <v>0</v>
      </c>
      <c r="M109" s="63">
        <v>0</v>
      </c>
      <c r="N109" s="63">
        <v>0</v>
      </c>
      <c r="O109" s="63">
        <v>0</v>
      </c>
      <c r="P109">
        <v>2.4494897427831779</v>
      </c>
      <c r="Q109">
        <v>0</v>
      </c>
      <c r="R109">
        <v>3.4641016151377544</v>
      </c>
      <c r="S109">
        <v>3</v>
      </c>
      <c r="T109">
        <v>1</v>
      </c>
      <c r="U109">
        <v>0</v>
      </c>
      <c r="V109" t="s">
        <v>93</v>
      </c>
    </row>
    <row r="110" spans="1:22">
      <c r="A110" s="233"/>
      <c r="B110" s="63">
        <v>1</v>
      </c>
      <c r="C110" s="63">
        <v>1</v>
      </c>
      <c r="D110" s="63">
        <v>0</v>
      </c>
      <c r="E110" s="63">
        <v>0</v>
      </c>
      <c r="F110" s="63">
        <v>0</v>
      </c>
      <c r="G110" s="63">
        <v>0</v>
      </c>
      <c r="H110" s="63">
        <v>0</v>
      </c>
      <c r="I110" s="63">
        <v>0</v>
      </c>
      <c r="J110" s="63">
        <v>0</v>
      </c>
      <c r="K110" s="63">
        <v>0</v>
      </c>
      <c r="L110" s="63">
        <v>0</v>
      </c>
      <c r="M110" s="63">
        <v>0</v>
      </c>
      <c r="N110" s="63">
        <v>0</v>
      </c>
      <c r="O110" s="63">
        <v>0</v>
      </c>
      <c r="P110">
        <v>2.4494897427831779</v>
      </c>
      <c r="Q110">
        <v>0</v>
      </c>
      <c r="R110">
        <v>3.4641016151377544</v>
      </c>
      <c r="S110">
        <v>3</v>
      </c>
      <c r="T110">
        <v>1</v>
      </c>
      <c r="U110">
        <v>0</v>
      </c>
      <c r="V110" t="s">
        <v>93</v>
      </c>
    </row>
    <row r="111" spans="1:22">
      <c r="A111" s="233"/>
      <c r="B111" s="63">
        <v>1</v>
      </c>
      <c r="C111" s="63">
        <v>1</v>
      </c>
      <c r="D111" s="63">
        <v>0</v>
      </c>
      <c r="E111" s="63">
        <v>0</v>
      </c>
      <c r="F111" s="63">
        <v>0</v>
      </c>
      <c r="G111" s="63">
        <v>0</v>
      </c>
      <c r="H111" s="63">
        <v>0</v>
      </c>
      <c r="I111" s="63">
        <v>0</v>
      </c>
      <c r="J111" s="63">
        <v>0</v>
      </c>
      <c r="K111" s="63">
        <v>0</v>
      </c>
      <c r="L111" s="63">
        <v>0</v>
      </c>
      <c r="M111" s="63">
        <v>0</v>
      </c>
      <c r="N111" s="63">
        <v>0</v>
      </c>
      <c r="O111" s="63">
        <v>0</v>
      </c>
      <c r="P111">
        <v>2.4494897427831779</v>
      </c>
      <c r="Q111">
        <v>0</v>
      </c>
      <c r="R111">
        <v>3.4641016151377544</v>
      </c>
      <c r="S111">
        <v>3</v>
      </c>
      <c r="T111">
        <v>1</v>
      </c>
      <c r="U111">
        <v>0</v>
      </c>
      <c r="V111" t="s">
        <v>93</v>
      </c>
    </row>
    <row r="112" spans="1:22">
      <c r="A112" t="s">
        <v>87</v>
      </c>
      <c r="B112" s="66">
        <f>SUM(B94:B111)/18</f>
        <v>1</v>
      </c>
      <c r="C112" s="66">
        <f t="shared" ref="C112:O112" si="15">SUM(C94:C111)/18</f>
        <v>0.66666666666666663</v>
      </c>
      <c r="D112" s="66">
        <f t="shared" si="15"/>
        <v>0</v>
      </c>
      <c r="E112" s="66">
        <f t="shared" si="15"/>
        <v>0</v>
      </c>
      <c r="F112" s="66">
        <f t="shared" si="15"/>
        <v>0</v>
      </c>
      <c r="G112" s="66">
        <f t="shared" si="15"/>
        <v>0</v>
      </c>
      <c r="H112" s="66">
        <f t="shared" si="15"/>
        <v>0</v>
      </c>
      <c r="I112" s="66">
        <f t="shared" si="15"/>
        <v>0</v>
      </c>
      <c r="J112" s="66">
        <f t="shared" si="15"/>
        <v>0</v>
      </c>
      <c r="K112" s="66">
        <f t="shared" si="15"/>
        <v>0</v>
      </c>
      <c r="L112" s="66">
        <f t="shared" si="15"/>
        <v>0</v>
      </c>
      <c r="M112" s="66">
        <f t="shared" si="15"/>
        <v>0</v>
      </c>
      <c r="N112" s="66">
        <f t="shared" si="15"/>
        <v>0</v>
      </c>
      <c r="O112" s="66">
        <f t="shared" si="15"/>
        <v>0</v>
      </c>
    </row>
    <row r="114" spans="1:22">
      <c r="A114" s="233"/>
      <c r="B114" s="63">
        <v>1</v>
      </c>
      <c r="C114" s="63">
        <v>1</v>
      </c>
      <c r="D114" s="63">
        <v>1</v>
      </c>
      <c r="E114" s="63">
        <v>1</v>
      </c>
      <c r="F114" s="63">
        <v>1</v>
      </c>
      <c r="G114" s="63">
        <v>1</v>
      </c>
      <c r="H114" s="63">
        <v>1</v>
      </c>
      <c r="I114" s="63">
        <v>1</v>
      </c>
      <c r="J114" s="63">
        <v>1</v>
      </c>
      <c r="K114" s="63">
        <v>1</v>
      </c>
      <c r="L114" s="63">
        <v>1</v>
      </c>
      <c r="M114" s="63">
        <v>1</v>
      </c>
      <c r="N114" s="63">
        <v>1</v>
      </c>
      <c r="O114" s="63">
        <v>1</v>
      </c>
      <c r="P114">
        <v>2.4494897427831779</v>
      </c>
      <c r="Q114">
        <v>3.4641016151377544</v>
      </c>
      <c r="R114">
        <v>0</v>
      </c>
      <c r="S114">
        <v>1.7320508075688772</v>
      </c>
      <c r="T114">
        <v>3.3166247903553998</v>
      </c>
      <c r="U114">
        <v>0</v>
      </c>
      <c r="V114" t="s">
        <v>94</v>
      </c>
    </row>
    <row r="115" spans="1:22">
      <c r="A115" s="233"/>
      <c r="B115" s="63">
        <v>1</v>
      </c>
      <c r="C115" s="63">
        <v>1</v>
      </c>
      <c r="D115" s="63">
        <v>1</v>
      </c>
      <c r="E115" s="63">
        <v>1</v>
      </c>
      <c r="F115" s="63">
        <v>1</v>
      </c>
      <c r="G115" s="63">
        <v>1</v>
      </c>
      <c r="H115" s="63">
        <v>1</v>
      </c>
      <c r="I115" s="63">
        <v>1</v>
      </c>
      <c r="J115" s="63">
        <v>1</v>
      </c>
      <c r="K115" s="63">
        <v>1</v>
      </c>
      <c r="L115" s="63">
        <v>1</v>
      </c>
      <c r="M115" s="63">
        <v>1</v>
      </c>
      <c r="N115" s="63">
        <v>1</v>
      </c>
      <c r="O115" s="63">
        <v>1</v>
      </c>
      <c r="P115">
        <v>2.4494897427831779</v>
      </c>
      <c r="Q115">
        <v>3.4641016151377544</v>
      </c>
      <c r="R115">
        <v>0</v>
      </c>
      <c r="S115">
        <v>1.7320508075688772</v>
      </c>
      <c r="T115">
        <v>3.3166247903553998</v>
      </c>
      <c r="U115">
        <v>0</v>
      </c>
      <c r="V115" t="s">
        <v>94</v>
      </c>
    </row>
    <row r="116" spans="1:22">
      <c r="A116" s="233"/>
      <c r="B116" s="63">
        <v>1</v>
      </c>
      <c r="C116" s="63">
        <v>1</v>
      </c>
      <c r="D116" s="63">
        <v>1</v>
      </c>
      <c r="E116" s="63">
        <v>1</v>
      </c>
      <c r="F116" s="63">
        <v>1</v>
      </c>
      <c r="G116" s="63">
        <v>1</v>
      </c>
      <c r="H116" s="63">
        <v>1</v>
      </c>
      <c r="I116" s="63">
        <v>1</v>
      </c>
      <c r="J116" s="63">
        <v>1</v>
      </c>
      <c r="K116" s="63">
        <v>1</v>
      </c>
      <c r="L116" s="63">
        <v>1</v>
      </c>
      <c r="M116" s="63">
        <v>1</v>
      </c>
      <c r="N116" s="63">
        <v>1</v>
      </c>
      <c r="O116" s="63">
        <v>1</v>
      </c>
      <c r="P116">
        <v>2.4494897427831779</v>
      </c>
      <c r="Q116">
        <v>3.4641016151377544</v>
      </c>
      <c r="R116">
        <v>0</v>
      </c>
      <c r="S116">
        <v>1.7320508075688772</v>
      </c>
      <c r="T116">
        <v>3.3166247903553998</v>
      </c>
      <c r="U116">
        <v>0</v>
      </c>
      <c r="V116" t="s">
        <v>94</v>
      </c>
    </row>
    <row r="117" spans="1:22">
      <c r="A117" s="233"/>
      <c r="B117" s="63">
        <v>1</v>
      </c>
      <c r="C117" s="63">
        <v>1</v>
      </c>
      <c r="D117" s="63">
        <v>1</v>
      </c>
      <c r="E117" s="63">
        <v>1</v>
      </c>
      <c r="F117" s="63">
        <v>1</v>
      </c>
      <c r="G117" s="63">
        <v>1</v>
      </c>
      <c r="H117" s="63">
        <v>1</v>
      </c>
      <c r="I117" s="63">
        <v>1</v>
      </c>
      <c r="J117" s="63">
        <v>1</v>
      </c>
      <c r="K117" s="63">
        <v>1</v>
      </c>
      <c r="L117" s="63">
        <v>1</v>
      </c>
      <c r="M117" s="63">
        <v>1</v>
      </c>
      <c r="N117" s="63">
        <v>1</v>
      </c>
      <c r="O117" s="63">
        <v>1</v>
      </c>
      <c r="P117">
        <v>2.4494897427831779</v>
      </c>
      <c r="Q117">
        <v>3.4641016151377544</v>
      </c>
      <c r="R117">
        <v>0</v>
      </c>
      <c r="S117">
        <v>1.7320508075688772</v>
      </c>
      <c r="T117">
        <v>3.3166247903553998</v>
      </c>
      <c r="U117">
        <v>0</v>
      </c>
      <c r="V117" t="s">
        <v>94</v>
      </c>
    </row>
    <row r="118" spans="1:22">
      <c r="A118" s="233"/>
      <c r="B118" s="63">
        <v>1</v>
      </c>
      <c r="C118" s="63">
        <v>1</v>
      </c>
      <c r="D118" s="63">
        <v>1</v>
      </c>
      <c r="E118" s="63">
        <v>1</v>
      </c>
      <c r="F118" s="63">
        <v>1</v>
      </c>
      <c r="G118" s="63">
        <v>1</v>
      </c>
      <c r="H118" s="63">
        <v>1</v>
      </c>
      <c r="I118" s="63">
        <v>1</v>
      </c>
      <c r="J118" s="63">
        <v>1</v>
      </c>
      <c r="K118" s="63">
        <v>1</v>
      </c>
      <c r="L118" s="63">
        <v>1</v>
      </c>
      <c r="M118" s="63">
        <v>1</v>
      </c>
      <c r="N118" s="63">
        <v>1</v>
      </c>
      <c r="O118" s="63">
        <v>1</v>
      </c>
      <c r="P118">
        <v>2.4494897427831779</v>
      </c>
      <c r="Q118">
        <v>3.4641016151377544</v>
      </c>
      <c r="R118">
        <v>0</v>
      </c>
      <c r="S118">
        <v>1.7320508075688772</v>
      </c>
      <c r="T118">
        <v>3.3166247903553998</v>
      </c>
      <c r="U118">
        <v>0</v>
      </c>
      <c r="V118" t="s">
        <v>94</v>
      </c>
    </row>
    <row r="119" spans="1:22">
      <c r="A119" s="233"/>
      <c r="B119" s="63">
        <v>1</v>
      </c>
      <c r="C119" s="63">
        <v>1</v>
      </c>
      <c r="D119" s="63">
        <v>1</v>
      </c>
      <c r="E119" s="63">
        <v>1</v>
      </c>
      <c r="F119" s="63">
        <v>1</v>
      </c>
      <c r="G119" s="63">
        <v>1</v>
      </c>
      <c r="H119" s="63">
        <v>1</v>
      </c>
      <c r="I119" s="63">
        <v>1</v>
      </c>
      <c r="J119" s="63">
        <v>1</v>
      </c>
      <c r="K119" s="63">
        <v>1</v>
      </c>
      <c r="L119" s="63">
        <v>1</v>
      </c>
      <c r="M119" s="63">
        <v>1</v>
      </c>
      <c r="N119" s="63">
        <v>1</v>
      </c>
      <c r="O119" s="63">
        <v>1</v>
      </c>
      <c r="P119">
        <v>2.4494897427831779</v>
      </c>
      <c r="Q119">
        <v>3.4641016151377544</v>
      </c>
      <c r="R119">
        <v>0</v>
      </c>
      <c r="S119">
        <v>1.7320508075688772</v>
      </c>
      <c r="T119">
        <v>3.3166247903553998</v>
      </c>
      <c r="U119">
        <v>0</v>
      </c>
      <c r="V119" t="s">
        <v>94</v>
      </c>
    </row>
    <row r="120" spans="1:22">
      <c r="A120" s="233"/>
      <c r="B120" s="63">
        <v>1</v>
      </c>
      <c r="C120" s="63">
        <v>1</v>
      </c>
      <c r="D120" s="63">
        <v>1</v>
      </c>
      <c r="E120" s="63">
        <v>1</v>
      </c>
      <c r="F120" s="63">
        <v>1</v>
      </c>
      <c r="G120" s="63">
        <v>1</v>
      </c>
      <c r="H120" s="63">
        <v>1</v>
      </c>
      <c r="I120" s="63">
        <v>1</v>
      </c>
      <c r="J120" s="63">
        <v>1</v>
      </c>
      <c r="K120" s="63">
        <v>1</v>
      </c>
      <c r="L120" s="63">
        <v>1</v>
      </c>
      <c r="M120" s="63">
        <v>1</v>
      </c>
      <c r="N120" s="63">
        <v>1</v>
      </c>
      <c r="O120" s="63">
        <v>1</v>
      </c>
      <c r="P120">
        <v>2.4494897427831779</v>
      </c>
      <c r="Q120">
        <v>3.4641016151377544</v>
      </c>
      <c r="R120">
        <v>0</v>
      </c>
      <c r="S120">
        <v>1.7320508075688772</v>
      </c>
      <c r="T120">
        <v>3.3166247903553998</v>
      </c>
      <c r="U120">
        <v>0</v>
      </c>
      <c r="V120" t="s">
        <v>94</v>
      </c>
    </row>
    <row r="121" spans="1:22">
      <c r="A121" s="233"/>
      <c r="B121" s="63">
        <v>1</v>
      </c>
      <c r="C121" s="63">
        <v>1</v>
      </c>
      <c r="D121" s="63">
        <v>1</v>
      </c>
      <c r="E121" s="63">
        <v>1</v>
      </c>
      <c r="F121" s="63">
        <v>1</v>
      </c>
      <c r="G121" s="63">
        <v>1</v>
      </c>
      <c r="H121" s="63">
        <v>1</v>
      </c>
      <c r="I121" s="63">
        <v>1</v>
      </c>
      <c r="J121" s="63">
        <v>1</v>
      </c>
      <c r="K121" s="63">
        <v>1</v>
      </c>
      <c r="L121" s="63">
        <v>1</v>
      </c>
      <c r="M121" s="63">
        <v>1</v>
      </c>
      <c r="N121" s="63">
        <v>1</v>
      </c>
      <c r="O121" s="63">
        <v>1</v>
      </c>
      <c r="P121">
        <v>2.4494897427831779</v>
      </c>
      <c r="Q121">
        <v>3.4641016151377544</v>
      </c>
      <c r="R121">
        <v>0</v>
      </c>
      <c r="S121">
        <v>1.7320508075688772</v>
      </c>
      <c r="T121">
        <v>3.3166247903553998</v>
      </c>
      <c r="U121">
        <v>0</v>
      </c>
      <c r="V121" t="s">
        <v>94</v>
      </c>
    </row>
    <row r="122" spans="1:22">
      <c r="A122" s="233"/>
      <c r="B122" s="63">
        <v>1</v>
      </c>
      <c r="C122" s="63">
        <v>1</v>
      </c>
      <c r="D122" s="63">
        <v>1</v>
      </c>
      <c r="E122" s="63">
        <v>1</v>
      </c>
      <c r="F122" s="63">
        <v>1</v>
      </c>
      <c r="G122" s="63">
        <v>1</v>
      </c>
      <c r="H122" s="63">
        <v>1</v>
      </c>
      <c r="I122" s="63">
        <v>1</v>
      </c>
      <c r="J122" s="63">
        <v>1</v>
      </c>
      <c r="K122" s="63">
        <v>1</v>
      </c>
      <c r="L122" s="63">
        <v>1</v>
      </c>
      <c r="M122" s="63">
        <v>1</v>
      </c>
      <c r="N122" s="63">
        <v>1</v>
      </c>
      <c r="O122" s="63">
        <v>1</v>
      </c>
      <c r="P122">
        <v>2.4494897427831779</v>
      </c>
      <c r="Q122">
        <v>3.4641016151377544</v>
      </c>
      <c r="R122">
        <v>0</v>
      </c>
      <c r="S122">
        <v>1.7320508075688772</v>
      </c>
      <c r="T122">
        <v>3.3166247903553998</v>
      </c>
      <c r="U122">
        <v>0</v>
      </c>
      <c r="V122" t="s">
        <v>94</v>
      </c>
    </row>
    <row r="123" spans="1:22">
      <c r="A123" s="233"/>
      <c r="B123" s="63">
        <v>1</v>
      </c>
      <c r="C123" s="63">
        <v>1</v>
      </c>
      <c r="D123" s="63">
        <v>1</v>
      </c>
      <c r="E123" s="63">
        <v>1</v>
      </c>
      <c r="F123" s="63">
        <v>1</v>
      </c>
      <c r="G123" s="63">
        <v>1</v>
      </c>
      <c r="H123" s="63">
        <v>1</v>
      </c>
      <c r="I123" s="63">
        <v>1</v>
      </c>
      <c r="J123" s="63">
        <v>1</v>
      </c>
      <c r="K123" s="63">
        <v>1</v>
      </c>
      <c r="L123" s="63">
        <v>1</v>
      </c>
      <c r="M123" s="63">
        <v>1</v>
      </c>
      <c r="N123" s="63">
        <v>1</v>
      </c>
      <c r="O123" s="63">
        <v>1</v>
      </c>
      <c r="P123">
        <v>2.4494897427831779</v>
      </c>
      <c r="Q123">
        <v>3.4641016151377544</v>
      </c>
      <c r="R123">
        <v>0</v>
      </c>
      <c r="S123">
        <v>1.7320508075688772</v>
      </c>
      <c r="T123">
        <v>3.3166247903553998</v>
      </c>
      <c r="U123">
        <v>0</v>
      </c>
      <c r="V123" t="s">
        <v>94</v>
      </c>
    </row>
    <row r="124" spans="1:22">
      <c r="A124" s="233"/>
      <c r="B124" s="63">
        <v>1</v>
      </c>
      <c r="C124" s="63">
        <v>1</v>
      </c>
      <c r="D124" s="63">
        <v>1</v>
      </c>
      <c r="E124" s="63">
        <v>1</v>
      </c>
      <c r="F124" s="63">
        <v>1</v>
      </c>
      <c r="G124" s="63">
        <v>1</v>
      </c>
      <c r="H124" s="63">
        <v>1</v>
      </c>
      <c r="I124" s="63">
        <v>1</v>
      </c>
      <c r="J124" s="63">
        <v>1</v>
      </c>
      <c r="K124" s="63">
        <v>1</v>
      </c>
      <c r="L124" s="63">
        <v>1</v>
      </c>
      <c r="M124" s="63">
        <v>1</v>
      </c>
      <c r="N124" s="63">
        <v>1</v>
      </c>
      <c r="O124" s="63">
        <v>1</v>
      </c>
      <c r="P124">
        <v>2.4494897427831779</v>
      </c>
      <c r="Q124">
        <v>3.4641016151377544</v>
      </c>
      <c r="R124">
        <v>0</v>
      </c>
      <c r="S124">
        <v>1.7320508075688772</v>
      </c>
      <c r="T124">
        <v>3.3166247903553998</v>
      </c>
      <c r="U124">
        <v>0</v>
      </c>
      <c r="V124" t="s">
        <v>94</v>
      </c>
    </row>
    <row r="125" spans="1:22">
      <c r="A125" s="233"/>
      <c r="B125" s="63">
        <v>1</v>
      </c>
      <c r="C125" s="63">
        <v>1</v>
      </c>
      <c r="D125" s="63">
        <v>1</v>
      </c>
      <c r="E125" s="63">
        <v>1</v>
      </c>
      <c r="F125" s="63">
        <v>1</v>
      </c>
      <c r="G125" s="63">
        <v>1</v>
      </c>
      <c r="H125" s="63">
        <v>1</v>
      </c>
      <c r="I125" s="63">
        <v>1</v>
      </c>
      <c r="J125" s="63">
        <v>1</v>
      </c>
      <c r="K125" s="63">
        <v>1</v>
      </c>
      <c r="L125" s="63">
        <v>1</v>
      </c>
      <c r="M125" s="63">
        <v>1</v>
      </c>
      <c r="N125" s="63">
        <v>1</v>
      </c>
      <c r="O125" s="63">
        <v>1</v>
      </c>
      <c r="P125">
        <v>2.4494897427831779</v>
      </c>
      <c r="Q125">
        <v>3.4641016151377544</v>
      </c>
      <c r="R125">
        <v>0</v>
      </c>
      <c r="S125">
        <v>1.7320508075688772</v>
      </c>
      <c r="T125">
        <v>3.3166247903553998</v>
      </c>
      <c r="U125">
        <v>0</v>
      </c>
      <c r="V125" t="s">
        <v>94</v>
      </c>
    </row>
    <row r="126" spans="1:22">
      <c r="A126" s="233"/>
      <c r="B126" s="63">
        <v>1</v>
      </c>
      <c r="C126" s="63">
        <v>1</v>
      </c>
      <c r="D126" s="63">
        <v>1</v>
      </c>
      <c r="E126" s="63">
        <v>1</v>
      </c>
      <c r="F126" s="63">
        <v>1</v>
      </c>
      <c r="G126" s="63">
        <v>1</v>
      </c>
      <c r="H126" s="63">
        <v>1</v>
      </c>
      <c r="I126" s="63">
        <v>1</v>
      </c>
      <c r="J126" s="63">
        <v>1</v>
      </c>
      <c r="K126" s="63">
        <v>1</v>
      </c>
      <c r="L126" s="63">
        <v>1</v>
      </c>
      <c r="M126" s="63">
        <v>1</v>
      </c>
      <c r="N126" s="63">
        <v>1</v>
      </c>
      <c r="O126" s="63">
        <v>1</v>
      </c>
      <c r="P126">
        <v>2.4494897427831779</v>
      </c>
      <c r="Q126">
        <v>3.4641016151377544</v>
      </c>
      <c r="R126">
        <v>0</v>
      </c>
      <c r="S126">
        <v>1.7320508075688772</v>
      </c>
      <c r="T126">
        <v>3.3166247903553998</v>
      </c>
      <c r="U126">
        <v>0</v>
      </c>
      <c r="V126" t="s">
        <v>94</v>
      </c>
    </row>
    <row r="127" spans="1:22">
      <c r="A127" s="233"/>
      <c r="B127" s="63">
        <v>1</v>
      </c>
      <c r="C127" s="63">
        <v>1</v>
      </c>
      <c r="D127" s="63">
        <v>1</v>
      </c>
      <c r="E127" s="63">
        <v>1</v>
      </c>
      <c r="F127" s="63">
        <v>1</v>
      </c>
      <c r="G127" s="63">
        <v>1</v>
      </c>
      <c r="H127" s="63">
        <v>1</v>
      </c>
      <c r="I127" s="63">
        <v>1</v>
      </c>
      <c r="J127" s="63">
        <v>1</v>
      </c>
      <c r="K127" s="63">
        <v>1</v>
      </c>
      <c r="L127" s="63">
        <v>1</v>
      </c>
      <c r="M127" s="63">
        <v>1</v>
      </c>
      <c r="N127" s="63">
        <v>1</v>
      </c>
      <c r="O127" s="63">
        <v>1</v>
      </c>
      <c r="P127">
        <v>2.4494897427831779</v>
      </c>
      <c r="Q127">
        <v>3.4641016151377544</v>
      </c>
      <c r="R127">
        <v>0</v>
      </c>
      <c r="S127">
        <v>1.7320508075688772</v>
      </c>
      <c r="T127">
        <v>3.3166247903553998</v>
      </c>
      <c r="U127">
        <v>0</v>
      </c>
      <c r="V127" t="s">
        <v>94</v>
      </c>
    </row>
    <row r="128" spans="1:22">
      <c r="A128" s="233"/>
      <c r="B128" s="63">
        <v>1</v>
      </c>
      <c r="C128" s="63">
        <v>1</v>
      </c>
      <c r="D128" s="63">
        <v>1</v>
      </c>
      <c r="E128" s="63">
        <v>1</v>
      </c>
      <c r="F128" s="63">
        <v>1</v>
      </c>
      <c r="G128" s="63">
        <v>1</v>
      </c>
      <c r="H128" s="63">
        <v>1</v>
      </c>
      <c r="I128" s="63">
        <v>1</v>
      </c>
      <c r="J128" s="63">
        <v>1</v>
      </c>
      <c r="K128" s="63">
        <v>1</v>
      </c>
      <c r="L128" s="63">
        <v>1</v>
      </c>
      <c r="M128" s="63">
        <v>1</v>
      </c>
      <c r="N128" s="63">
        <v>1</v>
      </c>
      <c r="O128" s="63">
        <v>1</v>
      </c>
      <c r="P128">
        <v>2.4494897427831779</v>
      </c>
      <c r="Q128">
        <v>3.4641016151377544</v>
      </c>
      <c r="R128">
        <v>0</v>
      </c>
      <c r="S128">
        <v>1.7320508075688772</v>
      </c>
      <c r="T128">
        <v>3.3166247903553998</v>
      </c>
      <c r="U128">
        <v>0</v>
      </c>
      <c r="V128" t="s">
        <v>94</v>
      </c>
    </row>
    <row r="129" spans="1:22">
      <c r="A129" s="233"/>
      <c r="B129" s="63">
        <v>1</v>
      </c>
      <c r="C129" s="63">
        <v>1</v>
      </c>
      <c r="D129" s="63">
        <v>1</v>
      </c>
      <c r="E129" s="63">
        <v>1</v>
      </c>
      <c r="F129" s="63">
        <v>1</v>
      </c>
      <c r="G129" s="63">
        <v>1</v>
      </c>
      <c r="H129" s="63">
        <v>1</v>
      </c>
      <c r="I129" s="63">
        <v>1</v>
      </c>
      <c r="J129" s="63">
        <v>1</v>
      </c>
      <c r="K129" s="63">
        <v>1</v>
      </c>
      <c r="L129" s="63">
        <v>1</v>
      </c>
      <c r="M129" s="63">
        <v>1</v>
      </c>
      <c r="N129" s="63">
        <v>1</v>
      </c>
      <c r="O129" s="63">
        <v>1</v>
      </c>
      <c r="P129">
        <v>2.4494897427831779</v>
      </c>
      <c r="Q129">
        <v>3.4641016151377544</v>
      </c>
      <c r="R129">
        <v>0</v>
      </c>
      <c r="S129">
        <v>1.7320508075688772</v>
      </c>
      <c r="T129">
        <v>3.3166247903553998</v>
      </c>
      <c r="U129">
        <v>0</v>
      </c>
      <c r="V129" t="s">
        <v>94</v>
      </c>
    </row>
    <row r="130" spans="1:22">
      <c r="A130" s="233"/>
      <c r="B130" s="63">
        <v>1</v>
      </c>
      <c r="C130" s="63">
        <v>1</v>
      </c>
      <c r="D130" s="63">
        <v>1</v>
      </c>
      <c r="E130" s="63">
        <v>1</v>
      </c>
      <c r="F130" s="63">
        <v>1</v>
      </c>
      <c r="G130" s="63">
        <v>1</v>
      </c>
      <c r="H130" s="63">
        <v>1</v>
      </c>
      <c r="I130" s="63">
        <v>1</v>
      </c>
      <c r="J130" s="63">
        <v>1</v>
      </c>
      <c r="K130" s="63">
        <v>1</v>
      </c>
      <c r="L130" s="63">
        <v>1</v>
      </c>
      <c r="M130" s="63">
        <v>1</v>
      </c>
      <c r="N130" s="63">
        <v>1</v>
      </c>
      <c r="O130" s="63">
        <v>1</v>
      </c>
      <c r="P130">
        <v>2.4494897427831779</v>
      </c>
      <c r="Q130">
        <v>3.4641016151377544</v>
      </c>
      <c r="R130">
        <v>0</v>
      </c>
      <c r="S130">
        <v>1.7320508075688772</v>
      </c>
      <c r="T130">
        <v>3.3166247903553998</v>
      </c>
      <c r="U130">
        <v>0</v>
      </c>
      <c r="V130" t="s">
        <v>94</v>
      </c>
    </row>
    <row r="131" spans="1:22">
      <c r="A131" s="233"/>
      <c r="B131" s="63">
        <v>1</v>
      </c>
      <c r="C131" s="63">
        <v>1</v>
      </c>
      <c r="D131" s="63">
        <v>1</v>
      </c>
      <c r="E131" s="63">
        <v>1</v>
      </c>
      <c r="F131" s="63">
        <v>1</v>
      </c>
      <c r="G131" s="63">
        <v>1</v>
      </c>
      <c r="H131" s="63">
        <v>1</v>
      </c>
      <c r="I131" s="63">
        <v>1</v>
      </c>
      <c r="J131" s="63">
        <v>1</v>
      </c>
      <c r="K131" s="63">
        <v>1</v>
      </c>
      <c r="L131" s="63">
        <v>1</v>
      </c>
      <c r="M131" s="63">
        <v>1</v>
      </c>
      <c r="N131" s="63">
        <v>1</v>
      </c>
      <c r="O131" s="64">
        <v>0</v>
      </c>
      <c r="P131">
        <v>2.2360679774997898</v>
      </c>
      <c r="Q131">
        <v>3.3166247903553998</v>
      </c>
      <c r="R131">
        <v>1</v>
      </c>
      <c r="S131">
        <v>1.4142135623730951</v>
      </c>
      <c r="T131">
        <v>3.1622776601683795</v>
      </c>
      <c r="U131">
        <v>1</v>
      </c>
      <c r="V131" t="s">
        <v>94</v>
      </c>
    </row>
    <row r="132" spans="1:22">
      <c r="A132" s="233"/>
      <c r="B132" s="63">
        <v>1</v>
      </c>
      <c r="C132" s="63">
        <v>1</v>
      </c>
      <c r="D132" s="63">
        <v>1</v>
      </c>
      <c r="E132" s="63">
        <v>1</v>
      </c>
      <c r="F132" s="63">
        <v>1</v>
      </c>
      <c r="G132" s="63">
        <v>1</v>
      </c>
      <c r="H132" s="63">
        <v>1</v>
      </c>
      <c r="I132" s="63">
        <v>1</v>
      </c>
      <c r="J132" s="63">
        <v>1</v>
      </c>
      <c r="K132" s="63">
        <v>1</v>
      </c>
      <c r="L132" s="63">
        <v>1</v>
      </c>
      <c r="M132" s="63">
        <v>1</v>
      </c>
      <c r="N132" s="63">
        <v>1</v>
      </c>
      <c r="O132" s="63">
        <v>1</v>
      </c>
      <c r="P132">
        <v>2.4494897427831779</v>
      </c>
      <c r="Q132">
        <v>3.4641016151377544</v>
      </c>
      <c r="R132">
        <v>0</v>
      </c>
      <c r="S132">
        <v>1.7320508075688772</v>
      </c>
      <c r="T132">
        <v>3.3166247903553998</v>
      </c>
      <c r="U132">
        <v>0</v>
      </c>
      <c r="V132" t="s">
        <v>94</v>
      </c>
    </row>
    <row r="133" spans="1:22">
      <c r="A133" s="233"/>
      <c r="B133" s="63">
        <v>1</v>
      </c>
      <c r="C133" s="63">
        <v>1</v>
      </c>
      <c r="D133" s="63">
        <v>1</v>
      </c>
      <c r="E133" s="63">
        <v>1</v>
      </c>
      <c r="F133" s="63">
        <v>1</v>
      </c>
      <c r="G133" s="63">
        <v>1</v>
      </c>
      <c r="H133" s="63">
        <v>1</v>
      </c>
      <c r="I133" s="63">
        <v>1</v>
      </c>
      <c r="J133" s="63">
        <v>1</v>
      </c>
      <c r="K133" s="63">
        <v>1</v>
      </c>
      <c r="L133" s="63">
        <v>1</v>
      </c>
      <c r="M133" s="63">
        <v>1</v>
      </c>
      <c r="N133" s="63">
        <v>1</v>
      </c>
      <c r="O133" s="63">
        <v>1</v>
      </c>
      <c r="P133">
        <v>2.4494897427831779</v>
      </c>
      <c r="Q133">
        <v>3.4641016151377544</v>
      </c>
      <c r="R133">
        <v>0</v>
      </c>
      <c r="S133">
        <v>1.7320508075688772</v>
      </c>
      <c r="T133">
        <v>3.3166247903553998</v>
      </c>
      <c r="U133">
        <v>0</v>
      </c>
      <c r="V133" t="s">
        <v>94</v>
      </c>
    </row>
    <row r="134" spans="1:22">
      <c r="A134" s="233"/>
      <c r="B134" s="63">
        <v>1</v>
      </c>
      <c r="C134" s="63">
        <v>1</v>
      </c>
      <c r="D134" s="63">
        <v>1</v>
      </c>
      <c r="E134" s="63">
        <v>1</v>
      </c>
      <c r="F134" s="63">
        <v>1</v>
      </c>
      <c r="G134" s="63">
        <v>1</v>
      </c>
      <c r="H134" s="63">
        <v>1</v>
      </c>
      <c r="I134" s="63">
        <v>1</v>
      </c>
      <c r="J134" s="63">
        <v>1</v>
      </c>
      <c r="K134" s="63">
        <v>1</v>
      </c>
      <c r="L134" s="63">
        <v>1</v>
      </c>
      <c r="M134" s="63">
        <v>1</v>
      </c>
      <c r="N134" s="63">
        <v>1</v>
      </c>
      <c r="O134" s="63">
        <v>0</v>
      </c>
      <c r="P134">
        <v>2.2360679774997898</v>
      </c>
      <c r="Q134">
        <v>3.3166247903553998</v>
      </c>
      <c r="R134">
        <v>1</v>
      </c>
      <c r="S134">
        <v>1.4142135623730951</v>
      </c>
      <c r="T134">
        <v>3.1622776601683795</v>
      </c>
      <c r="U134">
        <v>1</v>
      </c>
      <c r="V134" t="s">
        <v>94</v>
      </c>
    </row>
    <row r="135" spans="1:22">
      <c r="A135" s="233"/>
      <c r="B135" s="63">
        <v>1</v>
      </c>
      <c r="C135" s="63">
        <v>1</v>
      </c>
      <c r="D135" s="63">
        <v>1</v>
      </c>
      <c r="E135" s="63">
        <v>1</v>
      </c>
      <c r="F135" s="63">
        <v>1</v>
      </c>
      <c r="G135" s="63">
        <v>1</v>
      </c>
      <c r="H135" s="63">
        <v>1</v>
      </c>
      <c r="I135" s="63">
        <v>1</v>
      </c>
      <c r="J135" s="63">
        <v>1</v>
      </c>
      <c r="K135" s="63">
        <v>1</v>
      </c>
      <c r="L135" s="63">
        <v>1</v>
      </c>
      <c r="M135" s="63">
        <v>1</v>
      </c>
      <c r="N135" s="63">
        <v>1</v>
      </c>
      <c r="O135" s="63">
        <v>1</v>
      </c>
      <c r="P135">
        <v>2.4494897427831779</v>
      </c>
      <c r="Q135">
        <v>3.4641016151377544</v>
      </c>
      <c r="R135">
        <v>0</v>
      </c>
      <c r="S135">
        <v>1.7320508075688772</v>
      </c>
      <c r="T135">
        <v>3.3166247903553998</v>
      </c>
      <c r="U135">
        <v>0</v>
      </c>
      <c r="V135" t="s">
        <v>94</v>
      </c>
    </row>
    <row r="136" spans="1:22">
      <c r="A136" s="233"/>
      <c r="B136" s="63">
        <v>1</v>
      </c>
      <c r="C136" s="63">
        <v>1</v>
      </c>
      <c r="D136" s="63">
        <v>1</v>
      </c>
      <c r="E136" s="63">
        <v>1</v>
      </c>
      <c r="F136" s="63">
        <v>1</v>
      </c>
      <c r="G136" s="63">
        <v>1</v>
      </c>
      <c r="H136" s="63">
        <v>1</v>
      </c>
      <c r="I136" s="63">
        <v>1</v>
      </c>
      <c r="J136" s="63">
        <v>1</v>
      </c>
      <c r="K136" s="63">
        <v>1</v>
      </c>
      <c r="L136" s="63">
        <v>1</v>
      </c>
      <c r="M136" s="63">
        <v>1</v>
      </c>
      <c r="N136" s="63">
        <v>1</v>
      </c>
      <c r="O136" s="63">
        <v>1</v>
      </c>
      <c r="P136">
        <v>2.4494897427831779</v>
      </c>
      <c r="Q136">
        <v>3.4641016151377544</v>
      </c>
      <c r="R136">
        <v>0</v>
      </c>
      <c r="S136">
        <v>1.7320508075688772</v>
      </c>
      <c r="T136">
        <v>3.3166247903553998</v>
      </c>
      <c r="U136">
        <v>0</v>
      </c>
      <c r="V136" t="s">
        <v>94</v>
      </c>
    </row>
    <row r="137" spans="1:22">
      <c r="A137" t="s">
        <v>88</v>
      </c>
      <c r="B137" s="66">
        <f>SUM(B114:B136)/23</f>
        <v>1</v>
      </c>
      <c r="C137" s="66">
        <f t="shared" ref="C137:O137" si="16">SUM(C114:C136)/23</f>
        <v>1</v>
      </c>
      <c r="D137" s="66">
        <f t="shared" si="16"/>
        <v>1</v>
      </c>
      <c r="E137" s="66">
        <f t="shared" si="16"/>
        <v>1</v>
      </c>
      <c r="F137" s="66">
        <f t="shared" si="16"/>
        <v>1</v>
      </c>
      <c r="G137" s="66">
        <f t="shared" si="16"/>
        <v>1</v>
      </c>
      <c r="H137" s="66">
        <f t="shared" si="16"/>
        <v>1</v>
      </c>
      <c r="I137" s="66">
        <f t="shared" si="16"/>
        <v>1</v>
      </c>
      <c r="J137" s="66">
        <f t="shared" si="16"/>
        <v>1</v>
      </c>
      <c r="K137" s="66">
        <f t="shared" si="16"/>
        <v>1</v>
      </c>
      <c r="L137" s="66">
        <f t="shared" si="16"/>
        <v>1</v>
      </c>
      <c r="M137" s="66">
        <f t="shared" si="16"/>
        <v>1</v>
      </c>
      <c r="N137" s="66">
        <f t="shared" si="16"/>
        <v>1</v>
      </c>
      <c r="O137" s="66">
        <f t="shared" si="16"/>
        <v>0.91304347826086951</v>
      </c>
    </row>
    <row r="139" spans="1:22">
      <c r="A139" s="233"/>
      <c r="B139" s="60">
        <v>1</v>
      </c>
      <c r="C139" s="60">
        <v>1</v>
      </c>
      <c r="D139" s="60">
        <v>1</v>
      </c>
      <c r="E139" s="60">
        <v>1</v>
      </c>
      <c r="F139" s="60">
        <v>1</v>
      </c>
      <c r="G139" s="60">
        <v>1</v>
      </c>
      <c r="H139" s="60">
        <v>1</v>
      </c>
      <c r="I139" s="60">
        <v>1</v>
      </c>
      <c r="J139" s="60">
        <v>1</v>
      </c>
      <c r="K139" s="60">
        <v>1</v>
      </c>
      <c r="L139" s="60">
        <v>1</v>
      </c>
      <c r="M139" s="60">
        <v>0</v>
      </c>
      <c r="N139" s="60">
        <v>0</v>
      </c>
      <c r="O139" s="60">
        <v>0</v>
      </c>
      <c r="P139">
        <v>1.7320508075688772</v>
      </c>
      <c r="Q139">
        <v>3</v>
      </c>
      <c r="R139">
        <v>1.7320508075688772</v>
      </c>
      <c r="S139">
        <v>0</v>
      </c>
      <c r="T139">
        <v>2.8284271247461903</v>
      </c>
      <c r="U139">
        <v>0</v>
      </c>
      <c r="V139" t="s">
        <v>95</v>
      </c>
    </row>
    <row r="140" spans="1:22">
      <c r="A140" s="233"/>
      <c r="B140" s="63">
        <v>1</v>
      </c>
      <c r="C140" s="63">
        <v>1</v>
      </c>
      <c r="D140" s="63">
        <v>1</v>
      </c>
      <c r="E140" s="63">
        <v>1</v>
      </c>
      <c r="F140" s="63">
        <v>1</v>
      </c>
      <c r="G140" s="63">
        <v>1</v>
      </c>
      <c r="H140" s="63">
        <v>1</v>
      </c>
      <c r="I140" s="63">
        <v>1</v>
      </c>
      <c r="J140" s="63">
        <v>1</v>
      </c>
      <c r="K140" s="63">
        <v>1</v>
      </c>
      <c r="L140" s="63">
        <v>0</v>
      </c>
      <c r="M140" s="63">
        <v>0</v>
      </c>
      <c r="N140" s="63">
        <v>0</v>
      </c>
      <c r="O140" s="63">
        <v>0</v>
      </c>
      <c r="P140">
        <v>1.4142135623730951</v>
      </c>
      <c r="Q140">
        <v>2.8284271247461903</v>
      </c>
      <c r="R140">
        <v>2</v>
      </c>
      <c r="S140">
        <v>1</v>
      </c>
      <c r="T140">
        <v>2.6457513110645907</v>
      </c>
      <c r="U140">
        <v>1</v>
      </c>
      <c r="V140" t="s">
        <v>95</v>
      </c>
    </row>
    <row r="141" spans="1:22">
      <c r="A141" s="233"/>
      <c r="B141" s="63">
        <v>1</v>
      </c>
      <c r="C141" s="63">
        <v>1</v>
      </c>
      <c r="D141" s="63">
        <v>1</v>
      </c>
      <c r="E141" s="63">
        <v>1</v>
      </c>
      <c r="F141" s="63">
        <v>1</v>
      </c>
      <c r="G141" s="63">
        <v>1</v>
      </c>
      <c r="H141" s="63">
        <v>1</v>
      </c>
      <c r="I141" s="63">
        <v>1</v>
      </c>
      <c r="J141" s="63">
        <v>1</v>
      </c>
      <c r="K141" s="63">
        <v>1</v>
      </c>
      <c r="L141" s="63">
        <v>1</v>
      </c>
      <c r="M141" s="63">
        <v>1</v>
      </c>
      <c r="N141" s="63">
        <v>0</v>
      </c>
      <c r="O141" s="63">
        <v>0</v>
      </c>
      <c r="P141">
        <v>2</v>
      </c>
      <c r="Q141">
        <v>3.1622776601683795</v>
      </c>
      <c r="R141">
        <v>1.4142135623730951</v>
      </c>
      <c r="S141">
        <v>1</v>
      </c>
      <c r="T141">
        <v>3</v>
      </c>
      <c r="U141">
        <v>1</v>
      </c>
      <c r="V141" t="s">
        <v>95</v>
      </c>
    </row>
    <row r="142" spans="1:22">
      <c r="A142" s="233"/>
      <c r="B142" s="63">
        <v>1</v>
      </c>
      <c r="C142" s="63">
        <v>1</v>
      </c>
      <c r="D142" s="63">
        <v>1</v>
      </c>
      <c r="E142" s="63">
        <v>1</v>
      </c>
      <c r="F142" s="63">
        <v>1</v>
      </c>
      <c r="G142" s="63">
        <v>1</v>
      </c>
      <c r="H142" s="63">
        <v>1</v>
      </c>
      <c r="I142" s="63">
        <v>1</v>
      </c>
      <c r="J142" s="63">
        <v>1</v>
      </c>
      <c r="K142" s="63">
        <v>1</v>
      </c>
      <c r="L142" s="63">
        <v>0</v>
      </c>
      <c r="M142" s="63">
        <v>0</v>
      </c>
      <c r="N142" s="63">
        <v>0</v>
      </c>
      <c r="O142" s="63">
        <v>0</v>
      </c>
      <c r="P142">
        <v>1.4142135623730951</v>
      </c>
      <c r="Q142">
        <v>2.8284271247461903</v>
      </c>
      <c r="R142">
        <v>2</v>
      </c>
      <c r="S142">
        <v>1</v>
      </c>
      <c r="T142">
        <v>2.6457513110645907</v>
      </c>
      <c r="U142">
        <v>1</v>
      </c>
      <c r="V142" t="s">
        <v>95</v>
      </c>
    </row>
    <row r="143" spans="1:22">
      <c r="A143" s="233"/>
      <c r="B143" s="63">
        <v>1</v>
      </c>
      <c r="C143" s="63">
        <v>1</v>
      </c>
      <c r="D143" s="63">
        <v>1</v>
      </c>
      <c r="E143" s="63">
        <v>1</v>
      </c>
      <c r="F143" s="63">
        <v>1</v>
      </c>
      <c r="G143" s="63">
        <v>1</v>
      </c>
      <c r="H143" s="63">
        <v>1</v>
      </c>
      <c r="I143" s="63">
        <v>1</v>
      </c>
      <c r="J143" s="63">
        <v>1</v>
      </c>
      <c r="K143" s="63">
        <v>1</v>
      </c>
      <c r="L143" s="63">
        <v>1</v>
      </c>
      <c r="M143" s="63">
        <v>1</v>
      </c>
      <c r="N143" s="63">
        <v>0</v>
      </c>
      <c r="O143" s="63">
        <v>0</v>
      </c>
      <c r="P143">
        <v>2</v>
      </c>
      <c r="Q143">
        <v>3.1622776601683795</v>
      </c>
      <c r="R143">
        <v>1.4142135623730951</v>
      </c>
      <c r="S143">
        <v>1</v>
      </c>
      <c r="T143">
        <v>3</v>
      </c>
      <c r="U143">
        <v>1</v>
      </c>
      <c r="V143" t="s">
        <v>95</v>
      </c>
    </row>
    <row r="144" spans="1:22">
      <c r="A144" s="233"/>
      <c r="B144" s="63">
        <v>1</v>
      </c>
      <c r="C144" s="63">
        <v>1</v>
      </c>
      <c r="D144" s="63">
        <v>1</v>
      </c>
      <c r="E144" s="63">
        <v>1</v>
      </c>
      <c r="F144" s="63">
        <v>1</v>
      </c>
      <c r="G144" s="63">
        <v>1</v>
      </c>
      <c r="H144" s="63">
        <v>1</v>
      </c>
      <c r="I144" s="63">
        <v>1</v>
      </c>
      <c r="J144" s="63">
        <v>1</v>
      </c>
      <c r="K144" s="63">
        <v>1</v>
      </c>
      <c r="L144" s="63">
        <v>1</v>
      </c>
      <c r="M144" s="63">
        <v>0</v>
      </c>
      <c r="N144" s="63">
        <v>0</v>
      </c>
      <c r="O144" s="63">
        <v>0</v>
      </c>
      <c r="P144">
        <v>1.7320508075688772</v>
      </c>
      <c r="Q144">
        <v>3</v>
      </c>
      <c r="R144">
        <v>1.7320508075688772</v>
      </c>
      <c r="S144">
        <v>0</v>
      </c>
      <c r="T144">
        <v>2.8284271247461903</v>
      </c>
      <c r="U144">
        <v>0</v>
      </c>
      <c r="V144" t="s">
        <v>95</v>
      </c>
    </row>
    <row r="145" spans="1:22">
      <c r="A145" s="233"/>
      <c r="B145" s="63">
        <v>1</v>
      </c>
      <c r="C145" s="63">
        <v>1</v>
      </c>
      <c r="D145" s="63">
        <v>1</v>
      </c>
      <c r="E145" s="63">
        <v>1</v>
      </c>
      <c r="F145" s="63">
        <v>1</v>
      </c>
      <c r="G145" s="63">
        <v>1</v>
      </c>
      <c r="H145" s="63">
        <v>1</v>
      </c>
      <c r="I145" s="63">
        <v>1</v>
      </c>
      <c r="J145" s="63">
        <v>1</v>
      </c>
      <c r="K145" s="63">
        <v>1</v>
      </c>
      <c r="L145" s="63">
        <v>0</v>
      </c>
      <c r="M145" s="63">
        <v>0</v>
      </c>
      <c r="N145" s="63">
        <v>0</v>
      </c>
      <c r="O145" s="63">
        <v>0</v>
      </c>
      <c r="P145">
        <v>1.4142135623730951</v>
      </c>
      <c r="Q145">
        <v>2.8284271247461903</v>
      </c>
      <c r="R145">
        <v>2</v>
      </c>
      <c r="S145">
        <v>1</v>
      </c>
      <c r="T145">
        <v>2.6457513110645907</v>
      </c>
      <c r="U145">
        <v>1</v>
      </c>
      <c r="V145" t="s">
        <v>95</v>
      </c>
    </row>
    <row r="146" spans="1:22">
      <c r="A146" s="233"/>
      <c r="B146" s="63">
        <v>1</v>
      </c>
      <c r="C146" s="63">
        <v>1</v>
      </c>
      <c r="D146" s="63">
        <v>1</v>
      </c>
      <c r="E146" s="63">
        <v>1</v>
      </c>
      <c r="F146" s="63">
        <v>1</v>
      </c>
      <c r="G146" s="63">
        <v>1</v>
      </c>
      <c r="H146" s="63">
        <v>1</v>
      </c>
      <c r="I146" s="63">
        <v>1</v>
      </c>
      <c r="J146" s="63">
        <v>1</v>
      </c>
      <c r="K146" s="63">
        <v>1</v>
      </c>
      <c r="L146" s="63">
        <v>0</v>
      </c>
      <c r="M146" s="63">
        <v>0</v>
      </c>
      <c r="N146" s="63">
        <v>0</v>
      </c>
      <c r="O146" s="63">
        <v>0</v>
      </c>
      <c r="P146">
        <v>1.4142135623730951</v>
      </c>
      <c r="Q146">
        <v>2.8284271247461903</v>
      </c>
      <c r="R146">
        <v>2</v>
      </c>
      <c r="S146">
        <v>1</v>
      </c>
      <c r="T146">
        <v>2.6457513110645907</v>
      </c>
      <c r="U146">
        <v>1</v>
      </c>
      <c r="V146" t="s">
        <v>95</v>
      </c>
    </row>
    <row r="147" spans="1:22">
      <c r="A147" s="233"/>
      <c r="B147" s="63">
        <v>1</v>
      </c>
      <c r="C147" s="63">
        <v>1</v>
      </c>
      <c r="D147" s="63">
        <v>1</v>
      </c>
      <c r="E147" s="63">
        <v>1</v>
      </c>
      <c r="F147" s="63">
        <v>1</v>
      </c>
      <c r="G147" s="63">
        <v>1</v>
      </c>
      <c r="H147" s="63">
        <v>1</v>
      </c>
      <c r="I147" s="63">
        <v>1</v>
      </c>
      <c r="J147" s="63">
        <v>1</v>
      </c>
      <c r="K147" s="63">
        <v>1</v>
      </c>
      <c r="L147" s="63">
        <v>1</v>
      </c>
      <c r="M147" s="63">
        <v>0</v>
      </c>
      <c r="N147" s="63">
        <v>0</v>
      </c>
      <c r="O147" s="63">
        <v>0</v>
      </c>
      <c r="P147">
        <v>1.7320508075688772</v>
      </c>
      <c r="Q147">
        <v>3</v>
      </c>
      <c r="R147">
        <v>1.7320508075688772</v>
      </c>
      <c r="S147">
        <v>0</v>
      </c>
      <c r="T147">
        <v>2.8284271247461903</v>
      </c>
      <c r="U147">
        <v>0</v>
      </c>
      <c r="V147" t="s">
        <v>95</v>
      </c>
    </row>
    <row r="148" spans="1:22">
      <c r="A148" s="233"/>
      <c r="B148" s="63">
        <v>1</v>
      </c>
      <c r="C148" s="63">
        <v>1</v>
      </c>
      <c r="D148" s="63">
        <v>1</v>
      </c>
      <c r="E148" s="63">
        <v>1</v>
      </c>
      <c r="F148" s="63">
        <v>1</v>
      </c>
      <c r="G148" s="63">
        <v>1</v>
      </c>
      <c r="H148" s="63">
        <v>1</v>
      </c>
      <c r="I148" s="63">
        <v>1</v>
      </c>
      <c r="J148" s="63">
        <v>1</v>
      </c>
      <c r="K148" s="63">
        <v>1</v>
      </c>
      <c r="L148" s="63">
        <v>1</v>
      </c>
      <c r="M148" s="63">
        <v>0</v>
      </c>
      <c r="N148" s="63">
        <v>0</v>
      </c>
      <c r="O148" s="63">
        <v>0</v>
      </c>
      <c r="P148">
        <v>1.7320508075688772</v>
      </c>
      <c r="Q148">
        <v>3</v>
      </c>
      <c r="R148">
        <v>1.7320508075688772</v>
      </c>
      <c r="S148">
        <v>0</v>
      </c>
      <c r="T148">
        <v>2.8284271247461903</v>
      </c>
      <c r="U148">
        <v>0</v>
      </c>
      <c r="V148" t="s">
        <v>95</v>
      </c>
    </row>
    <row r="149" spans="1:22">
      <c r="A149" s="233"/>
      <c r="B149" s="63">
        <v>1</v>
      </c>
      <c r="C149" s="63">
        <v>1</v>
      </c>
      <c r="D149" s="63">
        <v>1</v>
      </c>
      <c r="E149" s="63">
        <v>1</v>
      </c>
      <c r="F149" s="63">
        <v>1</v>
      </c>
      <c r="G149" s="63">
        <v>1</v>
      </c>
      <c r="H149" s="63">
        <v>1</v>
      </c>
      <c r="I149" s="63">
        <v>1</v>
      </c>
      <c r="J149" s="63">
        <v>1</v>
      </c>
      <c r="K149" s="63">
        <v>1</v>
      </c>
      <c r="L149" s="63">
        <v>1</v>
      </c>
      <c r="M149" s="63">
        <v>1</v>
      </c>
      <c r="N149" s="63">
        <v>0</v>
      </c>
      <c r="O149" s="63">
        <v>0</v>
      </c>
      <c r="P149">
        <v>2</v>
      </c>
      <c r="Q149">
        <v>3.1622776601683795</v>
      </c>
      <c r="R149">
        <v>1.4142135623730951</v>
      </c>
      <c r="S149">
        <v>1</v>
      </c>
      <c r="T149">
        <v>3</v>
      </c>
      <c r="U149">
        <v>1</v>
      </c>
      <c r="V149" t="s">
        <v>95</v>
      </c>
    </row>
    <row r="150" spans="1:22">
      <c r="A150" s="233"/>
      <c r="B150" s="63">
        <v>1</v>
      </c>
      <c r="C150" s="63">
        <v>1</v>
      </c>
      <c r="D150" s="63">
        <v>1</v>
      </c>
      <c r="E150" s="63">
        <v>1</v>
      </c>
      <c r="F150" s="63">
        <v>1</v>
      </c>
      <c r="G150" s="63">
        <v>1</v>
      </c>
      <c r="H150" s="63">
        <v>1</v>
      </c>
      <c r="I150" s="63">
        <v>1</v>
      </c>
      <c r="J150" s="63">
        <v>1</v>
      </c>
      <c r="K150" s="63">
        <v>1</v>
      </c>
      <c r="L150" s="63">
        <v>1</v>
      </c>
      <c r="M150" s="63">
        <v>0</v>
      </c>
      <c r="N150" s="63">
        <v>0</v>
      </c>
      <c r="O150" s="63">
        <v>0</v>
      </c>
      <c r="P150">
        <v>1.7320508075688772</v>
      </c>
      <c r="Q150">
        <v>3</v>
      </c>
      <c r="R150">
        <v>1.7320508075688772</v>
      </c>
      <c r="S150">
        <v>0</v>
      </c>
      <c r="T150">
        <v>2.8284271247461903</v>
      </c>
      <c r="U150">
        <v>0</v>
      </c>
      <c r="V150" t="s">
        <v>95</v>
      </c>
    </row>
    <row r="151" spans="1:22">
      <c r="A151" s="233"/>
      <c r="B151" s="63">
        <v>1</v>
      </c>
      <c r="C151" s="63">
        <v>1</v>
      </c>
      <c r="D151" s="63">
        <v>1</v>
      </c>
      <c r="E151" s="63">
        <v>1</v>
      </c>
      <c r="F151" s="63">
        <v>1</v>
      </c>
      <c r="G151" s="63">
        <v>1</v>
      </c>
      <c r="H151" s="63">
        <v>1</v>
      </c>
      <c r="I151" s="63">
        <v>1</v>
      </c>
      <c r="J151" s="63">
        <v>1</v>
      </c>
      <c r="K151" s="63">
        <v>1</v>
      </c>
      <c r="L151" s="63">
        <v>1</v>
      </c>
      <c r="M151" s="63">
        <v>0</v>
      </c>
      <c r="N151" s="63">
        <v>0</v>
      </c>
      <c r="O151" s="63">
        <v>0</v>
      </c>
      <c r="P151">
        <v>1.7320508075688772</v>
      </c>
      <c r="Q151">
        <v>3</v>
      </c>
      <c r="R151">
        <v>1.7320508075688772</v>
      </c>
      <c r="S151">
        <v>0</v>
      </c>
      <c r="T151">
        <v>2.8284271247461903</v>
      </c>
      <c r="U151">
        <v>0</v>
      </c>
      <c r="V151" t="s">
        <v>95</v>
      </c>
    </row>
    <row r="152" spans="1:22">
      <c r="A152" t="s">
        <v>89</v>
      </c>
      <c r="B152" s="66">
        <f>SUM(B139:B151)/13</f>
        <v>1</v>
      </c>
      <c r="C152" s="66">
        <f t="shared" ref="C152:O152" si="17">SUM(C139:C151)/13</f>
        <v>1</v>
      </c>
      <c r="D152" s="66">
        <f t="shared" si="17"/>
        <v>1</v>
      </c>
      <c r="E152" s="66">
        <f t="shared" si="17"/>
        <v>1</v>
      </c>
      <c r="F152" s="66">
        <f t="shared" si="17"/>
        <v>1</v>
      </c>
      <c r="G152" s="66">
        <f t="shared" si="17"/>
        <v>1</v>
      </c>
      <c r="H152" s="66">
        <f t="shared" si="17"/>
        <v>1</v>
      </c>
      <c r="I152" s="66">
        <f t="shared" si="17"/>
        <v>1</v>
      </c>
      <c r="J152" s="66">
        <f t="shared" si="17"/>
        <v>1</v>
      </c>
      <c r="K152" s="66">
        <f t="shared" si="17"/>
        <v>1</v>
      </c>
      <c r="L152" s="66">
        <f t="shared" si="17"/>
        <v>0.69230769230769229</v>
      </c>
      <c r="M152" s="66">
        <f t="shared" si="17"/>
        <v>0.23076923076923078</v>
      </c>
      <c r="N152" s="66">
        <f t="shared" si="17"/>
        <v>0</v>
      </c>
      <c r="O152" s="66">
        <f t="shared" si="17"/>
        <v>0</v>
      </c>
    </row>
    <row r="154" spans="1:22">
      <c r="A154" s="233"/>
      <c r="B154" s="62">
        <v>1</v>
      </c>
      <c r="C154" s="62">
        <v>1</v>
      </c>
      <c r="D154" s="62">
        <v>1</v>
      </c>
      <c r="E154" s="62">
        <v>0</v>
      </c>
      <c r="F154" s="62">
        <v>0</v>
      </c>
      <c r="G154" s="62">
        <v>0</v>
      </c>
      <c r="H154" s="62">
        <v>0</v>
      </c>
      <c r="I154" s="62">
        <v>0</v>
      </c>
      <c r="J154" s="62">
        <v>0</v>
      </c>
      <c r="K154" s="62">
        <v>0</v>
      </c>
      <c r="L154" s="62">
        <v>0</v>
      </c>
      <c r="M154" s="62">
        <v>0</v>
      </c>
      <c r="N154" s="62">
        <v>0</v>
      </c>
      <c r="O154" s="62">
        <v>0</v>
      </c>
      <c r="P154">
        <v>2.2360679774997898</v>
      </c>
      <c r="Q154">
        <v>1</v>
      </c>
      <c r="R154">
        <v>3.3166247903553998</v>
      </c>
      <c r="S154">
        <v>2.8284271247461903</v>
      </c>
      <c r="T154">
        <v>0</v>
      </c>
      <c r="U154">
        <v>0</v>
      </c>
      <c r="V154" t="s">
        <v>96</v>
      </c>
    </row>
    <row r="155" spans="1:22">
      <c r="A155" s="233"/>
      <c r="B155" s="63">
        <v>1</v>
      </c>
      <c r="C155" s="63">
        <v>1</v>
      </c>
      <c r="D155" s="63">
        <v>1</v>
      </c>
      <c r="E155" s="63">
        <v>1</v>
      </c>
      <c r="F155" s="63">
        <v>0</v>
      </c>
      <c r="G155" s="63">
        <v>0</v>
      </c>
      <c r="H155" s="63">
        <v>0</v>
      </c>
      <c r="I155" s="63">
        <v>0</v>
      </c>
      <c r="J155" s="63">
        <v>0</v>
      </c>
      <c r="K155" s="63">
        <v>0</v>
      </c>
      <c r="L155" s="63">
        <v>0</v>
      </c>
      <c r="M155" s="63">
        <v>0</v>
      </c>
      <c r="N155" s="63">
        <v>0</v>
      </c>
      <c r="O155" s="63">
        <v>0</v>
      </c>
      <c r="P155">
        <v>2</v>
      </c>
      <c r="Q155">
        <v>1.4142135623730951</v>
      </c>
      <c r="R155">
        <v>3.1622776601683795</v>
      </c>
      <c r="S155">
        <v>2.6457513110645907</v>
      </c>
      <c r="T155">
        <v>1</v>
      </c>
      <c r="U155">
        <v>1</v>
      </c>
      <c r="V155" t="s">
        <v>96</v>
      </c>
    </row>
    <row r="156" spans="1:22">
      <c r="A156" s="233"/>
      <c r="B156" s="63">
        <v>1</v>
      </c>
      <c r="C156" s="63">
        <v>1</v>
      </c>
      <c r="D156" s="63">
        <v>1</v>
      </c>
      <c r="E156" s="63">
        <v>0</v>
      </c>
      <c r="F156" s="63">
        <v>0</v>
      </c>
      <c r="G156" s="63">
        <v>0</v>
      </c>
      <c r="H156" s="63">
        <v>0</v>
      </c>
      <c r="I156" s="63">
        <v>0</v>
      </c>
      <c r="J156" s="63">
        <v>0</v>
      </c>
      <c r="K156" s="63">
        <v>0</v>
      </c>
      <c r="L156" s="63">
        <v>0</v>
      </c>
      <c r="M156" s="63">
        <v>0</v>
      </c>
      <c r="N156" s="63">
        <v>0</v>
      </c>
      <c r="O156" s="63">
        <v>0</v>
      </c>
      <c r="P156">
        <v>2.2360679774997898</v>
      </c>
      <c r="Q156">
        <v>1</v>
      </c>
      <c r="R156">
        <v>3.3166247903553998</v>
      </c>
      <c r="S156">
        <v>2.8284271247461903</v>
      </c>
      <c r="T156">
        <v>0</v>
      </c>
      <c r="U156">
        <v>0</v>
      </c>
      <c r="V156" t="s">
        <v>96</v>
      </c>
    </row>
    <row r="157" spans="1:22">
      <c r="A157" s="233"/>
      <c r="B157" s="63">
        <v>1</v>
      </c>
      <c r="C157" s="63">
        <v>1</v>
      </c>
      <c r="D157" s="63">
        <v>1</v>
      </c>
      <c r="E157" s="63">
        <v>0</v>
      </c>
      <c r="F157" s="63">
        <v>0</v>
      </c>
      <c r="G157" s="63">
        <v>0</v>
      </c>
      <c r="H157" s="63">
        <v>0</v>
      </c>
      <c r="I157" s="63">
        <v>0</v>
      </c>
      <c r="J157" s="63">
        <v>0</v>
      </c>
      <c r="K157" s="63">
        <v>0</v>
      </c>
      <c r="L157" s="63">
        <v>0</v>
      </c>
      <c r="M157" s="63">
        <v>0</v>
      </c>
      <c r="N157" s="63">
        <v>0</v>
      </c>
      <c r="O157" s="63">
        <v>0</v>
      </c>
      <c r="P157">
        <v>2.2360679774997898</v>
      </c>
      <c r="Q157">
        <v>1</v>
      </c>
      <c r="R157">
        <v>3.3166247903553998</v>
      </c>
      <c r="S157">
        <v>2.8284271247461903</v>
      </c>
      <c r="T157">
        <v>0</v>
      </c>
      <c r="U157">
        <v>0</v>
      </c>
      <c r="V157" t="s">
        <v>96</v>
      </c>
    </row>
    <row r="158" spans="1:22">
      <c r="A158" s="233"/>
      <c r="B158" s="63">
        <v>1</v>
      </c>
      <c r="C158" s="63">
        <v>1</v>
      </c>
      <c r="D158" s="63">
        <v>1</v>
      </c>
      <c r="E158" s="63">
        <v>0</v>
      </c>
      <c r="F158" s="63">
        <v>0</v>
      </c>
      <c r="G158" s="63">
        <v>0</v>
      </c>
      <c r="H158" s="63">
        <v>0</v>
      </c>
      <c r="I158" s="63">
        <v>0</v>
      </c>
      <c r="J158" s="63">
        <v>0</v>
      </c>
      <c r="K158" s="63">
        <v>0</v>
      </c>
      <c r="L158" s="63">
        <v>0</v>
      </c>
      <c r="M158" s="63">
        <v>0</v>
      </c>
      <c r="N158" s="63">
        <v>0</v>
      </c>
      <c r="O158" s="63">
        <v>0</v>
      </c>
      <c r="P158">
        <v>2.2360679774997898</v>
      </c>
      <c r="Q158">
        <v>1</v>
      </c>
      <c r="R158">
        <v>3.3166247903553998</v>
      </c>
      <c r="S158">
        <v>2.8284271247461903</v>
      </c>
      <c r="T158">
        <v>0</v>
      </c>
      <c r="U158">
        <v>0</v>
      </c>
      <c r="V158" t="s">
        <v>96</v>
      </c>
    </row>
    <row r="159" spans="1:22">
      <c r="A159" s="233"/>
      <c r="B159" s="63">
        <v>1</v>
      </c>
      <c r="C159" s="63">
        <v>1</v>
      </c>
      <c r="D159" s="63">
        <v>1</v>
      </c>
      <c r="E159" s="63">
        <v>0</v>
      </c>
      <c r="F159" s="63">
        <v>0</v>
      </c>
      <c r="G159" s="63">
        <v>0</v>
      </c>
      <c r="H159" s="63">
        <v>0</v>
      </c>
      <c r="I159" s="63">
        <v>0</v>
      </c>
      <c r="J159" s="63">
        <v>0</v>
      </c>
      <c r="K159" s="63">
        <v>0</v>
      </c>
      <c r="L159" s="63">
        <v>0</v>
      </c>
      <c r="M159" s="63">
        <v>0</v>
      </c>
      <c r="N159" s="63">
        <v>0</v>
      </c>
      <c r="O159" s="63">
        <v>0</v>
      </c>
      <c r="P159">
        <v>2.2360679774997898</v>
      </c>
      <c r="Q159">
        <v>1</v>
      </c>
      <c r="R159">
        <v>3.3166247903553998</v>
      </c>
      <c r="S159">
        <v>2.8284271247461903</v>
      </c>
      <c r="T159">
        <v>0</v>
      </c>
      <c r="U159">
        <v>0</v>
      </c>
      <c r="V159" t="s">
        <v>96</v>
      </c>
    </row>
    <row r="160" spans="1:22">
      <c r="A160" s="233"/>
      <c r="B160" s="63">
        <v>1</v>
      </c>
      <c r="C160" s="63">
        <v>1</v>
      </c>
      <c r="D160" s="63">
        <v>1</v>
      </c>
      <c r="E160" s="63">
        <v>1</v>
      </c>
      <c r="F160" s="63">
        <v>0</v>
      </c>
      <c r="G160" s="63">
        <v>0</v>
      </c>
      <c r="H160" s="63">
        <v>0</v>
      </c>
      <c r="I160" s="63">
        <v>0</v>
      </c>
      <c r="J160" s="63">
        <v>0</v>
      </c>
      <c r="K160" s="63">
        <v>0</v>
      </c>
      <c r="L160" s="63">
        <v>0</v>
      </c>
      <c r="M160" s="63">
        <v>0</v>
      </c>
      <c r="N160" s="63">
        <v>0</v>
      </c>
      <c r="O160" s="63">
        <v>0</v>
      </c>
      <c r="P160">
        <v>2</v>
      </c>
      <c r="Q160">
        <v>1.4142135623730951</v>
      </c>
      <c r="R160">
        <v>3.1622776601683795</v>
      </c>
      <c r="S160">
        <v>2.6457513110645907</v>
      </c>
      <c r="T160">
        <v>1</v>
      </c>
      <c r="U160">
        <v>1</v>
      </c>
      <c r="V160" t="s">
        <v>96</v>
      </c>
    </row>
    <row r="161" spans="1:31">
      <c r="A161" s="233"/>
      <c r="B161" s="63">
        <v>1</v>
      </c>
      <c r="C161" s="63">
        <v>1</v>
      </c>
      <c r="D161" s="63">
        <v>1</v>
      </c>
      <c r="E161" s="63">
        <v>1</v>
      </c>
      <c r="F161" s="63">
        <v>0</v>
      </c>
      <c r="G161" s="63">
        <v>0</v>
      </c>
      <c r="H161" s="63">
        <v>0</v>
      </c>
      <c r="I161" s="63">
        <v>0</v>
      </c>
      <c r="J161" s="63">
        <v>0</v>
      </c>
      <c r="K161" s="63">
        <v>0</v>
      </c>
      <c r="L161" s="63">
        <v>0</v>
      </c>
      <c r="M161" s="63">
        <v>0</v>
      </c>
      <c r="N161" s="63">
        <v>0</v>
      </c>
      <c r="O161" s="63">
        <v>0</v>
      </c>
      <c r="P161">
        <v>2</v>
      </c>
      <c r="Q161">
        <v>1.4142135623730951</v>
      </c>
      <c r="R161">
        <v>3.1622776601683795</v>
      </c>
      <c r="S161">
        <v>2.6457513110645907</v>
      </c>
      <c r="T161">
        <v>1</v>
      </c>
      <c r="U161">
        <v>1</v>
      </c>
      <c r="V161" t="s">
        <v>96</v>
      </c>
    </row>
    <row r="162" spans="1:31">
      <c r="A162" s="233"/>
      <c r="B162" s="63">
        <v>1</v>
      </c>
      <c r="C162" s="63">
        <v>1</v>
      </c>
      <c r="D162" s="63">
        <v>1</v>
      </c>
      <c r="E162" s="63">
        <v>1</v>
      </c>
      <c r="F162" s="63">
        <v>0</v>
      </c>
      <c r="G162" s="63">
        <v>0</v>
      </c>
      <c r="H162" s="63">
        <v>0</v>
      </c>
      <c r="I162" s="63">
        <v>0</v>
      </c>
      <c r="J162" s="63">
        <v>0</v>
      </c>
      <c r="K162" s="63">
        <v>0</v>
      </c>
      <c r="L162" s="63">
        <v>0</v>
      </c>
      <c r="M162" s="63">
        <v>0</v>
      </c>
      <c r="N162" s="63">
        <v>0</v>
      </c>
      <c r="O162" s="63">
        <v>0</v>
      </c>
      <c r="P162">
        <v>2</v>
      </c>
      <c r="Q162">
        <v>1.4142135623730951</v>
      </c>
      <c r="R162">
        <v>3.1622776601683795</v>
      </c>
      <c r="S162">
        <v>2.6457513110645907</v>
      </c>
      <c r="T162">
        <v>1</v>
      </c>
      <c r="U162">
        <v>1</v>
      </c>
      <c r="V162" t="s">
        <v>96</v>
      </c>
    </row>
    <row r="163" spans="1:31">
      <c r="A163" s="233"/>
      <c r="B163" s="63">
        <v>1</v>
      </c>
      <c r="C163" s="63">
        <v>1</v>
      </c>
      <c r="D163" s="63">
        <v>1</v>
      </c>
      <c r="E163" s="63">
        <v>0</v>
      </c>
      <c r="F163" s="63">
        <v>0</v>
      </c>
      <c r="G163" s="63">
        <v>0</v>
      </c>
      <c r="H163" s="63">
        <v>0</v>
      </c>
      <c r="I163" s="63">
        <v>0</v>
      </c>
      <c r="J163" s="63">
        <v>0</v>
      </c>
      <c r="K163" s="63">
        <v>0</v>
      </c>
      <c r="L163" s="63">
        <v>0</v>
      </c>
      <c r="M163" s="63">
        <v>0</v>
      </c>
      <c r="N163" s="63">
        <v>0</v>
      </c>
      <c r="O163" s="63">
        <v>0</v>
      </c>
      <c r="P163">
        <v>2.2360679774997898</v>
      </c>
      <c r="Q163">
        <v>1</v>
      </c>
      <c r="R163">
        <v>3.3166247903553998</v>
      </c>
      <c r="S163">
        <v>2.8284271247461903</v>
      </c>
      <c r="T163">
        <v>0</v>
      </c>
      <c r="U163">
        <v>0</v>
      </c>
      <c r="V163" t="s">
        <v>96</v>
      </c>
    </row>
    <row r="164" spans="1:31">
      <c r="A164" s="233"/>
      <c r="B164" s="63">
        <v>1</v>
      </c>
      <c r="C164" s="63">
        <v>1</v>
      </c>
      <c r="D164" s="63">
        <v>1</v>
      </c>
      <c r="E164" s="63">
        <v>0</v>
      </c>
      <c r="F164" s="63">
        <v>0</v>
      </c>
      <c r="G164" s="63">
        <v>0</v>
      </c>
      <c r="H164" s="63">
        <v>0</v>
      </c>
      <c r="I164" s="63">
        <v>0</v>
      </c>
      <c r="J164" s="63">
        <v>0</v>
      </c>
      <c r="K164" s="63">
        <v>0</v>
      </c>
      <c r="L164" s="63">
        <v>0</v>
      </c>
      <c r="M164" s="63">
        <v>0</v>
      </c>
      <c r="N164" s="63">
        <v>0</v>
      </c>
      <c r="O164" s="63">
        <v>0</v>
      </c>
      <c r="P164">
        <v>2.2360679774997898</v>
      </c>
      <c r="Q164">
        <v>1</v>
      </c>
      <c r="R164">
        <v>3.3166247903553998</v>
      </c>
      <c r="S164">
        <v>2.8284271247461903</v>
      </c>
      <c r="T164">
        <v>0</v>
      </c>
      <c r="U164">
        <v>0</v>
      </c>
      <c r="V164" t="s">
        <v>96</v>
      </c>
    </row>
    <row r="165" spans="1:31">
      <c r="A165" s="233"/>
      <c r="B165" s="63">
        <v>1</v>
      </c>
      <c r="C165" s="63">
        <v>1</v>
      </c>
      <c r="D165" s="63">
        <v>1</v>
      </c>
      <c r="E165" s="63">
        <v>0</v>
      </c>
      <c r="F165" s="63">
        <v>0</v>
      </c>
      <c r="G165" s="63">
        <v>0</v>
      </c>
      <c r="H165" s="63">
        <v>0</v>
      </c>
      <c r="I165" s="63">
        <v>0</v>
      </c>
      <c r="J165" s="63">
        <v>0</v>
      </c>
      <c r="K165" s="63">
        <v>0</v>
      </c>
      <c r="L165" s="63">
        <v>0</v>
      </c>
      <c r="M165" s="63">
        <v>0</v>
      </c>
      <c r="N165" s="63">
        <v>0</v>
      </c>
      <c r="O165" s="63">
        <v>0</v>
      </c>
      <c r="P165">
        <v>2.2360679774997898</v>
      </c>
      <c r="Q165">
        <v>1</v>
      </c>
      <c r="R165">
        <v>3.3166247903553998</v>
      </c>
      <c r="S165">
        <v>2.8284271247461903</v>
      </c>
      <c r="T165">
        <v>0</v>
      </c>
      <c r="U165">
        <v>0</v>
      </c>
      <c r="V165" t="s">
        <v>96</v>
      </c>
    </row>
    <row r="166" spans="1:31">
      <c r="A166" s="233"/>
      <c r="B166" s="63">
        <v>1</v>
      </c>
      <c r="C166" s="63">
        <v>1</v>
      </c>
      <c r="D166" s="63">
        <v>1</v>
      </c>
      <c r="E166" s="63">
        <v>0</v>
      </c>
      <c r="F166" s="63">
        <v>0</v>
      </c>
      <c r="G166" s="63">
        <v>0</v>
      </c>
      <c r="H166" s="63">
        <v>0</v>
      </c>
      <c r="I166" s="63">
        <v>0</v>
      </c>
      <c r="J166" s="63">
        <v>0</v>
      </c>
      <c r="K166" s="63">
        <v>0</v>
      </c>
      <c r="L166" s="63">
        <v>0</v>
      </c>
      <c r="M166" s="63">
        <v>0</v>
      </c>
      <c r="N166" s="63">
        <v>0</v>
      </c>
      <c r="O166" s="63">
        <v>0</v>
      </c>
      <c r="P166">
        <v>2.2360679774997898</v>
      </c>
      <c r="Q166">
        <v>1</v>
      </c>
      <c r="R166">
        <v>3.3166247903553998</v>
      </c>
      <c r="S166">
        <v>2.8284271247461903</v>
      </c>
      <c r="T166">
        <v>0</v>
      </c>
      <c r="U166">
        <v>0</v>
      </c>
      <c r="V166" t="s">
        <v>96</v>
      </c>
    </row>
    <row r="167" spans="1:31">
      <c r="A167" t="s">
        <v>90</v>
      </c>
      <c r="B167" s="66">
        <f>SUM(B154:B166)/13</f>
        <v>1</v>
      </c>
      <c r="C167" s="66">
        <f t="shared" ref="C167:O167" si="18">SUM(C154:C166)/13</f>
        <v>1</v>
      </c>
      <c r="D167" s="66">
        <f t="shared" si="18"/>
        <v>1</v>
      </c>
      <c r="E167" s="66">
        <f t="shared" si="18"/>
        <v>0.30769230769230771</v>
      </c>
      <c r="F167" s="66">
        <f t="shared" si="18"/>
        <v>0</v>
      </c>
      <c r="G167" s="66">
        <f t="shared" si="18"/>
        <v>0</v>
      </c>
      <c r="H167" s="66">
        <f t="shared" si="18"/>
        <v>0</v>
      </c>
      <c r="I167" s="66">
        <f t="shared" si="18"/>
        <v>0</v>
      </c>
      <c r="J167" s="66">
        <f t="shared" si="18"/>
        <v>0</v>
      </c>
      <c r="K167" s="66">
        <f t="shared" si="18"/>
        <v>0</v>
      </c>
      <c r="L167" s="66">
        <f t="shared" si="18"/>
        <v>0</v>
      </c>
      <c r="M167" s="66">
        <f t="shared" si="18"/>
        <v>0</v>
      </c>
      <c r="N167" s="66">
        <f t="shared" si="18"/>
        <v>0</v>
      </c>
      <c r="O167" s="66">
        <f t="shared" si="18"/>
        <v>0</v>
      </c>
    </row>
    <row r="169" spans="1:31">
      <c r="A169" s="222" t="s">
        <v>127</v>
      </c>
      <c r="B169" s="222"/>
      <c r="C169" s="222"/>
      <c r="D169" s="222"/>
      <c r="E169" s="222"/>
      <c r="F169" s="222"/>
      <c r="G169" s="222"/>
      <c r="H169" s="222"/>
      <c r="I169" s="222"/>
      <c r="J169" s="222"/>
      <c r="K169" s="222"/>
      <c r="L169" s="222"/>
      <c r="M169" s="222"/>
      <c r="N169" s="222"/>
      <c r="O169" s="222"/>
      <c r="Q169" s="222" t="s">
        <v>127</v>
      </c>
      <c r="R169" s="222"/>
      <c r="S169" s="222"/>
      <c r="T169" s="222"/>
      <c r="U169" s="222"/>
      <c r="V169" s="222"/>
      <c r="W169" s="222"/>
      <c r="X169" s="222"/>
      <c r="Y169" s="222"/>
      <c r="Z169" s="222"/>
      <c r="AA169" s="222"/>
      <c r="AB169" s="222"/>
      <c r="AC169" s="222"/>
      <c r="AD169" s="222"/>
      <c r="AE169" s="222"/>
    </row>
    <row r="170" spans="1:31">
      <c r="A170" t="s">
        <v>91</v>
      </c>
      <c r="B170" s="66">
        <v>1</v>
      </c>
      <c r="C170" s="66">
        <v>1</v>
      </c>
      <c r="D170" s="66">
        <v>1</v>
      </c>
      <c r="E170" s="66">
        <v>1</v>
      </c>
      <c r="F170" s="66">
        <v>1</v>
      </c>
      <c r="G170" s="66">
        <v>1</v>
      </c>
      <c r="H170" s="66">
        <v>0.57142857142857095</v>
      </c>
      <c r="I170" s="66">
        <v>0.57142857142857095</v>
      </c>
      <c r="J170" s="66">
        <v>0</v>
      </c>
      <c r="K170" s="66">
        <v>0</v>
      </c>
      <c r="L170" s="66">
        <v>0</v>
      </c>
      <c r="M170" s="66">
        <v>0</v>
      </c>
      <c r="N170" s="66">
        <v>0</v>
      </c>
      <c r="O170" s="66">
        <v>0</v>
      </c>
      <c r="Q170" t="s">
        <v>91</v>
      </c>
      <c r="R170" s="208">
        <v>1</v>
      </c>
      <c r="S170" s="208">
        <v>1</v>
      </c>
      <c r="T170" s="208">
        <v>1</v>
      </c>
      <c r="U170" s="208">
        <v>1</v>
      </c>
      <c r="V170" s="208">
        <v>1</v>
      </c>
      <c r="W170" s="208">
        <v>1</v>
      </c>
      <c r="X170" s="208">
        <v>0.57142857142857095</v>
      </c>
      <c r="Y170" s="208">
        <v>0.57142857142857095</v>
      </c>
      <c r="Z170" s="208">
        <v>0</v>
      </c>
      <c r="AA170" s="208">
        <v>0</v>
      </c>
      <c r="AB170" s="208">
        <v>0</v>
      </c>
      <c r="AC170" s="208">
        <v>0</v>
      </c>
      <c r="AD170" s="208">
        <v>0</v>
      </c>
      <c r="AE170" s="208">
        <v>0</v>
      </c>
    </row>
    <row r="171" spans="1:31">
      <c r="A171" t="s">
        <v>87</v>
      </c>
      <c r="B171" s="66">
        <v>1</v>
      </c>
      <c r="C171" s="66">
        <v>0.66666666666666663</v>
      </c>
      <c r="D171" s="66">
        <v>0</v>
      </c>
      <c r="E171" s="66">
        <v>0</v>
      </c>
      <c r="F171" s="66">
        <v>0</v>
      </c>
      <c r="G171" s="66">
        <v>0</v>
      </c>
      <c r="H171" s="66">
        <v>0</v>
      </c>
      <c r="I171" s="66">
        <v>0</v>
      </c>
      <c r="J171" s="66">
        <v>0</v>
      </c>
      <c r="K171" s="66">
        <v>0</v>
      </c>
      <c r="L171" s="66">
        <v>0</v>
      </c>
      <c r="M171" s="66">
        <v>0</v>
      </c>
      <c r="N171" s="66">
        <v>0</v>
      </c>
      <c r="O171" s="66">
        <v>0</v>
      </c>
      <c r="Q171" t="s">
        <v>87</v>
      </c>
      <c r="R171" s="208">
        <v>1</v>
      </c>
      <c r="S171" s="208">
        <v>0.66666666666666663</v>
      </c>
      <c r="T171" s="208">
        <v>0</v>
      </c>
      <c r="U171" s="208">
        <v>0</v>
      </c>
      <c r="V171" s="208">
        <v>0</v>
      </c>
      <c r="W171" s="208">
        <v>0</v>
      </c>
      <c r="X171" s="208">
        <v>0</v>
      </c>
      <c r="Y171" s="208">
        <v>0</v>
      </c>
      <c r="Z171" s="208">
        <v>0</v>
      </c>
      <c r="AA171" s="208">
        <v>0</v>
      </c>
      <c r="AB171" s="208">
        <v>0</v>
      </c>
      <c r="AC171" s="208">
        <v>0</v>
      </c>
      <c r="AD171" s="208">
        <v>0</v>
      </c>
      <c r="AE171" s="208">
        <v>0</v>
      </c>
    </row>
    <row r="172" spans="1:31">
      <c r="A172" t="s">
        <v>88</v>
      </c>
      <c r="B172" s="66">
        <v>1</v>
      </c>
      <c r="C172" s="66">
        <v>1</v>
      </c>
      <c r="D172" s="66">
        <v>1</v>
      </c>
      <c r="E172" s="66">
        <v>1</v>
      </c>
      <c r="F172" s="66">
        <v>1</v>
      </c>
      <c r="G172" s="66">
        <v>1</v>
      </c>
      <c r="H172" s="66">
        <v>1</v>
      </c>
      <c r="I172" s="66">
        <v>1</v>
      </c>
      <c r="J172" s="66">
        <v>1</v>
      </c>
      <c r="K172" s="66">
        <v>1</v>
      </c>
      <c r="L172" s="66">
        <v>1</v>
      </c>
      <c r="M172" s="66">
        <v>1</v>
      </c>
      <c r="N172" s="66">
        <v>1</v>
      </c>
      <c r="O172" s="66">
        <v>0.91304347826086951</v>
      </c>
      <c r="Q172" t="s">
        <v>88</v>
      </c>
      <c r="R172" s="208">
        <v>1</v>
      </c>
      <c r="S172" s="208">
        <v>1</v>
      </c>
      <c r="T172" s="208">
        <v>1</v>
      </c>
      <c r="U172" s="208">
        <v>1</v>
      </c>
      <c r="V172" s="208">
        <v>1</v>
      </c>
      <c r="W172" s="208">
        <v>1</v>
      </c>
      <c r="X172" s="208">
        <v>1</v>
      </c>
      <c r="Y172" s="208">
        <v>1</v>
      </c>
      <c r="Z172" s="208">
        <v>1</v>
      </c>
      <c r="AA172" s="208">
        <v>1</v>
      </c>
      <c r="AB172" s="208">
        <v>1</v>
      </c>
      <c r="AC172" s="208">
        <v>1</v>
      </c>
      <c r="AD172" s="208">
        <v>1</v>
      </c>
      <c r="AE172" s="208">
        <v>0.91304347826086951</v>
      </c>
    </row>
    <row r="173" spans="1:31">
      <c r="A173" t="s">
        <v>89</v>
      </c>
      <c r="B173" s="66">
        <v>1</v>
      </c>
      <c r="C173" s="66">
        <v>1</v>
      </c>
      <c r="D173" s="66">
        <v>1</v>
      </c>
      <c r="E173" s="66">
        <v>1</v>
      </c>
      <c r="F173" s="66">
        <v>1</v>
      </c>
      <c r="G173" s="66">
        <v>1</v>
      </c>
      <c r="H173" s="66">
        <v>1</v>
      </c>
      <c r="I173" s="66">
        <v>1</v>
      </c>
      <c r="J173" s="66">
        <v>1</v>
      </c>
      <c r="K173" s="66">
        <v>1</v>
      </c>
      <c r="L173" s="66">
        <v>0.69230769230769229</v>
      </c>
      <c r="M173" s="66">
        <v>0.23076923076923078</v>
      </c>
      <c r="N173" s="66">
        <v>0</v>
      </c>
      <c r="O173" s="66">
        <v>0</v>
      </c>
      <c r="Q173" t="s">
        <v>89</v>
      </c>
      <c r="R173" s="208">
        <v>1</v>
      </c>
      <c r="S173" s="208">
        <v>1</v>
      </c>
      <c r="T173" s="208">
        <v>1</v>
      </c>
      <c r="U173" s="208">
        <v>1</v>
      </c>
      <c r="V173" s="208">
        <v>1</v>
      </c>
      <c r="W173" s="208">
        <v>1</v>
      </c>
      <c r="X173" s="208">
        <v>1</v>
      </c>
      <c r="Y173" s="208">
        <v>1</v>
      </c>
      <c r="Z173" s="208">
        <v>1</v>
      </c>
      <c r="AA173" s="208">
        <v>1</v>
      </c>
      <c r="AB173" s="208">
        <v>0.69230769230769229</v>
      </c>
      <c r="AC173" s="208">
        <v>0.23076923076923078</v>
      </c>
      <c r="AD173" s="208">
        <v>0</v>
      </c>
      <c r="AE173" s="208">
        <v>0</v>
      </c>
    </row>
    <row r="174" spans="1:31">
      <c r="A174" t="s">
        <v>90</v>
      </c>
      <c r="B174" s="66">
        <v>1</v>
      </c>
      <c r="C174" s="66">
        <v>1</v>
      </c>
      <c r="D174" s="66">
        <v>1</v>
      </c>
      <c r="E174" s="66">
        <v>0.30769230769230771</v>
      </c>
      <c r="F174" s="66">
        <v>0</v>
      </c>
      <c r="G174" s="66">
        <v>0</v>
      </c>
      <c r="H174" s="66">
        <v>0</v>
      </c>
      <c r="I174" s="66">
        <v>0</v>
      </c>
      <c r="J174" s="66">
        <v>0</v>
      </c>
      <c r="K174" s="66">
        <v>0</v>
      </c>
      <c r="L174" s="66">
        <v>0</v>
      </c>
      <c r="M174" s="66">
        <v>0</v>
      </c>
      <c r="N174" s="66">
        <v>0</v>
      </c>
      <c r="O174" s="66">
        <v>0</v>
      </c>
      <c r="Q174" t="s">
        <v>90</v>
      </c>
      <c r="R174" s="208">
        <v>1</v>
      </c>
      <c r="S174" s="208">
        <v>1</v>
      </c>
      <c r="T174" s="208">
        <v>1</v>
      </c>
      <c r="U174" s="208">
        <v>0.30769230769230771</v>
      </c>
      <c r="V174" s="208">
        <v>0</v>
      </c>
      <c r="W174" s="208">
        <v>0</v>
      </c>
      <c r="X174" s="208">
        <v>0</v>
      </c>
      <c r="Y174" s="208">
        <v>0</v>
      </c>
      <c r="Z174" s="208">
        <v>0</v>
      </c>
      <c r="AA174" s="208">
        <v>0</v>
      </c>
      <c r="AB174" s="208">
        <v>0</v>
      </c>
      <c r="AC174" s="208">
        <v>0</v>
      </c>
      <c r="AD174" s="208">
        <v>0</v>
      </c>
      <c r="AE174" s="208">
        <v>0</v>
      </c>
    </row>
    <row r="176" spans="1:31">
      <c r="A176" s="47" t="s">
        <v>12</v>
      </c>
      <c r="B176" s="48" t="s">
        <v>0</v>
      </c>
      <c r="C176" s="48" t="s">
        <v>1</v>
      </c>
      <c r="D176" s="48" t="s">
        <v>2</v>
      </c>
      <c r="E176" s="48" t="s">
        <v>3</v>
      </c>
      <c r="F176" s="48" t="s">
        <v>4</v>
      </c>
      <c r="G176" s="48" t="s">
        <v>5</v>
      </c>
      <c r="H176" s="48" t="s">
        <v>6</v>
      </c>
      <c r="I176" s="48" t="s">
        <v>7</v>
      </c>
      <c r="J176" s="48" t="s">
        <v>8</v>
      </c>
      <c r="K176" s="48" t="s">
        <v>9</v>
      </c>
      <c r="L176" s="48" t="s">
        <v>10</v>
      </c>
      <c r="M176" s="48" t="s">
        <v>10</v>
      </c>
      <c r="N176" s="48" t="s">
        <v>11</v>
      </c>
      <c r="O176" s="48" t="s">
        <v>9</v>
      </c>
      <c r="P176" s="67" t="s">
        <v>104</v>
      </c>
      <c r="Q176" s="67" t="s">
        <v>99</v>
      </c>
      <c r="R176" s="67" t="s">
        <v>100</v>
      </c>
      <c r="S176" s="67" t="s">
        <v>101</v>
      </c>
      <c r="T176" s="67" t="s">
        <v>102</v>
      </c>
      <c r="U176" s="67" t="s">
        <v>107</v>
      </c>
      <c r="V176" s="67" t="s">
        <v>119</v>
      </c>
      <c r="W176" s="67" t="s">
        <v>128</v>
      </c>
    </row>
    <row r="177" spans="1:23">
      <c r="A177" s="59" t="s">
        <v>13</v>
      </c>
      <c r="B177" s="60">
        <v>1</v>
      </c>
      <c r="C177" s="60">
        <v>1</v>
      </c>
      <c r="D177" s="60">
        <v>1</v>
      </c>
      <c r="E177" s="60">
        <v>1</v>
      </c>
      <c r="F177" s="60">
        <v>1</v>
      </c>
      <c r="G177" s="60">
        <v>1</v>
      </c>
      <c r="H177" s="60">
        <v>1</v>
      </c>
      <c r="I177" s="60">
        <v>1</v>
      </c>
      <c r="J177" s="60">
        <v>1</v>
      </c>
      <c r="K177" s="60">
        <v>1</v>
      </c>
      <c r="L177" s="60">
        <v>1</v>
      </c>
      <c r="M177" s="60">
        <v>0</v>
      </c>
      <c r="N177" s="60">
        <v>0</v>
      </c>
      <c r="O177" s="60">
        <v>0</v>
      </c>
      <c r="P177" s="68">
        <f>SQRT((((B177-$B$170)^2)+((C177-$C$170)^2)+((D177-$D$170)^2)+((E177-$E$170)^2)+((F177-$F$170)^2)+((G177-$G$170)^2)+((H177-$H$170)^2)+((I177-$I$170)^2)+((J177-$J$170)^2)+((K177-$K$170)^2)+((L177-$L$170)^2)+((M177-$M$170)^2)+((N177-$N$170)^2)+((O177-$O$170)^2)))</f>
        <v>1.8350332255235902</v>
      </c>
      <c r="Q177" s="68">
        <f>SQRT((((B177-$B$171)^2)+((C177-$C$171)^2)+((D177-$D$171)^2)+((E177-$E$171)^2)+((F177-$F$171)^2)+((G177-$G$171)^2)+((H177-$H$171)^2)+((I177-$I$171)^2)+((J177-$J$171)^2)+((K177-$K$171)^2)+((L177-$L$171)^2)+((M177-$M$171)^2)+((N177-$N$171)^2)+((O177-$O$171)^2)))</f>
        <v>3.018461712712472</v>
      </c>
      <c r="R177" s="68">
        <f>SQRT((((B177-$B$172)^2)+((C177-$C$172)^2)+((D177-$D$172)^2)+((E177-$E$172)^2)+((F177-$F$172)^2)+((G177-$G$172)^2)+((H177-$H$172)^2)+((I177-$I$172)^2)+((J177-$J$172)^2)+((K177-$K$172)^2)+((L177-$L$172)^2)+((M177-$M$172)^2)+((N177-$N$172)^2)+((O177-$O$172)^2)))</f>
        <v>1.6833444071831252</v>
      </c>
      <c r="S177" s="68">
        <f>SQRT((((B177-$B$173)^2)+((C177-$C$173)^2)+((D177-$D$173)^2)+((E177-$E$173)^2)+((F177-$F$173)^2)+((G177-$G$173)^2)+((H177-$H$173)^2)+((I177-$I$173)^2)+((J177-$J$173)^2)+((K177-$K$173)^2)+((L177-$L$173)^2)+((M177-$M$173)^2)+((N177-$N$173)^2)+((O177-$O$173)^2)))</f>
        <v>0.38461538461538464</v>
      </c>
      <c r="T177" s="68">
        <f>SQRT((((B177-$B$174)^2)+((C177-$C$174)^2)+((D177-$D$174)^2)+((E177-$E$174)^2)+((F177-$F$174)^2)+((G177-$G$174)^2)+((H177-$H$174)^2)+((I177-$I$174)^2)+((J177-$J$174)^2)+((K177-$K$174)^2)+((L177-$L$174)^2)+((M177-$M$174)^2)+((N177-$N$174)^2)+((O177-$O$174)^2)))</f>
        <v>2.7348290514817197</v>
      </c>
      <c r="U177" s="68">
        <f>MIN(P177:T177)</f>
        <v>0.38461538461538464</v>
      </c>
      <c r="V177" t="str">
        <f>IF(MIN(P177:T177)=P177,"Cluster 0",IF(MIN(P177:T177)=Q177,"Cluster 1",IF(MIN(P177:T177)=R177,"Cluster 2",IF(MIN(P177:T177)=S177,"Cluster 3","Cluster 4"))))</f>
        <v>Cluster 3</v>
      </c>
      <c r="W177" t="str">
        <f>IF(V177=V2,"sama","berubah")</f>
        <v>sama</v>
      </c>
    </row>
    <row r="178" spans="1:23">
      <c r="A178" s="61" t="s">
        <v>14</v>
      </c>
      <c r="B178" s="60">
        <v>1</v>
      </c>
      <c r="C178" s="60">
        <v>0</v>
      </c>
      <c r="D178" s="60">
        <v>0</v>
      </c>
      <c r="E178" s="60">
        <v>0</v>
      </c>
      <c r="F178" s="60">
        <v>0</v>
      </c>
      <c r="G178" s="60">
        <v>0</v>
      </c>
      <c r="H178" s="60">
        <v>0</v>
      </c>
      <c r="I178" s="60">
        <v>0</v>
      </c>
      <c r="J178" s="60">
        <v>0</v>
      </c>
      <c r="K178" s="60">
        <v>0</v>
      </c>
      <c r="L178" s="60">
        <v>0</v>
      </c>
      <c r="M178" s="60">
        <v>0</v>
      </c>
      <c r="N178" s="60">
        <v>0</v>
      </c>
      <c r="O178" s="60">
        <v>0</v>
      </c>
      <c r="P178" s="68">
        <f t="shared" ref="P178:P241" si="19">SQRT((((B178-$B$170)^2)+((C178-$C$170)^2)+((D178-$D$170)^2)+((E178-$E$170)^2)+((F178-$F$170)^2)+((G178-$G$170)^2)+((H178-$H$170)^2)+((I178-$I$170)^2)+((J178-$J$170)^2)+((K178-$K$170)^2)+((L178-$L$170)^2)+((M178-$M$170)^2)+((N178-$N$170)^2)+((O178-$O$170)^2)))</f>
        <v>2.3776167110133195</v>
      </c>
      <c r="Q178" s="68">
        <f t="shared" ref="Q178:Q241" si="20">SQRT((((B178-$B$171)^2)+((C178-$C$171)^2)+((D178-$D$171)^2)+((E178-$E$171)^2)+((F178-$F$171)^2)+((G178-$G$171)^2)+((H178-$H$171)^2)+((I178-$I$171)^2)+((J178-$J$171)^2)+((K178-$K$171)^2)+((L178-$L$171)^2)+((M178-$M$171)^2)+((N178-$N$171)^2)+((O178-$O$171)^2)))</f>
        <v>0.66666666666666663</v>
      </c>
      <c r="R178" s="68">
        <f t="shared" ref="R178:R241" si="21">SQRT((((B178-$B$172)^2)+((C178-$C$172)^2)+((D178-$D$172)^2)+((E178-$E$172)^2)+((F178-$F$172)^2)+((G178-$G$172)^2)+((H178-$H$172)^2)+((I178-$I$172)^2)+((J178-$J$172)^2)+((K178-$K$172)^2)+((L178-$L$172)^2)+((M178-$M$172)^2)+((N178-$N$172)^2)+((O178-$O$172)^2)))</f>
        <v>3.5824081834981767</v>
      </c>
      <c r="S178" s="68">
        <f t="shared" ref="S178:S241" si="22">SQRT((((B178-$B$173)^2)+((C178-$C$173)^2)+((D178-$D$173)^2)+((E178-$E$173)^2)+((F178-$F$173)^2)+((G178-$G$173)^2)+((H178-$H$173)^2)+((I178-$I$173)^2)+((J178-$J$173)^2)+((K178-$K$173)^2)+((L178-$L$173)^2)+((M178-$M$173)^2)+((N178-$N$173)^2)+((O178-$O$173)^2)))</f>
        <v>3.0874818831368427</v>
      </c>
      <c r="T178" s="68">
        <f t="shared" ref="T178:T241" si="23">SQRT((((B178-$B$174)^2)+((C178-$C$174)^2)+((D178-$D$174)^2)+((E178-$E$174)^2)+((F178-$F$174)^2)+((G178-$G$174)^2)+((H178-$H$174)^2)+((I178-$I$174)^2)+((J178-$J$174)^2)+((K178-$K$174)^2)+((L178-$L$174)^2)+((M178-$M$174)^2)+((N178-$N$174)^2)+((O178-$O$174)^2)))</f>
        <v>1.4472990555559062</v>
      </c>
      <c r="U178" s="68">
        <f t="shared" ref="U178:U241" si="24">MIN(P178:T178)</f>
        <v>0.66666666666666663</v>
      </c>
      <c r="V178" t="str">
        <f t="shared" ref="V178:V241" si="25">IF(MIN(P178:T178)=P178,"Cluster 0",IF(MIN(P178:T178)=Q178,"Cluster 1",IF(MIN(P178:T178)=R178,"Cluster 2",IF(MIN(P178:T178)=S178,"Cluster 3","Cluster 4"))))</f>
        <v>Cluster 1</v>
      </c>
      <c r="W178" t="str">
        <f t="shared" ref="W178:W241" si="26">IF(V178=V3,"sama","berubah")</f>
        <v>sama</v>
      </c>
    </row>
    <row r="179" spans="1:23">
      <c r="A179" s="61" t="s">
        <v>15</v>
      </c>
      <c r="B179" s="60">
        <v>1</v>
      </c>
      <c r="C179" s="60">
        <v>0</v>
      </c>
      <c r="D179" s="60">
        <v>0</v>
      </c>
      <c r="E179" s="60">
        <v>0</v>
      </c>
      <c r="F179" s="60">
        <v>0</v>
      </c>
      <c r="G179" s="60">
        <v>0</v>
      </c>
      <c r="H179" s="60">
        <v>0</v>
      </c>
      <c r="I179" s="60">
        <v>0</v>
      </c>
      <c r="J179" s="60">
        <v>0</v>
      </c>
      <c r="K179" s="60">
        <v>0</v>
      </c>
      <c r="L179" s="60">
        <v>0</v>
      </c>
      <c r="M179" s="60">
        <v>0</v>
      </c>
      <c r="N179" s="60">
        <v>0</v>
      </c>
      <c r="O179" s="60">
        <v>0</v>
      </c>
      <c r="P179" s="68">
        <f t="shared" si="19"/>
        <v>2.3776167110133195</v>
      </c>
      <c r="Q179" s="68">
        <f t="shared" si="20"/>
        <v>0.66666666666666663</v>
      </c>
      <c r="R179" s="68">
        <f t="shared" si="21"/>
        <v>3.5824081834981767</v>
      </c>
      <c r="S179" s="68">
        <f t="shared" si="22"/>
        <v>3.0874818831368427</v>
      </c>
      <c r="T179" s="68">
        <f t="shared" si="23"/>
        <v>1.4472990555559062</v>
      </c>
      <c r="U179" s="68">
        <f t="shared" si="24"/>
        <v>0.66666666666666663</v>
      </c>
      <c r="V179" t="str">
        <f t="shared" si="25"/>
        <v>Cluster 1</v>
      </c>
      <c r="W179" t="str">
        <f t="shared" si="26"/>
        <v>sama</v>
      </c>
    </row>
    <row r="180" spans="1:23">
      <c r="A180" s="61" t="s">
        <v>16</v>
      </c>
      <c r="B180" s="62">
        <v>1</v>
      </c>
      <c r="C180" s="62">
        <v>1</v>
      </c>
      <c r="D180" s="62">
        <v>1</v>
      </c>
      <c r="E180" s="62">
        <v>0</v>
      </c>
      <c r="F180" s="62">
        <v>0</v>
      </c>
      <c r="G180" s="62">
        <v>0</v>
      </c>
      <c r="H180" s="62">
        <v>0</v>
      </c>
      <c r="I180" s="62">
        <v>0</v>
      </c>
      <c r="J180" s="62">
        <v>0</v>
      </c>
      <c r="K180" s="62">
        <v>0</v>
      </c>
      <c r="L180" s="62">
        <v>0</v>
      </c>
      <c r="M180" s="62">
        <v>0</v>
      </c>
      <c r="N180" s="62">
        <v>0</v>
      </c>
      <c r="O180" s="62">
        <v>0</v>
      </c>
      <c r="P180">
        <f t="shared" si="19"/>
        <v>1.9112983086085213</v>
      </c>
      <c r="Q180">
        <f t="shared" si="20"/>
        <v>1.0540925533894598</v>
      </c>
      <c r="R180">
        <f t="shared" si="21"/>
        <v>3.2914508037026327</v>
      </c>
      <c r="S180">
        <f t="shared" si="22"/>
        <v>2.7445481192171188</v>
      </c>
      <c r="T180">
        <f t="shared" si="23"/>
        <v>0.30769230769230771</v>
      </c>
      <c r="U180">
        <f t="shared" si="24"/>
        <v>0.30769230769230771</v>
      </c>
      <c r="V180" t="str">
        <f t="shared" si="25"/>
        <v>Cluster 4</v>
      </c>
      <c r="W180" t="str">
        <f t="shared" si="26"/>
        <v>sama</v>
      </c>
    </row>
    <row r="181" spans="1:23">
      <c r="A181" s="61" t="s">
        <v>17</v>
      </c>
      <c r="B181" s="63">
        <v>1</v>
      </c>
      <c r="C181" s="63">
        <v>1</v>
      </c>
      <c r="D181" s="63">
        <v>1</v>
      </c>
      <c r="E181" s="63">
        <v>1</v>
      </c>
      <c r="F181" s="63">
        <v>1</v>
      </c>
      <c r="G181" s="63">
        <v>1</v>
      </c>
      <c r="H181" s="63">
        <v>1</v>
      </c>
      <c r="I181" s="63">
        <v>1</v>
      </c>
      <c r="J181" s="63">
        <v>1</v>
      </c>
      <c r="K181" s="63">
        <v>1</v>
      </c>
      <c r="L181" s="63">
        <v>1</v>
      </c>
      <c r="M181" s="63">
        <v>1</v>
      </c>
      <c r="N181" s="63">
        <v>1</v>
      </c>
      <c r="O181" s="63">
        <v>1</v>
      </c>
      <c r="P181">
        <f t="shared" si="19"/>
        <v>2.5233602475222421</v>
      </c>
      <c r="Q181">
        <f t="shared" si="20"/>
        <v>3.4801021696368499</v>
      </c>
      <c r="R181">
        <f t="shared" si="21"/>
        <v>8.6956521739130488E-2</v>
      </c>
      <c r="S181">
        <f t="shared" si="22"/>
        <v>1.6390212117432705</v>
      </c>
      <c r="T181">
        <f t="shared" si="23"/>
        <v>3.2371731403847401</v>
      </c>
      <c r="U181">
        <f t="shared" si="24"/>
        <v>8.6956521739130488E-2</v>
      </c>
      <c r="V181" t="str">
        <f t="shared" si="25"/>
        <v>Cluster 2</v>
      </c>
      <c r="W181" t="str">
        <f t="shared" si="26"/>
        <v>sama</v>
      </c>
    </row>
    <row r="182" spans="1:23">
      <c r="A182" s="61" t="s">
        <v>18</v>
      </c>
      <c r="B182" s="63">
        <v>1</v>
      </c>
      <c r="C182" s="63">
        <v>1</v>
      </c>
      <c r="D182" s="63">
        <v>1</v>
      </c>
      <c r="E182" s="63">
        <v>1</v>
      </c>
      <c r="F182" s="63">
        <v>1</v>
      </c>
      <c r="G182" s="63">
        <v>1</v>
      </c>
      <c r="H182" s="63">
        <v>1</v>
      </c>
      <c r="I182" s="63">
        <v>1</v>
      </c>
      <c r="J182" s="63">
        <v>1</v>
      </c>
      <c r="K182" s="63">
        <v>1</v>
      </c>
      <c r="L182" s="63">
        <v>1</v>
      </c>
      <c r="M182" s="63">
        <v>1</v>
      </c>
      <c r="N182" s="63">
        <v>1</v>
      </c>
      <c r="O182" s="63">
        <v>1</v>
      </c>
      <c r="P182">
        <f t="shared" si="19"/>
        <v>2.5233602475222421</v>
      </c>
      <c r="Q182">
        <f t="shared" si="20"/>
        <v>3.4801021696368499</v>
      </c>
      <c r="R182">
        <f t="shared" si="21"/>
        <v>8.6956521739130488E-2</v>
      </c>
      <c r="S182">
        <f t="shared" si="22"/>
        <v>1.6390212117432705</v>
      </c>
      <c r="T182">
        <f t="shared" si="23"/>
        <v>3.2371731403847401</v>
      </c>
      <c r="U182">
        <f t="shared" si="24"/>
        <v>8.6956521739130488E-2</v>
      </c>
      <c r="V182" t="str">
        <f t="shared" si="25"/>
        <v>Cluster 2</v>
      </c>
      <c r="W182" t="str">
        <f t="shared" si="26"/>
        <v>sama</v>
      </c>
    </row>
    <row r="183" spans="1:23">
      <c r="A183" s="61" t="s">
        <v>19</v>
      </c>
      <c r="B183" s="63">
        <v>1</v>
      </c>
      <c r="C183" s="63">
        <v>1</v>
      </c>
      <c r="D183" s="63">
        <v>1</v>
      </c>
      <c r="E183" s="63">
        <v>1</v>
      </c>
      <c r="F183" s="63">
        <v>1</v>
      </c>
      <c r="G183" s="63">
        <v>1</v>
      </c>
      <c r="H183" s="63">
        <v>1</v>
      </c>
      <c r="I183" s="63">
        <v>1</v>
      </c>
      <c r="J183" s="63">
        <v>1</v>
      </c>
      <c r="K183" s="63">
        <v>1</v>
      </c>
      <c r="L183" s="63">
        <v>1</v>
      </c>
      <c r="M183" s="63">
        <v>1</v>
      </c>
      <c r="N183" s="63">
        <v>1</v>
      </c>
      <c r="O183" s="63">
        <v>1</v>
      </c>
      <c r="P183">
        <f t="shared" si="19"/>
        <v>2.5233602475222421</v>
      </c>
      <c r="Q183">
        <f t="shared" si="20"/>
        <v>3.4801021696368499</v>
      </c>
      <c r="R183">
        <f t="shared" si="21"/>
        <v>8.6956521739130488E-2</v>
      </c>
      <c r="S183">
        <f t="shared" si="22"/>
        <v>1.6390212117432705</v>
      </c>
      <c r="T183">
        <f t="shared" si="23"/>
        <v>3.2371731403847401</v>
      </c>
      <c r="U183">
        <f t="shared" si="24"/>
        <v>8.6956521739130488E-2</v>
      </c>
      <c r="V183" t="str">
        <f t="shared" si="25"/>
        <v>Cluster 2</v>
      </c>
      <c r="W183" t="str">
        <f t="shared" si="26"/>
        <v>sama</v>
      </c>
    </row>
    <row r="184" spans="1:23">
      <c r="A184" s="61" t="s">
        <v>20</v>
      </c>
      <c r="B184" s="63">
        <v>1</v>
      </c>
      <c r="C184" s="63">
        <v>0</v>
      </c>
      <c r="D184" s="63">
        <v>0</v>
      </c>
      <c r="E184" s="63">
        <v>0</v>
      </c>
      <c r="F184" s="63">
        <v>0</v>
      </c>
      <c r="G184" s="63">
        <v>0</v>
      </c>
      <c r="H184" s="63">
        <v>0</v>
      </c>
      <c r="I184" s="63">
        <v>0</v>
      </c>
      <c r="J184" s="63">
        <v>0</v>
      </c>
      <c r="K184" s="63">
        <v>0</v>
      </c>
      <c r="L184" s="63">
        <v>0</v>
      </c>
      <c r="M184" s="63">
        <v>0</v>
      </c>
      <c r="N184" s="63">
        <v>0</v>
      </c>
      <c r="O184" s="63">
        <v>0</v>
      </c>
      <c r="P184">
        <f t="shared" si="19"/>
        <v>2.3776167110133195</v>
      </c>
      <c r="Q184">
        <f t="shared" si="20"/>
        <v>0.66666666666666663</v>
      </c>
      <c r="R184">
        <f t="shared" si="21"/>
        <v>3.5824081834981767</v>
      </c>
      <c r="S184">
        <f t="shared" si="22"/>
        <v>3.0874818831368427</v>
      </c>
      <c r="T184">
        <f t="shared" si="23"/>
        <v>1.4472990555559062</v>
      </c>
      <c r="U184">
        <f t="shared" si="24"/>
        <v>0.66666666666666663</v>
      </c>
      <c r="V184" t="str">
        <f t="shared" si="25"/>
        <v>Cluster 1</v>
      </c>
      <c r="W184" t="str">
        <f t="shared" si="26"/>
        <v>sama</v>
      </c>
    </row>
    <row r="185" spans="1:23">
      <c r="A185" s="61" t="s">
        <v>21</v>
      </c>
      <c r="B185" s="63">
        <v>1</v>
      </c>
      <c r="C185" s="63">
        <v>0</v>
      </c>
      <c r="D185" s="63">
        <v>0</v>
      </c>
      <c r="E185" s="63">
        <v>0</v>
      </c>
      <c r="F185" s="63">
        <v>0</v>
      </c>
      <c r="G185" s="63">
        <v>0</v>
      </c>
      <c r="H185" s="63">
        <v>0</v>
      </c>
      <c r="I185" s="63">
        <v>0</v>
      </c>
      <c r="J185" s="63">
        <v>0</v>
      </c>
      <c r="K185" s="63">
        <v>0</v>
      </c>
      <c r="L185" s="63">
        <v>0</v>
      </c>
      <c r="M185" s="63">
        <v>0</v>
      </c>
      <c r="N185" s="63">
        <v>0</v>
      </c>
      <c r="O185" s="63">
        <v>0</v>
      </c>
      <c r="P185">
        <f t="shared" si="19"/>
        <v>2.3776167110133195</v>
      </c>
      <c r="Q185">
        <f t="shared" si="20"/>
        <v>0.66666666666666663</v>
      </c>
      <c r="R185">
        <f t="shared" si="21"/>
        <v>3.5824081834981767</v>
      </c>
      <c r="S185">
        <f t="shared" si="22"/>
        <v>3.0874818831368427</v>
      </c>
      <c r="T185">
        <f t="shared" si="23"/>
        <v>1.4472990555559062</v>
      </c>
      <c r="U185">
        <f t="shared" si="24"/>
        <v>0.66666666666666663</v>
      </c>
      <c r="V185" t="str">
        <f t="shared" si="25"/>
        <v>Cluster 1</v>
      </c>
      <c r="W185" t="str">
        <f t="shared" si="26"/>
        <v>sama</v>
      </c>
    </row>
    <row r="186" spans="1:23">
      <c r="A186" s="61" t="s">
        <v>22</v>
      </c>
      <c r="B186" s="63">
        <v>1</v>
      </c>
      <c r="C186" s="63">
        <v>1</v>
      </c>
      <c r="D186" s="63">
        <v>1</v>
      </c>
      <c r="E186" s="63">
        <v>1</v>
      </c>
      <c r="F186" s="63">
        <v>0</v>
      </c>
      <c r="G186" s="63">
        <v>0</v>
      </c>
      <c r="H186" s="63">
        <v>0</v>
      </c>
      <c r="I186" s="63">
        <v>0</v>
      </c>
      <c r="J186" s="63">
        <v>0</v>
      </c>
      <c r="K186" s="63">
        <v>0</v>
      </c>
      <c r="L186" s="63">
        <v>0</v>
      </c>
      <c r="M186" s="63">
        <v>0</v>
      </c>
      <c r="N186" s="63">
        <v>0</v>
      </c>
      <c r="O186" s="63">
        <v>0</v>
      </c>
      <c r="P186">
        <f t="shared" si="19"/>
        <v>1.6288220358559111</v>
      </c>
      <c r="Q186">
        <f t="shared" si="20"/>
        <v>1.4529663145135578</v>
      </c>
      <c r="R186">
        <f t="shared" si="21"/>
        <v>3.1358648556968629</v>
      </c>
      <c r="S186">
        <f t="shared" si="22"/>
        <v>2.5558842655132539</v>
      </c>
      <c r="T186">
        <f t="shared" si="23"/>
        <v>0.69230769230769229</v>
      </c>
      <c r="U186">
        <f t="shared" si="24"/>
        <v>0.69230769230769229</v>
      </c>
      <c r="V186" t="str">
        <f t="shared" si="25"/>
        <v>Cluster 4</v>
      </c>
      <c r="W186" t="str">
        <f t="shared" si="26"/>
        <v>sama</v>
      </c>
    </row>
    <row r="187" spans="1:23">
      <c r="A187" s="61" t="s">
        <v>23</v>
      </c>
      <c r="B187" s="63">
        <v>1</v>
      </c>
      <c r="C187" s="63">
        <v>1</v>
      </c>
      <c r="D187" s="63">
        <v>1</v>
      </c>
      <c r="E187" s="63">
        <v>1</v>
      </c>
      <c r="F187" s="63">
        <v>1</v>
      </c>
      <c r="G187" s="63">
        <v>1</v>
      </c>
      <c r="H187" s="63">
        <v>1</v>
      </c>
      <c r="I187" s="63">
        <v>1</v>
      </c>
      <c r="J187" s="63">
        <v>1</v>
      </c>
      <c r="K187" s="63">
        <v>1</v>
      </c>
      <c r="L187" s="63">
        <v>1</v>
      </c>
      <c r="M187" s="63">
        <v>1</v>
      </c>
      <c r="N187" s="63">
        <v>1</v>
      </c>
      <c r="O187" s="63">
        <v>1</v>
      </c>
      <c r="P187">
        <f t="shared" si="19"/>
        <v>2.5233602475222421</v>
      </c>
      <c r="Q187">
        <f t="shared" si="20"/>
        <v>3.4801021696368499</v>
      </c>
      <c r="R187">
        <f t="shared" si="21"/>
        <v>8.6956521739130488E-2</v>
      </c>
      <c r="S187">
        <f t="shared" si="22"/>
        <v>1.6390212117432705</v>
      </c>
      <c r="T187">
        <f t="shared" si="23"/>
        <v>3.2371731403847401</v>
      </c>
      <c r="U187">
        <f t="shared" si="24"/>
        <v>8.6956521739130488E-2</v>
      </c>
      <c r="V187" t="str">
        <f t="shared" si="25"/>
        <v>Cluster 2</v>
      </c>
      <c r="W187" t="str">
        <f t="shared" si="26"/>
        <v>sama</v>
      </c>
    </row>
    <row r="188" spans="1:23">
      <c r="A188" s="61" t="s">
        <v>24</v>
      </c>
      <c r="B188" s="63">
        <v>1</v>
      </c>
      <c r="C188" s="63">
        <v>1</v>
      </c>
      <c r="D188" s="63">
        <v>1</v>
      </c>
      <c r="E188" s="63">
        <v>1</v>
      </c>
      <c r="F188" s="63">
        <v>1</v>
      </c>
      <c r="G188" s="63">
        <v>1</v>
      </c>
      <c r="H188" s="63">
        <v>1</v>
      </c>
      <c r="I188" s="63">
        <v>1</v>
      </c>
      <c r="J188" s="63">
        <v>1</v>
      </c>
      <c r="K188" s="63">
        <v>1</v>
      </c>
      <c r="L188" s="63">
        <v>1</v>
      </c>
      <c r="M188" s="63">
        <v>1</v>
      </c>
      <c r="N188" s="63">
        <v>1</v>
      </c>
      <c r="O188" s="63">
        <v>1</v>
      </c>
      <c r="P188">
        <f t="shared" si="19"/>
        <v>2.5233602475222421</v>
      </c>
      <c r="Q188">
        <f t="shared" si="20"/>
        <v>3.4801021696368499</v>
      </c>
      <c r="R188">
        <f t="shared" si="21"/>
        <v>8.6956521739130488E-2</v>
      </c>
      <c r="S188">
        <f t="shared" si="22"/>
        <v>1.6390212117432705</v>
      </c>
      <c r="T188">
        <f t="shared" si="23"/>
        <v>3.2371731403847401</v>
      </c>
      <c r="U188">
        <f t="shared" si="24"/>
        <v>8.6956521739130488E-2</v>
      </c>
      <c r="V188" t="str">
        <f t="shared" si="25"/>
        <v>Cluster 2</v>
      </c>
      <c r="W188" t="str">
        <f t="shared" si="26"/>
        <v>sama</v>
      </c>
    </row>
    <row r="189" spans="1:23">
      <c r="A189" s="61" t="s">
        <v>25</v>
      </c>
      <c r="B189" s="63">
        <v>1</v>
      </c>
      <c r="C189" s="63">
        <v>1</v>
      </c>
      <c r="D189" s="63">
        <v>1</v>
      </c>
      <c r="E189" s="63">
        <v>1</v>
      </c>
      <c r="F189" s="63">
        <v>1</v>
      </c>
      <c r="G189" s="63">
        <v>1</v>
      </c>
      <c r="H189" s="63">
        <v>1</v>
      </c>
      <c r="I189" s="63">
        <v>1</v>
      </c>
      <c r="J189" s="63">
        <v>1</v>
      </c>
      <c r="K189" s="63">
        <v>1</v>
      </c>
      <c r="L189" s="63">
        <v>0</v>
      </c>
      <c r="M189" s="63">
        <v>0</v>
      </c>
      <c r="N189" s="63">
        <v>0</v>
      </c>
      <c r="O189" s="63">
        <v>0</v>
      </c>
      <c r="P189">
        <f t="shared" si="19"/>
        <v>1.5386185163241444</v>
      </c>
      <c r="Q189">
        <f t="shared" si="20"/>
        <v>2.8480012484391768</v>
      </c>
      <c r="R189">
        <f t="shared" si="21"/>
        <v>1.9579704781213394</v>
      </c>
      <c r="S189">
        <f t="shared" si="22"/>
        <v>0.72975638311577984</v>
      </c>
      <c r="T189">
        <f t="shared" si="23"/>
        <v>2.545444939657584</v>
      </c>
      <c r="U189">
        <f t="shared" si="24"/>
        <v>0.72975638311577984</v>
      </c>
      <c r="V189" t="str">
        <f t="shared" si="25"/>
        <v>Cluster 3</v>
      </c>
      <c r="W189" t="str">
        <f t="shared" si="26"/>
        <v>sama</v>
      </c>
    </row>
    <row r="190" spans="1:23">
      <c r="A190" s="61" t="s">
        <v>26</v>
      </c>
      <c r="B190" s="63">
        <v>1</v>
      </c>
      <c r="C190" s="63">
        <v>1</v>
      </c>
      <c r="D190" s="63">
        <v>1</v>
      </c>
      <c r="E190" s="63">
        <v>1</v>
      </c>
      <c r="F190" s="63">
        <v>1</v>
      </c>
      <c r="G190" s="63">
        <v>1</v>
      </c>
      <c r="H190" s="63">
        <v>1</v>
      </c>
      <c r="I190" s="63">
        <v>1</v>
      </c>
      <c r="J190" s="63">
        <v>1</v>
      </c>
      <c r="K190" s="63">
        <v>1</v>
      </c>
      <c r="L190" s="63">
        <v>1</v>
      </c>
      <c r="M190" s="63">
        <v>1</v>
      </c>
      <c r="N190" s="63">
        <v>1</v>
      </c>
      <c r="O190" s="63">
        <v>1</v>
      </c>
      <c r="P190">
        <f t="shared" si="19"/>
        <v>2.5233602475222421</v>
      </c>
      <c r="Q190">
        <f t="shared" si="20"/>
        <v>3.4801021696368499</v>
      </c>
      <c r="R190">
        <f t="shared" si="21"/>
        <v>8.6956521739130488E-2</v>
      </c>
      <c r="S190">
        <f t="shared" si="22"/>
        <v>1.6390212117432705</v>
      </c>
      <c r="T190">
        <f t="shared" si="23"/>
        <v>3.2371731403847401</v>
      </c>
      <c r="U190">
        <f t="shared" si="24"/>
        <v>8.6956521739130488E-2</v>
      </c>
      <c r="V190" t="str">
        <f t="shared" si="25"/>
        <v>Cluster 2</v>
      </c>
      <c r="W190" t="str">
        <f t="shared" si="26"/>
        <v>sama</v>
      </c>
    </row>
    <row r="191" spans="1:23">
      <c r="A191" s="61" t="s">
        <v>27</v>
      </c>
      <c r="B191" s="63">
        <v>1</v>
      </c>
      <c r="C191" s="63">
        <v>1</v>
      </c>
      <c r="D191" s="63">
        <v>1</v>
      </c>
      <c r="E191" s="63">
        <v>1</v>
      </c>
      <c r="F191" s="63">
        <v>1</v>
      </c>
      <c r="G191" s="63">
        <v>1</v>
      </c>
      <c r="H191" s="63">
        <v>1</v>
      </c>
      <c r="I191" s="63">
        <v>1</v>
      </c>
      <c r="J191" s="63">
        <v>1</v>
      </c>
      <c r="K191" s="63">
        <v>1</v>
      </c>
      <c r="L191" s="63">
        <v>1</v>
      </c>
      <c r="M191" s="63">
        <v>1</v>
      </c>
      <c r="N191" s="63">
        <v>1</v>
      </c>
      <c r="O191" s="63">
        <v>1</v>
      </c>
      <c r="P191">
        <f t="shared" si="19"/>
        <v>2.5233602475222421</v>
      </c>
      <c r="Q191">
        <f t="shared" si="20"/>
        <v>3.4801021696368499</v>
      </c>
      <c r="R191">
        <f t="shared" si="21"/>
        <v>8.6956521739130488E-2</v>
      </c>
      <c r="S191">
        <f t="shared" si="22"/>
        <v>1.6390212117432705</v>
      </c>
      <c r="T191">
        <f t="shared" si="23"/>
        <v>3.2371731403847401</v>
      </c>
      <c r="U191">
        <f t="shared" si="24"/>
        <v>8.6956521739130488E-2</v>
      </c>
      <c r="V191" t="str">
        <f t="shared" si="25"/>
        <v>Cluster 2</v>
      </c>
      <c r="W191" t="str">
        <f t="shared" si="26"/>
        <v>sama</v>
      </c>
    </row>
    <row r="192" spans="1:23">
      <c r="A192" s="61" t="s">
        <v>28</v>
      </c>
      <c r="B192" s="63">
        <v>1</v>
      </c>
      <c r="C192" s="63">
        <v>1</v>
      </c>
      <c r="D192" s="63">
        <v>0</v>
      </c>
      <c r="E192" s="63">
        <v>0</v>
      </c>
      <c r="F192" s="63">
        <v>0</v>
      </c>
      <c r="G192" s="63">
        <v>0</v>
      </c>
      <c r="H192" s="63">
        <v>0</v>
      </c>
      <c r="I192" s="63">
        <v>0</v>
      </c>
      <c r="J192" s="63">
        <v>0</v>
      </c>
      <c r="K192" s="63">
        <v>0</v>
      </c>
      <c r="L192" s="63">
        <v>0</v>
      </c>
      <c r="M192" s="63">
        <v>0</v>
      </c>
      <c r="N192" s="63">
        <v>0</v>
      </c>
      <c r="O192" s="63">
        <v>0</v>
      </c>
      <c r="P192">
        <f t="shared" si="19"/>
        <v>2.1570955529344995</v>
      </c>
      <c r="Q192">
        <f t="shared" si="20"/>
        <v>0.33333333333333337</v>
      </c>
      <c r="R192">
        <f t="shared" si="21"/>
        <v>3.4400070338873885</v>
      </c>
      <c r="S192">
        <f t="shared" si="22"/>
        <v>2.9210519301611577</v>
      </c>
      <c r="T192">
        <f t="shared" si="23"/>
        <v>1.0462669622104188</v>
      </c>
      <c r="U192">
        <f t="shared" si="24"/>
        <v>0.33333333333333337</v>
      </c>
      <c r="V192" t="str">
        <f t="shared" si="25"/>
        <v>Cluster 1</v>
      </c>
      <c r="W192" t="str">
        <f t="shared" si="26"/>
        <v>sama</v>
      </c>
    </row>
    <row r="193" spans="1:23">
      <c r="A193" s="61" t="s">
        <v>29</v>
      </c>
      <c r="B193" s="63">
        <v>1</v>
      </c>
      <c r="C193" s="63">
        <v>1</v>
      </c>
      <c r="D193" s="63">
        <v>1</v>
      </c>
      <c r="E193" s="63">
        <v>1</v>
      </c>
      <c r="F193" s="63">
        <v>1</v>
      </c>
      <c r="G193" s="63">
        <v>1</v>
      </c>
      <c r="H193" s="63">
        <v>1</v>
      </c>
      <c r="I193" s="63">
        <v>1</v>
      </c>
      <c r="J193" s="63">
        <v>1</v>
      </c>
      <c r="K193" s="63">
        <v>1</v>
      </c>
      <c r="L193" s="63">
        <v>1</v>
      </c>
      <c r="M193" s="63">
        <v>1</v>
      </c>
      <c r="N193" s="63">
        <v>0</v>
      </c>
      <c r="O193" s="63">
        <v>0</v>
      </c>
      <c r="P193">
        <f t="shared" si="19"/>
        <v>2.0898198340468279</v>
      </c>
      <c r="Q193">
        <f t="shared" si="20"/>
        <v>3.1797973380564852</v>
      </c>
      <c r="R193">
        <f t="shared" si="21"/>
        <v>1.3541227393389075</v>
      </c>
      <c r="S193">
        <f t="shared" si="22"/>
        <v>0.82848689340530823</v>
      </c>
      <c r="T193">
        <f t="shared" si="23"/>
        <v>2.911922035499646</v>
      </c>
      <c r="U193">
        <f t="shared" si="24"/>
        <v>0.82848689340530823</v>
      </c>
      <c r="V193" t="str">
        <f t="shared" si="25"/>
        <v>Cluster 3</v>
      </c>
      <c r="W193" t="str">
        <f t="shared" si="26"/>
        <v>sama</v>
      </c>
    </row>
    <row r="194" spans="1:23">
      <c r="A194" s="61" t="s">
        <v>30</v>
      </c>
      <c r="B194" s="63">
        <v>1</v>
      </c>
      <c r="C194" s="63">
        <v>1</v>
      </c>
      <c r="D194" s="63">
        <v>1</v>
      </c>
      <c r="E194" s="63">
        <v>0</v>
      </c>
      <c r="F194" s="63">
        <v>0</v>
      </c>
      <c r="G194" s="63">
        <v>0</v>
      </c>
      <c r="H194" s="63">
        <v>0</v>
      </c>
      <c r="I194" s="63">
        <v>0</v>
      </c>
      <c r="J194" s="63">
        <v>0</v>
      </c>
      <c r="K194" s="63">
        <v>0</v>
      </c>
      <c r="L194" s="63">
        <v>0</v>
      </c>
      <c r="M194" s="63">
        <v>0</v>
      </c>
      <c r="N194" s="63">
        <v>0</v>
      </c>
      <c r="O194" s="63">
        <v>0</v>
      </c>
      <c r="P194">
        <f t="shared" si="19"/>
        <v>1.9112983086085213</v>
      </c>
      <c r="Q194">
        <f t="shared" si="20"/>
        <v>1.0540925533894598</v>
      </c>
      <c r="R194">
        <f t="shared" si="21"/>
        <v>3.2914508037026327</v>
      </c>
      <c r="S194">
        <f t="shared" si="22"/>
        <v>2.7445481192171188</v>
      </c>
      <c r="T194">
        <f t="shared" si="23"/>
        <v>0.30769230769230771</v>
      </c>
      <c r="U194">
        <f t="shared" si="24"/>
        <v>0.30769230769230771</v>
      </c>
      <c r="V194" t="str">
        <f t="shared" si="25"/>
        <v>Cluster 4</v>
      </c>
      <c r="W194" t="str">
        <f t="shared" si="26"/>
        <v>sama</v>
      </c>
    </row>
    <row r="195" spans="1:23">
      <c r="A195" s="61" t="s">
        <v>31</v>
      </c>
      <c r="B195" s="63">
        <v>1</v>
      </c>
      <c r="C195" s="63">
        <v>0</v>
      </c>
      <c r="D195" s="63">
        <v>0</v>
      </c>
      <c r="E195" s="63">
        <v>0</v>
      </c>
      <c r="F195" s="63">
        <v>0</v>
      </c>
      <c r="G195" s="63">
        <v>0</v>
      </c>
      <c r="H195" s="63">
        <v>0</v>
      </c>
      <c r="I195" s="63">
        <v>0</v>
      </c>
      <c r="J195" s="63">
        <v>0</v>
      </c>
      <c r="K195" s="63">
        <v>0</v>
      </c>
      <c r="L195" s="63">
        <v>0</v>
      </c>
      <c r="M195" s="63">
        <v>0</v>
      </c>
      <c r="N195" s="63">
        <v>0</v>
      </c>
      <c r="O195" s="63">
        <v>0</v>
      </c>
      <c r="P195">
        <f t="shared" si="19"/>
        <v>2.3776167110133195</v>
      </c>
      <c r="Q195">
        <f t="shared" si="20"/>
        <v>0.66666666666666663</v>
      </c>
      <c r="R195">
        <f t="shared" si="21"/>
        <v>3.5824081834981767</v>
      </c>
      <c r="S195">
        <f t="shared" si="22"/>
        <v>3.0874818831368427</v>
      </c>
      <c r="T195">
        <f t="shared" si="23"/>
        <v>1.4472990555559062</v>
      </c>
      <c r="U195">
        <f t="shared" si="24"/>
        <v>0.66666666666666663</v>
      </c>
      <c r="V195" t="str">
        <f t="shared" si="25"/>
        <v>Cluster 1</v>
      </c>
      <c r="W195" t="str">
        <f t="shared" si="26"/>
        <v>sama</v>
      </c>
    </row>
    <row r="196" spans="1:23">
      <c r="A196" s="61" t="s">
        <v>32</v>
      </c>
      <c r="B196" s="63">
        <v>1</v>
      </c>
      <c r="C196" s="63">
        <v>1</v>
      </c>
      <c r="D196" s="63">
        <v>1</v>
      </c>
      <c r="E196" s="63">
        <v>0</v>
      </c>
      <c r="F196" s="63">
        <v>0</v>
      </c>
      <c r="G196" s="63">
        <v>0</v>
      </c>
      <c r="H196" s="63">
        <v>0</v>
      </c>
      <c r="I196" s="63">
        <v>0</v>
      </c>
      <c r="J196" s="63">
        <v>0</v>
      </c>
      <c r="K196" s="63">
        <v>0</v>
      </c>
      <c r="L196" s="63">
        <v>0</v>
      </c>
      <c r="M196" s="63">
        <v>0</v>
      </c>
      <c r="N196" s="63">
        <v>0</v>
      </c>
      <c r="O196" s="63">
        <v>0</v>
      </c>
      <c r="P196">
        <f t="shared" si="19"/>
        <v>1.9112983086085213</v>
      </c>
      <c r="Q196">
        <f t="shared" si="20"/>
        <v>1.0540925533894598</v>
      </c>
      <c r="R196">
        <f t="shared" si="21"/>
        <v>3.2914508037026327</v>
      </c>
      <c r="S196">
        <f t="shared" si="22"/>
        <v>2.7445481192171188</v>
      </c>
      <c r="T196">
        <f t="shared" si="23"/>
        <v>0.30769230769230771</v>
      </c>
      <c r="U196">
        <f t="shared" si="24"/>
        <v>0.30769230769230771</v>
      </c>
      <c r="V196" t="str">
        <f t="shared" si="25"/>
        <v>Cluster 4</v>
      </c>
      <c r="W196" t="str">
        <f t="shared" si="26"/>
        <v>sama</v>
      </c>
    </row>
    <row r="197" spans="1:23">
      <c r="A197" s="61" t="s">
        <v>33</v>
      </c>
      <c r="B197" s="63">
        <v>1</v>
      </c>
      <c r="C197" s="63">
        <v>1</v>
      </c>
      <c r="D197" s="63">
        <v>0</v>
      </c>
      <c r="E197" s="63">
        <v>0</v>
      </c>
      <c r="F197" s="63">
        <v>0</v>
      </c>
      <c r="G197" s="63">
        <v>0</v>
      </c>
      <c r="H197" s="63">
        <v>0</v>
      </c>
      <c r="I197" s="63">
        <v>0</v>
      </c>
      <c r="J197" s="63">
        <v>0</v>
      </c>
      <c r="K197" s="63">
        <v>0</v>
      </c>
      <c r="L197" s="63">
        <v>0</v>
      </c>
      <c r="M197" s="63">
        <v>0</v>
      </c>
      <c r="N197" s="63">
        <v>0</v>
      </c>
      <c r="O197" s="63">
        <v>0</v>
      </c>
      <c r="P197">
        <f t="shared" si="19"/>
        <v>2.1570955529344995</v>
      </c>
      <c r="Q197">
        <f t="shared" si="20"/>
        <v>0.33333333333333337</v>
      </c>
      <c r="R197">
        <f t="shared" si="21"/>
        <v>3.4400070338873885</v>
      </c>
      <c r="S197">
        <f t="shared" si="22"/>
        <v>2.9210519301611577</v>
      </c>
      <c r="T197">
        <f t="shared" si="23"/>
        <v>1.0462669622104188</v>
      </c>
      <c r="U197">
        <f t="shared" si="24"/>
        <v>0.33333333333333337</v>
      </c>
      <c r="V197" t="str">
        <f t="shared" si="25"/>
        <v>Cluster 1</v>
      </c>
      <c r="W197" t="str">
        <f t="shared" si="26"/>
        <v>sama</v>
      </c>
    </row>
    <row r="198" spans="1:23">
      <c r="A198" s="61" t="s">
        <v>34</v>
      </c>
      <c r="B198" s="63">
        <v>1</v>
      </c>
      <c r="C198" s="63">
        <v>1</v>
      </c>
      <c r="D198" s="63">
        <v>1</v>
      </c>
      <c r="E198" s="63">
        <v>0</v>
      </c>
      <c r="F198" s="63">
        <v>0</v>
      </c>
      <c r="G198" s="63">
        <v>0</v>
      </c>
      <c r="H198" s="63">
        <v>0</v>
      </c>
      <c r="I198" s="63">
        <v>0</v>
      </c>
      <c r="J198" s="63">
        <v>0</v>
      </c>
      <c r="K198" s="63">
        <v>0</v>
      </c>
      <c r="L198" s="63">
        <v>0</v>
      </c>
      <c r="M198" s="63">
        <v>0</v>
      </c>
      <c r="N198" s="63">
        <v>0</v>
      </c>
      <c r="O198" s="63">
        <v>0</v>
      </c>
      <c r="P198">
        <f t="shared" si="19"/>
        <v>1.9112983086085213</v>
      </c>
      <c r="Q198">
        <f t="shared" si="20"/>
        <v>1.0540925533894598</v>
      </c>
      <c r="R198">
        <f t="shared" si="21"/>
        <v>3.2914508037026327</v>
      </c>
      <c r="S198">
        <f t="shared" si="22"/>
        <v>2.7445481192171188</v>
      </c>
      <c r="T198">
        <f t="shared" si="23"/>
        <v>0.30769230769230771</v>
      </c>
      <c r="U198">
        <f t="shared" si="24"/>
        <v>0.30769230769230771</v>
      </c>
      <c r="V198" t="str">
        <f t="shared" si="25"/>
        <v>Cluster 4</v>
      </c>
      <c r="W198" t="str">
        <f t="shared" si="26"/>
        <v>sama</v>
      </c>
    </row>
    <row r="199" spans="1:23">
      <c r="A199" s="61" t="s">
        <v>35</v>
      </c>
      <c r="B199" s="63">
        <v>1</v>
      </c>
      <c r="C199" s="63">
        <v>1</v>
      </c>
      <c r="D199" s="63">
        <v>1</v>
      </c>
      <c r="E199" s="63">
        <v>1</v>
      </c>
      <c r="F199" s="63">
        <v>1</v>
      </c>
      <c r="G199" s="63">
        <v>1</v>
      </c>
      <c r="H199" s="63">
        <v>1</v>
      </c>
      <c r="I199" s="63">
        <v>1</v>
      </c>
      <c r="J199" s="63">
        <v>1</v>
      </c>
      <c r="K199" s="63">
        <v>1</v>
      </c>
      <c r="L199" s="63">
        <v>1</v>
      </c>
      <c r="M199" s="63">
        <v>1</v>
      </c>
      <c r="N199" s="63">
        <v>1</v>
      </c>
      <c r="O199" s="63">
        <v>1</v>
      </c>
      <c r="P199">
        <f t="shared" si="19"/>
        <v>2.5233602475222421</v>
      </c>
      <c r="Q199">
        <f t="shared" si="20"/>
        <v>3.4801021696368499</v>
      </c>
      <c r="R199">
        <f t="shared" si="21"/>
        <v>8.6956521739130488E-2</v>
      </c>
      <c r="S199">
        <f t="shared" si="22"/>
        <v>1.6390212117432705</v>
      </c>
      <c r="T199">
        <f t="shared" si="23"/>
        <v>3.2371731403847401</v>
      </c>
      <c r="U199">
        <f t="shared" si="24"/>
        <v>8.6956521739130488E-2</v>
      </c>
      <c r="V199" t="str">
        <f t="shared" si="25"/>
        <v>Cluster 2</v>
      </c>
      <c r="W199" t="str">
        <f t="shared" si="26"/>
        <v>sama</v>
      </c>
    </row>
    <row r="200" spans="1:23">
      <c r="A200" s="61" t="s">
        <v>36</v>
      </c>
      <c r="B200" s="63">
        <v>1</v>
      </c>
      <c r="C200" s="63">
        <v>1</v>
      </c>
      <c r="D200" s="63">
        <v>0</v>
      </c>
      <c r="E200" s="63">
        <v>0</v>
      </c>
      <c r="F200" s="63">
        <v>0</v>
      </c>
      <c r="G200" s="63">
        <v>0</v>
      </c>
      <c r="H200" s="63">
        <v>0</v>
      </c>
      <c r="I200" s="63">
        <v>0</v>
      </c>
      <c r="J200" s="63">
        <v>0</v>
      </c>
      <c r="K200" s="63">
        <v>0</v>
      </c>
      <c r="L200" s="63">
        <v>0</v>
      </c>
      <c r="M200" s="63">
        <v>0</v>
      </c>
      <c r="N200" s="63">
        <v>0</v>
      </c>
      <c r="O200" s="63">
        <v>0</v>
      </c>
      <c r="P200">
        <f t="shared" si="19"/>
        <v>2.1570955529344995</v>
      </c>
      <c r="Q200">
        <f t="shared" si="20"/>
        <v>0.33333333333333337</v>
      </c>
      <c r="R200">
        <f t="shared" si="21"/>
        <v>3.4400070338873885</v>
      </c>
      <c r="S200">
        <f t="shared" si="22"/>
        <v>2.9210519301611577</v>
      </c>
      <c r="T200">
        <f t="shared" si="23"/>
        <v>1.0462669622104188</v>
      </c>
      <c r="U200">
        <f t="shared" si="24"/>
        <v>0.33333333333333337</v>
      </c>
      <c r="V200" t="str">
        <f t="shared" si="25"/>
        <v>Cluster 1</v>
      </c>
      <c r="W200" t="str">
        <f t="shared" si="26"/>
        <v>sama</v>
      </c>
    </row>
    <row r="201" spans="1:23">
      <c r="A201" s="61" t="s">
        <v>37</v>
      </c>
      <c r="B201" s="63">
        <v>1</v>
      </c>
      <c r="C201" s="63">
        <v>1</v>
      </c>
      <c r="D201" s="63">
        <v>1</v>
      </c>
      <c r="E201" s="63">
        <v>1</v>
      </c>
      <c r="F201" s="63">
        <v>1</v>
      </c>
      <c r="G201" s="63">
        <v>1</v>
      </c>
      <c r="H201" s="63">
        <v>1</v>
      </c>
      <c r="I201" s="63">
        <v>1</v>
      </c>
      <c r="J201" s="63">
        <v>1</v>
      </c>
      <c r="K201" s="63">
        <v>1</v>
      </c>
      <c r="L201" s="63">
        <v>1</v>
      </c>
      <c r="M201" s="63">
        <v>1</v>
      </c>
      <c r="N201" s="63">
        <v>1</v>
      </c>
      <c r="O201" s="63">
        <v>1</v>
      </c>
      <c r="P201">
        <f t="shared" si="19"/>
        <v>2.5233602475222421</v>
      </c>
      <c r="Q201">
        <f t="shared" si="20"/>
        <v>3.4801021696368499</v>
      </c>
      <c r="R201">
        <f t="shared" si="21"/>
        <v>8.6956521739130488E-2</v>
      </c>
      <c r="S201">
        <f t="shared" si="22"/>
        <v>1.6390212117432705</v>
      </c>
      <c r="T201">
        <f t="shared" si="23"/>
        <v>3.2371731403847401</v>
      </c>
      <c r="U201">
        <f t="shared" si="24"/>
        <v>8.6956521739130488E-2</v>
      </c>
      <c r="V201" t="str">
        <f t="shared" si="25"/>
        <v>Cluster 2</v>
      </c>
      <c r="W201" t="str">
        <f t="shared" si="26"/>
        <v>sama</v>
      </c>
    </row>
    <row r="202" spans="1:23">
      <c r="A202" s="61" t="s">
        <v>38</v>
      </c>
      <c r="B202" s="63">
        <v>1</v>
      </c>
      <c r="C202" s="63">
        <v>1</v>
      </c>
      <c r="D202" s="63">
        <v>1</v>
      </c>
      <c r="E202" s="63">
        <v>0</v>
      </c>
      <c r="F202" s="63">
        <v>0</v>
      </c>
      <c r="G202" s="63">
        <v>0</v>
      </c>
      <c r="H202" s="63">
        <v>0</v>
      </c>
      <c r="I202" s="63">
        <v>0</v>
      </c>
      <c r="J202" s="63">
        <v>0</v>
      </c>
      <c r="K202" s="63">
        <v>0</v>
      </c>
      <c r="L202" s="63">
        <v>0</v>
      </c>
      <c r="M202" s="63">
        <v>0</v>
      </c>
      <c r="N202" s="63">
        <v>0</v>
      </c>
      <c r="O202" s="63">
        <v>0</v>
      </c>
      <c r="P202">
        <f t="shared" si="19"/>
        <v>1.9112983086085213</v>
      </c>
      <c r="Q202">
        <f t="shared" si="20"/>
        <v>1.0540925533894598</v>
      </c>
      <c r="R202">
        <f t="shared" si="21"/>
        <v>3.2914508037026327</v>
      </c>
      <c r="S202">
        <f t="shared" si="22"/>
        <v>2.7445481192171188</v>
      </c>
      <c r="T202">
        <f t="shared" si="23"/>
        <v>0.30769230769230771</v>
      </c>
      <c r="U202">
        <f t="shared" si="24"/>
        <v>0.30769230769230771</v>
      </c>
      <c r="V202" t="str">
        <f t="shared" si="25"/>
        <v>Cluster 4</v>
      </c>
      <c r="W202" t="str">
        <f t="shared" si="26"/>
        <v>sama</v>
      </c>
    </row>
    <row r="203" spans="1:23">
      <c r="A203" s="61" t="s">
        <v>39</v>
      </c>
      <c r="B203" s="63">
        <v>1</v>
      </c>
      <c r="C203" s="63">
        <v>1</v>
      </c>
      <c r="D203" s="63">
        <v>1</v>
      </c>
      <c r="E203" s="63">
        <v>1</v>
      </c>
      <c r="F203" s="63">
        <v>0</v>
      </c>
      <c r="G203" s="63">
        <v>0</v>
      </c>
      <c r="H203" s="63">
        <v>0</v>
      </c>
      <c r="I203" s="63">
        <v>0</v>
      </c>
      <c r="J203" s="63">
        <v>0</v>
      </c>
      <c r="K203" s="63">
        <v>0</v>
      </c>
      <c r="L203" s="63">
        <v>0</v>
      </c>
      <c r="M203" s="63">
        <v>0</v>
      </c>
      <c r="N203" s="63">
        <v>0</v>
      </c>
      <c r="O203" s="63">
        <v>0</v>
      </c>
      <c r="P203">
        <f t="shared" si="19"/>
        <v>1.6288220358559111</v>
      </c>
      <c r="Q203">
        <f t="shared" si="20"/>
        <v>1.4529663145135578</v>
      </c>
      <c r="R203">
        <f t="shared" si="21"/>
        <v>3.1358648556968629</v>
      </c>
      <c r="S203">
        <f t="shared" si="22"/>
        <v>2.5558842655132539</v>
      </c>
      <c r="T203">
        <f t="shared" si="23"/>
        <v>0.69230769230769229</v>
      </c>
      <c r="U203">
        <f t="shared" si="24"/>
        <v>0.69230769230769229</v>
      </c>
      <c r="V203" t="str">
        <f t="shared" si="25"/>
        <v>Cluster 4</v>
      </c>
      <c r="W203" t="str">
        <f t="shared" si="26"/>
        <v>sama</v>
      </c>
    </row>
    <row r="204" spans="1:23">
      <c r="A204" s="61" t="s">
        <v>40</v>
      </c>
      <c r="B204" s="63">
        <v>1</v>
      </c>
      <c r="C204" s="63">
        <v>1</v>
      </c>
      <c r="D204" s="63">
        <v>1</v>
      </c>
      <c r="E204" s="63">
        <v>1</v>
      </c>
      <c r="F204" s="63">
        <v>1</v>
      </c>
      <c r="G204" s="63">
        <v>1</v>
      </c>
      <c r="H204" s="63">
        <v>1</v>
      </c>
      <c r="I204" s="63">
        <v>1</v>
      </c>
      <c r="J204" s="63">
        <v>1</v>
      </c>
      <c r="K204" s="63">
        <v>1</v>
      </c>
      <c r="L204" s="63">
        <v>0</v>
      </c>
      <c r="M204" s="63">
        <v>0</v>
      </c>
      <c r="N204" s="63">
        <v>0</v>
      </c>
      <c r="O204" s="63">
        <v>0</v>
      </c>
      <c r="P204">
        <f t="shared" si="19"/>
        <v>1.5386185163241444</v>
      </c>
      <c r="Q204">
        <f t="shared" si="20"/>
        <v>2.8480012484391768</v>
      </c>
      <c r="R204">
        <f t="shared" si="21"/>
        <v>1.9579704781213394</v>
      </c>
      <c r="S204">
        <f t="shared" si="22"/>
        <v>0.72975638311577984</v>
      </c>
      <c r="T204">
        <f t="shared" si="23"/>
        <v>2.545444939657584</v>
      </c>
      <c r="U204">
        <f t="shared" si="24"/>
        <v>0.72975638311577984</v>
      </c>
      <c r="V204" t="str">
        <f t="shared" si="25"/>
        <v>Cluster 3</v>
      </c>
      <c r="W204" t="str">
        <f t="shared" si="26"/>
        <v>sama</v>
      </c>
    </row>
    <row r="205" spans="1:23">
      <c r="A205" s="61" t="s">
        <v>41</v>
      </c>
      <c r="B205" s="63">
        <v>1</v>
      </c>
      <c r="C205" s="63">
        <v>1</v>
      </c>
      <c r="D205" s="63">
        <v>1</v>
      </c>
      <c r="E205" s="63">
        <v>1</v>
      </c>
      <c r="F205" s="63">
        <v>1</v>
      </c>
      <c r="G205" s="63">
        <v>1</v>
      </c>
      <c r="H205" s="63">
        <v>1</v>
      </c>
      <c r="I205" s="63">
        <v>1</v>
      </c>
      <c r="J205" s="63">
        <v>1</v>
      </c>
      <c r="K205" s="63">
        <v>1</v>
      </c>
      <c r="L205" s="63">
        <v>1</v>
      </c>
      <c r="M205" s="63">
        <v>1</v>
      </c>
      <c r="N205" s="63">
        <v>1</v>
      </c>
      <c r="O205" s="63">
        <v>1</v>
      </c>
      <c r="P205">
        <f t="shared" si="19"/>
        <v>2.5233602475222421</v>
      </c>
      <c r="Q205">
        <f t="shared" si="20"/>
        <v>3.4801021696368499</v>
      </c>
      <c r="R205">
        <f t="shared" si="21"/>
        <v>8.6956521739130488E-2</v>
      </c>
      <c r="S205">
        <f t="shared" si="22"/>
        <v>1.6390212117432705</v>
      </c>
      <c r="T205">
        <f t="shared" si="23"/>
        <v>3.2371731403847401</v>
      </c>
      <c r="U205">
        <f t="shared" si="24"/>
        <v>8.6956521739130488E-2</v>
      </c>
      <c r="V205" t="str">
        <f t="shared" si="25"/>
        <v>Cluster 2</v>
      </c>
      <c r="W205" t="str">
        <f t="shared" si="26"/>
        <v>sama</v>
      </c>
    </row>
    <row r="206" spans="1:23">
      <c r="A206" s="61" t="s">
        <v>42</v>
      </c>
      <c r="B206" s="63">
        <v>1</v>
      </c>
      <c r="C206" s="63">
        <v>1</v>
      </c>
      <c r="D206" s="63">
        <v>1</v>
      </c>
      <c r="E206" s="63">
        <v>1</v>
      </c>
      <c r="F206" s="63">
        <v>1</v>
      </c>
      <c r="G206" s="63">
        <v>1</v>
      </c>
      <c r="H206" s="63">
        <v>0</v>
      </c>
      <c r="I206" s="63">
        <v>0</v>
      </c>
      <c r="J206" s="63">
        <v>0</v>
      </c>
      <c r="K206" s="63">
        <v>0</v>
      </c>
      <c r="L206" s="63">
        <v>0</v>
      </c>
      <c r="M206" s="63">
        <v>0</v>
      </c>
      <c r="N206" s="63">
        <v>0</v>
      </c>
      <c r="O206" s="63">
        <v>0</v>
      </c>
      <c r="P206">
        <f t="shared" si="19"/>
        <v>0.80812203564176799</v>
      </c>
      <c r="Q206">
        <f t="shared" si="20"/>
        <v>2.0275875100994063</v>
      </c>
      <c r="R206">
        <f t="shared" si="21"/>
        <v>2.7988655546836663</v>
      </c>
      <c r="S206">
        <f t="shared" si="22"/>
        <v>2.1289773081689303</v>
      </c>
      <c r="T206">
        <f t="shared" si="23"/>
        <v>1.5745761146506707</v>
      </c>
      <c r="U206">
        <f t="shared" si="24"/>
        <v>0.80812203564176799</v>
      </c>
      <c r="V206" t="str">
        <f t="shared" si="25"/>
        <v>Cluster 0</v>
      </c>
      <c r="W206" t="str">
        <f t="shared" si="26"/>
        <v>sama</v>
      </c>
    </row>
    <row r="207" spans="1:23">
      <c r="A207" s="61" t="s">
        <v>43</v>
      </c>
      <c r="B207" s="63">
        <v>1</v>
      </c>
      <c r="C207" s="63">
        <v>1</v>
      </c>
      <c r="D207" s="63">
        <v>1</v>
      </c>
      <c r="E207" s="63">
        <v>1</v>
      </c>
      <c r="F207" s="63">
        <v>1</v>
      </c>
      <c r="G207" s="63">
        <v>1</v>
      </c>
      <c r="H207" s="63">
        <v>1</v>
      </c>
      <c r="I207" s="63">
        <v>1</v>
      </c>
      <c r="J207" s="63">
        <v>0</v>
      </c>
      <c r="K207" s="63">
        <v>0</v>
      </c>
      <c r="L207" s="63">
        <v>0</v>
      </c>
      <c r="M207" s="63">
        <v>0</v>
      </c>
      <c r="N207" s="63">
        <v>0</v>
      </c>
      <c r="O207" s="63">
        <v>0</v>
      </c>
      <c r="P207">
        <f t="shared" si="19"/>
        <v>0.60609152673132716</v>
      </c>
      <c r="Q207">
        <f t="shared" si="20"/>
        <v>2.4720661623652207</v>
      </c>
      <c r="R207">
        <f t="shared" si="21"/>
        <v>2.4152946804054172</v>
      </c>
      <c r="S207">
        <f t="shared" si="22"/>
        <v>1.5913969896597846</v>
      </c>
      <c r="T207">
        <f t="shared" si="23"/>
        <v>2.1164333064919392</v>
      </c>
      <c r="U207">
        <f t="shared" si="24"/>
        <v>0.60609152673132716</v>
      </c>
      <c r="V207" t="str">
        <f t="shared" si="25"/>
        <v>Cluster 0</v>
      </c>
      <c r="W207" t="str">
        <f t="shared" si="26"/>
        <v>sama</v>
      </c>
    </row>
    <row r="208" spans="1:23">
      <c r="A208" s="61" t="s">
        <v>44</v>
      </c>
      <c r="B208" s="63">
        <v>1</v>
      </c>
      <c r="C208" s="63">
        <v>1</v>
      </c>
      <c r="D208" s="63">
        <v>1</v>
      </c>
      <c r="E208" s="63">
        <v>1</v>
      </c>
      <c r="F208" s="63">
        <v>1</v>
      </c>
      <c r="G208" s="63">
        <v>1</v>
      </c>
      <c r="H208" s="63">
        <v>1</v>
      </c>
      <c r="I208" s="63">
        <v>1</v>
      </c>
      <c r="J208" s="63">
        <v>1</v>
      </c>
      <c r="K208" s="63">
        <v>1</v>
      </c>
      <c r="L208" s="63">
        <v>1</v>
      </c>
      <c r="M208" s="63">
        <v>1</v>
      </c>
      <c r="N208" s="63">
        <v>1</v>
      </c>
      <c r="O208" s="63">
        <v>1</v>
      </c>
      <c r="P208">
        <f t="shared" si="19"/>
        <v>2.5233602475222421</v>
      </c>
      <c r="Q208">
        <f t="shared" si="20"/>
        <v>3.4801021696368499</v>
      </c>
      <c r="R208">
        <f t="shared" si="21"/>
        <v>8.6956521739130488E-2</v>
      </c>
      <c r="S208">
        <f t="shared" si="22"/>
        <v>1.6390212117432705</v>
      </c>
      <c r="T208">
        <f t="shared" si="23"/>
        <v>3.2371731403847401</v>
      </c>
      <c r="U208">
        <f t="shared" si="24"/>
        <v>8.6956521739130488E-2</v>
      </c>
      <c r="V208" t="str">
        <f t="shared" si="25"/>
        <v>Cluster 2</v>
      </c>
      <c r="W208" t="str">
        <f t="shared" si="26"/>
        <v>sama</v>
      </c>
    </row>
    <row r="209" spans="1:23">
      <c r="A209" s="61" t="s">
        <v>45</v>
      </c>
      <c r="B209" s="63">
        <v>1</v>
      </c>
      <c r="C209" s="63">
        <v>1</v>
      </c>
      <c r="D209" s="63">
        <v>1</v>
      </c>
      <c r="E209" s="63">
        <v>1</v>
      </c>
      <c r="F209" s="63">
        <v>1</v>
      </c>
      <c r="G209" s="63">
        <v>1</v>
      </c>
      <c r="H209" s="63">
        <v>1</v>
      </c>
      <c r="I209" s="63">
        <v>1</v>
      </c>
      <c r="J209" s="63">
        <v>1</v>
      </c>
      <c r="K209" s="63">
        <v>1</v>
      </c>
      <c r="L209" s="63">
        <v>1</v>
      </c>
      <c r="M209" s="63">
        <v>1</v>
      </c>
      <c r="N209" s="63">
        <v>1</v>
      </c>
      <c r="O209" s="63">
        <v>1</v>
      </c>
      <c r="P209">
        <f t="shared" si="19"/>
        <v>2.5233602475222421</v>
      </c>
      <c r="Q209">
        <f t="shared" si="20"/>
        <v>3.4801021696368499</v>
      </c>
      <c r="R209">
        <f t="shared" si="21"/>
        <v>8.6956521739130488E-2</v>
      </c>
      <c r="S209">
        <f t="shared" si="22"/>
        <v>1.6390212117432705</v>
      </c>
      <c r="T209">
        <f t="shared" si="23"/>
        <v>3.2371731403847401</v>
      </c>
      <c r="U209">
        <f t="shared" si="24"/>
        <v>8.6956521739130488E-2</v>
      </c>
      <c r="V209" t="str">
        <f t="shared" si="25"/>
        <v>Cluster 2</v>
      </c>
      <c r="W209" t="str">
        <f t="shared" si="26"/>
        <v>sama</v>
      </c>
    </row>
    <row r="210" spans="1:23">
      <c r="A210" s="61" t="s">
        <v>46</v>
      </c>
      <c r="B210" s="63">
        <v>1</v>
      </c>
      <c r="C210" s="63">
        <v>1</v>
      </c>
      <c r="D210" s="63">
        <v>1</v>
      </c>
      <c r="E210" s="63">
        <v>1</v>
      </c>
      <c r="F210" s="63">
        <v>0</v>
      </c>
      <c r="G210" s="63">
        <v>0</v>
      </c>
      <c r="H210" s="63">
        <v>0</v>
      </c>
      <c r="I210" s="63">
        <v>0</v>
      </c>
      <c r="J210" s="63">
        <v>0</v>
      </c>
      <c r="K210" s="63">
        <v>0</v>
      </c>
      <c r="L210" s="63">
        <v>0</v>
      </c>
      <c r="M210" s="63">
        <v>0</v>
      </c>
      <c r="N210" s="63">
        <v>0</v>
      </c>
      <c r="O210" s="63">
        <v>0</v>
      </c>
      <c r="P210">
        <f t="shared" si="19"/>
        <v>1.6288220358559111</v>
      </c>
      <c r="Q210">
        <f t="shared" si="20"/>
        <v>1.4529663145135578</v>
      </c>
      <c r="R210">
        <f t="shared" si="21"/>
        <v>3.1358648556968629</v>
      </c>
      <c r="S210">
        <f t="shared" si="22"/>
        <v>2.5558842655132539</v>
      </c>
      <c r="T210">
        <f t="shared" si="23"/>
        <v>0.69230769230769229</v>
      </c>
      <c r="U210">
        <f t="shared" si="24"/>
        <v>0.69230769230769229</v>
      </c>
      <c r="V210" t="str">
        <f t="shared" si="25"/>
        <v>Cluster 4</v>
      </c>
      <c r="W210" t="str">
        <f t="shared" si="26"/>
        <v>sama</v>
      </c>
    </row>
    <row r="211" spans="1:23">
      <c r="A211" s="61" t="s">
        <v>47</v>
      </c>
      <c r="B211" s="63">
        <v>1</v>
      </c>
      <c r="C211" s="63">
        <v>1</v>
      </c>
      <c r="D211" s="63">
        <v>1</v>
      </c>
      <c r="E211" s="63">
        <v>1</v>
      </c>
      <c r="F211" s="63">
        <v>1</v>
      </c>
      <c r="G211" s="63">
        <v>1</v>
      </c>
      <c r="H211" s="63">
        <v>1</v>
      </c>
      <c r="I211" s="63">
        <v>1</v>
      </c>
      <c r="J211" s="63">
        <v>1</v>
      </c>
      <c r="K211" s="63">
        <v>1</v>
      </c>
      <c r="L211" s="63">
        <v>1</v>
      </c>
      <c r="M211" s="63">
        <v>1</v>
      </c>
      <c r="N211" s="63">
        <v>1</v>
      </c>
      <c r="O211" s="63">
        <v>1</v>
      </c>
      <c r="P211">
        <f t="shared" si="19"/>
        <v>2.5233602475222421</v>
      </c>
      <c r="Q211">
        <f t="shared" si="20"/>
        <v>3.4801021696368499</v>
      </c>
      <c r="R211">
        <f t="shared" si="21"/>
        <v>8.6956521739130488E-2</v>
      </c>
      <c r="S211">
        <f t="shared" si="22"/>
        <v>1.6390212117432705</v>
      </c>
      <c r="T211">
        <f t="shared" si="23"/>
        <v>3.2371731403847401</v>
      </c>
      <c r="U211">
        <f t="shared" si="24"/>
        <v>8.6956521739130488E-2</v>
      </c>
      <c r="V211" t="str">
        <f t="shared" si="25"/>
        <v>Cluster 2</v>
      </c>
      <c r="W211" t="str">
        <f t="shared" si="26"/>
        <v>sama</v>
      </c>
    </row>
    <row r="212" spans="1:23">
      <c r="A212" s="61" t="s">
        <v>48</v>
      </c>
      <c r="B212" s="63">
        <v>1</v>
      </c>
      <c r="C212" s="63">
        <v>1</v>
      </c>
      <c r="D212" s="63">
        <v>1</v>
      </c>
      <c r="E212" s="63">
        <v>1</v>
      </c>
      <c r="F212" s="63">
        <v>1</v>
      </c>
      <c r="G212" s="63">
        <v>1</v>
      </c>
      <c r="H212" s="63">
        <v>1</v>
      </c>
      <c r="I212" s="63">
        <v>1</v>
      </c>
      <c r="J212" s="63">
        <v>1</v>
      </c>
      <c r="K212" s="63">
        <v>1</v>
      </c>
      <c r="L212" s="63">
        <v>1</v>
      </c>
      <c r="M212" s="63">
        <v>1</v>
      </c>
      <c r="N212" s="63">
        <v>0</v>
      </c>
      <c r="O212" s="63">
        <v>0</v>
      </c>
      <c r="P212">
        <f t="shared" si="19"/>
        <v>2.0898198340468279</v>
      </c>
      <c r="Q212">
        <f t="shared" si="20"/>
        <v>3.1797973380564852</v>
      </c>
      <c r="R212">
        <f t="shared" si="21"/>
        <v>1.3541227393389075</v>
      </c>
      <c r="S212">
        <f t="shared" si="22"/>
        <v>0.82848689340530823</v>
      </c>
      <c r="T212">
        <f t="shared" si="23"/>
        <v>2.911922035499646</v>
      </c>
      <c r="U212">
        <f t="shared" si="24"/>
        <v>0.82848689340530823</v>
      </c>
      <c r="V212" t="str">
        <f t="shared" si="25"/>
        <v>Cluster 3</v>
      </c>
      <c r="W212" t="str">
        <f t="shared" si="26"/>
        <v>sama</v>
      </c>
    </row>
    <row r="213" spans="1:23">
      <c r="A213" s="61" t="s">
        <v>49</v>
      </c>
      <c r="B213" s="63">
        <v>1</v>
      </c>
      <c r="C213" s="63">
        <v>1</v>
      </c>
      <c r="D213" s="63">
        <v>0</v>
      </c>
      <c r="E213" s="63">
        <v>0</v>
      </c>
      <c r="F213" s="63">
        <v>0</v>
      </c>
      <c r="G213" s="63">
        <v>0</v>
      </c>
      <c r="H213" s="63">
        <v>0</v>
      </c>
      <c r="I213" s="63">
        <v>0</v>
      </c>
      <c r="J213" s="63">
        <v>0</v>
      </c>
      <c r="K213" s="63">
        <v>0</v>
      </c>
      <c r="L213" s="63">
        <v>0</v>
      </c>
      <c r="M213" s="63">
        <v>0</v>
      </c>
      <c r="N213" s="63">
        <v>0</v>
      </c>
      <c r="O213" s="63">
        <v>0</v>
      </c>
      <c r="P213">
        <f t="shared" si="19"/>
        <v>2.1570955529344995</v>
      </c>
      <c r="Q213">
        <f t="shared" si="20"/>
        <v>0.33333333333333337</v>
      </c>
      <c r="R213">
        <f t="shared" si="21"/>
        <v>3.4400070338873885</v>
      </c>
      <c r="S213">
        <f t="shared" si="22"/>
        <v>2.9210519301611577</v>
      </c>
      <c r="T213">
        <f t="shared" si="23"/>
        <v>1.0462669622104188</v>
      </c>
      <c r="U213">
        <f t="shared" si="24"/>
        <v>0.33333333333333337</v>
      </c>
      <c r="V213" t="str">
        <f t="shared" si="25"/>
        <v>Cluster 1</v>
      </c>
      <c r="W213" t="str">
        <f t="shared" si="26"/>
        <v>sama</v>
      </c>
    </row>
    <row r="214" spans="1:23">
      <c r="A214" s="61" t="s">
        <v>50</v>
      </c>
      <c r="B214" s="63">
        <v>1</v>
      </c>
      <c r="C214" s="63">
        <v>1</v>
      </c>
      <c r="D214" s="63">
        <v>0</v>
      </c>
      <c r="E214" s="63">
        <v>0</v>
      </c>
      <c r="F214" s="63">
        <v>0</v>
      </c>
      <c r="G214" s="63">
        <v>0</v>
      </c>
      <c r="H214" s="63">
        <v>0</v>
      </c>
      <c r="I214" s="63">
        <v>0</v>
      </c>
      <c r="J214" s="63">
        <v>0</v>
      </c>
      <c r="K214" s="63">
        <v>0</v>
      </c>
      <c r="L214" s="63">
        <v>0</v>
      </c>
      <c r="M214" s="63">
        <v>0</v>
      </c>
      <c r="N214" s="63">
        <v>0</v>
      </c>
      <c r="O214" s="63">
        <v>0</v>
      </c>
      <c r="P214">
        <f t="shared" si="19"/>
        <v>2.1570955529344995</v>
      </c>
      <c r="Q214">
        <f t="shared" si="20"/>
        <v>0.33333333333333337</v>
      </c>
      <c r="R214">
        <f t="shared" si="21"/>
        <v>3.4400070338873885</v>
      </c>
      <c r="S214">
        <f t="shared" si="22"/>
        <v>2.9210519301611577</v>
      </c>
      <c r="T214">
        <f t="shared" si="23"/>
        <v>1.0462669622104188</v>
      </c>
      <c r="U214">
        <f t="shared" si="24"/>
        <v>0.33333333333333337</v>
      </c>
      <c r="V214" t="str">
        <f t="shared" si="25"/>
        <v>Cluster 1</v>
      </c>
      <c r="W214" t="str">
        <f t="shared" si="26"/>
        <v>sama</v>
      </c>
    </row>
    <row r="215" spans="1:23">
      <c r="A215" s="61" t="s">
        <v>51</v>
      </c>
      <c r="B215" s="63">
        <v>1</v>
      </c>
      <c r="C215" s="63">
        <v>1</v>
      </c>
      <c r="D215" s="63">
        <v>0</v>
      </c>
      <c r="E215" s="63">
        <v>0</v>
      </c>
      <c r="F215" s="63">
        <v>0</v>
      </c>
      <c r="G215" s="63">
        <v>0</v>
      </c>
      <c r="H215" s="63">
        <v>0</v>
      </c>
      <c r="I215" s="63">
        <v>0</v>
      </c>
      <c r="J215" s="63">
        <v>0</v>
      </c>
      <c r="K215" s="63">
        <v>0</v>
      </c>
      <c r="L215" s="63">
        <v>0</v>
      </c>
      <c r="M215" s="63">
        <v>0</v>
      </c>
      <c r="N215" s="63">
        <v>0</v>
      </c>
      <c r="O215" s="63">
        <v>0</v>
      </c>
      <c r="P215">
        <f t="shared" si="19"/>
        <v>2.1570955529344995</v>
      </c>
      <c r="Q215">
        <f t="shared" si="20"/>
        <v>0.33333333333333337</v>
      </c>
      <c r="R215">
        <f t="shared" si="21"/>
        <v>3.4400070338873885</v>
      </c>
      <c r="S215">
        <f t="shared" si="22"/>
        <v>2.9210519301611577</v>
      </c>
      <c r="T215">
        <f t="shared" si="23"/>
        <v>1.0462669622104188</v>
      </c>
      <c r="U215">
        <f t="shared" si="24"/>
        <v>0.33333333333333337</v>
      </c>
      <c r="V215" t="str">
        <f t="shared" si="25"/>
        <v>Cluster 1</v>
      </c>
      <c r="W215" t="str">
        <f t="shared" si="26"/>
        <v>sama</v>
      </c>
    </row>
    <row r="216" spans="1:23">
      <c r="A216" s="61" t="s">
        <v>52</v>
      </c>
      <c r="B216" s="63">
        <v>1</v>
      </c>
      <c r="C216" s="63">
        <v>1</v>
      </c>
      <c r="D216" s="63">
        <v>1</v>
      </c>
      <c r="E216" s="63">
        <v>1</v>
      </c>
      <c r="F216" s="63">
        <v>0</v>
      </c>
      <c r="G216" s="63">
        <v>0</v>
      </c>
      <c r="H216" s="63">
        <v>0</v>
      </c>
      <c r="I216" s="63">
        <v>0</v>
      </c>
      <c r="J216" s="63">
        <v>0</v>
      </c>
      <c r="K216" s="63">
        <v>0</v>
      </c>
      <c r="L216" s="63">
        <v>0</v>
      </c>
      <c r="M216" s="63">
        <v>0</v>
      </c>
      <c r="N216" s="63">
        <v>0</v>
      </c>
      <c r="O216" s="63">
        <v>0</v>
      </c>
      <c r="P216">
        <f t="shared" si="19"/>
        <v>1.6288220358559111</v>
      </c>
      <c r="Q216">
        <f t="shared" si="20"/>
        <v>1.4529663145135578</v>
      </c>
      <c r="R216">
        <f t="shared" si="21"/>
        <v>3.1358648556968629</v>
      </c>
      <c r="S216">
        <f t="shared" si="22"/>
        <v>2.5558842655132539</v>
      </c>
      <c r="T216">
        <f t="shared" si="23"/>
        <v>0.69230769230769229</v>
      </c>
      <c r="U216">
        <f t="shared" si="24"/>
        <v>0.69230769230769229</v>
      </c>
      <c r="V216" t="str">
        <f t="shared" si="25"/>
        <v>Cluster 4</v>
      </c>
      <c r="W216" t="str">
        <f t="shared" si="26"/>
        <v>sama</v>
      </c>
    </row>
    <row r="217" spans="1:23">
      <c r="A217" s="61" t="s">
        <v>53</v>
      </c>
      <c r="B217" s="63">
        <v>1</v>
      </c>
      <c r="C217" s="63">
        <v>1</v>
      </c>
      <c r="D217" s="63">
        <v>1</v>
      </c>
      <c r="E217" s="63">
        <v>1</v>
      </c>
      <c r="F217" s="63">
        <v>1</v>
      </c>
      <c r="G217" s="63">
        <v>1</v>
      </c>
      <c r="H217" s="63">
        <v>1</v>
      </c>
      <c r="I217" s="63">
        <v>1</v>
      </c>
      <c r="J217" s="63">
        <v>1</v>
      </c>
      <c r="K217" s="63">
        <v>1</v>
      </c>
      <c r="L217" s="63">
        <v>1</v>
      </c>
      <c r="M217" s="63">
        <v>1</v>
      </c>
      <c r="N217" s="63">
        <v>1</v>
      </c>
      <c r="O217" s="63">
        <v>1</v>
      </c>
      <c r="P217">
        <f t="shared" si="19"/>
        <v>2.5233602475222421</v>
      </c>
      <c r="Q217">
        <f t="shared" si="20"/>
        <v>3.4801021696368499</v>
      </c>
      <c r="R217">
        <f t="shared" si="21"/>
        <v>8.6956521739130488E-2</v>
      </c>
      <c r="S217">
        <f t="shared" si="22"/>
        <v>1.6390212117432705</v>
      </c>
      <c r="T217">
        <f t="shared" si="23"/>
        <v>3.2371731403847401</v>
      </c>
      <c r="U217">
        <f t="shared" si="24"/>
        <v>8.6956521739130488E-2</v>
      </c>
      <c r="V217" t="str">
        <f t="shared" si="25"/>
        <v>Cluster 2</v>
      </c>
      <c r="W217" t="str">
        <f t="shared" si="26"/>
        <v>sama</v>
      </c>
    </row>
    <row r="218" spans="1:23">
      <c r="A218" s="61" t="s">
        <v>54</v>
      </c>
      <c r="B218" s="63">
        <v>1</v>
      </c>
      <c r="C218" s="63">
        <v>1</v>
      </c>
      <c r="D218" s="63">
        <v>0</v>
      </c>
      <c r="E218" s="63">
        <v>0</v>
      </c>
      <c r="F218" s="63">
        <v>0</v>
      </c>
      <c r="G218" s="63">
        <v>0</v>
      </c>
      <c r="H218" s="63">
        <v>0</v>
      </c>
      <c r="I218" s="63">
        <v>0</v>
      </c>
      <c r="J218" s="63">
        <v>0</v>
      </c>
      <c r="K218" s="63">
        <v>0</v>
      </c>
      <c r="L218" s="63">
        <v>0</v>
      </c>
      <c r="M218" s="63">
        <v>0</v>
      </c>
      <c r="N218" s="63">
        <v>0</v>
      </c>
      <c r="O218" s="63">
        <v>0</v>
      </c>
      <c r="P218">
        <f t="shared" si="19"/>
        <v>2.1570955529344995</v>
      </c>
      <c r="Q218">
        <f t="shared" si="20"/>
        <v>0.33333333333333337</v>
      </c>
      <c r="R218">
        <f t="shared" si="21"/>
        <v>3.4400070338873885</v>
      </c>
      <c r="S218">
        <f t="shared" si="22"/>
        <v>2.9210519301611577</v>
      </c>
      <c r="T218">
        <f t="shared" si="23"/>
        <v>1.0462669622104188</v>
      </c>
      <c r="U218">
        <f t="shared" si="24"/>
        <v>0.33333333333333337</v>
      </c>
      <c r="V218" t="str">
        <f t="shared" si="25"/>
        <v>Cluster 1</v>
      </c>
      <c r="W218" t="str">
        <f t="shared" si="26"/>
        <v>sama</v>
      </c>
    </row>
    <row r="219" spans="1:23">
      <c r="A219" s="61" t="s">
        <v>55</v>
      </c>
      <c r="B219" s="63">
        <v>1</v>
      </c>
      <c r="C219" s="63">
        <v>1</v>
      </c>
      <c r="D219" s="63">
        <v>1</v>
      </c>
      <c r="E219" s="63">
        <v>1</v>
      </c>
      <c r="F219" s="63">
        <v>1</v>
      </c>
      <c r="G219" s="63">
        <v>1</v>
      </c>
      <c r="H219" s="63">
        <v>0</v>
      </c>
      <c r="I219" s="63">
        <v>0</v>
      </c>
      <c r="J219" s="63">
        <v>0</v>
      </c>
      <c r="K219" s="63">
        <v>0</v>
      </c>
      <c r="L219" s="63">
        <v>0</v>
      </c>
      <c r="M219" s="63">
        <v>0</v>
      </c>
      <c r="N219" s="63">
        <v>0</v>
      </c>
      <c r="O219" s="63">
        <v>0</v>
      </c>
      <c r="P219">
        <f t="shared" si="19"/>
        <v>0.80812203564176799</v>
      </c>
      <c r="Q219">
        <f t="shared" si="20"/>
        <v>2.0275875100994063</v>
      </c>
      <c r="R219">
        <f t="shared" si="21"/>
        <v>2.7988655546836663</v>
      </c>
      <c r="S219">
        <f t="shared" si="22"/>
        <v>2.1289773081689303</v>
      </c>
      <c r="T219">
        <f t="shared" si="23"/>
        <v>1.5745761146506707</v>
      </c>
      <c r="U219">
        <f t="shared" si="24"/>
        <v>0.80812203564176799</v>
      </c>
      <c r="V219" t="str">
        <f t="shared" si="25"/>
        <v>Cluster 0</v>
      </c>
      <c r="W219" t="str">
        <f t="shared" si="26"/>
        <v>sama</v>
      </c>
    </row>
    <row r="220" spans="1:23">
      <c r="A220" s="61" t="s">
        <v>56</v>
      </c>
      <c r="B220" s="63">
        <v>1</v>
      </c>
      <c r="C220" s="63">
        <v>1</v>
      </c>
      <c r="D220" s="63">
        <v>0</v>
      </c>
      <c r="E220" s="63">
        <v>0</v>
      </c>
      <c r="F220" s="63">
        <v>0</v>
      </c>
      <c r="G220" s="63">
        <v>0</v>
      </c>
      <c r="H220" s="63">
        <v>0</v>
      </c>
      <c r="I220" s="63">
        <v>0</v>
      </c>
      <c r="J220" s="63">
        <v>0</v>
      </c>
      <c r="K220" s="63">
        <v>0</v>
      </c>
      <c r="L220" s="63">
        <v>0</v>
      </c>
      <c r="M220" s="63">
        <v>0</v>
      </c>
      <c r="N220" s="63">
        <v>0</v>
      </c>
      <c r="O220" s="63">
        <v>0</v>
      </c>
      <c r="P220">
        <f t="shared" si="19"/>
        <v>2.1570955529344995</v>
      </c>
      <c r="Q220">
        <f t="shared" si="20"/>
        <v>0.33333333333333337</v>
      </c>
      <c r="R220">
        <f t="shared" si="21"/>
        <v>3.4400070338873885</v>
      </c>
      <c r="S220">
        <f t="shared" si="22"/>
        <v>2.9210519301611577</v>
      </c>
      <c r="T220">
        <f t="shared" si="23"/>
        <v>1.0462669622104188</v>
      </c>
      <c r="U220">
        <f t="shared" si="24"/>
        <v>0.33333333333333337</v>
      </c>
      <c r="V220" t="str">
        <f t="shared" si="25"/>
        <v>Cluster 1</v>
      </c>
      <c r="W220" t="str">
        <f t="shared" si="26"/>
        <v>sama</v>
      </c>
    </row>
    <row r="221" spans="1:23">
      <c r="A221" s="61" t="s">
        <v>57</v>
      </c>
      <c r="B221" s="63">
        <v>1</v>
      </c>
      <c r="C221" s="63">
        <v>1</v>
      </c>
      <c r="D221" s="63">
        <v>1</v>
      </c>
      <c r="E221" s="63">
        <v>1</v>
      </c>
      <c r="F221" s="63">
        <v>1</v>
      </c>
      <c r="G221" s="63">
        <v>1</v>
      </c>
      <c r="H221" s="63">
        <v>1</v>
      </c>
      <c r="I221" s="63">
        <v>1</v>
      </c>
      <c r="J221" s="63">
        <v>1</v>
      </c>
      <c r="K221" s="63">
        <v>1</v>
      </c>
      <c r="L221" s="63">
        <v>1</v>
      </c>
      <c r="M221" s="63">
        <v>1</v>
      </c>
      <c r="N221" s="63">
        <v>1</v>
      </c>
      <c r="O221" s="63">
        <v>1</v>
      </c>
      <c r="P221">
        <f t="shared" si="19"/>
        <v>2.5233602475222421</v>
      </c>
      <c r="Q221">
        <f t="shared" si="20"/>
        <v>3.4801021696368499</v>
      </c>
      <c r="R221">
        <f t="shared" si="21"/>
        <v>8.6956521739130488E-2</v>
      </c>
      <c r="S221">
        <f t="shared" si="22"/>
        <v>1.6390212117432705</v>
      </c>
      <c r="T221">
        <f t="shared" si="23"/>
        <v>3.2371731403847401</v>
      </c>
      <c r="U221">
        <f t="shared" si="24"/>
        <v>8.6956521739130488E-2</v>
      </c>
      <c r="V221" t="str">
        <f t="shared" si="25"/>
        <v>Cluster 2</v>
      </c>
      <c r="W221" t="str">
        <f t="shared" si="26"/>
        <v>sama</v>
      </c>
    </row>
    <row r="222" spans="1:23">
      <c r="A222" s="61" t="s">
        <v>58</v>
      </c>
      <c r="B222" s="63">
        <v>1</v>
      </c>
      <c r="C222" s="63">
        <v>0</v>
      </c>
      <c r="D222" s="63">
        <v>0</v>
      </c>
      <c r="E222" s="63">
        <v>0</v>
      </c>
      <c r="F222" s="63">
        <v>0</v>
      </c>
      <c r="G222" s="63">
        <v>0</v>
      </c>
      <c r="H222" s="63">
        <v>0</v>
      </c>
      <c r="I222" s="63">
        <v>0</v>
      </c>
      <c r="J222" s="63">
        <v>0</v>
      </c>
      <c r="K222" s="63">
        <v>0</v>
      </c>
      <c r="L222" s="63">
        <v>0</v>
      </c>
      <c r="M222" s="63">
        <v>0</v>
      </c>
      <c r="N222" s="63">
        <v>0</v>
      </c>
      <c r="O222" s="63">
        <v>0</v>
      </c>
      <c r="P222">
        <f t="shared" si="19"/>
        <v>2.3776167110133195</v>
      </c>
      <c r="Q222">
        <f t="shared" si="20"/>
        <v>0.66666666666666663</v>
      </c>
      <c r="R222">
        <f t="shared" si="21"/>
        <v>3.5824081834981767</v>
      </c>
      <c r="S222">
        <f t="shared" si="22"/>
        <v>3.0874818831368427</v>
      </c>
      <c r="T222">
        <f t="shared" si="23"/>
        <v>1.4472990555559062</v>
      </c>
      <c r="U222">
        <f t="shared" si="24"/>
        <v>0.66666666666666663</v>
      </c>
      <c r="V222" t="str">
        <f t="shared" si="25"/>
        <v>Cluster 1</v>
      </c>
      <c r="W222" t="str">
        <f t="shared" si="26"/>
        <v>sama</v>
      </c>
    </row>
    <row r="223" spans="1:23">
      <c r="A223" s="61" t="s">
        <v>59</v>
      </c>
      <c r="B223" s="63">
        <v>1</v>
      </c>
      <c r="C223" s="63">
        <v>1</v>
      </c>
      <c r="D223" s="63">
        <v>0</v>
      </c>
      <c r="E223" s="63">
        <v>0</v>
      </c>
      <c r="F223" s="63">
        <v>0</v>
      </c>
      <c r="G223" s="63">
        <v>0</v>
      </c>
      <c r="H223" s="63">
        <v>0</v>
      </c>
      <c r="I223" s="63">
        <v>0</v>
      </c>
      <c r="J223" s="63">
        <v>0</v>
      </c>
      <c r="K223" s="63">
        <v>0</v>
      </c>
      <c r="L223" s="63">
        <v>0</v>
      </c>
      <c r="M223" s="63">
        <v>0</v>
      </c>
      <c r="N223" s="63">
        <v>0</v>
      </c>
      <c r="O223" s="63">
        <v>0</v>
      </c>
      <c r="P223">
        <f t="shared" si="19"/>
        <v>2.1570955529344995</v>
      </c>
      <c r="Q223">
        <f t="shared" si="20"/>
        <v>0.33333333333333337</v>
      </c>
      <c r="R223">
        <f t="shared" si="21"/>
        <v>3.4400070338873885</v>
      </c>
      <c r="S223">
        <f t="shared" si="22"/>
        <v>2.9210519301611577</v>
      </c>
      <c r="T223">
        <f t="shared" si="23"/>
        <v>1.0462669622104188</v>
      </c>
      <c r="U223">
        <f t="shared" si="24"/>
        <v>0.33333333333333337</v>
      </c>
      <c r="V223" t="str">
        <f t="shared" si="25"/>
        <v>Cluster 1</v>
      </c>
      <c r="W223" t="str">
        <f t="shared" si="26"/>
        <v>sama</v>
      </c>
    </row>
    <row r="224" spans="1:23">
      <c r="A224" s="61" t="s">
        <v>60</v>
      </c>
      <c r="B224" s="63">
        <v>1</v>
      </c>
      <c r="C224" s="63">
        <v>1</v>
      </c>
      <c r="D224" s="63">
        <v>1</v>
      </c>
      <c r="E224" s="63">
        <v>1</v>
      </c>
      <c r="F224" s="63">
        <v>1</v>
      </c>
      <c r="G224" s="63">
        <v>1</v>
      </c>
      <c r="H224" s="63">
        <v>1</v>
      </c>
      <c r="I224" s="63">
        <v>1</v>
      </c>
      <c r="J224" s="63">
        <v>1</v>
      </c>
      <c r="K224" s="63">
        <v>1</v>
      </c>
      <c r="L224" s="63">
        <v>1</v>
      </c>
      <c r="M224" s="63">
        <v>0</v>
      </c>
      <c r="N224" s="63">
        <v>0</v>
      </c>
      <c r="O224" s="63">
        <v>0</v>
      </c>
      <c r="P224">
        <f t="shared" si="19"/>
        <v>1.8350332255235902</v>
      </c>
      <c r="Q224">
        <f t="shared" si="20"/>
        <v>3.018461712712472</v>
      </c>
      <c r="R224">
        <f t="shared" si="21"/>
        <v>1.6833444071831252</v>
      </c>
      <c r="S224">
        <f t="shared" si="22"/>
        <v>0.38461538461538464</v>
      </c>
      <c r="T224">
        <f t="shared" si="23"/>
        <v>2.7348290514817197</v>
      </c>
      <c r="U224">
        <f t="shared" si="24"/>
        <v>0.38461538461538464</v>
      </c>
      <c r="V224" t="str">
        <f t="shared" si="25"/>
        <v>Cluster 3</v>
      </c>
      <c r="W224" t="str">
        <f t="shared" si="26"/>
        <v>sama</v>
      </c>
    </row>
    <row r="225" spans="1:23">
      <c r="A225" s="61" t="s">
        <v>61</v>
      </c>
      <c r="B225" s="63">
        <v>1</v>
      </c>
      <c r="C225" s="63">
        <v>1</v>
      </c>
      <c r="D225" s="63">
        <v>1</v>
      </c>
      <c r="E225" s="63">
        <v>1</v>
      </c>
      <c r="F225" s="63">
        <v>1</v>
      </c>
      <c r="G225" s="63">
        <v>1</v>
      </c>
      <c r="H225" s="63">
        <v>1</v>
      </c>
      <c r="I225" s="63">
        <v>1</v>
      </c>
      <c r="J225" s="63">
        <v>1</v>
      </c>
      <c r="K225" s="63">
        <v>1</v>
      </c>
      <c r="L225" s="63">
        <v>0</v>
      </c>
      <c r="M225" s="63">
        <v>0</v>
      </c>
      <c r="N225" s="63">
        <v>0</v>
      </c>
      <c r="O225" s="63">
        <v>0</v>
      </c>
      <c r="P225">
        <f t="shared" si="19"/>
        <v>1.5386185163241444</v>
      </c>
      <c r="Q225">
        <f t="shared" si="20"/>
        <v>2.8480012484391768</v>
      </c>
      <c r="R225">
        <f t="shared" si="21"/>
        <v>1.9579704781213394</v>
      </c>
      <c r="S225">
        <f t="shared" si="22"/>
        <v>0.72975638311577984</v>
      </c>
      <c r="T225">
        <f t="shared" si="23"/>
        <v>2.545444939657584</v>
      </c>
      <c r="U225">
        <f t="shared" si="24"/>
        <v>0.72975638311577984</v>
      </c>
      <c r="V225" t="str">
        <f t="shared" si="25"/>
        <v>Cluster 3</v>
      </c>
      <c r="W225" t="str">
        <f t="shared" si="26"/>
        <v>sama</v>
      </c>
    </row>
    <row r="226" spans="1:23">
      <c r="A226" s="61" t="s">
        <v>62</v>
      </c>
      <c r="B226" s="63">
        <v>1</v>
      </c>
      <c r="C226" s="63">
        <v>1</v>
      </c>
      <c r="D226" s="63">
        <v>1</v>
      </c>
      <c r="E226" s="63">
        <v>1</v>
      </c>
      <c r="F226" s="63">
        <v>1</v>
      </c>
      <c r="G226" s="63">
        <v>1</v>
      </c>
      <c r="H226" s="63">
        <v>1</v>
      </c>
      <c r="I226" s="63">
        <v>1</v>
      </c>
      <c r="J226" s="63">
        <v>1</v>
      </c>
      <c r="K226" s="63">
        <v>1</v>
      </c>
      <c r="L226" s="63">
        <v>1</v>
      </c>
      <c r="M226" s="63">
        <v>1</v>
      </c>
      <c r="N226" s="63">
        <v>1</v>
      </c>
      <c r="O226" s="63">
        <v>1</v>
      </c>
      <c r="P226">
        <f t="shared" si="19"/>
        <v>2.5233602475222421</v>
      </c>
      <c r="Q226">
        <f t="shared" si="20"/>
        <v>3.4801021696368499</v>
      </c>
      <c r="R226">
        <f t="shared" si="21"/>
        <v>8.6956521739130488E-2</v>
      </c>
      <c r="S226">
        <f t="shared" si="22"/>
        <v>1.6390212117432705</v>
      </c>
      <c r="T226">
        <f t="shared" si="23"/>
        <v>3.2371731403847401</v>
      </c>
      <c r="U226">
        <f t="shared" si="24"/>
        <v>8.6956521739130488E-2</v>
      </c>
      <c r="V226" t="str">
        <f t="shared" si="25"/>
        <v>Cluster 2</v>
      </c>
      <c r="W226" t="str">
        <f t="shared" si="26"/>
        <v>sama</v>
      </c>
    </row>
    <row r="227" spans="1:23">
      <c r="A227" s="61" t="s">
        <v>63</v>
      </c>
      <c r="B227" s="63">
        <v>1</v>
      </c>
      <c r="C227" s="63">
        <v>1</v>
      </c>
      <c r="D227" s="63">
        <v>1</v>
      </c>
      <c r="E227" s="63">
        <v>1</v>
      </c>
      <c r="F227" s="63">
        <v>1</v>
      </c>
      <c r="G227" s="63">
        <v>1</v>
      </c>
      <c r="H227" s="63">
        <v>1</v>
      </c>
      <c r="I227" s="63">
        <v>1</v>
      </c>
      <c r="J227" s="63">
        <v>1</v>
      </c>
      <c r="K227" s="63">
        <v>1</v>
      </c>
      <c r="L227" s="63">
        <v>0</v>
      </c>
      <c r="M227" s="63">
        <v>0</v>
      </c>
      <c r="N227" s="63">
        <v>0</v>
      </c>
      <c r="O227" s="63">
        <v>0</v>
      </c>
      <c r="P227">
        <f t="shared" si="19"/>
        <v>1.5386185163241444</v>
      </c>
      <c r="Q227">
        <f t="shared" si="20"/>
        <v>2.8480012484391768</v>
      </c>
      <c r="R227">
        <f t="shared" si="21"/>
        <v>1.9579704781213394</v>
      </c>
      <c r="S227">
        <f t="shared" si="22"/>
        <v>0.72975638311577984</v>
      </c>
      <c r="T227">
        <f t="shared" si="23"/>
        <v>2.545444939657584</v>
      </c>
      <c r="U227">
        <f t="shared" si="24"/>
        <v>0.72975638311577984</v>
      </c>
      <c r="V227" t="str">
        <f t="shared" si="25"/>
        <v>Cluster 3</v>
      </c>
      <c r="W227" t="str">
        <f t="shared" si="26"/>
        <v>sama</v>
      </c>
    </row>
    <row r="228" spans="1:23">
      <c r="A228" s="61" t="s">
        <v>64</v>
      </c>
      <c r="B228" s="63">
        <v>1</v>
      </c>
      <c r="C228" s="63">
        <v>1</v>
      </c>
      <c r="D228" s="63">
        <v>1</v>
      </c>
      <c r="E228" s="63">
        <v>1</v>
      </c>
      <c r="F228" s="63">
        <v>1</v>
      </c>
      <c r="G228" s="63">
        <v>1</v>
      </c>
      <c r="H228" s="63">
        <v>1</v>
      </c>
      <c r="I228" s="63">
        <v>1</v>
      </c>
      <c r="J228" s="63">
        <v>1</v>
      </c>
      <c r="K228" s="63">
        <v>1</v>
      </c>
      <c r="L228" s="63">
        <v>1</v>
      </c>
      <c r="M228" s="63">
        <v>1</v>
      </c>
      <c r="N228" s="63">
        <v>1</v>
      </c>
      <c r="O228" s="63">
        <v>1</v>
      </c>
      <c r="P228">
        <f t="shared" si="19"/>
        <v>2.5233602475222421</v>
      </c>
      <c r="Q228">
        <f t="shared" si="20"/>
        <v>3.4801021696368499</v>
      </c>
      <c r="R228">
        <f t="shared" si="21"/>
        <v>8.6956521739130488E-2</v>
      </c>
      <c r="S228">
        <f t="shared" si="22"/>
        <v>1.6390212117432705</v>
      </c>
      <c r="T228">
        <f t="shared" si="23"/>
        <v>3.2371731403847401</v>
      </c>
      <c r="U228">
        <f t="shared" si="24"/>
        <v>8.6956521739130488E-2</v>
      </c>
      <c r="V228" t="str">
        <f t="shared" si="25"/>
        <v>Cluster 2</v>
      </c>
      <c r="W228" t="str">
        <f t="shared" si="26"/>
        <v>sama</v>
      </c>
    </row>
    <row r="229" spans="1:23">
      <c r="A229" s="61" t="s">
        <v>65</v>
      </c>
      <c r="B229" s="63">
        <v>1</v>
      </c>
      <c r="C229" s="63">
        <v>1</v>
      </c>
      <c r="D229" s="63">
        <v>0</v>
      </c>
      <c r="E229" s="63">
        <v>0</v>
      </c>
      <c r="F229" s="63">
        <v>0</v>
      </c>
      <c r="G229" s="63">
        <v>0</v>
      </c>
      <c r="H229" s="63">
        <v>0</v>
      </c>
      <c r="I229" s="63">
        <v>0</v>
      </c>
      <c r="J229" s="63">
        <v>0</v>
      </c>
      <c r="K229" s="63">
        <v>0</v>
      </c>
      <c r="L229" s="63">
        <v>0</v>
      </c>
      <c r="M229" s="63">
        <v>0</v>
      </c>
      <c r="N229" s="63">
        <v>0</v>
      </c>
      <c r="O229" s="63">
        <v>0</v>
      </c>
      <c r="P229">
        <f t="shared" si="19"/>
        <v>2.1570955529344995</v>
      </c>
      <c r="Q229">
        <f t="shared" si="20"/>
        <v>0.33333333333333337</v>
      </c>
      <c r="R229">
        <f t="shared" si="21"/>
        <v>3.4400070338873885</v>
      </c>
      <c r="S229">
        <f t="shared" si="22"/>
        <v>2.9210519301611577</v>
      </c>
      <c r="T229">
        <f t="shared" si="23"/>
        <v>1.0462669622104188</v>
      </c>
      <c r="U229">
        <f t="shared" si="24"/>
        <v>0.33333333333333337</v>
      </c>
      <c r="V229" t="str">
        <f t="shared" si="25"/>
        <v>Cluster 1</v>
      </c>
      <c r="W229" t="str">
        <f t="shared" si="26"/>
        <v>sama</v>
      </c>
    </row>
    <row r="230" spans="1:23">
      <c r="A230" s="61" t="s">
        <v>66</v>
      </c>
      <c r="B230" s="63">
        <v>1</v>
      </c>
      <c r="C230" s="63">
        <v>1</v>
      </c>
      <c r="D230" s="63">
        <v>1</v>
      </c>
      <c r="E230" s="63">
        <v>0</v>
      </c>
      <c r="F230" s="63">
        <v>0</v>
      </c>
      <c r="G230" s="63">
        <v>0</v>
      </c>
      <c r="H230" s="63">
        <v>0</v>
      </c>
      <c r="I230" s="63">
        <v>0</v>
      </c>
      <c r="J230" s="63">
        <v>0</v>
      </c>
      <c r="K230" s="63">
        <v>0</v>
      </c>
      <c r="L230" s="63">
        <v>0</v>
      </c>
      <c r="M230" s="63">
        <v>0</v>
      </c>
      <c r="N230" s="63">
        <v>0</v>
      </c>
      <c r="O230" s="63">
        <v>0</v>
      </c>
      <c r="P230">
        <f t="shared" si="19"/>
        <v>1.9112983086085213</v>
      </c>
      <c r="Q230">
        <f t="shared" si="20"/>
        <v>1.0540925533894598</v>
      </c>
      <c r="R230">
        <f t="shared" si="21"/>
        <v>3.2914508037026327</v>
      </c>
      <c r="S230">
        <f t="shared" si="22"/>
        <v>2.7445481192171188</v>
      </c>
      <c r="T230">
        <f t="shared" si="23"/>
        <v>0.30769230769230771</v>
      </c>
      <c r="U230">
        <f t="shared" si="24"/>
        <v>0.30769230769230771</v>
      </c>
      <c r="V230" t="str">
        <f t="shared" si="25"/>
        <v>Cluster 4</v>
      </c>
      <c r="W230" t="str">
        <f t="shared" si="26"/>
        <v>sama</v>
      </c>
    </row>
    <row r="231" spans="1:23">
      <c r="A231" s="61" t="s">
        <v>67</v>
      </c>
      <c r="B231" s="63">
        <v>1</v>
      </c>
      <c r="C231" s="63">
        <v>1</v>
      </c>
      <c r="D231" s="63">
        <v>1</v>
      </c>
      <c r="E231" s="63">
        <v>0</v>
      </c>
      <c r="F231" s="63">
        <v>0</v>
      </c>
      <c r="G231" s="63">
        <v>0</v>
      </c>
      <c r="H231" s="63">
        <v>0</v>
      </c>
      <c r="I231" s="63">
        <v>0</v>
      </c>
      <c r="J231" s="63">
        <v>0</v>
      </c>
      <c r="K231" s="63">
        <v>0</v>
      </c>
      <c r="L231" s="63">
        <v>0</v>
      </c>
      <c r="M231" s="63">
        <v>0</v>
      </c>
      <c r="N231" s="63">
        <v>0</v>
      </c>
      <c r="O231" s="63">
        <v>0</v>
      </c>
      <c r="P231">
        <f t="shared" si="19"/>
        <v>1.9112983086085213</v>
      </c>
      <c r="Q231">
        <f t="shared" si="20"/>
        <v>1.0540925533894598</v>
      </c>
      <c r="R231">
        <f t="shared" si="21"/>
        <v>3.2914508037026327</v>
      </c>
      <c r="S231">
        <f t="shared" si="22"/>
        <v>2.7445481192171188</v>
      </c>
      <c r="T231">
        <f t="shared" si="23"/>
        <v>0.30769230769230771</v>
      </c>
      <c r="U231">
        <f t="shared" si="24"/>
        <v>0.30769230769230771</v>
      </c>
      <c r="V231" t="str">
        <f t="shared" si="25"/>
        <v>Cluster 4</v>
      </c>
      <c r="W231" t="str">
        <f t="shared" si="26"/>
        <v>sama</v>
      </c>
    </row>
    <row r="232" spans="1:23">
      <c r="A232" s="61" t="s">
        <v>68</v>
      </c>
      <c r="B232" s="63">
        <v>1</v>
      </c>
      <c r="C232" s="63">
        <v>1</v>
      </c>
      <c r="D232" s="63">
        <v>1</v>
      </c>
      <c r="E232" s="63">
        <v>1</v>
      </c>
      <c r="F232" s="63">
        <v>1</v>
      </c>
      <c r="G232" s="63">
        <v>1</v>
      </c>
      <c r="H232" s="63">
        <v>1</v>
      </c>
      <c r="I232" s="63">
        <v>1</v>
      </c>
      <c r="J232" s="63">
        <v>1</v>
      </c>
      <c r="K232" s="63">
        <v>1</v>
      </c>
      <c r="L232" s="63">
        <v>1</v>
      </c>
      <c r="M232" s="63">
        <v>0</v>
      </c>
      <c r="N232" s="63">
        <v>0</v>
      </c>
      <c r="O232" s="63">
        <v>0</v>
      </c>
      <c r="P232">
        <f t="shared" si="19"/>
        <v>1.8350332255235902</v>
      </c>
      <c r="Q232">
        <f t="shared" si="20"/>
        <v>3.018461712712472</v>
      </c>
      <c r="R232">
        <f t="shared" si="21"/>
        <v>1.6833444071831252</v>
      </c>
      <c r="S232">
        <f t="shared" si="22"/>
        <v>0.38461538461538464</v>
      </c>
      <c r="T232">
        <f t="shared" si="23"/>
        <v>2.7348290514817197</v>
      </c>
      <c r="U232">
        <f t="shared" si="24"/>
        <v>0.38461538461538464</v>
      </c>
      <c r="V232" t="str">
        <f t="shared" si="25"/>
        <v>Cluster 3</v>
      </c>
      <c r="W232" t="str">
        <f t="shared" si="26"/>
        <v>sama</v>
      </c>
    </row>
    <row r="233" spans="1:23">
      <c r="A233" s="61" t="s">
        <v>69</v>
      </c>
      <c r="B233" s="63">
        <v>1</v>
      </c>
      <c r="C233" s="63">
        <v>1</v>
      </c>
      <c r="D233" s="63">
        <v>1</v>
      </c>
      <c r="E233" s="63">
        <v>1</v>
      </c>
      <c r="F233" s="63">
        <v>1</v>
      </c>
      <c r="G233" s="63">
        <v>1</v>
      </c>
      <c r="H233" s="63">
        <v>1</v>
      </c>
      <c r="I233" s="63">
        <v>1</v>
      </c>
      <c r="J233" s="63">
        <v>1</v>
      </c>
      <c r="K233" s="63">
        <v>1</v>
      </c>
      <c r="L233" s="63">
        <v>1</v>
      </c>
      <c r="M233" s="63">
        <v>1</v>
      </c>
      <c r="N233" s="63">
        <v>1</v>
      </c>
      <c r="O233" s="64">
        <v>0</v>
      </c>
      <c r="P233">
        <f t="shared" si="19"/>
        <v>2.3167535343181225</v>
      </c>
      <c r="Q233">
        <f t="shared" si="20"/>
        <v>3.3333333333333335</v>
      </c>
      <c r="R233">
        <f t="shared" si="21"/>
        <v>0.91304347826086951</v>
      </c>
      <c r="S233">
        <f t="shared" si="22"/>
        <v>1.298611001241087</v>
      </c>
      <c r="T233">
        <f t="shared" si="23"/>
        <v>3.078845553259923</v>
      </c>
      <c r="U233">
        <f t="shared" si="24"/>
        <v>0.91304347826086951</v>
      </c>
      <c r="V233" t="str">
        <f t="shared" si="25"/>
        <v>Cluster 2</v>
      </c>
      <c r="W233" t="str">
        <f t="shared" si="26"/>
        <v>sama</v>
      </c>
    </row>
    <row r="234" spans="1:23">
      <c r="A234" s="61" t="s">
        <v>70</v>
      </c>
      <c r="B234" s="63">
        <v>1</v>
      </c>
      <c r="C234" s="63">
        <v>1</v>
      </c>
      <c r="D234" s="63">
        <v>1</v>
      </c>
      <c r="E234" s="63">
        <v>1</v>
      </c>
      <c r="F234" s="63">
        <v>1</v>
      </c>
      <c r="G234" s="63">
        <v>1</v>
      </c>
      <c r="H234" s="63">
        <v>1</v>
      </c>
      <c r="I234" s="63">
        <v>1</v>
      </c>
      <c r="J234" s="63">
        <v>1</v>
      </c>
      <c r="K234" s="63">
        <v>1</v>
      </c>
      <c r="L234" s="63">
        <v>1</v>
      </c>
      <c r="M234" s="63">
        <v>0</v>
      </c>
      <c r="N234" s="63">
        <v>0</v>
      </c>
      <c r="O234" s="63">
        <v>0</v>
      </c>
      <c r="P234">
        <f t="shared" si="19"/>
        <v>1.8350332255235902</v>
      </c>
      <c r="Q234">
        <f t="shared" si="20"/>
        <v>3.018461712712472</v>
      </c>
      <c r="R234">
        <f t="shared" si="21"/>
        <v>1.6833444071831252</v>
      </c>
      <c r="S234">
        <f t="shared" si="22"/>
        <v>0.38461538461538464</v>
      </c>
      <c r="T234">
        <f t="shared" si="23"/>
        <v>2.7348290514817197</v>
      </c>
      <c r="U234">
        <f t="shared" si="24"/>
        <v>0.38461538461538464</v>
      </c>
      <c r="V234" t="str">
        <f t="shared" si="25"/>
        <v>Cluster 3</v>
      </c>
      <c r="W234" t="str">
        <f t="shared" si="26"/>
        <v>sama</v>
      </c>
    </row>
    <row r="235" spans="1:23">
      <c r="A235" s="61" t="s">
        <v>71</v>
      </c>
      <c r="B235" s="63">
        <v>1</v>
      </c>
      <c r="C235" s="63">
        <v>1</v>
      </c>
      <c r="D235" s="63">
        <v>1</v>
      </c>
      <c r="E235" s="63">
        <v>1</v>
      </c>
      <c r="F235" s="63">
        <v>1</v>
      </c>
      <c r="G235" s="63">
        <v>1</v>
      </c>
      <c r="H235" s="63">
        <v>1</v>
      </c>
      <c r="I235" s="63">
        <v>1</v>
      </c>
      <c r="J235" s="63">
        <v>0</v>
      </c>
      <c r="K235" s="63">
        <v>0</v>
      </c>
      <c r="L235" s="63">
        <v>0</v>
      </c>
      <c r="M235" s="63">
        <v>0</v>
      </c>
      <c r="N235" s="63">
        <v>0</v>
      </c>
      <c r="O235" s="63">
        <v>0</v>
      </c>
      <c r="P235">
        <f t="shared" si="19"/>
        <v>0.60609152673132716</v>
      </c>
      <c r="Q235">
        <f t="shared" si="20"/>
        <v>2.4720661623652207</v>
      </c>
      <c r="R235">
        <f t="shared" si="21"/>
        <v>2.4152946804054172</v>
      </c>
      <c r="S235">
        <f t="shared" si="22"/>
        <v>1.5913969896597846</v>
      </c>
      <c r="T235">
        <f t="shared" si="23"/>
        <v>2.1164333064919392</v>
      </c>
      <c r="U235">
        <f t="shared" si="24"/>
        <v>0.60609152673132716</v>
      </c>
      <c r="V235" t="str">
        <f t="shared" si="25"/>
        <v>Cluster 0</v>
      </c>
      <c r="W235" t="str">
        <f t="shared" si="26"/>
        <v>sama</v>
      </c>
    </row>
    <row r="236" spans="1:23">
      <c r="A236" s="61" t="s">
        <v>72</v>
      </c>
      <c r="B236" s="63">
        <v>1</v>
      </c>
      <c r="C236" s="63">
        <v>1</v>
      </c>
      <c r="D236" s="63">
        <v>1</v>
      </c>
      <c r="E236" s="63">
        <v>0</v>
      </c>
      <c r="F236" s="63">
        <v>0</v>
      </c>
      <c r="G236" s="63">
        <v>0</v>
      </c>
      <c r="H236" s="63">
        <v>0</v>
      </c>
      <c r="I236" s="63">
        <v>0</v>
      </c>
      <c r="J236" s="63">
        <v>0</v>
      </c>
      <c r="K236" s="63">
        <v>0</v>
      </c>
      <c r="L236" s="63">
        <v>0</v>
      </c>
      <c r="M236" s="63">
        <v>0</v>
      </c>
      <c r="N236" s="63">
        <v>0</v>
      </c>
      <c r="O236" s="63">
        <v>0</v>
      </c>
      <c r="P236">
        <f t="shared" si="19"/>
        <v>1.9112983086085213</v>
      </c>
      <c r="Q236">
        <f t="shared" si="20"/>
        <v>1.0540925533894598</v>
      </c>
      <c r="R236">
        <f t="shared" si="21"/>
        <v>3.2914508037026327</v>
      </c>
      <c r="S236">
        <f t="shared" si="22"/>
        <v>2.7445481192171188</v>
      </c>
      <c r="T236">
        <f t="shared" si="23"/>
        <v>0.30769230769230771</v>
      </c>
      <c r="U236">
        <f t="shared" si="24"/>
        <v>0.30769230769230771</v>
      </c>
      <c r="V236" t="str">
        <f t="shared" si="25"/>
        <v>Cluster 4</v>
      </c>
      <c r="W236" t="str">
        <f t="shared" si="26"/>
        <v>sama</v>
      </c>
    </row>
    <row r="237" spans="1:23">
      <c r="A237" s="61" t="s">
        <v>73</v>
      </c>
      <c r="B237" s="63">
        <v>1</v>
      </c>
      <c r="C237" s="63">
        <v>1</v>
      </c>
      <c r="D237" s="63">
        <v>1</v>
      </c>
      <c r="E237" s="63">
        <v>1</v>
      </c>
      <c r="F237" s="63">
        <v>1</v>
      </c>
      <c r="G237" s="63">
        <v>1</v>
      </c>
      <c r="H237" s="63">
        <v>1</v>
      </c>
      <c r="I237" s="63">
        <v>1</v>
      </c>
      <c r="J237" s="63">
        <v>1</v>
      </c>
      <c r="K237" s="63">
        <v>1</v>
      </c>
      <c r="L237" s="63">
        <v>1</v>
      </c>
      <c r="M237" s="63">
        <v>1</v>
      </c>
      <c r="N237" s="63">
        <v>1</v>
      </c>
      <c r="O237" s="63">
        <v>1</v>
      </c>
      <c r="P237">
        <f t="shared" si="19"/>
        <v>2.5233602475222421</v>
      </c>
      <c r="Q237">
        <f t="shared" si="20"/>
        <v>3.4801021696368499</v>
      </c>
      <c r="R237">
        <f t="shared" si="21"/>
        <v>8.6956521739130488E-2</v>
      </c>
      <c r="S237">
        <f t="shared" si="22"/>
        <v>1.6390212117432705</v>
      </c>
      <c r="T237">
        <f t="shared" si="23"/>
        <v>3.2371731403847401</v>
      </c>
      <c r="U237">
        <f t="shared" si="24"/>
        <v>8.6956521739130488E-2</v>
      </c>
      <c r="V237" t="str">
        <f t="shared" si="25"/>
        <v>Cluster 2</v>
      </c>
      <c r="W237" t="str">
        <f t="shared" si="26"/>
        <v>sama</v>
      </c>
    </row>
    <row r="238" spans="1:23">
      <c r="A238" s="61" t="s">
        <v>74</v>
      </c>
      <c r="B238" s="63">
        <v>1</v>
      </c>
      <c r="C238" s="63">
        <v>1</v>
      </c>
      <c r="D238" s="63">
        <v>1</v>
      </c>
      <c r="E238" s="63">
        <v>0</v>
      </c>
      <c r="F238" s="63">
        <v>0</v>
      </c>
      <c r="G238" s="63">
        <v>0</v>
      </c>
      <c r="H238" s="63">
        <v>0</v>
      </c>
      <c r="I238" s="63">
        <v>0</v>
      </c>
      <c r="J238" s="63">
        <v>0</v>
      </c>
      <c r="K238" s="63">
        <v>0</v>
      </c>
      <c r="L238" s="63">
        <v>0</v>
      </c>
      <c r="M238" s="63">
        <v>0</v>
      </c>
      <c r="N238" s="63">
        <v>0</v>
      </c>
      <c r="O238" s="63">
        <v>0</v>
      </c>
      <c r="P238">
        <f t="shared" si="19"/>
        <v>1.9112983086085213</v>
      </c>
      <c r="Q238">
        <f t="shared" si="20"/>
        <v>1.0540925533894598</v>
      </c>
      <c r="R238">
        <f t="shared" si="21"/>
        <v>3.2914508037026327</v>
      </c>
      <c r="S238">
        <f t="shared" si="22"/>
        <v>2.7445481192171188</v>
      </c>
      <c r="T238">
        <f t="shared" si="23"/>
        <v>0.30769230769230771</v>
      </c>
      <c r="U238">
        <f t="shared" si="24"/>
        <v>0.30769230769230771</v>
      </c>
      <c r="V238" t="str">
        <f t="shared" si="25"/>
        <v>Cluster 4</v>
      </c>
      <c r="W238" t="str">
        <f t="shared" si="26"/>
        <v>sama</v>
      </c>
    </row>
    <row r="239" spans="1:23">
      <c r="A239" s="61" t="s">
        <v>75</v>
      </c>
      <c r="B239" s="63">
        <v>1</v>
      </c>
      <c r="C239" s="63">
        <v>1</v>
      </c>
      <c r="D239" s="63">
        <v>1</v>
      </c>
      <c r="E239" s="63">
        <v>1</v>
      </c>
      <c r="F239" s="63">
        <v>1</v>
      </c>
      <c r="G239" s="63">
        <v>1</v>
      </c>
      <c r="H239" s="63">
        <v>1</v>
      </c>
      <c r="I239" s="63">
        <v>1</v>
      </c>
      <c r="J239" s="63">
        <v>0</v>
      </c>
      <c r="K239" s="63">
        <v>0</v>
      </c>
      <c r="L239" s="63">
        <v>0</v>
      </c>
      <c r="M239" s="63">
        <v>0</v>
      </c>
      <c r="N239" s="63">
        <v>0</v>
      </c>
      <c r="O239" s="63">
        <v>0</v>
      </c>
      <c r="P239">
        <f t="shared" si="19"/>
        <v>0.60609152673132716</v>
      </c>
      <c r="Q239">
        <f t="shared" si="20"/>
        <v>2.4720661623652207</v>
      </c>
      <c r="R239">
        <f t="shared" si="21"/>
        <v>2.4152946804054172</v>
      </c>
      <c r="S239">
        <f t="shared" si="22"/>
        <v>1.5913969896597846</v>
      </c>
      <c r="T239">
        <f t="shared" si="23"/>
        <v>2.1164333064919392</v>
      </c>
      <c r="U239">
        <f t="shared" si="24"/>
        <v>0.60609152673132716</v>
      </c>
      <c r="V239" t="str">
        <f t="shared" si="25"/>
        <v>Cluster 0</v>
      </c>
      <c r="W239" t="str">
        <f t="shared" si="26"/>
        <v>sama</v>
      </c>
    </row>
    <row r="240" spans="1:23">
      <c r="A240" s="61" t="s">
        <v>76</v>
      </c>
      <c r="B240" s="63">
        <v>1</v>
      </c>
      <c r="C240" s="63">
        <v>1</v>
      </c>
      <c r="D240" s="63">
        <v>1</v>
      </c>
      <c r="E240" s="63">
        <v>1</v>
      </c>
      <c r="F240" s="63">
        <v>1</v>
      </c>
      <c r="G240" s="63">
        <v>1</v>
      </c>
      <c r="H240" s="63">
        <v>1</v>
      </c>
      <c r="I240" s="63">
        <v>1</v>
      </c>
      <c r="J240" s="63">
        <v>0</v>
      </c>
      <c r="K240" s="63">
        <v>0</v>
      </c>
      <c r="L240" s="63">
        <v>0</v>
      </c>
      <c r="M240" s="63">
        <v>0</v>
      </c>
      <c r="N240" s="63">
        <v>0</v>
      </c>
      <c r="O240" s="63">
        <v>0</v>
      </c>
      <c r="P240">
        <f t="shared" si="19"/>
        <v>0.60609152673132716</v>
      </c>
      <c r="Q240">
        <f t="shared" si="20"/>
        <v>2.4720661623652207</v>
      </c>
      <c r="R240">
        <f t="shared" si="21"/>
        <v>2.4152946804054172</v>
      </c>
      <c r="S240">
        <f t="shared" si="22"/>
        <v>1.5913969896597846</v>
      </c>
      <c r="T240">
        <f t="shared" si="23"/>
        <v>2.1164333064919392</v>
      </c>
      <c r="U240">
        <f t="shared" si="24"/>
        <v>0.60609152673132716</v>
      </c>
      <c r="V240" t="str">
        <f t="shared" si="25"/>
        <v>Cluster 0</v>
      </c>
      <c r="W240" t="str">
        <f t="shared" si="26"/>
        <v>sama</v>
      </c>
    </row>
    <row r="241" spans="1:23">
      <c r="A241" s="61" t="s">
        <v>77</v>
      </c>
      <c r="B241" s="63">
        <v>1</v>
      </c>
      <c r="C241" s="63">
        <v>1</v>
      </c>
      <c r="D241" s="63">
        <v>1</v>
      </c>
      <c r="E241" s="63">
        <v>1</v>
      </c>
      <c r="F241" s="63">
        <v>1</v>
      </c>
      <c r="G241" s="63">
        <v>1</v>
      </c>
      <c r="H241" s="63">
        <v>1</v>
      </c>
      <c r="I241" s="63">
        <v>1</v>
      </c>
      <c r="J241" s="63">
        <v>1</v>
      </c>
      <c r="K241" s="63">
        <v>1</v>
      </c>
      <c r="L241" s="63">
        <v>1</v>
      </c>
      <c r="M241" s="63">
        <v>1</v>
      </c>
      <c r="N241" s="63">
        <v>1</v>
      </c>
      <c r="O241" s="63">
        <v>1</v>
      </c>
      <c r="P241">
        <f t="shared" si="19"/>
        <v>2.5233602475222421</v>
      </c>
      <c r="Q241">
        <f t="shared" si="20"/>
        <v>3.4801021696368499</v>
      </c>
      <c r="R241">
        <f t="shared" si="21"/>
        <v>8.6956521739130488E-2</v>
      </c>
      <c r="S241">
        <f t="shared" si="22"/>
        <v>1.6390212117432705</v>
      </c>
      <c r="T241">
        <f t="shared" si="23"/>
        <v>3.2371731403847401</v>
      </c>
      <c r="U241">
        <f t="shared" si="24"/>
        <v>8.6956521739130488E-2</v>
      </c>
      <c r="V241" t="str">
        <f t="shared" si="25"/>
        <v>Cluster 2</v>
      </c>
      <c r="W241" t="str">
        <f t="shared" si="26"/>
        <v>sama</v>
      </c>
    </row>
    <row r="242" spans="1:23">
      <c r="A242" s="61" t="s">
        <v>78</v>
      </c>
      <c r="B242" s="63">
        <v>1</v>
      </c>
      <c r="C242" s="63">
        <v>1</v>
      </c>
      <c r="D242" s="63">
        <v>1</v>
      </c>
      <c r="E242" s="63">
        <v>1</v>
      </c>
      <c r="F242" s="63">
        <v>1</v>
      </c>
      <c r="G242" s="63">
        <v>1</v>
      </c>
      <c r="H242" s="63">
        <v>0</v>
      </c>
      <c r="I242" s="63">
        <v>0</v>
      </c>
      <c r="J242" s="63">
        <v>0</v>
      </c>
      <c r="K242" s="63">
        <v>0</v>
      </c>
      <c r="L242" s="63">
        <v>0</v>
      </c>
      <c r="M242" s="63">
        <v>0</v>
      </c>
      <c r="N242" s="63">
        <v>0</v>
      </c>
      <c r="O242" s="63">
        <v>0</v>
      </c>
      <c r="P242">
        <f t="shared" ref="P242:P250" si="27">SQRT((((B242-$B$170)^2)+((C242-$C$170)^2)+((D242-$D$170)^2)+((E242-$E$170)^2)+((F242-$F$170)^2)+((G242-$G$170)^2)+((H242-$H$170)^2)+((I242-$I$170)^2)+((J242-$J$170)^2)+((K242-$K$170)^2)+((L242-$L$170)^2)+((M242-$M$170)^2)+((N242-$N$170)^2)+((O242-$O$170)^2)))</f>
        <v>0.80812203564176799</v>
      </c>
      <c r="Q242">
        <f t="shared" ref="Q242:Q250" si="28">SQRT((((B242-$B$171)^2)+((C242-$C$171)^2)+((D242-$D$171)^2)+((E242-$E$171)^2)+((F242-$F$171)^2)+((G242-$G$171)^2)+((H242-$H$171)^2)+((I242-$I$171)^2)+((J242-$J$171)^2)+((K242-$K$171)^2)+((L242-$L$171)^2)+((M242-$M$171)^2)+((N242-$N$171)^2)+((O242-$O$171)^2)))</f>
        <v>2.0275875100994063</v>
      </c>
      <c r="R242">
        <f t="shared" ref="R242:R250" si="29">SQRT((((B242-$B$172)^2)+((C242-$C$172)^2)+((D242-$D$172)^2)+((E242-$E$172)^2)+((F242-$F$172)^2)+((G242-$G$172)^2)+((H242-$H$172)^2)+((I242-$I$172)^2)+((J242-$J$172)^2)+((K242-$K$172)^2)+((L242-$L$172)^2)+((M242-$M$172)^2)+((N242-$N$172)^2)+((O242-$O$172)^2)))</f>
        <v>2.7988655546836663</v>
      </c>
      <c r="S242">
        <f t="shared" ref="S242:S250" si="30">SQRT((((B242-$B$173)^2)+((C242-$C$173)^2)+((D242-$D$173)^2)+((E242-$E$173)^2)+((F242-$F$173)^2)+((G242-$G$173)^2)+((H242-$H$173)^2)+((I242-$I$173)^2)+((J242-$J$173)^2)+((K242-$K$173)^2)+((L242-$L$173)^2)+((M242-$M$173)^2)+((N242-$N$173)^2)+((O242-$O$173)^2)))</f>
        <v>2.1289773081689303</v>
      </c>
      <c r="T242">
        <f t="shared" ref="T242:T250" si="31">SQRT((((B242-$B$174)^2)+((C242-$C$174)^2)+((D242-$D$174)^2)+((E242-$E$174)^2)+((F242-$F$174)^2)+((G242-$G$174)^2)+((H242-$H$174)^2)+((I242-$I$174)^2)+((J242-$J$174)^2)+((K242-$K$174)^2)+((L242-$L$174)^2)+((M242-$M$174)^2)+((N242-$N$174)^2)+((O242-$O$174)^2)))</f>
        <v>1.5745761146506707</v>
      </c>
      <c r="U242">
        <f t="shared" ref="U242:U250" si="32">MIN(P242:T242)</f>
        <v>0.80812203564176799</v>
      </c>
      <c r="V242" t="str">
        <f t="shared" ref="V242:V250" si="33">IF(MIN(P242:T242)=P242,"Cluster 0",IF(MIN(P242:T242)=Q242,"Cluster 1",IF(MIN(P242:T242)=R242,"Cluster 2",IF(MIN(P242:T242)=S242,"Cluster 3","Cluster 4"))))</f>
        <v>Cluster 0</v>
      </c>
      <c r="W242" t="str">
        <f t="shared" ref="W242:W250" si="34">IF(V242=V67,"sama","berubah")</f>
        <v>sama</v>
      </c>
    </row>
    <row r="243" spans="1:23">
      <c r="A243" s="61" t="s">
        <v>79</v>
      </c>
      <c r="B243" s="63">
        <v>1</v>
      </c>
      <c r="C243" s="63">
        <v>1</v>
      </c>
      <c r="D243" s="63">
        <v>0</v>
      </c>
      <c r="E243" s="63">
        <v>0</v>
      </c>
      <c r="F243" s="63">
        <v>0</v>
      </c>
      <c r="G243" s="63">
        <v>0</v>
      </c>
      <c r="H243" s="63">
        <v>0</v>
      </c>
      <c r="I243" s="63">
        <v>0</v>
      </c>
      <c r="J243" s="63">
        <v>0</v>
      </c>
      <c r="K243" s="63">
        <v>0</v>
      </c>
      <c r="L243" s="63">
        <v>0</v>
      </c>
      <c r="M243" s="63">
        <v>0</v>
      </c>
      <c r="N243" s="63">
        <v>0</v>
      </c>
      <c r="O243" s="63">
        <v>0</v>
      </c>
      <c r="P243">
        <f t="shared" si="27"/>
        <v>2.1570955529344995</v>
      </c>
      <c r="Q243">
        <f t="shared" si="28"/>
        <v>0.33333333333333337</v>
      </c>
      <c r="R243">
        <f t="shared" si="29"/>
        <v>3.4400070338873885</v>
      </c>
      <c r="S243">
        <f t="shared" si="30"/>
        <v>2.9210519301611577</v>
      </c>
      <c r="T243">
        <f t="shared" si="31"/>
        <v>1.0462669622104188</v>
      </c>
      <c r="U243">
        <f t="shared" si="32"/>
        <v>0.33333333333333337</v>
      </c>
      <c r="V243" t="str">
        <f t="shared" si="33"/>
        <v>Cluster 1</v>
      </c>
      <c r="W243" t="str">
        <f t="shared" si="34"/>
        <v>sama</v>
      </c>
    </row>
    <row r="244" spans="1:23">
      <c r="A244" s="61" t="s">
        <v>80</v>
      </c>
      <c r="B244" s="63">
        <v>1</v>
      </c>
      <c r="C244" s="63">
        <v>1</v>
      </c>
      <c r="D244" s="63">
        <v>1</v>
      </c>
      <c r="E244" s="63">
        <v>1</v>
      </c>
      <c r="F244" s="63">
        <v>1</v>
      </c>
      <c r="G244" s="63">
        <v>1</v>
      </c>
      <c r="H244" s="63">
        <v>1</v>
      </c>
      <c r="I244" s="63">
        <v>1</v>
      </c>
      <c r="J244" s="63">
        <v>1</v>
      </c>
      <c r="K244" s="63">
        <v>1</v>
      </c>
      <c r="L244" s="63">
        <v>1</v>
      </c>
      <c r="M244" s="63">
        <v>1</v>
      </c>
      <c r="N244" s="63">
        <v>0</v>
      </c>
      <c r="O244" s="63">
        <v>0</v>
      </c>
      <c r="P244">
        <f t="shared" si="27"/>
        <v>2.0898198340468279</v>
      </c>
      <c r="Q244">
        <f t="shared" si="28"/>
        <v>3.1797973380564852</v>
      </c>
      <c r="R244">
        <f t="shared" si="29"/>
        <v>1.3541227393389075</v>
      </c>
      <c r="S244">
        <f t="shared" si="30"/>
        <v>0.82848689340530823</v>
      </c>
      <c r="T244">
        <f t="shared" si="31"/>
        <v>2.911922035499646</v>
      </c>
      <c r="U244">
        <f t="shared" si="32"/>
        <v>0.82848689340530823</v>
      </c>
      <c r="V244" t="str">
        <f t="shared" si="33"/>
        <v>Cluster 3</v>
      </c>
      <c r="W244" t="str">
        <f t="shared" si="34"/>
        <v>sama</v>
      </c>
    </row>
    <row r="245" spans="1:23">
      <c r="A245" s="61" t="s">
        <v>81</v>
      </c>
      <c r="B245" s="63">
        <v>1</v>
      </c>
      <c r="C245" s="63">
        <v>1</v>
      </c>
      <c r="D245" s="63">
        <v>1</v>
      </c>
      <c r="E245" s="63">
        <v>1</v>
      </c>
      <c r="F245" s="63">
        <v>1</v>
      </c>
      <c r="G245" s="63">
        <v>1</v>
      </c>
      <c r="H245" s="63">
        <v>1</v>
      </c>
      <c r="I245" s="63">
        <v>1</v>
      </c>
      <c r="J245" s="63">
        <v>1</v>
      </c>
      <c r="K245" s="63">
        <v>1</v>
      </c>
      <c r="L245" s="63">
        <v>1</v>
      </c>
      <c r="M245" s="63">
        <v>0</v>
      </c>
      <c r="N245" s="63">
        <v>0</v>
      </c>
      <c r="O245" s="63">
        <v>0</v>
      </c>
      <c r="P245">
        <f t="shared" si="27"/>
        <v>1.8350332255235902</v>
      </c>
      <c r="Q245">
        <f t="shared" si="28"/>
        <v>3.018461712712472</v>
      </c>
      <c r="R245">
        <f t="shared" si="29"/>
        <v>1.6833444071831252</v>
      </c>
      <c r="S245">
        <f t="shared" si="30"/>
        <v>0.38461538461538464</v>
      </c>
      <c r="T245">
        <f t="shared" si="31"/>
        <v>2.7348290514817197</v>
      </c>
      <c r="U245">
        <f t="shared" si="32"/>
        <v>0.38461538461538464</v>
      </c>
      <c r="V245" t="str">
        <f t="shared" si="33"/>
        <v>Cluster 3</v>
      </c>
      <c r="W245" t="str">
        <f t="shared" si="34"/>
        <v>sama</v>
      </c>
    </row>
    <row r="246" spans="1:23">
      <c r="A246" s="61" t="s">
        <v>82</v>
      </c>
      <c r="B246" s="63">
        <v>1</v>
      </c>
      <c r="C246" s="63">
        <v>1</v>
      </c>
      <c r="D246" s="63">
        <v>0</v>
      </c>
      <c r="E246" s="63">
        <v>0</v>
      </c>
      <c r="F246" s="63">
        <v>0</v>
      </c>
      <c r="G246" s="63">
        <v>0</v>
      </c>
      <c r="H246" s="63">
        <v>0</v>
      </c>
      <c r="I246" s="63">
        <v>0</v>
      </c>
      <c r="J246" s="63">
        <v>0</v>
      </c>
      <c r="K246" s="63">
        <v>0</v>
      </c>
      <c r="L246" s="63">
        <v>0</v>
      </c>
      <c r="M246" s="63">
        <v>0</v>
      </c>
      <c r="N246" s="63">
        <v>0</v>
      </c>
      <c r="O246" s="63">
        <v>0</v>
      </c>
      <c r="P246">
        <f t="shared" si="27"/>
        <v>2.1570955529344995</v>
      </c>
      <c r="Q246">
        <f t="shared" si="28"/>
        <v>0.33333333333333337</v>
      </c>
      <c r="R246">
        <f t="shared" si="29"/>
        <v>3.4400070338873885</v>
      </c>
      <c r="S246">
        <f t="shared" si="30"/>
        <v>2.9210519301611577</v>
      </c>
      <c r="T246">
        <f t="shared" si="31"/>
        <v>1.0462669622104188</v>
      </c>
      <c r="U246">
        <f t="shared" si="32"/>
        <v>0.33333333333333337</v>
      </c>
      <c r="V246" t="str">
        <f t="shared" si="33"/>
        <v>Cluster 1</v>
      </c>
      <c r="W246" t="str">
        <f t="shared" si="34"/>
        <v>sama</v>
      </c>
    </row>
    <row r="247" spans="1:23">
      <c r="A247" s="61" t="s">
        <v>83</v>
      </c>
      <c r="B247" s="63">
        <v>1</v>
      </c>
      <c r="C247" s="63">
        <v>1</v>
      </c>
      <c r="D247" s="63">
        <v>1</v>
      </c>
      <c r="E247" s="63">
        <v>1</v>
      </c>
      <c r="F247" s="63">
        <v>1</v>
      </c>
      <c r="G247" s="63">
        <v>1</v>
      </c>
      <c r="H247" s="63">
        <v>1</v>
      </c>
      <c r="I247" s="63">
        <v>1</v>
      </c>
      <c r="J247" s="63">
        <v>1</v>
      </c>
      <c r="K247" s="63">
        <v>1</v>
      </c>
      <c r="L247" s="63">
        <v>1</v>
      </c>
      <c r="M247" s="63">
        <v>1</v>
      </c>
      <c r="N247" s="63">
        <v>1</v>
      </c>
      <c r="O247" s="63">
        <v>0</v>
      </c>
      <c r="P247">
        <f t="shared" si="27"/>
        <v>2.3167535343181225</v>
      </c>
      <c r="Q247">
        <f t="shared" si="28"/>
        <v>3.3333333333333335</v>
      </c>
      <c r="R247">
        <f t="shared" si="29"/>
        <v>0.91304347826086951</v>
      </c>
      <c r="S247">
        <f t="shared" si="30"/>
        <v>1.298611001241087</v>
      </c>
      <c r="T247">
        <f t="shared" si="31"/>
        <v>3.078845553259923</v>
      </c>
      <c r="U247">
        <f t="shared" si="32"/>
        <v>0.91304347826086951</v>
      </c>
      <c r="V247" t="str">
        <f t="shared" si="33"/>
        <v>Cluster 2</v>
      </c>
      <c r="W247" t="str">
        <f t="shared" si="34"/>
        <v>sama</v>
      </c>
    </row>
    <row r="248" spans="1:23">
      <c r="A248" s="61" t="s">
        <v>84</v>
      </c>
      <c r="B248" s="63">
        <v>1</v>
      </c>
      <c r="C248" s="63">
        <v>1</v>
      </c>
      <c r="D248" s="63">
        <v>1</v>
      </c>
      <c r="E248" s="63">
        <v>1</v>
      </c>
      <c r="F248" s="63">
        <v>1</v>
      </c>
      <c r="G248" s="63">
        <v>1</v>
      </c>
      <c r="H248" s="63">
        <v>1</v>
      </c>
      <c r="I248" s="63">
        <v>1</v>
      </c>
      <c r="J248" s="63">
        <v>1</v>
      </c>
      <c r="K248" s="63">
        <v>1</v>
      </c>
      <c r="L248" s="63">
        <v>1</v>
      </c>
      <c r="M248" s="63">
        <v>1</v>
      </c>
      <c r="N248" s="63">
        <v>1</v>
      </c>
      <c r="O248" s="63">
        <v>1</v>
      </c>
      <c r="P248">
        <f t="shared" si="27"/>
        <v>2.5233602475222421</v>
      </c>
      <c r="Q248">
        <f t="shared" si="28"/>
        <v>3.4801021696368499</v>
      </c>
      <c r="R248">
        <f t="shared" si="29"/>
        <v>8.6956521739130488E-2</v>
      </c>
      <c r="S248">
        <f t="shared" si="30"/>
        <v>1.6390212117432705</v>
      </c>
      <c r="T248">
        <f t="shared" si="31"/>
        <v>3.2371731403847401</v>
      </c>
      <c r="U248">
        <f t="shared" si="32"/>
        <v>8.6956521739130488E-2</v>
      </c>
      <c r="V248" t="str">
        <f t="shared" si="33"/>
        <v>Cluster 2</v>
      </c>
      <c r="W248" t="str">
        <f t="shared" si="34"/>
        <v>sama</v>
      </c>
    </row>
    <row r="249" spans="1:23">
      <c r="A249" s="61" t="s">
        <v>85</v>
      </c>
      <c r="B249" s="63">
        <v>1</v>
      </c>
      <c r="C249" s="63">
        <v>1</v>
      </c>
      <c r="D249" s="63">
        <v>1</v>
      </c>
      <c r="E249" s="63">
        <v>1</v>
      </c>
      <c r="F249" s="63">
        <v>1</v>
      </c>
      <c r="G249" s="63">
        <v>1</v>
      </c>
      <c r="H249" s="63">
        <v>1</v>
      </c>
      <c r="I249" s="63">
        <v>1</v>
      </c>
      <c r="J249" s="63">
        <v>1</v>
      </c>
      <c r="K249" s="63">
        <v>1</v>
      </c>
      <c r="L249" s="63">
        <v>1</v>
      </c>
      <c r="M249" s="63">
        <v>0</v>
      </c>
      <c r="N249" s="63">
        <v>0</v>
      </c>
      <c r="O249" s="63">
        <v>0</v>
      </c>
      <c r="P249" s="68">
        <f t="shared" si="27"/>
        <v>1.8350332255235902</v>
      </c>
      <c r="Q249" s="68">
        <f t="shared" si="28"/>
        <v>3.018461712712472</v>
      </c>
      <c r="R249" s="68">
        <f t="shared" si="29"/>
        <v>1.6833444071831252</v>
      </c>
      <c r="S249" s="68">
        <f t="shared" si="30"/>
        <v>0.38461538461538464</v>
      </c>
      <c r="T249" s="68">
        <f t="shared" si="31"/>
        <v>2.7348290514817197</v>
      </c>
      <c r="U249" s="68">
        <f t="shared" si="32"/>
        <v>0.38461538461538464</v>
      </c>
      <c r="V249" t="str">
        <f t="shared" si="33"/>
        <v>Cluster 3</v>
      </c>
      <c r="W249" t="str">
        <f t="shared" si="34"/>
        <v>sama</v>
      </c>
    </row>
    <row r="250" spans="1:23">
      <c r="A250" s="61" t="s">
        <v>86</v>
      </c>
      <c r="B250" s="63">
        <v>1</v>
      </c>
      <c r="C250" s="63">
        <v>1</v>
      </c>
      <c r="D250" s="63">
        <v>1</v>
      </c>
      <c r="E250" s="63">
        <v>1</v>
      </c>
      <c r="F250" s="63">
        <v>1</v>
      </c>
      <c r="G250" s="63">
        <v>1</v>
      </c>
      <c r="H250" s="63">
        <v>1</v>
      </c>
      <c r="I250" s="63">
        <v>1</v>
      </c>
      <c r="J250" s="63">
        <v>1</v>
      </c>
      <c r="K250" s="63">
        <v>1</v>
      </c>
      <c r="L250" s="63">
        <v>1</v>
      </c>
      <c r="M250" s="63">
        <v>1</v>
      </c>
      <c r="N250" s="63">
        <v>1</v>
      </c>
      <c r="O250" s="63">
        <v>1</v>
      </c>
      <c r="P250" s="68">
        <f t="shared" si="27"/>
        <v>2.5233602475222421</v>
      </c>
      <c r="Q250" s="68">
        <f t="shared" si="28"/>
        <v>3.4801021696368499</v>
      </c>
      <c r="R250" s="68">
        <f t="shared" si="29"/>
        <v>8.6956521739130488E-2</v>
      </c>
      <c r="S250" s="68">
        <f t="shared" si="30"/>
        <v>1.6390212117432705</v>
      </c>
      <c r="T250" s="68">
        <f t="shared" si="31"/>
        <v>3.2371731403847401</v>
      </c>
      <c r="U250" s="68">
        <f t="shared" si="32"/>
        <v>8.6956521739130488E-2</v>
      </c>
      <c r="V250" t="str">
        <f t="shared" si="33"/>
        <v>Cluster 2</v>
      </c>
      <c r="W250" t="str">
        <f t="shared" si="34"/>
        <v>sama</v>
      </c>
    </row>
    <row r="251" spans="1:23">
      <c r="P251">
        <f>COUNTIF(V177:V250, "Cluster 0")</f>
        <v>7</v>
      </c>
      <c r="Q251">
        <f>COUNTIF(V177:V250, "Cluster 1")</f>
        <v>18</v>
      </c>
      <c r="R251">
        <f>COUNTIF(V177:V250, "Cluster 2")</f>
        <v>23</v>
      </c>
      <c r="S251">
        <f>COUNTIF(V177:V250, "Cluster 3")</f>
        <v>13</v>
      </c>
      <c r="T251">
        <f>COUNTIF(V177:V250, "Cluster 4")</f>
        <v>13</v>
      </c>
    </row>
    <row r="252" spans="1:23" ht="93">
      <c r="A252" s="201" t="s">
        <v>155</v>
      </c>
      <c r="B252" s="201" t="s">
        <v>0</v>
      </c>
      <c r="C252" s="201" t="s">
        <v>1</v>
      </c>
      <c r="D252" s="201" t="s">
        <v>2</v>
      </c>
      <c r="E252" s="201" t="s">
        <v>3</v>
      </c>
      <c r="F252" s="201" t="s">
        <v>4</v>
      </c>
      <c r="G252" s="201" t="s">
        <v>5</v>
      </c>
      <c r="H252" s="201" t="s">
        <v>6</v>
      </c>
      <c r="I252" s="201" t="s">
        <v>7</v>
      </c>
      <c r="J252" s="201" t="s">
        <v>8</v>
      </c>
      <c r="K252" s="201" t="s">
        <v>9</v>
      </c>
      <c r="L252" s="201" t="s">
        <v>10</v>
      </c>
      <c r="M252" s="201" t="s">
        <v>10</v>
      </c>
      <c r="N252" s="201" t="s">
        <v>11</v>
      </c>
      <c r="O252" s="201" t="s">
        <v>9</v>
      </c>
      <c r="P252" s="215" t="s">
        <v>119</v>
      </c>
    </row>
    <row r="253" spans="1:23">
      <c r="A253">
        <v>1</v>
      </c>
      <c r="B253" s="209">
        <v>1</v>
      </c>
      <c r="C253" s="209">
        <v>1</v>
      </c>
      <c r="D253" s="209">
        <v>1</v>
      </c>
      <c r="E253" s="209">
        <v>1</v>
      </c>
      <c r="F253" s="209">
        <v>1</v>
      </c>
      <c r="G253" s="209">
        <v>1</v>
      </c>
      <c r="H253" s="209">
        <v>1</v>
      </c>
      <c r="I253" s="209">
        <v>1</v>
      </c>
      <c r="J253" s="209">
        <v>1</v>
      </c>
      <c r="K253" s="209">
        <v>1</v>
      </c>
      <c r="L253" s="209">
        <v>1</v>
      </c>
      <c r="M253" s="209">
        <v>0</v>
      </c>
      <c r="N253" s="209">
        <v>0</v>
      </c>
      <c r="O253" s="209">
        <v>0</v>
      </c>
      <c r="P253" t="str">
        <f>V177</f>
        <v>Cluster 3</v>
      </c>
    </row>
    <row r="254" spans="1:23">
      <c r="A254">
        <v>2</v>
      </c>
      <c r="B254" s="209">
        <v>1</v>
      </c>
      <c r="C254" s="209">
        <v>0</v>
      </c>
      <c r="D254" s="209">
        <v>0</v>
      </c>
      <c r="E254" s="209">
        <v>0</v>
      </c>
      <c r="F254" s="209">
        <v>0</v>
      </c>
      <c r="G254" s="209">
        <v>0</v>
      </c>
      <c r="H254" s="209">
        <v>0</v>
      </c>
      <c r="I254" s="209">
        <v>0</v>
      </c>
      <c r="J254" s="209">
        <v>0</v>
      </c>
      <c r="K254" s="209">
        <v>0</v>
      </c>
      <c r="L254" s="209">
        <v>0</v>
      </c>
      <c r="M254" s="209">
        <v>0</v>
      </c>
      <c r="N254" s="209">
        <v>0</v>
      </c>
      <c r="O254" s="209">
        <v>0</v>
      </c>
      <c r="P254" t="str">
        <f t="shared" ref="P254:P317" si="35">V178</f>
        <v>Cluster 1</v>
      </c>
    </row>
    <row r="255" spans="1:23">
      <c r="A255">
        <v>3</v>
      </c>
      <c r="B255" s="209">
        <v>1</v>
      </c>
      <c r="C255" s="209">
        <v>0</v>
      </c>
      <c r="D255" s="209">
        <v>0</v>
      </c>
      <c r="E255" s="209">
        <v>0</v>
      </c>
      <c r="F255" s="209">
        <v>0</v>
      </c>
      <c r="G255" s="209">
        <v>0</v>
      </c>
      <c r="H255" s="209">
        <v>0</v>
      </c>
      <c r="I255" s="209">
        <v>0</v>
      </c>
      <c r="J255" s="209">
        <v>0</v>
      </c>
      <c r="K255" s="209">
        <v>0</v>
      </c>
      <c r="L255" s="209">
        <v>0</v>
      </c>
      <c r="M255" s="209">
        <v>0</v>
      </c>
      <c r="N255" s="209">
        <v>0</v>
      </c>
      <c r="O255" s="209">
        <v>0</v>
      </c>
      <c r="P255" t="str">
        <f t="shared" si="35"/>
        <v>Cluster 1</v>
      </c>
    </row>
    <row r="256" spans="1:23">
      <c r="A256">
        <v>4</v>
      </c>
      <c r="B256" s="211">
        <v>1</v>
      </c>
      <c r="C256" s="211">
        <v>1</v>
      </c>
      <c r="D256" s="211">
        <v>1</v>
      </c>
      <c r="E256" s="211">
        <v>0</v>
      </c>
      <c r="F256" s="211">
        <v>0</v>
      </c>
      <c r="G256" s="211">
        <v>0</v>
      </c>
      <c r="H256" s="211">
        <v>0</v>
      </c>
      <c r="I256" s="211">
        <v>0</v>
      </c>
      <c r="J256" s="211">
        <v>0</v>
      </c>
      <c r="K256" s="211">
        <v>0</v>
      </c>
      <c r="L256" s="211">
        <v>0</v>
      </c>
      <c r="M256" s="211">
        <v>0</v>
      </c>
      <c r="N256" s="211">
        <v>0</v>
      </c>
      <c r="O256" s="211">
        <v>0</v>
      </c>
      <c r="P256" t="str">
        <f t="shared" si="35"/>
        <v>Cluster 4</v>
      </c>
    </row>
    <row r="257" spans="1:16">
      <c r="A257">
        <v>5</v>
      </c>
      <c r="B257" s="213">
        <v>1</v>
      </c>
      <c r="C257" s="213">
        <v>1</v>
      </c>
      <c r="D257" s="213">
        <v>1</v>
      </c>
      <c r="E257" s="213">
        <v>1</v>
      </c>
      <c r="F257" s="213">
        <v>1</v>
      </c>
      <c r="G257" s="213">
        <v>1</v>
      </c>
      <c r="H257" s="213">
        <v>1</v>
      </c>
      <c r="I257" s="213">
        <v>1</v>
      </c>
      <c r="J257" s="213">
        <v>1</v>
      </c>
      <c r="K257" s="213">
        <v>1</v>
      </c>
      <c r="L257" s="213">
        <v>1</v>
      </c>
      <c r="M257" s="213">
        <v>1</v>
      </c>
      <c r="N257" s="213">
        <v>1</v>
      </c>
      <c r="O257" s="213">
        <v>1</v>
      </c>
      <c r="P257" t="str">
        <f t="shared" si="35"/>
        <v>Cluster 2</v>
      </c>
    </row>
    <row r="258" spans="1:16">
      <c r="A258">
        <v>6</v>
      </c>
      <c r="B258" s="213">
        <v>1</v>
      </c>
      <c r="C258" s="213">
        <v>1</v>
      </c>
      <c r="D258" s="213">
        <v>1</v>
      </c>
      <c r="E258" s="213">
        <v>1</v>
      </c>
      <c r="F258" s="213">
        <v>1</v>
      </c>
      <c r="G258" s="213">
        <v>1</v>
      </c>
      <c r="H258" s="213">
        <v>1</v>
      </c>
      <c r="I258" s="213">
        <v>1</v>
      </c>
      <c r="J258" s="213">
        <v>1</v>
      </c>
      <c r="K258" s="213">
        <v>1</v>
      </c>
      <c r="L258" s="213">
        <v>1</v>
      </c>
      <c r="M258" s="213">
        <v>1</v>
      </c>
      <c r="N258" s="213">
        <v>1</v>
      </c>
      <c r="O258" s="213">
        <v>1</v>
      </c>
      <c r="P258" t="str">
        <f t="shared" si="35"/>
        <v>Cluster 2</v>
      </c>
    </row>
    <row r="259" spans="1:16">
      <c r="A259">
        <v>7</v>
      </c>
      <c r="B259" s="213">
        <v>1</v>
      </c>
      <c r="C259" s="213">
        <v>1</v>
      </c>
      <c r="D259" s="213">
        <v>1</v>
      </c>
      <c r="E259" s="213">
        <v>1</v>
      </c>
      <c r="F259" s="213">
        <v>1</v>
      </c>
      <c r="G259" s="213">
        <v>1</v>
      </c>
      <c r="H259" s="213">
        <v>1</v>
      </c>
      <c r="I259" s="213">
        <v>1</v>
      </c>
      <c r="J259" s="213">
        <v>1</v>
      </c>
      <c r="K259" s="213">
        <v>1</v>
      </c>
      <c r="L259" s="213">
        <v>1</v>
      </c>
      <c r="M259" s="213">
        <v>1</v>
      </c>
      <c r="N259" s="213">
        <v>1</v>
      </c>
      <c r="O259" s="213">
        <v>1</v>
      </c>
      <c r="P259" t="str">
        <f t="shared" si="35"/>
        <v>Cluster 2</v>
      </c>
    </row>
    <row r="260" spans="1:16">
      <c r="A260">
        <v>8</v>
      </c>
      <c r="B260" s="213">
        <v>1</v>
      </c>
      <c r="C260" s="213">
        <v>0</v>
      </c>
      <c r="D260" s="213">
        <v>0</v>
      </c>
      <c r="E260" s="213">
        <v>0</v>
      </c>
      <c r="F260" s="213">
        <v>0</v>
      </c>
      <c r="G260" s="213">
        <v>0</v>
      </c>
      <c r="H260" s="213">
        <v>0</v>
      </c>
      <c r="I260" s="213">
        <v>0</v>
      </c>
      <c r="J260" s="213">
        <v>0</v>
      </c>
      <c r="K260" s="213">
        <v>0</v>
      </c>
      <c r="L260" s="213">
        <v>0</v>
      </c>
      <c r="M260" s="213">
        <v>0</v>
      </c>
      <c r="N260" s="213">
        <v>0</v>
      </c>
      <c r="O260" s="213">
        <v>0</v>
      </c>
      <c r="P260" t="str">
        <f t="shared" si="35"/>
        <v>Cluster 1</v>
      </c>
    </row>
    <row r="261" spans="1:16">
      <c r="A261">
        <v>9</v>
      </c>
      <c r="B261" s="213">
        <v>1</v>
      </c>
      <c r="C261" s="213">
        <v>0</v>
      </c>
      <c r="D261" s="213">
        <v>0</v>
      </c>
      <c r="E261" s="213">
        <v>0</v>
      </c>
      <c r="F261" s="213">
        <v>0</v>
      </c>
      <c r="G261" s="213">
        <v>0</v>
      </c>
      <c r="H261" s="213">
        <v>0</v>
      </c>
      <c r="I261" s="213">
        <v>0</v>
      </c>
      <c r="J261" s="213">
        <v>0</v>
      </c>
      <c r="K261" s="213">
        <v>0</v>
      </c>
      <c r="L261" s="213">
        <v>0</v>
      </c>
      <c r="M261" s="213">
        <v>0</v>
      </c>
      <c r="N261" s="213">
        <v>0</v>
      </c>
      <c r="O261" s="213">
        <v>0</v>
      </c>
      <c r="P261" t="str">
        <f t="shared" si="35"/>
        <v>Cluster 1</v>
      </c>
    </row>
    <row r="262" spans="1:16">
      <c r="A262">
        <v>10</v>
      </c>
      <c r="B262" s="213">
        <v>1</v>
      </c>
      <c r="C262" s="213">
        <v>1</v>
      </c>
      <c r="D262" s="213">
        <v>1</v>
      </c>
      <c r="E262" s="213">
        <v>1</v>
      </c>
      <c r="F262" s="213">
        <v>0</v>
      </c>
      <c r="G262" s="213">
        <v>0</v>
      </c>
      <c r="H262" s="213">
        <v>0</v>
      </c>
      <c r="I262" s="213">
        <v>0</v>
      </c>
      <c r="J262" s="213">
        <v>0</v>
      </c>
      <c r="K262" s="213">
        <v>0</v>
      </c>
      <c r="L262" s="213">
        <v>0</v>
      </c>
      <c r="M262" s="213">
        <v>0</v>
      </c>
      <c r="N262" s="213">
        <v>0</v>
      </c>
      <c r="O262" s="213">
        <v>0</v>
      </c>
      <c r="P262" t="str">
        <f t="shared" si="35"/>
        <v>Cluster 4</v>
      </c>
    </row>
    <row r="263" spans="1:16">
      <c r="A263">
        <v>11</v>
      </c>
      <c r="B263" s="213">
        <v>1</v>
      </c>
      <c r="C263" s="213">
        <v>1</v>
      </c>
      <c r="D263" s="213">
        <v>1</v>
      </c>
      <c r="E263" s="213">
        <v>1</v>
      </c>
      <c r="F263" s="213">
        <v>1</v>
      </c>
      <c r="G263" s="213">
        <v>1</v>
      </c>
      <c r="H263" s="213">
        <v>1</v>
      </c>
      <c r="I263" s="213">
        <v>1</v>
      </c>
      <c r="J263" s="213">
        <v>1</v>
      </c>
      <c r="K263" s="213">
        <v>1</v>
      </c>
      <c r="L263" s="213">
        <v>1</v>
      </c>
      <c r="M263" s="213">
        <v>1</v>
      </c>
      <c r="N263" s="213">
        <v>1</v>
      </c>
      <c r="O263" s="213">
        <v>1</v>
      </c>
      <c r="P263" t="str">
        <f t="shared" si="35"/>
        <v>Cluster 2</v>
      </c>
    </row>
    <row r="264" spans="1:16">
      <c r="A264">
        <v>12</v>
      </c>
      <c r="B264" s="213">
        <v>1</v>
      </c>
      <c r="C264" s="213">
        <v>1</v>
      </c>
      <c r="D264" s="213">
        <v>1</v>
      </c>
      <c r="E264" s="213">
        <v>1</v>
      </c>
      <c r="F264" s="213">
        <v>1</v>
      </c>
      <c r="G264" s="213">
        <v>1</v>
      </c>
      <c r="H264" s="213">
        <v>1</v>
      </c>
      <c r="I264" s="213">
        <v>1</v>
      </c>
      <c r="J264" s="213">
        <v>1</v>
      </c>
      <c r="K264" s="213">
        <v>1</v>
      </c>
      <c r="L264" s="213">
        <v>1</v>
      </c>
      <c r="M264" s="213">
        <v>1</v>
      </c>
      <c r="N264" s="213">
        <v>1</v>
      </c>
      <c r="O264" s="213">
        <v>1</v>
      </c>
      <c r="P264" t="str">
        <f t="shared" si="35"/>
        <v>Cluster 2</v>
      </c>
    </row>
    <row r="265" spans="1:16">
      <c r="A265">
        <v>13</v>
      </c>
      <c r="B265" s="213">
        <v>1</v>
      </c>
      <c r="C265" s="213">
        <v>1</v>
      </c>
      <c r="D265" s="213">
        <v>1</v>
      </c>
      <c r="E265" s="213">
        <v>1</v>
      </c>
      <c r="F265" s="213">
        <v>1</v>
      </c>
      <c r="G265" s="213">
        <v>1</v>
      </c>
      <c r="H265" s="213">
        <v>1</v>
      </c>
      <c r="I265" s="213">
        <v>1</v>
      </c>
      <c r="J265" s="213">
        <v>1</v>
      </c>
      <c r="K265" s="213">
        <v>1</v>
      </c>
      <c r="L265" s="213">
        <v>0</v>
      </c>
      <c r="M265" s="213">
        <v>0</v>
      </c>
      <c r="N265" s="213">
        <v>0</v>
      </c>
      <c r="O265" s="213">
        <v>0</v>
      </c>
      <c r="P265" t="str">
        <f t="shared" si="35"/>
        <v>Cluster 3</v>
      </c>
    </row>
    <row r="266" spans="1:16">
      <c r="A266">
        <v>14</v>
      </c>
      <c r="B266" s="213">
        <v>1</v>
      </c>
      <c r="C266" s="213">
        <v>1</v>
      </c>
      <c r="D266" s="213">
        <v>1</v>
      </c>
      <c r="E266" s="213">
        <v>1</v>
      </c>
      <c r="F266" s="213">
        <v>1</v>
      </c>
      <c r="G266" s="213">
        <v>1</v>
      </c>
      <c r="H266" s="213">
        <v>1</v>
      </c>
      <c r="I266" s="213">
        <v>1</v>
      </c>
      <c r="J266" s="213">
        <v>1</v>
      </c>
      <c r="K266" s="213">
        <v>1</v>
      </c>
      <c r="L266" s="213">
        <v>1</v>
      </c>
      <c r="M266" s="213">
        <v>1</v>
      </c>
      <c r="N266" s="213">
        <v>1</v>
      </c>
      <c r="O266" s="213">
        <v>1</v>
      </c>
      <c r="P266" t="str">
        <f t="shared" si="35"/>
        <v>Cluster 2</v>
      </c>
    </row>
    <row r="267" spans="1:16">
      <c r="A267">
        <v>15</v>
      </c>
      <c r="B267" s="213">
        <v>1</v>
      </c>
      <c r="C267" s="213">
        <v>1</v>
      </c>
      <c r="D267" s="213">
        <v>1</v>
      </c>
      <c r="E267" s="213">
        <v>1</v>
      </c>
      <c r="F267" s="213">
        <v>1</v>
      </c>
      <c r="G267" s="213">
        <v>1</v>
      </c>
      <c r="H267" s="213">
        <v>1</v>
      </c>
      <c r="I267" s="213">
        <v>1</v>
      </c>
      <c r="J267" s="213">
        <v>1</v>
      </c>
      <c r="K267" s="213">
        <v>1</v>
      </c>
      <c r="L267" s="213">
        <v>1</v>
      </c>
      <c r="M267" s="213">
        <v>1</v>
      </c>
      <c r="N267" s="213">
        <v>1</v>
      </c>
      <c r="O267" s="213">
        <v>1</v>
      </c>
      <c r="P267" t="str">
        <f t="shared" si="35"/>
        <v>Cluster 2</v>
      </c>
    </row>
    <row r="268" spans="1:16">
      <c r="A268">
        <v>16</v>
      </c>
      <c r="B268" s="213">
        <v>1</v>
      </c>
      <c r="C268" s="213">
        <v>1</v>
      </c>
      <c r="D268" s="213">
        <v>0</v>
      </c>
      <c r="E268" s="213">
        <v>0</v>
      </c>
      <c r="F268" s="213">
        <v>0</v>
      </c>
      <c r="G268" s="213">
        <v>0</v>
      </c>
      <c r="H268" s="213">
        <v>0</v>
      </c>
      <c r="I268" s="213">
        <v>0</v>
      </c>
      <c r="J268" s="213">
        <v>0</v>
      </c>
      <c r="K268" s="213">
        <v>0</v>
      </c>
      <c r="L268" s="213">
        <v>0</v>
      </c>
      <c r="M268" s="213">
        <v>0</v>
      </c>
      <c r="N268" s="213">
        <v>0</v>
      </c>
      <c r="O268" s="213">
        <v>0</v>
      </c>
      <c r="P268" t="str">
        <f t="shared" si="35"/>
        <v>Cluster 1</v>
      </c>
    </row>
    <row r="269" spans="1:16">
      <c r="A269">
        <v>17</v>
      </c>
      <c r="B269" s="213">
        <v>1</v>
      </c>
      <c r="C269" s="213">
        <v>1</v>
      </c>
      <c r="D269" s="213">
        <v>1</v>
      </c>
      <c r="E269" s="213">
        <v>1</v>
      </c>
      <c r="F269" s="213">
        <v>1</v>
      </c>
      <c r="G269" s="213">
        <v>1</v>
      </c>
      <c r="H269" s="213">
        <v>1</v>
      </c>
      <c r="I269" s="213">
        <v>1</v>
      </c>
      <c r="J269" s="213">
        <v>1</v>
      </c>
      <c r="K269" s="213">
        <v>1</v>
      </c>
      <c r="L269" s="213">
        <v>1</v>
      </c>
      <c r="M269" s="213">
        <v>1</v>
      </c>
      <c r="N269" s="213">
        <v>0</v>
      </c>
      <c r="O269" s="213">
        <v>0</v>
      </c>
      <c r="P269" t="str">
        <f t="shared" si="35"/>
        <v>Cluster 3</v>
      </c>
    </row>
    <row r="270" spans="1:16">
      <c r="A270">
        <v>18</v>
      </c>
      <c r="B270" s="213">
        <v>1</v>
      </c>
      <c r="C270" s="213">
        <v>1</v>
      </c>
      <c r="D270" s="213">
        <v>1</v>
      </c>
      <c r="E270" s="213">
        <v>0</v>
      </c>
      <c r="F270" s="213">
        <v>0</v>
      </c>
      <c r="G270" s="213">
        <v>0</v>
      </c>
      <c r="H270" s="213">
        <v>0</v>
      </c>
      <c r="I270" s="213">
        <v>0</v>
      </c>
      <c r="J270" s="213">
        <v>0</v>
      </c>
      <c r="K270" s="213">
        <v>0</v>
      </c>
      <c r="L270" s="213">
        <v>0</v>
      </c>
      <c r="M270" s="213">
        <v>0</v>
      </c>
      <c r="N270" s="213">
        <v>0</v>
      </c>
      <c r="O270" s="213">
        <v>0</v>
      </c>
      <c r="P270" t="str">
        <f t="shared" si="35"/>
        <v>Cluster 4</v>
      </c>
    </row>
    <row r="271" spans="1:16">
      <c r="A271">
        <v>19</v>
      </c>
      <c r="B271" s="213">
        <v>1</v>
      </c>
      <c r="C271" s="213">
        <v>0</v>
      </c>
      <c r="D271" s="213">
        <v>0</v>
      </c>
      <c r="E271" s="213">
        <v>0</v>
      </c>
      <c r="F271" s="213">
        <v>0</v>
      </c>
      <c r="G271" s="213">
        <v>0</v>
      </c>
      <c r="H271" s="213">
        <v>0</v>
      </c>
      <c r="I271" s="213">
        <v>0</v>
      </c>
      <c r="J271" s="213">
        <v>0</v>
      </c>
      <c r="K271" s="213">
        <v>0</v>
      </c>
      <c r="L271" s="213">
        <v>0</v>
      </c>
      <c r="M271" s="213">
        <v>0</v>
      </c>
      <c r="N271" s="213">
        <v>0</v>
      </c>
      <c r="O271" s="213">
        <v>0</v>
      </c>
      <c r="P271" t="str">
        <f t="shared" si="35"/>
        <v>Cluster 1</v>
      </c>
    </row>
    <row r="272" spans="1:16">
      <c r="A272">
        <v>20</v>
      </c>
      <c r="B272" s="213">
        <v>1</v>
      </c>
      <c r="C272" s="213">
        <v>1</v>
      </c>
      <c r="D272" s="213">
        <v>1</v>
      </c>
      <c r="E272" s="213">
        <v>0</v>
      </c>
      <c r="F272" s="213">
        <v>0</v>
      </c>
      <c r="G272" s="213">
        <v>0</v>
      </c>
      <c r="H272" s="213">
        <v>0</v>
      </c>
      <c r="I272" s="213">
        <v>0</v>
      </c>
      <c r="J272" s="213">
        <v>0</v>
      </c>
      <c r="K272" s="213">
        <v>0</v>
      </c>
      <c r="L272" s="213">
        <v>0</v>
      </c>
      <c r="M272" s="213">
        <v>0</v>
      </c>
      <c r="N272" s="213">
        <v>0</v>
      </c>
      <c r="O272" s="213">
        <v>0</v>
      </c>
      <c r="P272" t="str">
        <f t="shared" si="35"/>
        <v>Cluster 4</v>
      </c>
    </row>
    <row r="273" spans="1:16">
      <c r="A273">
        <v>21</v>
      </c>
      <c r="B273" s="213">
        <v>1</v>
      </c>
      <c r="C273" s="213">
        <v>1</v>
      </c>
      <c r="D273" s="213">
        <v>0</v>
      </c>
      <c r="E273" s="213">
        <v>0</v>
      </c>
      <c r="F273" s="213">
        <v>0</v>
      </c>
      <c r="G273" s="213">
        <v>0</v>
      </c>
      <c r="H273" s="213">
        <v>0</v>
      </c>
      <c r="I273" s="213">
        <v>0</v>
      </c>
      <c r="J273" s="213">
        <v>0</v>
      </c>
      <c r="K273" s="213">
        <v>0</v>
      </c>
      <c r="L273" s="213">
        <v>0</v>
      </c>
      <c r="M273" s="213">
        <v>0</v>
      </c>
      <c r="N273" s="213">
        <v>0</v>
      </c>
      <c r="O273" s="213">
        <v>0</v>
      </c>
      <c r="P273" t="str">
        <f t="shared" si="35"/>
        <v>Cluster 1</v>
      </c>
    </row>
    <row r="274" spans="1:16">
      <c r="A274">
        <v>22</v>
      </c>
      <c r="B274" s="213">
        <v>1</v>
      </c>
      <c r="C274" s="213">
        <v>1</v>
      </c>
      <c r="D274" s="213">
        <v>1</v>
      </c>
      <c r="E274" s="213">
        <v>0</v>
      </c>
      <c r="F274" s="213">
        <v>0</v>
      </c>
      <c r="G274" s="213">
        <v>0</v>
      </c>
      <c r="H274" s="213">
        <v>0</v>
      </c>
      <c r="I274" s="213">
        <v>0</v>
      </c>
      <c r="J274" s="213">
        <v>0</v>
      </c>
      <c r="K274" s="213">
        <v>0</v>
      </c>
      <c r="L274" s="213">
        <v>0</v>
      </c>
      <c r="M274" s="213">
        <v>0</v>
      </c>
      <c r="N274" s="213">
        <v>0</v>
      </c>
      <c r="O274" s="213">
        <v>0</v>
      </c>
      <c r="P274" t="str">
        <f t="shared" si="35"/>
        <v>Cluster 4</v>
      </c>
    </row>
    <row r="275" spans="1:16">
      <c r="A275">
        <v>23</v>
      </c>
      <c r="B275" s="213">
        <v>1</v>
      </c>
      <c r="C275" s="213">
        <v>1</v>
      </c>
      <c r="D275" s="213">
        <v>1</v>
      </c>
      <c r="E275" s="213">
        <v>1</v>
      </c>
      <c r="F275" s="213">
        <v>1</v>
      </c>
      <c r="G275" s="213">
        <v>1</v>
      </c>
      <c r="H275" s="213">
        <v>1</v>
      </c>
      <c r="I275" s="213">
        <v>1</v>
      </c>
      <c r="J275" s="213">
        <v>1</v>
      </c>
      <c r="K275" s="213">
        <v>1</v>
      </c>
      <c r="L275" s="213">
        <v>1</v>
      </c>
      <c r="M275" s="213">
        <v>1</v>
      </c>
      <c r="N275" s="213">
        <v>1</v>
      </c>
      <c r="O275" s="213">
        <v>1</v>
      </c>
      <c r="P275" t="str">
        <f t="shared" si="35"/>
        <v>Cluster 2</v>
      </c>
    </row>
    <row r="276" spans="1:16">
      <c r="A276">
        <v>24</v>
      </c>
      <c r="B276" s="213">
        <v>1</v>
      </c>
      <c r="C276" s="213">
        <v>1</v>
      </c>
      <c r="D276" s="213">
        <v>0</v>
      </c>
      <c r="E276" s="213">
        <v>0</v>
      </c>
      <c r="F276" s="213">
        <v>0</v>
      </c>
      <c r="G276" s="213">
        <v>0</v>
      </c>
      <c r="H276" s="213">
        <v>0</v>
      </c>
      <c r="I276" s="213">
        <v>0</v>
      </c>
      <c r="J276" s="213">
        <v>0</v>
      </c>
      <c r="K276" s="213">
        <v>0</v>
      </c>
      <c r="L276" s="213">
        <v>0</v>
      </c>
      <c r="M276" s="213">
        <v>0</v>
      </c>
      <c r="N276" s="213">
        <v>0</v>
      </c>
      <c r="O276" s="213">
        <v>0</v>
      </c>
      <c r="P276" t="str">
        <f t="shared" si="35"/>
        <v>Cluster 1</v>
      </c>
    </row>
    <row r="277" spans="1:16">
      <c r="A277">
        <v>25</v>
      </c>
      <c r="B277" s="213">
        <v>1</v>
      </c>
      <c r="C277" s="213">
        <v>1</v>
      </c>
      <c r="D277" s="213">
        <v>1</v>
      </c>
      <c r="E277" s="213">
        <v>1</v>
      </c>
      <c r="F277" s="213">
        <v>1</v>
      </c>
      <c r="G277" s="213">
        <v>1</v>
      </c>
      <c r="H277" s="213">
        <v>1</v>
      </c>
      <c r="I277" s="213">
        <v>1</v>
      </c>
      <c r="J277" s="213">
        <v>1</v>
      </c>
      <c r="K277" s="213">
        <v>1</v>
      </c>
      <c r="L277" s="213">
        <v>1</v>
      </c>
      <c r="M277" s="213">
        <v>1</v>
      </c>
      <c r="N277" s="213">
        <v>1</v>
      </c>
      <c r="O277" s="213">
        <v>1</v>
      </c>
      <c r="P277" t="str">
        <f t="shared" si="35"/>
        <v>Cluster 2</v>
      </c>
    </row>
    <row r="278" spans="1:16">
      <c r="A278">
        <v>26</v>
      </c>
      <c r="B278" s="213">
        <v>1</v>
      </c>
      <c r="C278" s="213">
        <v>1</v>
      </c>
      <c r="D278" s="213">
        <v>1</v>
      </c>
      <c r="E278" s="213">
        <v>0</v>
      </c>
      <c r="F278" s="213">
        <v>0</v>
      </c>
      <c r="G278" s="213">
        <v>0</v>
      </c>
      <c r="H278" s="213">
        <v>0</v>
      </c>
      <c r="I278" s="213">
        <v>0</v>
      </c>
      <c r="J278" s="213">
        <v>0</v>
      </c>
      <c r="K278" s="213">
        <v>0</v>
      </c>
      <c r="L278" s="213">
        <v>0</v>
      </c>
      <c r="M278" s="213">
        <v>0</v>
      </c>
      <c r="N278" s="213">
        <v>0</v>
      </c>
      <c r="O278" s="213">
        <v>0</v>
      </c>
      <c r="P278" t="str">
        <f t="shared" si="35"/>
        <v>Cluster 4</v>
      </c>
    </row>
    <row r="279" spans="1:16">
      <c r="A279">
        <v>27</v>
      </c>
      <c r="B279" s="213">
        <v>1</v>
      </c>
      <c r="C279" s="213">
        <v>1</v>
      </c>
      <c r="D279" s="213">
        <v>1</v>
      </c>
      <c r="E279" s="213">
        <v>1</v>
      </c>
      <c r="F279" s="213">
        <v>0</v>
      </c>
      <c r="G279" s="213">
        <v>0</v>
      </c>
      <c r="H279" s="213">
        <v>0</v>
      </c>
      <c r="I279" s="213">
        <v>0</v>
      </c>
      <c r="J279" s="213">
        <v>0</v>
      </c>
      <c r="K279" s="213">
        <v>0</v>
      </c>
      <c r="L279" s="213">
        <v>0</v>
      </c>
      <c r="M279" s="213">
        <v>0</v>
      </c>
      <c r="N279" s="213">
        <v>0</v>
      </c>
      <c r="O279" s="213">
        <v>0</v>
      </c>
      <c r="P279" t="str">
        <f t="shared" si="35"/>
        <v>Cluster 4</v>
      </c>
    </row>
    <row r="280" spans="1:16">
      <c r="A280">
        <v>28</v>
      </c>
      <c r="B280" s="213">
        <v>1</v>
      </c>
      <c r="C280" s="213">
        <v>1</v>
      </c>
      <c r="D280" s="213">
        <v>1</v>
      </c>
      <c r="E280" s="213">
        <v>1</v>
      </c>
      <c r="F280" s="213">
        <v>1</v>
      </c>
      <c r="G280" s="213">
        <v>1</v>
      </c>
      <c r="H280" s="213">
        <v>1</v>
      </c>
      <c r="I280" s="213">
        <v>1</v>
      </c>
      <c r="J280" s="213">
        <v>1</v>
      </c>
      <c r="K280" s="213">
        <v>1</v>
      </c>
      <c r="L280" s="213">
        <v>0</v>
      </c>
      <c r="M280" s="213">
        <v>0</v>
      </c>
      <c r="N280" s="213">
        <v>0</v>
      </c>
      <c r="O280" s="213">
        <v>0</v>
      </c>
      <c r="P280" t="str">
        <f t="shared" si="35"/>
        <v>Cluster 3</v>
      </c>
    </row>
    <row r="281" spans="1:16">
      <c r="A281">
        <v>29</v>
      </c>
      <c r="B281" s="213">
        <v>1</v>
      </c>
      <c r="C281" s="213">
        <v>1</v>
      </c>
      <c r="D281" s="213">
        <v>1</v>
      </c>
      <c r="E281" s="213">
        <v>1</v>
      </c>
      <c r="F281" s="213">
        <v>1</v>
      </c>
      <c r="G281" s="213">
        <v>1</v>
      </c>
      <c r="H281" s="213">
        <v>1</v>
      </c>
      <c r="I281" s="213">
        <v>1</v>
      </c>
      <c r="J281" s="213">
        <v>1</v>
      </c>
      <c r="K281" s="213">
        <v>1</v>
      </c>
      <c r="L281" s="213">
        <v>1</v>
      </c>
      <c r="M281" s="213">
        <v>1</v>
      </c>
      <c r="N281" s="213">
        <v>1</v>
      </c>
      <c r="O281" s="213">
        <v>1</v>
      </c>
      <c r="P281" t="str">
        <f t="shared" si="35"/>
        <v>Cluster 2</v>
      </c>
    </row>
    <row r="282" spans="1:16">
      <c r="A282">
        <v>30</v>
      </c>
      <c r="B282" s="213">
        <v>1</v>
      </c>
      <c r="C282" s="213">
        <v>1</v>
      </c>
      <c r="D282" s="213">
        <v>1</v>
      </c>
      <c r="E282" s="213">
        <v>1</v>
      </c>
      <c r="F282" s="213">
        <v>1</v>
      </c>
      <c r="G282" s="213">
        <v>1</v>
      </c>
      <c r="H282" s="213">
        <v>0</v>
      </c>
      <c r="I282" s="213">
        <v>0</v>
      </c>
      <c r="J282" s="213">
        <v>0</v>
      </c>
      <c r="K282" s="213">
        <v>0</v>
      </c>
      <c r="L282" s="213">
        <v>0</v>
      </c>
      <c r="M282" s="213">
        <v>0</v>
      </c>
      <c r="N282" s="213">
        <v>0</v>
      </c>
      <c r="O282" s="213">
        <v>0</v>
      </c>
      <c r="P282" t="str">
        <f t="shared" si="35"/>
        <v>Cluster 0</v>
      </c>
    </row>
    <row r="283" spans="1:16">
      <c r="A283">
        <v>31</v>
      </c>
      <c r="B283" s="213">
        <v>1</v>
      </c>
      <c r="C283" s="213">
        <v>1</v>
      </c>
      <c r="D283" s="213">
        <v>1</v>
      </c>
      <c r="E283" s="213">
        <v>1</v>
      </c>
      <c r="F283" s="213">
        <v>1</v>
      </c>
      <c r="G283" s="213">
        <v>1</v>
      </c>
      <c r="H283" s="213">
        <v>1</v>
      </c>
      <c r="I283" s="213">
        <v>1</v>
      </c>
      <c r="J283" s="213">
        <v>0</v>
      </c>
      <c r="K283" s="213">
        <v>0</v>
      </c>
      <c r="L283" s="213">
        <v>0</v>
      </c>
      <c r="M283" s="213">
        <v>0</v>
      </c>
      <c r="N283" s="213">
        <v>0</v>
      </c>
      <c r="O283" s="213">
        <v>0</v>
      </c>
      <c r="P283" t="str">
        <f t="shared" si="35"/>
        <v>Cluster 0</v>
      </c>
    </row>
    <row r="284" spans="1:16">
      <c r="A284">
        <v>32</v>
      </c>
      <c r="B284" s="213">
        <v>1</v>
      </c>
      <c r="C284" s="213">
        <v>1</v>
      </c>
      <c r="D284" s="213">
        <v>1</v>
      </c>
      <c r="E284" s="213">
        <v>1</v>
      </c>
      <c r="F284" s="213">
        <v>1</v>
      </c>
      <c r="G284" s="213">
        <v>1</v>
      </c>
      <c r="H284" s="213">
        <v>1</v>
      </c>
      <c r="I284" s="213">
        <v>1</v>
      </c>
      <c r="J284" s="213">
        <v>1</v>
      </c>
      <c r="K284" s="213">
        <v>1</v>
      </c>
      <c r="L284" s="213">
        <v>1</v>
      </c>
      <c r="M284" s="213">
        <v>1</v>
      </c>
      <c r="N284" s="213">
        <v>1</v>
      </c>
      <c r="O284" s="213">
        <v>1</v>
      </c>
      <c r="P284" t="str">
        <f t="shared" si="35"/>
        <v>Cluster 2</v>
      </c>
    </row>
    <row r="285" spans="1:16">
      <c r="A285">
        <v>33</v>
      </c>
      <c r="B285" s="213">
        <v>1</v>
      </c>
      <c r="C285" s="213">
        <v>1</v>
      </c>
      <c r="D285" s="213">
        <v>1</v>
      </c>
      <c r="E285" s="213">
        <v>1</v>
      </c>
      <c r="F285" s="213">
        <v>1</v>
      </c>
      <c r="G285" s="213">
        <v>1</v>
      </c>
      <c r="H285" s="213">
        <v>1</v>
      </c>
      <c r="I285" s="213">
        <v>1</v>
      </c>
      <c r="J285" s="213">
        <v>1</v>
      </c>
      <c r="K285" s="213">
        <v>1</v>
      </c>
      <c r="L285" s="213">
        <v>1</v>
      </c>
      <c r="M285" s="213">
        <v>1</v>
      </c>
      <c r="N285" s="213">
        <v>1</v>
      </c>
      <c r="O285" s="213">
        <v>1</v>
      </c>
      <c r="P285" t="str">
        <f t="shared" si="35"/>
        <v>Cluster 2</v>
      </c>
    </row>
    <row r="286" spans="1:16">
      <c r="A286">
        <v>34</v>
      </c>
      <c r="B286" s="213">
        <v>1</v>
      </c>
      <c r="C286" s="213">
        <v>1</v>
      </c>
      <c r="D286" s="213">
        <v>1</v>
      </c>
      <c r="E286" s="213">
        <v>1</v>
      </c>
      <c r="F286" s="213">
        <v>0</v>
      </c>
      <c r="G286" s="213">
        <v>0</v>
      </c>
      <c r="H286" s="213">
        <v>0</v>
      </c>
      <c r="I286" s="213">
        <v>0</v>
      </c>
      <c r="J286" s="213">
        <v>0</v>
      </c>
      <c r="K286" s="213">
        <v>0</v>
      </c>
      <c r="L286" s="213">
        <v>0</v>
      </c>
      <c r="M286" s="213">
        <v>0</v>
      </c>
      <c r="N286" s="213">
        <v>0</v>
      </c>
      <c r="O286" s="213">
        <v>0</v>
      </c>
      <c r="P286" t="str">
        <f t="shared" si="35"/>
        <v>Cluster 4</v>
      </c>
    </row>
    <row r="287" spans="1:16">
      <c r="A287">
        <v>35</v>
      </c>
      <c r="B287" s="213">
        <v>1</v>
      </c>
      <c r="C287" s="213">
        <v>1</v>
      </c>
      <c r="D287" s="213">
        <v>1</v>
      </c>
      <c r="E287" s="213">
        <v>1</v>
      </c>
      <c r="F287" s="213">
        <v>1</v>
      </c>
      <c r="G287" s="213">
        <v>1</v>
      </c>
      <c r="H287" s="213">
        <v>1</v>
      </c>
      <c r="I287" s="213">
        <v>1</v>
      </c>
      <c r="J287" s="213">
        <v>1</v>
      </c>
      <c r="K287" s="213">
        <v>1</v>
      </c>
      <c r="L287" s="213">
        <v>1</v>
      </c>
      <c r="M287" s="213">
        <v>1</v>
      </c>
      <c r="N287" s="213">
        <v>1</v>
      </c>
      <c r="O287" s="213">
        <v>1</v>
      </c>
      <c r="P287" t="str">
        <f t="shared" si="35"/>
        <v>Cluster 2</v>
      </c>
    </row>
    <row r="288" spans="1:16">
      <c r="A288">
        <v>36</v>
      </c>
      <c r="B288" s="213">
        <v>1</v>
      </c>
      <c r="C288" s="213">
        <v>1</v>
      </c>
      <c r="D288" s="213">
        <v>1</v>
      </c>
      <c r="E288" s="213">
        <v>1</v>
      </c>
      <c r="F288" s="213">
        <v>1</v>
      </c>
      <c r="G288" s="213">
        <v>1</v>
      </c>
      <c r="H288" s="213">
        <v>1</v>
      </c>
      <c r="I288" s="213">
        <v>1</v>
      </c>
      <c r="J288" s="213">
        <v>1</v>
      </c>
      <c r="K288" s="213">
        <v>1</v>
      </c>
      <c r="L288" s="213">
        <v>1</v>
      </c>
      <c r="M288" s="213">
        <v>1</v>
      </c>
      <c r="N288" s="213">
        <v>0</v>
      </c>
      <c r="O288" s="213">
        <v>0</v>
      </c>
      <c r="P288" t="str">
        <f t="shared" si="35"/>
        <v>Cluster 3</v>
      </c>
    </row>
    <row r="289" spans="1:16">
      <c r="A289">
        <v>37</v>
      </c>
      <c r="B289" s="213">
        <v>1</v>
      </c>
      <c r="C289" s="213">
        <v>1</v>
      </c>
      <c r="D289" s="213">
        <v>0</v>
      </c>
      <c r="E289" s="213">
        <v>0</v>
      </c>
      <c r="F289" s="213">
        <v>0</v>
      </c>
      <c r="G289" s="213">
        <v>0</v>
      </c>
      <c r="H289" s="213">
        <v>0</v>
      </c>
      <c r="I289" s="213">
        <v>0</v>
      </c>
      <c r="J289" s="213">
        <v>0</v>
      </c>
      <c r="K289" s="213">
        <v>0</v>
      </c>
      <c r="L289" s="213">
        <v>0</v>
      </c>
      <c r="M289" s="213">
        <v>0</v>
      </c>
      <c r="N289" s="213">
        <v>0</v>
      </c>
      <c r="O289" s="213">
        <v>0</v>
      </c>
      <c r="P289" t="str">
        <f t="shared" si="35"/>
        <v>Cluster 1</v>
      </c>
    </row>
    <row r="290" spans="1:16">
      <c r="A290">
        <v>38</v>
      </c>
      <c r="B290" s="213">
        <v>1</v>
      </c>
      <c r="C290" s="213">
        <v>1</v>
      </c>
      <c r="D290" s="213">
        <v>0</v>
      </c>
      <c r="E290" s="213">
        <v>0</v>
      </c>
      <c r="F290" s="213">
        <v>0</v>
      </c>
      <c r="G290" s="213">
        <v>0</v>
      </c>
      <c r="H290" s="213">
        <v>0</v>
      </c>
      <c r="I290" s="213">
        <v>0</v>
      </c>
      <c r="J290" s="213">
        <v>0</v>
      </c>
      <c r="K290" s="213">
        <v>0</v>
      </c>
      <c r="L290" s="213">
        <v>0</v>
      </c>
      <c r="M290" s="213">
        <v>0</v>
      </c>
      <c r="N290" s="213">
        <v>0</v>
      </c>
      <c r="O290" s="213">
        <v>0</v>
      </c>
      <c r="P290" t="str">
        <f t="shared" si="35"/>
        <v>Cluster 1</v>
      </c>
    </row>
    <row r="291" spans="1:16">
      <c r="A291">
        <v>39</v>
      </c>
      <c r="B291" s="213">
        <v>1</v>
      </c>
      <c r="C291" s="213">
        <v>1</v>
      </c>
      <c r="D291" s="213">
        <v>0</v>
      </c>
      <c r="E291" s="213">
        <v>0</v>
      </c>
      <c r="F291" s="213">
        <v>0</v>
      </c>
      <c r="G291" s="213">
        <v>0</v>
      </c>
      <c r="H291" s="213">
        <v>0</v>
      </c>
      <c r="I291" s="213">
        <v>0</v>
      </c>
      <c r="J291" s="213">
        <v>0</v>
      </c>
      <c r="K291" s="213">
        <v>0</v>
      </c>
      <c r="L291" s="213">
        <v>0</v>
      </c>
      <c r="M291" s="213">
        <v>0</v>
      </c>
      <c r="N291" s="213">
        <v>0</v>
      </c>
      <c r="O291" s="213">
        <v>0</v>
      </c>
      <c r="P291" t="str">
        <f t="shared" si="35"/>
        <v>Cluster 1</v>
      </c>
    </row>
    <row r="292" spans="1:16">
      <c r="A292">
        <v>40</v>
      </c>
      <c r="B292" s="213">
        <v>1</v>
      </c>
      <c r="C292" s="213">
        <v>1</v>
      </c>
      <c r="D292" s="213">
        <v>1</v>
      </c>
      <c r="E292" s="213">
        <v>1</v>
      </c>
      <c r="F292" s="213">
        <v>0</v>
      </c>
      <c r="G292" s="213">
        <v>0</v>
      </c>
      <c r="H292" s="213">
        <v>0</v>
      </c>
      <c r="I292" s="213">
        <v>0</v>
      </c>
      <c r="J292" s="213">
        <v>0</v>
      </c>
      <c r="K292" s="213">
        <v>0</v>
      </c>
      <c r="L292" s="213">
        <v>0</v>
      </c>
      <c r="M292" s="213">
        <v>0</v>
      </c>
      <c r="N292" s="213">
        <v>0</v>
      </c>
      <c r="O292" s="213">
        <v>0</v>
      </c>
      <c r="P292" t="str">
        <f t="shared" si="35"/>
        <v>Cluster 4</v>
      </c>
    </row>
    <row r="293" spans="1:16">
      <c r="A293">
        <v>41</v>
      </c>
      <c r="B293" s="213">
        <v>1</v>
      </c>
      <c r="C293" s="213">
        <v>1</v>
      </c>
      <c r="D293" s="213">
        <v>1</v>
      </c>
      <c r="E293" s="213">
        <v>1</v>
      </c>
      <c r="F293" s="213">
        <v>1</v>
      </c>
      <c r="G293" s="213">
        <v>1</v>
      </c>
      <c r="H293" s="213">
        <v>1</v>
      </c>
      <c r="I293" s="213">
        <v>1</v>
      </c>
      <c r="J293" s="213">
        <v>1</v>
      </c>
      <c r="K293" s="213">
        <v>1</v>
      </c>
      <c r="L293" s="213">
        <v>1</v>
      </c>
      <c r="M293" s="213">
        <v>1</v>
      </c>
      <c r="N293" s="213">
        <v>1</v>
      </c>
      <c r="O293" s="213">
        <v>1</v>
      </c>
      <c r="P293" t="str">
        <f t="shared" si="35"/>
        <v>Cluster 2</v>
      </c>
    </row>
    <row r="294" spans="1:16">
      <c r="A294">
        <v>42</v>
      </c>
      <c r="B294" s="213">
        <v>1</v>
      </c>
      <c r="C294" s="213">
        <v>1</v>
      </c>
      <c r="D294" s="213">
        <v>0</v>
      </c>
      <c r="E294" s="213">
        <v>0</v>
      </c>
      <c r="F294" s="213">
        <v>0</v>
      </c>
      <c r="G294" s="213">
        <v>0</v>
      </c>
      <c r="H294" s="213">
        <v>0</v>
      </c>
      <c r="I294" s="213">
        <v>0</v>
      </c>
      <c r="J294" s="213">
        <v>0</v>
      </c>
      <c r="K294" s="213">
        <v>0</v>
      </c>
      <c r="L294" s="213">
        <v>0</v>
      </c>
      <c r="M294" s="213">
        <v>0</v>
      </c>
      <c r="N294" s="213">
        <v>0</v>
      </c>
      <c r="O294" s="213">
        <v>0</v>
      </c>
      <c r="P294" t="str">
        <f t="shared" si="35"/>
        <v>Cluster 1</v>
      </c>
    </row>
    <row r="295" spans="1:16">
      <c r="A295">
        <v>43</v>
      </c>
      <c r="B295" s="213">
        <v>1</v>
      </c>
      <c r="C295" s="213">
        <v>1</v>
      </c>
      <c r="D295" s="213">
        <v>1</v>
      </c>
      <c r="E295" s="213">
        <v>1</v>
      </c>
      <c r="F295" s="213">
        <v>1</v>
      </c>
      <c r="G295" s="213">
        <v>1</v>
      </c>
      <c r="H295" s="213">
        <v>0</v>
      </c>
      <c r="I295" s="213">
        <v>0</v>
      </c>
      <c r="J295" s="213">
        <v>0</v>
      </c>
      <c r="K295" s="213">
        <v>0</v>
      </c>
      <c r="L295" s="213">
        <v>0</v>
      </c>
      <c r="M295" s="213">
        <v>0</v>
      </c>
      <c r="N295" s="213">
        <v>0</v>
      </c>
      <c r="O295" s="213">
        <v>0</v>
      </c>
      <c r="P295" t="str">
        <f t="shared" si="35"/>
        <v>Cluster 0</v>
      </c>
    </row>
    <row r="296" spans="1:16">
      <c r="A296">
        <v>44</v>
      </c>
      <c r="B296" s="213">
        <v>1</v>
      </c>
      <c r="C296" s="213">
        <v>1</v>
      </c>
      <c r="D296" s="213">
        <v>0</v>
      </c>
      <c r="E296" s="213">
        <v>0</v>
      </c>
      <c r="F296" s="213">
        <v>0</v>
      </c>
      <c r="G296" s="213">
        <v>0</v>
      </c>
      <c r="H296" s="213">
        <v>0</v>
      </c>
      <c r="I296" s="213">
        <v>0</v>
      </c>
      <c r="J296" s="213">
        <v>0</v>
      </c>
      <c r="K296" s="213">
        <v>0</v>
      </c>
      <c r="L296" s="213">
        <v>0</v>
      </c>
      <c r="M296" s="213">
        <v>0</v>
      </c>
      <c r="N296" s="213">
        <v>0</v>
      </c>
      <c r="O296" s="213">
        <v>0</v>
      </c>
      <c r="P296" t="str">
        <f t="shared" si="35"/>
        <v>Cluster 1</v>
      </c>
    </row>
    <row r="297" spans="1:16">
      <c r="A297">
        <v>45</v>
      </c>
      <c r="B297" s="213">
        <v>1</v>
      </c>
      <c r="C297" s="213">
        <v>1</v>
      </c>
      <c r="D297" s="213">
        <v>1</v>
      </c>
      <c r="E297" s="213">
        <v>1</v>
      </c>
      <c r="F297" s="213">
        <v>1</v>
      </c>
      <c r="G297" s="213">
        <v>1</v>
      </c>
      <c r="H297" s="213">
        <v>1</v>
      </c>
      <c r="I297" s="213">
        <v>1</v>
      </c>
      <c r="J297" s="213">
        <v>1</v>
      </c>
      <c r="K297" s="213">
        <v>1</v>
      </c>
      <c r="L297" s="213">
        <v>1</v>
      </c>
      <c r="M297" s="213">
        <v>1</v>
      </c>
      <c r="N297" s="213">
        <v>1</v>
      </c>
      <c r="O297" s="213">
        <v>1</v>
      </c>
      <c r="P297" t="str">
        <f t="shared" si="35"/>
        <v>Cluster 2</v>
      </c>
    </row>
    <row r="298" spans="1:16">
      <c r="A298">
        <v>46</v>
      </c>
      <c r="B298" s="213">
        <v>1</v>
      </c>
      <c r="C298" s="213">
        <v>0</v>
      </c>
      <c r="D298" s="213">
        <v>0</v>
      </c>
      <c r="E298" s="213">
        <v>0</v>
      </c>
      <c r="F298" s="213">
        <v>0</v>
      </c>
      <c r="G298" s="213">
        <v>0</v>
      </c>
      <c r="H298" s="213">
        <v>0</v>
      </c>
      <c r="I298" s="213">
        <v>0</v>
      </c>
      <c r="J298" s="213">
        <v>0</v>
      </c>
      <c r="K298" s="213">
        <v>0</v>
      </c>
      <c r="L298" s="213">
        <v>0</v>
      </c>
      <c r="M298" s="213">
        <v>0</v>
      </c>
      <c r="N298" s="213">
        <v>0</v>
      </c>
      <c r="O298" s="213">
        <v>0</v>
      </c>
      <c r="P298" t="str">
        <f t="shared" si="35"/>
        <v>Cluster 1</v>
      </c>
    </row>
    <row r="299" spans="1:16">
      <c r="A299">
        <v>47</v>
      </c>
      <c r="B299" s="213">
        <v>1</v>
      </c>
      <c r="C299" s="213">
        <v>1</v>
      </c>
      <c r="D299" s="213">
        <v>0</v>
      </c>
      <c r="E299" s="213">
        <v>0</v>
      </c>
      <c r="F299" s="213">
        <v>0</v>
      </c>
      <c r="G299" s="213">
        <v>0</v>
      </c>
      <c r="H299" s="213">
        <v>0</v>
      </c>
      <c r="I299" s="213">
        <v>0</v>
      </c>
      <c r="J299" s="213">
        <v>0</v>
      </c>
      <c r="K299" s="213">
        <v>0</v>
      </c>
      <c r="L299" s="213">
        <v>0</v>
      </c>
      <c r="M299" s="213">
        <v>0</v>
      </c>
      <c r="N299" s="213">
        <v>0</v>
      </c>
      <c r="O299" s="213">
        <v>0</v>
      </c>
      <c r="P299" t="str">
        <f t="shared" si="35"/>
        <v>Cluster 1</v>
      </c>
    </row>
    <row r="300" spans="1:16">
      <c r="A300">
        <v>48</v>
      </c>
      <c r="B300" s="213">
        <v>1</v>
      </c>
      <c r="C300" s="213">
        <v>1</v>
      </c>
      <c r="D300" s="213">
        <v>1</v>
      </c>
      <c r="E300" s="213">
        <v>1</v>
      </c>
      <c r="F300" s="213">
        <v>1</v>
      </c>
      <c r="G300" s="213">
        <v>1</v>
      </c>
      <c r="H300" s="213">
        <v>1</v>
      </c>
      <c r="I300" s="213">
        <v>1</v>
      </c>
      <c r="J300" s="213">
        <v>1</v>
      </c>
      <c r="K300" s="213">
        <v>1</v>
      </c>
      <c r="L300" s="213">
        <v>1</v>
      </c>
      <c r="M300" s="213">
        <v>0</v>
      </c>
      <c r="N300" s="213">
        <v>0</v>
      </c>
      <c r="O300" s="213">
        <v>0</v>
      </c>
      <c r="P300" t="str">
        <f t="shared" si="35"/>
        <v>Cluster 3</v>
      </c>
    </row>
    <row r="301" spans="1:16">
      <c r="A301">
        <v>49</v>
      </c>
      <c r="B301" s="213">
        <v>1</v>
      </c>
      <c r="C301" s="213">
        <v>1</v>
      </c>
      <c r="D301" s="213">
        <v>1</v>
      </c>
      <c r="E301" s="213">
        <v>1</v>
      </c>
      <c r="F301" s="213">
        <v>1</v>
      </c>
      <c r="G301" s="213">
        <v>1</v>
      </c>
      <c r="H301" s="213">
        <v>1</v>
      </c>
      <c r="I301" s="213">
        <v>1</v>
      </c>
      <c r="J301" s="213">
        <v>1</v>
      </c>
      <c r="K301" s="213">
        <v>1</v>
      </c>
      <c r="L301" s="213">
        <v>0</v>
      </c>
      <c r="M301" s="213">
        <v>0</v>
      </c>
      <c r="N301" s="213">
        <v>0</v>
      </c>
      <c r="O301" s="213">
        <v>0</v>
      </c>
      <c r="P301" t="str">
        <f t="shared" si="35"/>
        <v>Cluster 3</v>
      </c>
    </row>
    <row r="302" spans="1:16">
      <c r="A302">
        <v>50</v>
      </c>
      <c r="B302" s="213">
        <v>1</v>
      </c>
      <c r="C302" s="213">
        <v>1</v>
      </c>
      <c r="D302" s="213">
        <v>1</v>
      </c>
      <c r="E302" s="213">
        <v>1</v>
      </c>
      <c r="F302" s="213">
        <v>1</v>
      </c>
      <c r="G302" s="213">
        <v>1</v>
      </c>
      <c r="H302" s="213">
        <v>1</v>
      </c>
      <c r="I302" s="213">
        <v>1</v>
      </c>
      <c r="J302" s="213">
        <v>1</v>
      </c>
      <c r="K302" s="213">
        <v>1</v>
      </c>
      <c r="L302" s="213">
        <v>1</v>
      </c>
      <c r="M302" s="213">
        <v>1</v>
      </c>
      <c r="N302" s="213">
        <v>1</v>
      </c>
      <c r="O302" s="213">
        <v>1</v>
      </c>
      <c r="P302" t="str">
        <f t="shared" si="35"/>
        <v>Cluster 2</v>
      </c>
    </row>
    <row r="303" spans="1:16">
      <c r="A303">
        <v>51</v>
      </c>
      <c r="B303" s="213">
        <v>1</v>
      </c>
      <c r="C303" s="213">
        <v>1</v>
      </c>
      <c r="D303" s="213">
        <v>1</v>
      </c>
      <c r="E303" s="213">
        <v>1</v>
      </c>
      <c r="F303" s="213">
        <v>1</v>
      </c>
      <c r="G303" s="213">
        <v>1</v>
      </c>
      <c r="H303" s="213">
        <v>1</v>
      </c>
      <c r="I303" s="213">
        <v>1</v>
      </c>
      <c r="J303" s="213">
        <v>1</v>
      </c>
      <c r="K303" s="213">
        <v>1</v>
      </c>
      <c r="L303" s="213">
        <v>0</v>
      </c>
      <c r="M303" s="213">
        <v>0</v>
      </c>
      <c r="N303" s="213">
        <v>0</v>
      </c>
      <c r="O303" s="213">
        <v>0</v>
      </c>
      <c r="P303" t="str">
        <f t="shared" si="35"/>
        <v>Cluster 3</v>
      </c>
    </row>
    <row r="304" spans="1:16">
      <c r="A304">
        <v>52</v>
      </c>
      <c r="B304" s="213">
        <v>1</v>
      </c>
      <c r="C304" s="213">
        <v>1</v>
      </c>
      <c r="D304" s="213">
        <v>1</v>
      </c>
      <c r="E304" s="213">
        <v>1</v>
      </c>
      <c r="F304" s="213">
        <v>1</v>
      </c>
      <c r="G304" s="213">
        <v>1</v>
      </c>
      <c r="H304" s="213">
        <v>1</v>
      </c>
      <c r="I304" s="213">
        <v>1</v>
      </c>
      <c r="J304" s="213">
        <v>1</v>
      </c>
      <c r="K304" s="213">
        <v>1</v>
      </c>
      <c r="L304" s="213">
        <v>1</v>
      </c>
      <c r="M304" s="213">
        <v>1</v>
      </c>
      <c r="N304" s="213">
        <v>1</v>
      </c>
      <c r="O304" s="213">
        <v>1</v>
      </c>
      <c r="P304" t="str">
        <f t="shared" si="35"/>
        <v>Cluster 2</v>
      </c>
    </row>
    <row r="305" spans="1:16">
      <c r="A305">
        <v>53</v>
      </c>
      <c r="B305" s="213">
        <v>1</v>
      </c>
      <c r="C305" s="213">
        <v>1</v>
      </c>
      <c r="D305" s="213">
        <v>0</v>
      </c>
      <c r="E305" s="213">
        <v>0</v>
      </c>
      <c r="F305" s="213">
        <v>0</v>
      </c>
      <c r="G305" s="213">
        <v>0</v>
      </c>
      <c r="H305" s="213">
        <v>0</v>
      </c>
      <c r="I305" s="213">
        <v>0</v>
      </c>
      <c r="J305" s="213">
        <v>0</v>
      </c>
      <c r="K305" s="213">
        <v>0</v>
      </c>
      <c r="L305" s="213">
        <v>0</v>
      </c>
      <c r="M305" s="213">
        <v>0</v>
      </c>
      <c r="N305" s="213">
        <v>0</v>
      </c>
      <c r="O305" s="213">
        <v>0</v>
      </c>
      <c r="P305" t="str">
        <f t="shared" si="35"/>
        <v>Cluster 1</v>
      </c>
    </row>
    <row r="306" spans="1:16">
      <c r="A306">
        <v>54</v>
      </c>
      <c r="B306" s="213">
        <v>1</v>
      </c>
      <c r="C306" s="213">
        <v>1</v>
      </c>
      <c r="D306" s="213">
        <v>1</v>
      </c>
      <c r="E306" s="213">
        <v>0</v>
      </c>
      <c r="F306" s="213">
        <v>0</v>
      </c>
      <c r="G306" s="213">
        <v>0</v>
      </c>
      <c r="H306" s="213">
        <v>0</v>
      </c>
      <c r="I306" s="213">
        <v>0</v>
      </c>
      <c r="J306" s="213">
        <v>0</v>
      </c>
      <c r="K306" s="213">
        <v>0</v>
      </c>
      <c r="L306" s="213">
        <v>0</v>
      </c>
      <c r="M306" s="213">
        <v>0</v>
      </c>
      <c r="N306" s="213">
        <v>0</v>
      </c>
      <c r="O306" s="213">
        <v>0</v>
      </c>
      <c r="P306" t="str">
        <f t="shared" si="35"/>
        <v>Cluster 4</v>
      </c>
    </row>
    <row r="307" spans="1:16">
      <c r="A307">
        <v>55</v>
      </c>
      <c r="B307" s="213">
        <v>1</v>
      </c>
      <c r="C307" s="213">
        <v>1</v>
      </c>
      <c r="D307" s="213">
        <v>1</v>
      </c>
      <c r="E307" s="213">
        <v>0</v>
      </c>
      <c r="F307" s="213">
        <v>0</v>
      </c>
      <c r="G307" s="213">
        <v>0</v>
      </c>
      <c r="H307" s="213">
        <v>0</v>
      </c>
      <c r="I307" s="213">
        <v>0</v>
      </c>
      <c r="J307" s="213">
        <v>0</v>
      </c>
      <c r="K307" s="213">
        <v>0</v>
      </c>
      <c r="L307" s="213">
        <v>0</v>
      </c>
      <c r="M307" s="213">
        <v>0</v>
      </c>
      <c r="N307" s="213">
        <v>0</v>
      </c>
      <c r="O307" s="213">
        <v>0</v>
      </c>
      <c r="P307" t="str">
        <f t="shared" si="35"/>
        <v>Cluster 4</v>
      </c>
    </row>
    <row r="308" spans="1:16">
      <c r="A308">
        <v>56</v>
      </c>
      <c r="B308" s="213">
        <v>1</v>
      </c>
      <c r="C308" s="213">
        <v>1</v>
      </c>
      <c r="D308" s="213">
        <v>1</v>
      </c>
      <c r="E308" s="213">
        <v>1</v>
      </c>
      <c r="F308" s="213">
        <v>1</v>
      </c>
      <c r="G308" s="213">
        <v>1</v>
      </c>
      <c r="H308" s="213">
        <v>1</v>
      </c>
      <c r="I308" s="213">
        <v>1</v>
      </c>
      <c r="J308" s="213">
        <v>1</v>
      </c>
      <c r="K308" s="213">
        <v>1</v>
      </c>
      <c r="L308" s="213">
        <v>1</v>
      </c>
      <c r="M308" s="213">
        <v>0</v>
      </c>
      <c r="N308" s="213">
        <v>0</v>
      </c>
      <c r="O308" s="213">
        <v>0</v>
      </c>
      <c r="P308" t="str">
        <f t="shared" si="35"/>
        <v>Cluster 3</v>
      </c>
    </row>
    <row r="309" spans="1:16">
      <c r="A309">
        <v>57</v>
      </c>
      <c r="B309" s="213">
        <v>1</v>
      </c>
      <c r="C309" s="213">
        <v>1</v>
      </c>
      <c r="D309" s="213">
        <v>1</v>
      </c>
      <c r="E309" s="213">
        <v>1</v>
      </c>
      <c r="F309" s="213">
        <v>1</v>
      </c>
      <c r="G309" s="213">
        <v>1</v>
      </c>
      <c r="H309" s="213">
        <v>1</v>
      </c>
      <c r="I309" s="213">
        <v>1</v>
      </c>
      <c r="J309" s="213">
        <v>1</v>
      </c>
      <c r="K309" s="213">
        <v>1</v>
      </c>
      <c r="L309" s="213">
        <v>1</v>
      </c>
      <c r="M309" s="213">
        <v>1</v>
      </c>
      <c r="N309" s="213">
        <v>1</v>
      </c>
      <c r="O309" s="213">
        <v>0</v>
      </c>
      <c r="P309" t="str">
        <f t="shared" si="35"/>
        <v>Cluster 2</v>
      </c>
    </row>
    <row r="310" spans="1:16">
      <c r="A310">
        <v>58</v>
      </c>
      <c r="B310" s="213">
        <v>1</v>
      </c>
      <c r="C310" s="213">
        <v>1</v>
      </c>
      <c r="D310" s="213">
        <v>1</v>
      </c>
      <c r="E310" s="213">
        <v>1</v>
      </c>
      <c r="F310" s="213">
        <v>1</v>
      </c>
      <c r="G310" s="213">
        <v>1</v>
      </c>
      <c r="H310" s="213">
        <v>1</v>
      </c>
      <c r="I310" s="213">
        <v>1</v>
      </c>
      <c r="J310" s="213">
        <v>1</v>
      </c>
      <c r="K310" s="213">
        <v>1</v>
      </c>
      <c r="L310" s="213">
        <v>1</v>
      </c>
      <c r="M310" s="213">
        <v>0</v>
      </c>
      <c r="N310" s="213">
        <v>0</v>
      </c>
      <c r="O310" s="213">
        <v>0</v>
      </c>
      <c r="P310" t="str">
        <f t="shared" si="35"/>
        <v>Cluster 3</v>
      </c>
    </row>
    <row r="311" spans="1:16">
      <c r="A311">
        <v>59</v>
      </c>
      <c r="B311" s="213">
        <v>1</v>
      </c>
      <c r="C311" s="213">
        <v>1</v>
      </c>
      <c r="D311" s="213">
        <v>1</v>
      </c>
      <c r="E311" s="213">
        <v>1</v>
      </c>
      <c r="F311" s="213">
        <v>1</v>
      </c>
      <c r="G311" s="213">
        <v>1</v>
      </c>
      <c r="H311" s="213">
        <v>1</v>
      </c>
      <c r="I311" s="213">
        <v>1</v>
      </c>
      <c r="J311" s="213">
        <v>0</v>
      </c>
      <c r="K311" s="213">
        <v>0</v>
      </c>
      <c r="L311" s="213">
        <v>0</v>
      </c>
      <c r="M311" s="213">
        <v>0</v>
      </c>
      <c r="N311" s="213">
        <v>0</v>
      </c>
      <c r="O311" s="213">
        <v>0</v>
      </c>
      <c r="P311" t="str">
        <f t="shared" si="35"/>
        <v>Cluster 0</v>
      </c>
    </row>
    <row r="312" spans="1:16">
      <c r="A312">
        <v>60</v>
      </c>
      <c r="B312" s="213">
        <v>1</v>
      </c>
      <c r="C312" s="213">
        <v>1</v>
      </c>
      <c r="D312" s="213">
        <v>1</v>
      </c>
      <c r="E312" s="213">
        <v>0</v>
      </c>
      <c r="F312" s="213">
        <v>0</v>
      </c>
      <c r="G312" s="213">
        <v>0</v>
      </c>
      <c r="H312" s="213">
        <v>0</v>
      </c>
      <c r="I312" s="213">
        <v>0</v>
      </c>
      <c r="J312" s="213">
        <v>0</v>
      </c>
      <c r="K312" s="213">
        <v>0</v>
      </c>
      <c r="L312" s="213">
        <v>0</v>
      </c>
      <c r="M312" s="213">
        <v>0</v>
      </c>
      <c r="N312" s="213">
        <v>0</v>
      </c>
      <c r="O312" s="213">
        <v>0</v>
      </c>
      <c r="P312" t="str">
        <f t="shared" si="35"/>
        <v>Cluster 4</v>
      </c>
    </row>
    <row r="313" spans="1:16">
      <c r="A313">
        <v>61</v>
      </c>
      <c r="B313" s="213">
        <v>1</v>
      </c>
      <c r="C313" s="213">
        <v>1</v>
      </c>
      <c r="D313" s="213">
        <v>1</v>
      </c>
      <c r="E313" s="213">
        <v>1</v>
      </c>
      <c r="F313" s="213">
        <v>1</v>
      </c>
      <c r="G313" s="213">
        <v>1</v>
      </c>
      <c r="H313" s="213">
        <v>1</v>
      </c>
      <c r="I313" s="213">
        <v>1</v>
      </c>
      <c r="J313" s="213">
        <v>1</v>
      </c>
      <c r="K313" s="213">
        <v>1</v>
      </c>
      <c r="L313" s="213">
        <v>1</v>
      </c>
      <c r="M313" s="213">
        <v>1</v>
      </c>
      <c r="N313" s="213">
        <v>1</v>
      </c>
      <c r="O313" s="213">
        <v>1</v>
      </c>
      <c r="P313" t="str">
        <f t="shared" si="35"/>
        <v>Cluster 2</v>
      </c>
    </row>
    <row r="314" spans="1:16">
      <c r="A314">
        <v>62</v>
      </c>
      <c r="B314" s="213">
        <v>1</v>
      </c>
      <c r="C314" s="213">
        <v>1</v>
      </c>
      <c r="D314" s="213">
        <v>1</v>
      </c>
      <c r="E314" s="213">
        <v>0</v>
      </c>
      <c r="F314" s="213">
        <v>0</v>
      </c>
      <c r="G314" s="213">
        <v>0</v>
      </c>
      <c r="H314" s="213">
        <v>0</v>
      </c>
      <c r="I314" s="213">
        <v>0</v>
      </c>
      <c r="J314" s="213">
        <v>0</v>
      </c>
      <c r="K314" s="213">
        <v>0</v>
      </c>
      <c r="L314" s="213">
        <v>0</v>
      </c>
      <c r="M314" s="213">
        <v>0</v>
      </c>
      <c r="N314" s="213">
        <v>0</v>
      </c>
      <c r="O314" s="213">
        <v>0</v>
      </c>
      <c r="P314" t="str">
        <f t="shared" si="35"/>
        <v>Cluster 4</v>
      </c>
    </row>
    <row r="315" spans="1:16">
      <c r="A315">
        <v>63</v>
      </c>
      <c r="B315" s="213">
        <v>1</v>
      </c>
      <c r="C315" s="213">
        <v>1</v>
      </c>
      <c r="D315" s="213">
        <v>1</v>
      </c>
      <c r="E315" s="213">
        <v>1</v>
      </c>
      <c r="F315" s="213">
        <v>1</v>
      </c>
      <c r="G315" s="213">
        <v>1</v>
      </c>
      <c r="H315" s="213">
        <v>1</v>
      </c>
      <c r="I315" s="213">
        <v>1</v>
      </c>
      <c r="J315" s="213">
        <v>0</v>
      </c>
      <c r="K315" s="213">
        <v>0</v>
      </c>
      <c r="L315" s="213">
        <v>0</v>
      </c>
      <c r="M315" s="213">
        <v>0</v>
      </c>
      <c r="N315" s="213">
        <v>0</v>
      </c>
      <c r="O315" s="213">
        <v>0</v>
      </c>
      <c r="P315" t="str">
        <f t="shared" si="35"/>
        <v>Cluster 0</v>
      </c>
    </row>
    <row r="316" spans="1:16">
      <c r="A316">
        <v>64</v>
      </c>
      <c r="B316" s="213">
        <v>1</v>
      </c>
      <c r="C316" s="213">
        <v>1</v>
      </c>
      <c r="D316" s="213">
        <v>1</v>
      </c>
      <c r="E316" s="213">
        <v>1</v>
      </c>
      <c r="F316" s="213">
        <v>1</v>
      </c>
      <c r="G316" s="213">
        <v>1</v>
      </c>
      <c r="H316" s="213">
        <v>1</v>
      </c>
      <c r="I316" s="213">
        <v>1</v>
      </c>
      <c r="J316" s="213">
        <v>0</v>
      </c>
      <c r="K316" s="213">
        <v>0</v>
      </c>
      <c r="L316" s="213">
        <v>0</v>
      </c>
      <c r="M316" s="213">
        <v>0</v>
      </c>
      <c r="N316" s="213">
        <v>0</v>
      </c>
      <c r="O316" s="213">
        <v>0</v>
      </c>
      <c r="P316" t="str">
        <f t="shared" si="35"/>
        <v>Cluster 0</v>
      </c>
    </row>
    <row r="317" spans="1:16">
      <c r="A317">
        <v>65</v>
      </c>
      <c r="B317" s="213">
        <v>1</v>
      </c>
      <c r="C317" s="213">
        <v>1</v>
      </c>
      <c r="D317" s="213">
        <v>1</v>
      </c>
      <c r="E317" s="213">
        <v>1</v>
      </c>
      <c r="F317" s="213">
        <v>1</v>
      </c>
      <c r="G317" s="213">
        <v>1</v>
      </c>
      <c r="H317" s="213">
        <v>1</v>
      </c>
      <c r="I317" s="213">
        <v>1</v>
      </c>
      <c r="J317" s="213">
        <v>1</v>
      </c>
      <c r="K317" s="213">
        <v>1</v>
      </c>
      <c r="L317" s="213">
        <v>1</v>
      </c>
      <c r="M317" s="213">
        <v>1</v>
      </c>
      <c r="N317" s="213">
        <v>1</v>
      </c>
      <c r="O317" s="213">
        <v>1</v>
      </c>
      <c r="P317" t="str">
        <f t="shared" si="35"/>
        <v>Cluster 2</v>
      </c>
    </row>
    <row r="318" spans="1:16">
      <c r="A318">
        <v>66</v>
      </c>
      <c r="B318" s="213">
        <v>1</v>
      </c>
      <c r="C318" s="213">
        <v>1</v>
      </c>
      <c r="D318" s="213">
        <v>1</v>
      </c>
      <c r="E318" s="213">
        <v>1</v>
      </c>
      <c r="F318" s="213">
        <v>1</v>
      </c>
      <c r="G318" s="213">
        <v>1</v>
      </c>
      <c r="H318" s="213">
        <v>0</v>
      </c>
      <c r="I318" s="213">
        <v>0</v>
      </c>
      <c r="J318" s="213">
        <v>0</v>
      </c>
      <c r="K318" s="213">
        <v>0</v>
      </c>
      <c r="L318" s="213">
        <v>0</v>
      </c>
      <c r="M318" s="213">
        <v>0</v>
      </c>
      <c r="N318" s="213">
        <v>0</v>
      </c>
      <c r="O318" s="213">
        <v>0</v>
      </c>
      <c r="P318" t="str">
        <f t="shared" ref="P318:P326" si="36">V242</f>
        <v>Cluster 0</v>
      </c>
    </row>
    <row r="319" spans="1:16">
      <c r="A319">
        <v>67</v>
      </c>
      <c r="B319" s="213">
        <v>1</v>
      </c>
      <c r="C319" s="213">
        <v>1</v>
      </c>
      <c r="D319" s="213">
        <v>0</v>
      </c>
      <c r="E319" s="213">
        <v>0</v>
      </c>
      <c r="F319" s="213">
        <v>0</v>
      </c>
      <c r="G319" s="213">
        <v>0</v>
      </c>
      <c r="H319" s="213">
        <v>0</v>
      </c>
      <c r="I319" s="213">
        <v>0</v>
      </c>
      <c r="J319" s="213">
        <v>0</v>
      </c>
      <c r="K319" s="213">
        <v>0</v>
      </c>
      <c r="L319" s="213">
        <v>0</v>
      </c>
      <c r="M319" s="213">
        <v>0</v>
      </c>
      <c r="N319" s="213">
        <v>0</v>
      </c>
      <c r="O319" s="213">
        <v>0</v>
      </c>
      <c r="P319" t="str">
        <f t="shared" si="36"/>
        <v>Cluster 1</v>
      </c>
    </row>
    <row r="320" spans="1:16">
      <c r="A320">
        <v>68</v>
      </c>
      <c r="B320" s="213">
        <v>1</v>
      </c>
      <c r="C320" s="213">
        <v>1</v>
      </c>
      <c r="D320" s="213">
        <v>1</v>
      </c>
      <c r="E320" s="213">
        <v>1</v>
      </c>
      <c r="F320" s="213">
        <v>1</v>
      </c>
      <c r="G320" s="213">
        <v>1</v>
      </c>
      <c r="H320" s="213">
        <v>1</v>
      </c>
      <c r="I320" s="213">
        <v>1</v>
      </c>
      <c r="J320" s="213">
        <v>1</v>
      </c>
      <c r="K320" s="213">
        <v>1</v>
      </c>
      <c r="L320" s="213">
        <v>1</v>
      </c>
      <c r="M320" s="213">
        <v>1</v>
      </c>
      <c r="N320" s="213">
        <v>0</v>
      </c>
      <c r="O320" s="213">
        <v>0</v>
      </c>
      <c r="P320" t="str">
        <f t="shared" si="36"/>
        <v>Cluster 3</v>
      </c>
    </row>
    <row r="321" spans="1:16">
      <c r="A321">
        <v>69</v>
      </c>
      <c r="B321" s="213">
        <v>1</v>
      </c>
      <c r="C321" s="213">
        <v>1</v>
      </c>
      <c r="D321" s="213">
        <v>1</v>
      </c>
      <c r="E321" s="213">
        <v>1</v>
      </c>
      <c r="F321" s="213">
        <v>1</v>
      </c>
      <c r="G321" s="213">
        <v>1</v>
      </c>
      <c r="H321" s="213">
        <v>1</v>
      </c>
      <c r="I321" s="213">
        <v>1</v>
      </c>
      <c r="J321" s="213">
        <v>1</v>
      </c>
      <c r="K321" s="213">
        <v>1</v>
      </c>
      <c r="L321" s="213">
        <v>1</v>
      </c>
      <c r="M321" s="213">
        <v>0</v>
      </c>
      <c r="N321" s="213">
        <v>0</v>
      </c>
      <c r="O321" s="213">
        <v>0</v>
      </c>
      <c r="P321" t="str">
        <f t="shared" si="36"/>
        <v>Cluster 3</v>
      </c>
    </row>
    <row r="322" spans="1:16">
      <c r="A322">
        <v>70</v>
      </c>
      <c r="B322" s="213">
        <v>1</v>
      </c>
      <c r="C322" s="213">
        <v>1</v>
      </c>
      <c r="D322" s="213">
        <v>0</v>
      </c>
      <c r="E322" s="213">
        <v>0</v>
      </c>
      <c r="F322" s="213">
        <v>0</v>
      </c>
      <c r="G322" s="213">
        <v>0</v>
      </c>
      <c r="H322" s="213">
        <v>0</v>
      </c>
      <c r="I322" s="213">
        <v>0</v>
      </c>
      <c r="J322" s="213">
        <v>0</v>
      </c>
      <c r="K322" s="213">
        <v>0</v>
      </c>
      <c r="L322" s="213">
        <v>0</v>
      </c>
      <c r="M322" s="213">
        <v>0</v>
      </c>
      <c r="N322" s="213">
        <v>0</v>
      </c>
      <c r="O322" s="213">
        <v>0</v>
      </c>
      <c r="P322" t="str">
        <f t="shared" si="36"/>
        <v>Cluster 1</v>
      </c>
    </row>
    <row r="323" spans="1:16">
      <c r="A323">
        <v>71</v>
      </c>
      <c r="B323" s="213">
        <v>1</v>
      </c>
      <c r="C323" s="213">
        <v>1</v>
      </c>
      <c r="D323" s="213">
        <v>1</v>
      </c>
      <c r="E323" s="213">
        <v>1</v>
      </c>
      <c r="F323" s="213">
        <v>1</v>
      </c>
      <c r="G323" s="213">
        <v>1</v>
      </c>
      <c r="H323" s="213">
        <v>1</v>
      </c>
      <c r="I323" s="213">
        <v>1</v>
      </c>
      <c r="J323" s="213">
        <v>1</v>
      </c>
      <c r="K323" s="213">
        <v>1</v>
      </c>
      <c r="L323" s="213">
        <v>1</v>
      </c>
      <c r="M323" s="213">
        <v>1</v>
      </c>
      <c r="N323" s="213">
        <v>1</v>
      </c>
      <c r="O323" s="213">
        <v>0</v>
      </c>
      <c r="P323" t="str">
        <f t="shared" si="36"/>
        <v>Cluster 2</v>
      </c>
    </row>
    <row r="324" spans="1:16">
      <c r="A324">
        <v>72</v>
      </c>
      <c r="B324" s="213">
        <v>1</v>
      </c>
      <c r="C324" s="213">
        <v>1</v>
      </c>
      <c r="D324" s="213">
        <v>1</v>
      </c>
      <c r="E324" s="213">
        <v>1</v>
      </c>
      <c r="F324" s="213">
        <v>1</v>
      </c>
      <c r="G324" s="213">
        <v>1</v>
      </c>
      <c r="H324" s="213">
        <v>1</v>
      </c>
      <c r="I324" s="213">
        <v>1</v>
      </c>
      <c r="J324" s="213">
        <v>1</v>
      </c>
      <c r="K324" s="213">
        <v>1</v>
      </c>
      <c r="L324" s="213">
        <v>1</v>
      </c>
      <c r="M324" s="213">
        <v>1</v>
      </c>
      <c r="N324" s="213">
        <v>1</v>
      </c>
      <c r="O324" s="213">
        <v>1</v>
      </c>
      <c r="P324" t="str">
        <f t="shared" si="36"/>
        <v>Cluster 2</v>
      </c>
    </row>
    <row r="325" spans="1:16">
      <c r="A325">
        <v>73</v>
      </c>
      <c r="B325" s="213">
        <v>1</v>
      </c>
      <c r="C325" s="213">
        <v>1</v>
      </c>
      <c r="D325" s="213">
        <v>1</v>
      </c>
      <c r="E325" s="213">
        <v>1</v>
      </c>
      <c r="F325" s="213">
        <v>1</v>
      </c>
      <c r="G325" s="213">
        <v>1</v>
      </c>
      <c r="H325" s="213">
        <v>1</v>
      </c>
      <c r="I325" s="213">
        <v>1</v>
      </c>
      <c r="J325" s="213">
        <v>1</v>
      </c>
      <c r="K325" s="213">
        <v>1</v>
      </c>
      <c r="L325" s="213">
        <v>1</v>
      </c>
      <c r="M325" s="213">
        <v>0</v>
      </c>
      <c r="N325" s="213">
        <v>0</v>
      </c>
      <c r="O325" s="213">
        <v>0</v>
      </c>
      <c r="P325" t="str">
        <f t="shared" si="36"/>
        <v>Cluster 3</v>
      </c>
    </row>
    <row r="326" spans="1:16">
      <c r="A326">
        <v>74</v>
      </c>
      <c r="B326" s="213">
        <v>1</v>
      </c>
      <c r="C326" s="213">
        <v>1</v>
      </c>
      <c r="D326" s="213">
        <v>1</v>
      </c>
      <c r="E326" s="213">
        <v>1</v>
      </c>
      <c r="F326" s="213">
        <v>1</v>
      </c>
      <c r="G326" s="213">
        <v>1</v>
      </c>
      <c r="H326" s="213">
        <v>1</v>
      </c>
      <c r="I326" s="213">
        <v>1</v>
      </c>
      <c r="J326" s="213">
        <v>1</v>
      </c>
      <c r="K326" s="213">
        <v>1</v>
      </c>
      <c r="L326" s="213">
        <v>1</v>
      </c>
      <c r="M326" s="213">
        <v>1</v>
      </c>
      <c r="N326" s="213">
        <v>1</v>
      </c>
      <c r="O326" s="213">
        <v>1</v>
      </c>
      <c r="P326" t="str">
        <f t="shared" si="36"/>
        <v>Cluster 2</v>
      </c>
    </row>
  </sheetData>
  <mergeCells count="8">
    <mergeCell ref="A169:O169"/>
    <mergeCell ref="A83:V84"/>
    <mergeCell ref="A85:A91"/>
    <mergeCell ref="A94:A111"/>
    <mergeCell ref="A154:A166"/>
    <mergeCell ref="A139:A151"/>
    <mergeCell ref="A114:A136"/>
    <mergeCell ref="Q169:AE169"/>
  </mergeCells>
  <conditionalFormatting sqref="A2:V75 B85:V91">
    <cfRule type="expression" dxfId="39" priority="36">
      <formula>$V2="Cluster 4"</formula>
    </cfRule>
    <cfRule type="expression" dxfId="38" priority="37">
      <formula>$V2="Cluster 3"</formula>
    </cfRule>
    <cfRule type="expression" dxfId="37" priority="38">
      <formula>$V2="Cluster 2"</formula>
    </cfRule>
    <cfRule type="expression" dxfId="36" priority="39">
      <formula>$V2="Cluster 1"</formula>
    </cfRule>
    <cfRule type="expression" dxfId="35" priority="40">
      <formula>$V2="Cluster 0"</formula>
    </cfRule>
  </conditionalFormatting>
  <conditionalFormatting sqref="B94:V111">
    <cfRule type="expression" dxfId="34" priority="26">
      <formula>$V94="Cluster 4"</formula>
    </cfRule>
    <cfRule type="expression" dxfId="33" priority="27">
      <formula>$V94="Cluster 3"</formula>
    </cfRule>
    <cfRule type="expression" dxfId="32" priority="28">
      <formula>$V94="Cluster 2"</formula>
    </cfRule>
    <cfRule type="expression" dxfId="31" priority="29">
      <formula>$V94="Cluster 1"</formula>
    </cfRule>
    <cfRule type="expression" dxfId="30" priority="30">
      <formula>$V94="Cluster 0"</formula>
    </cfRule>
  </conditionalFormatting>
  <conditionalFormatting sqref="B114:V136">
    <cfRule type="expression" dxfId="29" priority="21">
      <formula>$V114="Cluster 4"</formula>
    </cfRule>
    <cfRule type="expression" dxfId="28" priority="22">
      <formula>$V114="Cluster 3"</formula>
    </cfRule>
    <cfRule type="expression" dxfId="27" priority="23">
      <formula>$V114="Cluster 2"</formula>
    </cfRule>
    <cfRule type="expression" dxfId="26" priority="24">
      <formula>$V114="Cluster 1"</formula>
    </cfRule>
    <cfRule type="expression" dxfId="25" priority="25">
      <formula>$V114="Cluster 0"</formula>
    </cfRule>
  </conditionalFormatting>
  <conditionalFormatting sqref="B139:V151">
    <cfRule type="expression" dxfId="24" priority="16">
      <formula>$V139="Cluster 4"</formula>
    </cfRule>
    <cfRule type="expression" dxfId="23" priority="17">
      <formula>$V139="Cluster 3"</formula>
    </cfRule>
    <cfRule type="expression" dxfId="22" priority="18">
      <formula>$V139="Cluster 2"</formula>
    </cfRule>
    <cfRule type="expression" dxfId="21" priority="19">
      <formula>$V139="Cluster 1"</formula>
    </cfRule>
    <cfRule type="expression" dxfId="20" priority="20">
      <formula>$V139="Cluster 0"</formula>
    </cfRule>
  </conditionalFormatting>
  <conditionalFormatting sqref="B154:V166">
    <cfRule type="expression" dxfId="19" priority="11">
      <formula>$V154="Cluster 4"</formula>
    </cfRule>
    <cfRule type="expression" dxfId="18" priority="12">
      <formula>$V154="Cluster 3"</formula>
    </cfRule>
    <cfRule type="expression" dxfId="17" priority="13">
      <formula>$V154="Cluster 2"</formula>
    </cfRule>
    <cfRule type="expression" dxfId="16" priority="14">
      <formula>$V154="Cluster 1"</formula>
    </cfRule>
    <cfRule type="expression" dxfId="15" priority="15">
      <formula>$V154="Cluster 0"</formula>
    </cfRule>
  </conditionalFormatting>
  <conditionalFormatting sqref="A177:O250">
    <cfRule type="expression" dxfId="14" priority="6">
      <formula>$V177="Cluster 4"</formula>
    </cfRule>
    <cfRule type="expression" dxfId="13" priority="7">
      <formula>$V177="Cluster 3"</formula>
    </cfRule>
    <cfRule type="expression" dxfId="12" priority="8">
      <formula>$V177="Cluster 2"</formula>
    </cfRule>
    <cfRule type="expression" dxfId="11" priority="9">
      <formula>$V177="Cluster 1"</formula>
    </cfRule>
    <cfRule type="expression" dxfId="10" priority="10">
      <formula>$V177="Cluster 0"</formula>
    </cfRule>
  </conditionalFormatting>
  <conditionalFormatting sqref="B253:O326">
    <cfRule type="expression" dxfId="9" priority="1">
      <formula>$V253="Cluster 4"</formula>
    </cfRule>
    <cfRule type="expression" dxfId="8" priority="2">
      <formula>$V253="Cluster 3"</formula>
    </cfRule>
    <cfRule type="expression" dxfId="7" priority="3">
      <formula>$V253="Cluster 2"</formula>
    </cfRule>
    <cfRule type="expression" dxfId="6" priority="4">
      <formula>$V253="Cluster 1"</formula>
    </cfRule>
    <cfRule type="expression" dxfId="5" priority="5">
      <formula>$V253="Cluster 0"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5DDA5-7DF8-4E16-ADAE-D8B7D9AF2D05}">
  <dimension ref="A1:AE75"/>
  <sheetViews>
    <sheetView topLeftCell="H2" zoomScale="90" workbookViewId="0">
      <selection activeCell="P1" sqref="P1:AE6"/>
    </sheetView>
  </sheetViews>
  <sheetFormatPr defaultRowHeight="13.2"/>
  <sheetData>
    <row r="1" spans="1:31" ht="93">
      <c r="A1" s="202" t="s">
        <v>12</v>
      </c>
      <c r="B1" s="201" t="s">
        <v>0</v>
      </c>
      <c r="C1" s="201" t="s">
        <v>1</v>
      </c>
      <c r="D1" s="201" t="s">
        <v>2</v>
      </c>
      <c r="E1" s="201" t="s">
        <v>3</v>
      </c>
      <c r="F1" s="201" t="s">
        <v>4</v>
      </c>
      <c r="G1" s="201" t="s">
        <v>5</v>
      </c>
      <c r="H1" s="201" t="s">
        <v>6</v>
      </c>
      <c r="I1" s="201" t="s">
        <v>7</v>
      </c>
      <c r="J1" s="201" t="s">
        <v>8</v>
      </c>
      <c r="K1" s="201" t="s">
        <v>9</v>
      </c>
      <c r="L1" s="201" t="s">
        <v>10</v>
      </c>
      <c r="M1" s="201" t="s">
        <v>10</v>
      </c>
      <c r="N1" s="201" t="s">
        <v>11</v>
      </c>
      <c r="O1" s="203" t="s">
        <v>9</v>
      </c>
      <c r="P1" s="204" t="s">
        <v>119</v>
      </c>
      <c r="Q1" s="205" t="s">
        <v>12</v>
      </c>
      <c r="R1" s="204" t="s">
        <v>0</v>
      </c>
      <c r="S1" s="204" t="s">
        <v>1</v>
      </c>
      <c r="T1" s="204" t="s">
        <v>2</v>
      </c>
      <c r="U1" s="204" t="s">
        <v>3</v>
      </c>
      <c r="V1" s="204" t="s">
        <v>4</v>
      </c>
      <c r="W1" s="204" t="s">
        <v>5</v>
      </c>
      <c r="X1" s="204" t="s">
        <v>6</v>
      </c>
      <c r="Y1" s="204" t="s">
        <v>7</v>
      </c>
      <c r="Z1" s="204" t="s">
        <v>8</v>
      </c>
      <c r="AA1" s="204" t="s">
        <v>9</v>
      </c>
      <c r="AB1" s="204" t="s">
        <v>10</v>
      </c>
      <c r="AC1" s="204" t="s">
        <v>10</v>
      </c>
      <c r="AD1" s="204" t="s">
        <v>11</v>
      </c>
      <c r="AE1" s="204" t="s">
        <v>9</v>
      </c>
    </row>
    <row r="2" spans="1:31">
      <c r="A2" s="59" t="s">
        <v>13</v>
      </c>
      <c r="B2" s="209">
        <v>1</v>
      </c>
      <c r="C2" s="209">
        <v>1</v>
      </c>
      <c r="D2" s="209">
        <v>1</v>
      </c>
      <c r="E2" s="209">
        <v>1</v>
      </c>
      <c r="F2" s="209">
        <v>1</v>
      </c>
      <c r="G2" s="209">
        <v>1</v>
      </c>
      <c r="H2" s="209">
        <v>1</v>
      </c>
      <c r="I2" s="209">
        <v>1</v>
      </c>
      <c r="J2" s="209">
        <v>1</v>
      </c>
      <c r="K2" s="209">
        <v>1</v>
      </c>
      <c r="L2" s="209">
        <v>1</v>
      </c>
      <c r="M2" s="209">
        <v>0</v>
      </c>
      <c r="N2" s="209">
        <v>0</v>
      </c>
      <c r="O2" s="210">
        <v>0</v>
      </c>
      <c r="P2" s="206">
        <v>0</v>
      </c>
      <c r="Q2" s="207">
        <v>1</v>
      </c>
      <c r="R2" s="207">
        <v>1</v>
      </c>
      <c r="S2" s="207">
        <v>1</v>
      </c>
      <c r="T2" s="207">
        <v>1</v>
      </c>
      <c r="U2" s="207">
        <v>1</v>
      </c>
      <c r="V2" s="207">
        <v>1</v>
      </c>
      <c r="W2" s="207">
        <v>1</v>
      </c>
      <c r="X2" s="207">
        <v>1</v>
      </c>
      <c r="Y2" s="207">
        <v>1</v>
      </c>
      <c r="Z2" s="207">
        <v>0</v>
      </c>
      <c r="AA2" s="207">
        <v>0</v>
      </c>
      <c r="AB2" s="207">
        <v>0</v>
      </c>
      <c r="AC2" s="207">
        <v>0</v>
      </c>
      <c r="AD2" s="207">
        <v>0</v>
      </c>
      <c r="AE2" s="207">
        <v>0</v>
      </c>
    </row>
    <row r="3" spans="1:31">
      <c r="A3" s="61" t="s">
        <v>14</v>
      </c>
      <c r="B3" s="209">
        <v>1</v>
      </c>
      <c r="C3" s="209">
        <v>0</v>
      </c>
      <c r="D3" s="209">
        <v>0</v>
      </c>
      <c r="E3" s="209">
        <v>0</v>
      </c>
      <c r="F3" s="209">
        <v>0</v>
      </c>
      <c r="G3" s="209">
        <v>0</v>
      </c>
      <c r="H3" s="209">
        <v>0</v>
      </c>
      <c r="I3" s="209">
        <v>0</v>
      </c>
      <c r="J3" s="209">
        <v>0</v>
      </c>
      <c r="K3" s="209">
        <v>0</v>
      </c>
      <c r="L3" s="209">
        <v>0</v>
      </c>
      <c r="M3" s="209">
        <v>0</v>
      </c>
      <c r="N3" s="209">
        <v>0</v>
      </c>
      <c r="O3" s="210">
        <v>0</v>
      </c>
      <c r="P3" s="206">
        <v>1</v>
      </c>
      <c r="Q3" s="207">
        <v>1</v>
      </c>
      <c r="R3" s="207">
        <v>1</v>
      </c>
      <c r="S3" s="207">
        <v>0</v>
      </c>
      <c r="T3" s="207">
        <v>0</v>
      </c>
      <c r="U3" s="207">
        <v>0</v>
      </c>
      <c r="V3" s="207">
        <v>0</v>
      </c>
      <c r="W3" s="207">
        <v>0</v>
      </c>
      <c r="X3" s="207">
        <v>0</v>
      </c>
      <c r="Y3" s="207">
        <v>0</v>
      </c>
      <c r="Z3" s="207">
        <v>0</v>
      </c>
      <c r="AA3" s="207">
        <v>0</v>
      </c>
      <c r="AB3" s="207">
        <v>0</v>
      </c>
      <c r="AC3" s="207">
        <v>0</v>
      </c>
      <c r="AD3" s="207">
        <v>0</v>
      </c>
      <c r="AE3" s="207">
        <v>0</v>
      </c>
    </row>
    <row r="4" spans="1:31">
      <c r="A4" s="61" t="s">
        <v>15</v>
      </c>
      <c r="B4" s="209">
        <v>1</v>
      </c>
      <c r="C4" s="209">
        <v>0</v>
      </c>
      <c r="D4" s="209">
        <v>0</v>
      </c>
      <c r="E4" s="209">
        <v>0</v>
      </c>
      <c r="F4" s="209">
        <v>0</v>
      </c>
      <c r="G4" s="209">
        <v>0</v>
      </c>
      <c r="H4" s="209">
        <v>0</v>
      </c>
      <c r="I4" s="209">
        <v>0</v>
      </c>
      <c r="J4" s="209">
        <v>0</v>
      </c>
      <c r="K4" s="209">
        <v>0</v>
      </c>
      <c r="L4" s="209">
        <v>0</v>
      </c>
      <c r="M4" s="209">
        <v>0</v>
      </c>
      <c r="N4" s="209">
        <v>0</v>
      </c>
      <c r="O4" s="210">
        <v>0</v>
      </c>
      <c r="P4" s="206">
        <v>2</v>
      </c>
      <c r="Q4" s="207">
        <v>1</v>
      </c>
      <c r="R4" s="207">
        <v>1</v>
      </c>
      <c r="S4" s="207">
        <v>1</v>
      </c>
      <c r="T4" s="207">
        <v>1</v>
      </c>
      <c r="U4" s="207">
        <v>1</v>
      </c>
      <c r="V4" s="207">
        <v>1</v>
      </c>
      <c r="W4" s="207">
        <v>1</v>
      </c>
      <c r="X4" s="207">
        <v>1</v>
      </c>
      <c r="Y4" s="207">
        <v>1</v>
      </c>
      <c r="Z4" s="207">
        <v>1</v>
      </c>
      <c r="AA4" s="207">
        <v>1</v>
      </c>
      <c r="AB4" s="207">
        <v>1</v>
      </c>
      <c r="AC4" s="207">
        <v>1</v>
      </c>
      <c r="AD4" s="207">
        <v>1</v>
      </c>
      <c r="AE4" s="207">
        <v>1</v>
      </c>
    </row>
    <row r="5" spans="1:31">
      <c r="A5" s="61" t="s">
        <v>16</v>
      </c>
      <c r="B5" s="211">
        <v>1</v>
      </c>
      <c r="C5" s="211">
        <v>1</v>
      </c>
      <c r="D5" s="211">
        <v>1</v>
      </c>
      <c r="E5" s="211">
        <v>0</v>
      </c>
      <c r="F5" s="211">
        <v>0</v>
      </c>
      <c r="G5" s="211">
        <v>0</v>
      </c>
      <c r="H5" s="211">
        <v>0</v>
      </c>
      <c r="I5" s="211">
        <v>0</v>
      </c>
      <c r="J5" s="211">
        <v>0</v>
      </c>
      <c r="K5" s="211">
        <v>0</v>
      </c>
      <c r="L5" s="211">
        <v>0</v>
      </c>
      <c r="M5" s="211">
        <v>0</v>
      </c>
      <c r="N5" s="211">
        <v>0</v>
      </c>
      <c r="O5" s="212">
        <v>0</v>
      </c>
      <c r="P5" s="206">
        <v>3</v>
      </c>
      <c r="Q5" s="207">
        <v>1</v>
      </c>
      <c r="R5" s="207">
        <v>1</v>
      </c>
      <c r="S5" s="207">
        <v>1</v>
      </c>
      <c r="T5" s="207">
        <v>1</v>
      </c>
      <c r="U5" s="207">
        <v>1</v>
      </c>
      <c r="V5" s="207">
        <v>1</v>
      </c>
      <c r="W5" s="207">
        <v>1</v>
      </c>
      <c r="X5" s="207">
        <v>1</v>
      </c>
      <c r="Y5" s="207">
        <v>1</v>
      </c>
      <c r="Z5" s="207">
        <v>1</v>
      </c>
      <c r="AA5" s="207">
        <v>1</v>
      </c>
      <c r="AB5" s="207">
        <v>1</v>
      </c>
      <c r="AC5" s="207">
        <v>0</v>
      </c>
      <c r="AD5" s="207">
        <v>0</v>
      </c>
      <c r="AE5" s="207">
        <v>0</v>
      </c>
    </row>
    <row r="6" spans="1:31">
      <c r="A6" s="61" t="s">
        <v>17</v>
      </c>
      <c r="B6" s="213">
        <v>1</v>
      </c>
      <c r="C6" s="213">
        <v>1</v>
      </c>
      <c r="D6" s="213">
        <v>1</v>
      </c>
      <c r="E6" s="213">
        <v>1</v>
      </c>
      <c r="F6" s="213">
        <v>1</v>
      </c>
      <c r="G6" s="213">
        <v>1</v>
      </c>
      <c r="H6" s="213">
        <v>1</v>
      </c>
      <c r="I6" s="213">
        <v>1</v>
      </c>
      <c r="J6" s="213">
        <v>1</v>
      </c>
      <c r="K6" s="213">
        <v>1</v>
      </c>
      <c r="L6" s="213">
        <v>1</v>
      </c>
      <c r="M6" s="213">
        <v>1</v>
      </c>
      <c r="N6" s="213">
        <v>1</v>
      </c>
      <c r="O6" s="214">
        <v>1</v>
      </c>
      <c r="P6" s="206">
        <v>4</v>
      </c>
      <c r="Q6" s="207">
        <v>1</v>
      </c>
      <c r="R6" s="207">
        <v>1</v>
      </c>
      <c r="S6" s="207">
        <v>1</v>
      </c>
      <c r="T6" s="207">
        <v>0</v>
      </c>
      <c r="U6" s="207">
        <v>0</v>
      </c>
      <c r="V6" s="207">
        <v>0</v>
      </c>
      <c r="W6" s="207">
        <v>0</v>
      </c>
      <c r="X6" s="207">
        <v>0</v>
      </c>
      <c r="Y6" s="207">
        <v>0</v>
      </c>
      <c r="Z6" s="207">
        <v>0</v>
      </c>
      <c r="AA6" s="207">
        <v>0</v>
      </c>
      <c r="AB6" s="207">
        <v>0</v>
      </c>
      <c r="AC6" s="207">
        <v>0</v>
      </c>
      <c r="AD6" s="207">
        <v>0</v>
      </c>
      <c r="AE6" s="207">
        <v>0</v>
      </c>
    </row>
    <row r="7" spans="1:31">
      <c r="A7" s="61" t="s">
        <v>18</v>
      </c>
      <c r="B7" s="213">
        <v>1</v>
      </c>
      <c r="C7" s="213">
        <v>1</v>
      </c>
      <c r="D7" s="213">
        <v>1</v>
      </c>
      <c r="E7" s="213">
        <v>1</v>
      </c>
      <c r="F7" s="213">
        <v>1</v>
      </c>
      <c r="G7" s="213">
        <v>1</v>
      </c>
      <c r="H7" s="213">
        <v>1</v>
      </c>
      <c r="I7" s="213">
        <v>1</v>
      </c>
      <c r="J7" s="213">
        <v>1</v>
      </c>
      <c r="K7" s="213">
        <v>1</v>
      </c>
      <c r="L7" s="213">
        <v>1</v>
      </c>
      <c r="M7" s="213">
        <v>1</v>
      </c>
      <c r="N7" s="213">
        <v>1</v>
      </c>
      <c r="O7" s="213">
        <v>1</v>
      </c>
    </row>
    <row r="8" spans="1:31">
      <c r="A8" s="61" t="s">
        <v>19</v>
      </c>
      <c r="B8" s="213">
        <v>1</v>
      </c>
      <c r="C8" s="213">
        <v>1</v>
      </c>
      <c r="D8" s="213">
        <v>1</v>
      </c>
      <c r="E8" s="213">
        <v>1</v>
      </c>
      <c r="F8" s="213">
        <v>1</v>
      </c>
      <c r="G8" s="213">
        <v>1</v>
      </c>
      <c r="H8" s="213">
        <v>1</v>
      </c>
      <c r="I8" s="213">
        <v>1</v>
      </c>
      <c r="J8" s="213">
        <v>1</v>
      </c>
      <c r="K8" s="213">
        <v>1</v>
      </c>
      <c r="L8" s="213">
        <v>1</v>
      </c>
      <c r="M8" s="213">
        <v>1</v>
      </c>
      <c r="N8" s="213">
        <v>1</v>
      </c>
      <c r="O8" s="213">
        <v>1</v>
      </c>
    </row>
    <row r="9" spans="1:31">
      <c r="A9" s="61" t="s">
        <v>20</v>
      </c>
      <c r="B9" s="213">
        <v>1</v>
      </c>
      <c r="C9" s="213">
        <v>0</v>
      </c>
      <c r="D9" s="213">
        <v>0</v>
      </c>
      <c r="E9" s="213">
        <v>0</v>
      </c>
      <c r="F9" s="213">
        <v>0</v>
      </c>
      <c r="G9" s="213">
        <v>0</v>
      </c>
      <c r="H9" s="213">
        <v>0</v>
      </c>
      <c r="I9" s="213">
        <v>0</v>
      </c>
      <c r="J9" s="213">
        <v>0</v>
      </c>
      <c r="K9" s="213">
        <v>0</v>
      </c>
      <c r="L9" s="213">
        <v>0</v>
      </c>
      <c r="M9" s="213">
        <v>0</v>
      </c>
      <c r="N9" s="213">
        <v>0</v>
      </c>
      <c r="O9" s="213">
        <v>0</v>
      </c>
    </row>
    <row r="10" spans="1:31">
      <c r="A10" s="61" t="s">
        <v>21</v>
      </c>
      <c r="B10" s="213">
        <v>1</v>
      </c>
      <c r="C10" s="213">
        <v>0</v>
      </c>
      <c r="D10" s="213">
        <v>0</v>
      </c>
      <c r="E10" s="213">
        <v>0</v>
      </c>
      <c r="F10" s="213">
        <v>0</v>
      </c>
      <c r="G10" s="213">
        <v>0</v>
      </c>
      <c r="H10" s="213">
        <v>0</v>
      </c>
      <c r="I10" s="213">
        <v>0</v>
      </c>
      <c r="J10" s="213">
        <v>0</v>
      </c>
      <c r="K10" s="213">
        <v>0</v>
      </c>
      <c r="L10" s="213">
        <v>0</v>
      </c>
      <c r="M10" s="213">
        <v>0</v>
      </c>
      <c r="N10" s="213">
        <v>0</v>
      </c>
      <c r="O10" s="213">
        <v>0</v>
      </c>
    </row>
    <row r="11" spans="1:31">
      <c r="A11" s="61" t="s">
        <v>22</v>
      </c>
      <c r="B11" s="213">
        <v>1</v>
      </c>
      <c r="C11" s="213">
        <v>1</v>
      </c>
      <c r="D11" s="213">
        <v>1</v>
      </c>
      <c r="E11" s="213">
        <v>1</v>
      </c>
      <c r="F11" s="213">
        <v>0</v>
      </c>
      <c r="G11" s="213">
        <v>0</v>
      </c>
      <c r="H11" s="213">
        <v>0</v>
      </c>
      <c r="I11" s="213">
        <v>0</v>
      </c>
      <c r="J11" s="213">
        <v>0</v>
      </c>
      <c r="K11" s="213">
        <v>0</v>
      </c>
      <c r="L11" s="213">
        <v>0</v>
      </c>
      <c r="M11" s="213">
        <v>0</v>
      </c>
      <c r="N11" s="213">
        <v>0</v>
      </c>
      <c r="O11" s="213">
        <v>0</v>
      </c>
    </row>
    <row r="12" spans="1:31">
      <c r="A12" s="61" t="s">
        <v>23</v>
      </c>
      <c r="B12" s="213">
        <v>1</v>
      </c>
      <c r="C12" s="213">
        <v>1</v>
      </c>
      <c r="D12" s="213">
        <v>1</v>
      </c>
      <c r="E12" s="213">
        <v>1</v>
      </c>
      <c r="F12" s="213">
        <v>1</v>
      </c>
      <c r="G12" s="213">
        <v>1</v>
      </c>
      <c r="H12" s="213">
        <v>1</v>
      </c>
      <c r="I12" s="213">
        <v>1</v>
      </c>
      <c r="J12" s="213">
        <v>1</v>
      </c>
      <c r="K12" s="213">
        <v>1</v>
      </c>
      <c r="L12" s="213">
        <v>1</v>
      </c>
      <c r="M12" s="213">
        <v>1</v>
      </c>
      <c r="N12" s="213">
        <v>1</v>
      </c>
      <c r="O12" s="213">
        <v>1</v>
      </c>
    </row>
    <row r="13" spans="1:31">
      <c r="A13" s="61" t="s">
        <v>24</v>
      </c>
      <c r="B13" s="213">
        <v>1</v>
      </c>
      <c r="C13" s="213">
        <v>1</v>
      </c>
      <c r="D13" s="213">
        <v>1</v>
      </c>
      <c r="E13" s="213">
        <v>1</v>
      </c>
      <c r="F13" s="213">
        <v>1</v>
      </c>
      <c r="G13" s="213">
        <v>1</v>
      </c>
      <c r="H13" s="213">
        <v>1</v>
      </c>
      <c r="I13" s="213">
        <v>1</v>
      </c>
      <c r="J13" s="213">
        <v>1</v>
      </c>
      <c r="K13" s="213">
        <v>1</v>
      </c>
      <c r="L13" s="213">
        <v>1</v>
      </c>
      <c r="M13" s="213">
        <v>1</v>
      </c>
      <c r="N13" s="213">
        <v>1</v>
      </c>
      <c r="O13" s="213">
        <v>1</v>
      </c>
    </row>
    <row r="14" spans="1:31">
      <c r="A14" s="61" t="s">
        <v>25</v>
      </c>
      <c r="B14" s="213">
        <v>1</v>
      </c>
      <c r="C14" s="213">
        <v>1</v>
      </c>
      <c r="D14" s="213">
        <v>1</v>
      </c>
      <c r="E14" s="213">
        <v>1</v>
      </c>
      <c r="F14" s="213">
        <v>1</v>
      </c>
      <c r="G14" s="213">
        <v>1</v>
      </c>
      <c r="H14" s="213">
        <v>1</v>
      </c>
      <c r="I14" s="213">
        <v>1</v>
      </c>
      <c r="J14" s="213">
        <v>1</v>
      </c>
      <c r="K14" s="213">
        <v>1</v>
      </c>
      <c r="L14" s="213">
        <v>0</v>
      </c>
      <c r="M14" s="213">
        <v>0</v>
      </c>
      <c r="N14" s="213">
        <v>0</v>
      </c>
      <c r="O14" s="213">
        <v>0</v>
      </c>
    </row>
    <row r="15" spans="1:31">
      <c r="A15" s="61" t="s">
        <v>26</v>
      </c>
      <c r="B15" s="213">
        <v>1</v>
      </c>
      <c r="C15" s="213">
        <v>1</v>
      </c>
      <c r="D15" s="213">
        <v>1</v>
      </c>
      <c r="E15" s="213">
        <v>1</v>
      </c>
      <c r="F15" s="213">
        <v>1</v>
      </c>
      <c r="G15" s="213">
        <v>1</v>
      </c>
      <c r="H15" s="213">
        <v>1</v>
      </c>
      <c r="I15" s="213">
        <v>1</v>
      </c>
      <c r="J15" s="213">
        <v>1</v>
      </c>
      <c r="K15" s="213">
        <v>1</v>
      </c>
      <c r="L15" s="213">
        <v>1</v>
      </c>
      <c r="M15" s="213">
        <v>1</v>
      </c>
      <c r="N15" s="213">
        <v>1</v>
      </c>
      <c r="O15" s="213">
        <v>1</v>
      </c>
    </row>
    <row r="16" spans="1:31">
      <c r="A16" s="61" t="s">
        <v>27</v>
      </c>
      <c r="B16" s="213">
        <v>1</v>
      </c>
      <c r="C16" s="213">
        <v>1</v>
      </c>
      <c r="D16" s="213">
        <v>1</v>
      </c>
      <c r="E16" s="213">
        <v>1</v>
      </c>
      <c r="F16" s="213">
        <v>1</v>
      </c>
      <c r="G16" s="213">
        <v>1</v>
      </c>
      <c r="H16" s="213">
        <v>1</v>
      </c>
      <c r="I16" s="213">
        <v>1</v>
      </c>
      <c r="J16" s="213">
        <v>1</v>
      </c>
      <c r="K16" s="213">
        <v>1</v>
      </c>
      <c r="L16" s="213">
        <v>1</v>
      </c>
      <c r="M16" s="213">
        <v>1</v>
      </c>
      <c r="N16" s="213">
        <v>1</v>
      </c>
      <c r="O16" s="213">
        <v>1</v>
      </c>
    </row>
    <row r="17" spans="1:15">
      <c r="A17" s="61" t="s">
        <v>28</v>
      </c>
      <c r="B17" s="63">
        <v>1</v>
      </c>
      <c r="C17" s="63">
        <v>1</v>
      </c>
      <c r="D17" s="63">
        <v>0</v>
      </c>
      <c r="E17" s="63">
        <v>0</v>
      </c>
      <c r="F17" s="63">
        <v>0</v>
      </c>
      <c r="G17" s="63">
        <v>0</v>
      </c>
      <c r="H17" s="63">
        <v>0</v>
      </c>
      <c r="I17" s="63">
        <v>0</v>
      </c>
      <c r="J17" s="63">
        <v>0</v>
      </c>
      <c r="K17" s="63">
        <v>0</v>
      </c>
      <c r="L17" s="63">
        <v>0</v>
      </c>
      <c r="M17" s="63">
        <v>0</v>
      </c>
      <c r="N17" s="63">
        <v>0</v>
      </c>
      <c r="O17" s="63">
        <v>0</v>
      </c>
    </row>
    <row r="18" spans="1:15">
      <c r="A18" s="61" t="s">
        <v>29</v>
      </c>
      <c r="B18" s="63">
        <v>1</v>
      </c>
      <c r="C18" s="63">
        <v>1</v>
      </c>
      <c r="D18" s="63">
        <v>1</v>
      </c>
      <c r="E18" s="63">
        <v>1</v>
      </c>
      <c r="F18" s="63">
        <v>1</v>
      </c>
      <c r="G18" s="63">
        <v>1</v>
      </c>
      <c r="H18" s="63">
        <v>1</v>
      </c>
      <c r="I18" s="63">
        <v>1</v>
      </c>
      <c r="J18" s="63">
        <v>1</v>
      </c>
      <c r="K18" s="63">
        <v>1</v>
      </c>
      <c r="L18" s="63">
        <v>1</v>
      </c>
      <c r="M18" s="63">
        <v>1</v>
      </c>
      <c r="N18" s="63">
        <v>0</v>
      </c>
      <c r="O18" s="63">
        <v>0</v>
      </c>
    </row>
    <row r="19" spans="1:15">
      <c r="A19" s="61" t="s">
        <v>30</v>
      </c>
      <c r="B19" s="63">
        <v>1</v>
      </c>
      <c r="C19" s="63">
        <v>1</v>
      </c>
      <c r="D19" s="63">
        <v>1</v>
      </c>
      <c r="E19" s="63">
        <v>0</v>
      </c>
      <c r="F19" s="63">
        <v>0</v>
      </c>
      <c r="G19" s="63">
        <v>0</v>
      </c>
      <c r="H19" s="63">
        <v>0</v>
      </c>
      <c r="I19" s="63">
        <v>0</v>
      </c>
      <c r="J19" s="63">
        <v>0</v>
      </c>
      <c r="K19" s="63">
        <v>0</v>
      </c>
      <c r="L19" s="63">
        <v>0</v>
      </c>
      <c r="M19" s="63">
        <v>0</v>
      </c>
      <c r="N19" s="63">
        <v>0</v>
      </c>
      <c r="O19" s="63">
        <v>0</v>
      </c>
    </row>
    <row r="20" spans="1:15">
      <c r="A20" s="61" t="s">
        <v>31</v>
      </c>
      <c r="B20" s="63">
        <v>1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3">
        <v>0</v>
      </c>
      <c r="I20" s="63">
        <v>0</v>
      </c>
      <c r="J20" s="63">
        <v>0</v>
      </c>
      <c r="K20" s="63">
        <v>0</v>
      </c>
      <c r="L20" s="63">
        <v>0</v>
      </c>
      <c r="M20" s="63">
        <v>0</v>
      </c>
      <c r="N20" s="63">
        <v>0</v>
      </c>
      <c r="O20" s="63">
        <v>0</v>
      </c>
    </row>
    <row r="21" spans="1:15">
      <c r="A21" s="61" t="s">
        <v>32</v>
      </c>
      <c r="B21" s="63">
        <v>1</v>
      </c>
      <c r="C21" s="63">
        <v>1</v>
      </c>
      <c r="D21" s="63">
        <v>1</v>
      </c>
      <c r="E21" s="63">
        <v>0</v>
      </c>
      <c r="F21" s="63">
        <v>0</v>
      </c>
      <c r="G21" s="63">
        <v>0</v>
      </c>
      <c r="H21" s="63">
        <v>0</v>
      </c>
      <c r="I21" s="63">
        <v>0</v>
      </c>
      <c r="J21" s="63">
        <v>0</v>
      </c>
      <c r="K21" s="63">
        <v>0</v>
      </c>
      <c r="L21" s="63">
        <v>0</v>
      </c>
      <c r="M21" s="63">
        <v>0</v>
      </c>
      <c r="N21" s="63">
        <v>0</v>
      </c>
      <c r="O21" s="63">
        <v>0</v>
      </c>
    </row>
    <row r="22" spans="1:15">
      <c r="A22" s="61" t="s">
        <v>33</v>
      </c>
      <c r="B22" s="63">
        <v>1</v>
      </c>
      <c r="C22" s="63">
        <v>1</v>
      </c>
      <c r="D22" s="63">
        <v>0</v>
      </c>
      <c r="E22" s="63">
        <v>0</v>
      </c>
      <c r="F22" s="63">
        <v>0</v>
      </c>
      <c r="G22" s="63">
        <v>0</v>
      </c>
      <c r="H22" s="63">
        <v>0</v>
      </c>
      <c r="I22" s="63">
        <v>0</v>
      </c>
      <c r="J22" s="63">
        <v>0</v>
      </c>
      <c r="K22" s="63">
        <v>0</v>
      </c>
      <c r="L22" s="63">
        <v>0</v>
      </c>
      <c r="M22" s="63">
        <v>0</v>
      </c>
      <c r="N22" s="63">
        <v>0</v>
      </c>
      <c r="O22" s="63">
        <v>0</v>
      </c>
    </row>
    <row r="23" spans="1:15">
      <c r="A23" s="61" t="s">
        <v>34</v>
      </c>
      <c r="B23" s="63">
        <v>1</v>
      </c>
      <c r="C23" s="63">
        <v>1</v>
      </c>
      <c r="D23" s="63">
        <v>1</v>
      </c>
      <c r="E23" s="63">
        <v>0</v>
      </c>
      <c r="F23" s="63">
        <v>0</v>
      </c>
      <c r="G23" s="63">
        <v>0</v>
      </c>
      <c r="H23" s="63">
        <v>0</v>
      </c>
      <c r="I23" s="63">
        <v>0</v>
      </c>
      <c r="J23" s="63">
        <v>0</v>
      </c>
      <c r="K23" s="63">
        <v>0</v>
      </c>
      <c r="L23" s="63">
        <v>0</v>
      </c>
      <c r="M23" s="63">
        <v>0</v>
      </c>
      <c r="N23" s="63">
        <v>0</v>
      </c>
      <c r="O23" s="63">
        <v>0</v>
      </c>
    </row>
    <row r="24" spans="1:15">
      <c r="A24" s="61" t="s">
        <v>35</v>
      </c>
      <c r="B24" s="63">
        <v>1</v>
      </c>
      <c r="C24" s="63">
        <v>1</v>
      </c>
      <c r="D24" s="63">
        <v>1</v>
      </c>
      <c r="E24" s="63">
        <v>1</v>
      </c>
      <c r="F24" s="63">
        <v>1</v>
      </c>
      <c r="G24" s="63">
        <v>1</v>
      </c>
      <c r="H24" s="63">
        <v>1</v>
      </c>
      <c r="I24" s="63">
        <v>1</v>
      </c>
      <c r="J24" s="63">
        <v>1</v>
      </c>
      <c r="K24" s="63">
        <v>1</v>
      </c>
      <c r="L24" s="63">
        <v>1</v>
      </c>
      <c r="M24" s="63">
        <v>1</v>
      </c>
      <c r="N24" s="63">
        <v>1</v>
      </c>
      <c r="O24" s="63">
        <v>1</v>
      </c>
    </row>
    <row r="25" spans="1:15">
      <c r="A25" s="61" t="s">
        <v>36</v>
      </c>
      <c r="B25" s="63">
        <v>1</v>
      </c>
      <c r="C25" s="63">
        <v>1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3">
        <v>0</v>
      </c>
      <c r="M25" s="63">
        <v>0</v>
      </c>
      <c r="N25" s="63">
        <v>0</v>
      </c>
      <c r="O25" s="63">
        <v>0</v>
      </c>
    </row>
    <row r="26" spans="1:15">
      <c r="A26" s="61" t="s">
        <v>37</v>
      </c>
      <c r="B26" s="63">
        <v>1</v>
      </c>
      <c r="C26" s="63">
        <v>1</v>
      </c>
      <c r="D26" s="63">
        <v>1</v>
      </c>
      <c r="E26" s="63">
        <v>1</v>
      </c>
      <c r="F26" s="63">
        <v>1</v>
      </c>
      <c r="G26" s="63">
        <v>1</v>
      </c>
      <c r="H26" s="63">
        <v>1</v>
      </c>
      <c r="I26" s="63">
        <v>1</v>
      </c>
      <c r="J26" s="63">
        <v>1</v>
      </c>
      <c r="K26" s="63">
        <v>1</v>
      </c>
      <c r="L26" s="63">
        <v>1</v>
      </c>
      <c r="M26" s="63">
        <v>1</v>
      </c>
      <c r="N26" s="63">
        <v>1</v>
      </c>
      <c r="O26" s="63">
        <v>1</v>
      </c>
    </row>
    <row r="27" spans="1:15">
      <c r="A27" s="61" t="s">
        <v>38</v>
      </c>
      <c r="B27" s="63">
        <v>1</v>
      </c>
      <c r="C27" s="63">
        <v>1</v>
      </c>
      <c r="D27" s="63">
        <v>1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3">
        <v>0</v>
      </c>
      <c r="M27" s="63">
        <v>0</v>
      </c>
      <c r="N27" s="63">
        <v>0</v>
      </c>
      <c r="O27" s="63">
        <v>0</v>
      </c>
    </row>
    <row r="28" spans="1:15">
      <c r="A28" s="61" t="s">
        <v>39</v>
      </c>
      <c r="B28" s="63">
        <v>1</v>
      </c>
      <c r="C28" s="63">
        <v>1</v>
      </c>
      <c r="D28" s="63">
        <v>1</v>
      </c>
      <c r="E28" s="63">
        <v>1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3">
        <v>0</v>
      </c>
      <c r="M28" s="63">
        <v>0</v>
      </c>
      <c r="N28" s="63">
        <v>0</v>
      </c>
      <c r="O28" s="63">
        <v>0</v>
      </c>
    </row>
    <row r="29" spans="1:15">
      <c r="A29" s="61" t="s">
        <v>40</v>
      </c>
      <c r="B29" s="63">
        <v>1</v>
      </c>
      <c r="C29" s="63">
        <v>1</v>
      </c>
      <c r="D29" s="63">
        <v>1</v>
      </c>
      <c r="E29" s="63">
        <v>1</v>
      </c>
      <c r="F29" s="63">
        <v>1</v>
      </c>
      <c r="G29" s="63">
        <v>1</v>
      </c>
      <c r="H29" s="63">
        <v>1</v>
      </c>
      <c r="I29" s="63">
        <v>1</v>
      </c>
      <c r="J29" s="63">
        <v>1</v>
      </c>
      <c r="K29" s="63">
        <v>1</v>
      </c>
      <c r="L29" s="63">
        <v>0</v>
      </c>
      <c r="M29" s="63">
        <v>0</v>
      </c>
      <c r="N29" s="63">
        <v>0</v>
      </c>
      <c r="O29" s="63">
        <v>0</v>
      </c>
    </row>
    <row r="30" spans="1:15">
      <c r="A30" s="61" t="s">
        <v>41</v>
      </c>
      <c r="B30" s="63">
        <v>1</v>
      </c>
      <c r="C30" s="63">
        <v>1</v>
      </c>
      <c r="D30" s="63">
        <v>1</v>
      </c>
      <c r="E30" s="63">
        <v>1</v>
      </c>
      <c r="F30" s="63">
        <v>1</v>
      </c>
      <c r="G30" s="63">
        <v>1</v>
      </c>
      <c r="H30" s="63">
        <v>1</v>
      </c>
      <c r="I30" s="63">
        <v>1</v>
      </c>
      <c r="J30" s="63">
        <v>1</v>
      </c>
      <c r="K30" s="63">
        <v>1</v>
      </c>
      <c r="L30" s="63">
        <v>1</v>
      </c>
      <c r="M30" s="63">
        <v>1</v>
      </c>
      <c r="N30" s="63">
        <v>1</v>
      </c>
      <c r="O30" s="63">
        <v>1</v>
      </c>
    </row>
    <row r="31" spans="1:15">
      <c r="A31" s="61" t="s">
        <v>42</v>
      </c>
      <c r="B31" s="63">
        <v>1</v>
      </c>
      <c r="C31" s="63">
        <v>1</v>
      </c>
      <c r="D31" s="63">
        <v>1</v>
      </c>
      <c r="E31" s="63">
        <v>1</v>
      </c>
      <c r="F31" s="63">
        <v>1</v>
      </c>
      <c r="G31" s="63">
        <v>1</v>
      </c>
      <c r="H31" s="63">
        <v>0</v>
      </c>
      <c r="I31" s="63">
        <v>0</v>
      </c>
      <c r="J31" s="63">
        <v>0</v>
      </c>
      <c r="K31" s="63">
        <v>0</v>
      </c>
      <c r="L31" s="63">
        <v>0</v>
      </c>
      <c r="M31" s="63">
        <v>0</v>
      </c>
      <c r="N31" s="63">
        <v>0</v>
      </c>
      <c r="O31" s="63">
        <v>0</v>
      </c>
    </row>
    <row r="32" spans="1:15">
      <c r="A32" s="61" t="s">
        <v>43</v>
      </c>
      <c r="B32" s="63">
        <v>1</v>
      </c>
      <c r="C32" s="63">
        <v>1</v>
      </c>
      <c r="D32" s="63">
        <v>1</v>
      </c>
      <c r="E32" s="63">
        <v>1</v>
      </c>
      <c r="F32" s="63">
        <v>1</v>
      </c>
      <c r="G32" s="63">
        <v>1</v>
      </c>
      <c r="H32" s="63">
        <v>1</v>
      </c>
      <c r="I32" s="63">
        <v>1</v>
      </c>
      <c r="J32" s="63">
        <v>0</v>
      </c>
      <c r="K32" s="63">
        <v>0</v>
      </c>
      <c r="L32" s="63">
        <v>0</v>
      </c>
      <c r="M32" s="63">
        <v>0</v>
      </c>
      <c r="N32" s="63">
        <v>0</v>
      </c>
      <c r="O32" s="63">
        <v>0</v>
      </c>
    </row>
    <row r="33" spans="1:15">
      <c r="A33" s="61" t="s">
        <v>44</v>
      </c>
      <c r="B33" s="63">
        <v>1</v>
      </c>
      <c r="C33" s="63">
        <v>1</v>
      </c>
      <c r="D33" s="63">
        <v>1</v>
      </c>
      <c r="E33" s="63">
        <v>1</v>
      </c>
      <c r="F33" s="63">
        <v>1</v>
      </c>
      <c r="G33" s="63">
        <v>1</v>
      </c>
      <c r="H33" s="63">
        <v>1</v>
      </c>
      <c r="I33" s="63">
        <v>1</v>
      </c>
      <c r="J33" s="63">
        <v>1</v>
      </c>
      <c r="K33" s="63">
        <v>1</v>
      </c>
      <c r="L33" s="63">
        <v>1</v>
      </c>
      <c r="M33" s="63">
        <v>1</v>
      </c>
      <c r="N33" s="63">
        <v>1</v>
      </c>
      <c r="O33" s="63">
        <v>1</v>
      </c>
    </row>
    <row r="34" spans="1:15">
      <c r="A34" s="61" t="s">
        <v>45</v>
      </c>
      <c r="B34" s="63">
        <v>1</v>
      </c>
      <c r="C34" s="63">
        <v>1</v>
      </c>
      <c r="D34" s="63">
        <v>1</v>
      </c>
      <c r="E34" s="63">
        <v>1</v>
      </c>
      <c r="F34" s="63">
        <v>1</v>
      </c>
      <c r="G34" s="63">
        <v>1</v>
      </c>
      <c r="H34" s="63">
        <v>1</v>
      </c>
      <c r="I34" s="63">
        <v>1</v>
      </c>
      <c r="J34" s="63">
        <v>1</v>
      </c>
      <c r="K34" s="63">
        <v>1</v>
      </c>
      <c r="L34" s="63">
        <v>1</v>
      </c>
      <c r="M34" s="63">
        <v>1</v>
      </c>
      <c r="N34" s="63">
        <v>1</v>
      </c>
      <c r="O34" s="63">
        <v>1</v>
      </c>
    </row>
    <row r="35" spans="1:15">
      <c r="A35" s="61" t="s">
        <v>46</v>
      </c>
      <c r="B35" s="63">
        <v>1</v>
      </c>
      <c r="C35" s="63">
        <v>1</v>
      </c>
      <c r="D35" s="63">
        <v>1</v>
      </c>
      <c r="E35" s="63">
        <v>1</v>
      </c>
      <c r="F35" s="63">
        <v>0</v>
      </c>
      <c r="G35" s="63">
        <v>0</v>
      </c>
      <c r="H35" s="63">
        <v>0</v>
      </c>
      <c r="I35" s="63">
        <v>0</v>
      </c>
      <c r="J35" s="63">
        <v>0</v>
      </c>
      <c r="K35" s="63">
        <v>0</v>
      </c>
      <c r="L35" s="63">
        <v>0</v>
      </c>
      <c r="M35" s="63">
        <v>0</v>
      </c>
      <c r="N35" s="63">
        <v>0</v>
      </c>
      <c r="O35" s="63">
        <v>0</v>
      </c>
    </row>
    <row r="36" spans="1:15">
      <c r="A36" s="61" t="s">
        <v>47</v>
      </c>
      <c r="B36" s="63">
        <v>1</v>
      </c>
      <c r="C36" s="63">
        <v>1</v>
      </c>
      <c r="D36" s="63">
        <v>1</v>
      </c>
      <c r="E36" s="63">
        <v>1</v>
      </c>
      <c r="F36" s="63">
        <v>1</v>
      </c>
      <c r="G36" s="63">
        <v>1</v>
      </c>
      <c r="H36" s="63">
        <v>1</v>
      </c>
      <c r="I36" s="63">
        <v>1</v>
      </c>
      <c r="J36" s="63">
        <v>1</v>
      </c>
      <c r="K36" s="63">
        <v>1</v>
      </c>
      <c r="L36" s="63">
        <v>1</v>
      </c>
      <c r="M36" s="63">
        <v>1</v>
      </c>
      <c r="N36" s="63">
        <v>1</v>
      </c>
      <c r="O36" s="63">
        <v>1</v>
      </c>
    </row>
    <row r="37" spans="1:15">
      <c r="A37" s="61" t="s">
        <v>48</v>
      </c>
      <c r="B37" s="63">
        <v>1</v>
      </c>
      <c r="C37" s="63">
        <v>1</v>
      </c>
      <c r="D37" s="63">
        <v>1</v>
      </c>
      <c r="E37" s="63">
        <v>1</v>
      </c>
      <c r="F37" s="63">
        <v>1</v>
      </c>
      <c r="G37" s="63">
        <v>1</v>
      </c>
      <c r="H37" s="63">
        <v>1</v>
      </c>
      <c r="I37" s="63">
        <v>1</v>
      </c>
      <c r="J37" s="63">
        <v>1</v>
      </c>
      <c r="K37" s="63">
        <v>1</v>
      </c>
      <c r="L37" s="63">
        <v>1</v>
      </c>
      <c r="M37" s="63">
        <v>1</v>
      </c>
      <c r="N37" s="63">
        <v>0</v>
      </c>
      <c r="O37" s="63">
        <v>0</v>
      </c>
    </row>
    <row r="38" spans="1:15">
      <c r="A38" s="61" t="s">
        <v>49</v>
      </c>
      <c r="B38" s="63">
        <v>1</v>
      </c>
      <c r="C38" s="63">
        <v>1</v>
      </c>
      <c r="D38" s="63">
        <v>0</v>
      </c>
      <c r="E38" s="63">
        <v>0</v>
      </c>
      <c r="F38" s="63">
        <v>0</v>
      </c>
      <c r="G38" s="63">
        <v>0</v>
      </c>
      <c r="H38" s="63">
        <v>0</v>
      </c>
      <c r="I38" s="63">
        <v>0</v>
      </c>
      <c r="J38" s="63">
        <v>0</v>
      </c>
      <c r="K38" s="63">
        <v>0</v>
      </c>
      <c r="L38" s="63">
        <v>0</v>
      </c>
      <c r="M38" s="63">
        <v>0</v>
      </c>
      <c r="N38" s="63">
        <v>0</v>
      </c>
      <c r="O38" s="63">
        <v>0</v>
      </c>
    </row>
    <row r="39" spans="1:15">
      <c r="A39" s="61" t="s">
        <v>50</v>
      </c>
      <c r="B39" s="63">
        <v>1</v>
      </c>
      <c r="C39" s="63">
        <v>1</v>
      </c>
      <c r="D39" s="63">
        <v>0</v>
      </c>
      <c r="E39" s="63">
        <v>0</v>
      </c>
      <c r="F39" s="63">
        <v>0</v>
      </c>
      <c r="G39" s="63">
        <v>0</v>
      </c>
      <c r="H39" s="63">
        <v>0</v>
      </c>
      <c r="I39" s="63">
        <v>0</v>
      </c>
      <c r="J39" s="63">
        <v>0</v>
      </c>
      <c r="K39" s="63">
        <v>0</v>
      </c>
      <c r="L39" s="63">
        <v>0</v>
      </c>
      <c r="M39" s="63">
        <v>0</v>
      </c>
      <c r="N39" s="63">
        <v>0</v>
      </c>
      <c r="O39" s="63">
        <v>0</v>
      </c>
    </row>
    <row r="40" spans="1:15">
      <c r="A40" s="61" t="s">
        <v>51</v>
      </c>
      <c r="B40" s="63">
        <v>1</v>
      </c>
      <c r="C40" s="63">
        <v>1</v>
      </c>
      <c r="D40" s="63">
        <v>0</v>
      </c>
      <c r="E40" s="63">
        <v>0</v>
      </c>
      <c r="F40" s="63">
        <v>0</v>
      </c>
      <c r="G40" s="63">
        <v>0</v>
      </c>
      <c r="H40" s="63">
        <v>0</v>
      </c>
      <c r="I40" s="63">
        <v>0</v>
      </c>
      <c r="J40" s="63">
        <v>0</v>
      </c>
      <c r="K40" s="63">
        <v>0</v>
      </c>
      <c r="L40" s="63">
        <v>0</v>
      </c>
      <c r="M40" s="63">
        <v>0</v>
      </c>
      <c r="N40" s="63">
        <v>0</v>
      </c>
      <c r="O40" s="63">
        <v>0</v>
      </c>
    </row>
    <row r="41" spans="1:15">
      <c r="A41" s="61" t="s">
        <v>52</v>
      </c>
      <c r="B41" s="63">
        <v>1</v>
      </c>
      <c r="C41" s="63">
        <v>1</v>
      </c>
      <c r="D41" s="63">
        <v>1</v>
      </c>
      <c r="E41" s="63">
        <v>1</v>
      </c>
      <c r="F41" s="63">
        <v>0</v>
      </c>
      <c r="G41" s="63">
        <v>0</v>
      </c>
      <c r="H41" s="63">
        <v>0</v>
      </c>
      <c r="I41" s="63">
        <v>0</v>
      </c>
      <c r="J41" s="63">
        <v>0</v>
      </c>
      <c r="K41" s="63">
        <v>0</v>
      </c>
      <c r="L41" s="63">
        <v>0</v>
      </c>
      <c r="M41" s="63">
        <v>0</v>
      </c>
      <c r="N41" s="63">
        <v>0</v>
      </c>
      <c r="O41" s="63">
        <v>0</v>
      </c>
    </row>
    <row r="42" spans="1:15">
      <c r="A42" s="61" t="s">
        <v>53</v>
      </c>
      <c r="B42" s="63">
        <v>1</v>
      </c>
      <c r="C42" s="63">
        <v>1</v>
      </c>
      <c r="D42" s="63">
        <v>1</v>
      </c>
      <c r="E42" s="63">
        <v>1</v>
      </c>
      <c r="F42" s="63">
        <v>1</v>
      </c>
      <c r="G42" s="63">
        <v>1</v>
      </c>
      <c r="H42" s="63">
        <v>1</v>
      </c>
      <c r="I42" s="63">
        <v>1</v>
      </c>
      <c r="J42" s="63">
        <v>1</v>
      </c>
      <c r="K42" s="63">
        <v>1</v>
      </c>
      <c r="L42" s="63">
        <v>1</v>
      </c>
      <c r="M42" s="63">
        <v>1</v>
      </c>
      <c r="N42" s="63">
        <v>1</v>
      </c>
      <c r="O42" s="63">
        <v>1</v>
      </c>
    </row>
    <row r="43" spans="1:15">
      <c r="A43" s="61" t="s">
        <v>54</v>
      </c>
      <c r="B43" s="63">
        <v>1</v>
      </c>
      <c r="C43" s="63">
        <v>1</v>
      </c>
      <c r="D43" s="63">
        <v>0</v>
      </c>
      <c r="E43" s="63">
        <v>0</v>
      </c>
      <c r="F43" s="63">
        <v>0</v>
      </c>
      <c r="G43" s="63">
        <v>0</v>
      </c>
      <c r="H43" s="63">
        <v>0</v>
      </c>
      <c r="I43" s="63">
        <v>0</v>
      </c>
      <c r="J43" s="63">
        <v>0</v>
      </c>
      <c r="K43" s="63">
        <v>0</v>
      </c>
      <c r="L43" s="63">
        <v>0</v>
      </c>
      <c r="M43" s="63">
        <v>0</v>
      </c>
      <c r="N43" s="63">
        <v>0</v>
      </c>
      <c r="O43" s="63">
        <v>0</v>
      </c>
    </row>
    <row r="44" spans="1:15">
      <c r="A44" s="61" t="s">
        <v>55</v>
      </c>
      <c r="B44" s="63">
        <v>1</v>
      </c>
      <c r="C44" s="63">
        <v>1</v>
      </c>
      <c r="D44" s="63">
        <v>1</v>
      </c>
      <c r="E44" s="63">
        <v>1</v>
      </c>
      <c r="F44" s="63">
        <v>1</v>
      </c>
      <c r="G44" s="63">
        <v>1</v>
      </c>
      <c r="H44" s="63">
        <v>0</v>
      </c>
      <c r="I44" s="63">
        <v>0</v>
      </c>
      <c r="J44" s="63">
        <v>0</v>
      </c>
      <c r="K44" s="63">
        <v>0</v>
      </c>
      <c r="L44" s="63">
        <v>0</v>
      </c>
      <c r="M44" s="63">
        <v>0</v>
      </c>
      <c r="N44" s="63">
        <v>0</v>
      </c>
      <c r="O44" s="63">
        <v>0</v>
      </c>
    </row>
    <row r="45" spans="1:15">
      <c r="A45" s="61" t="s">
        <v>56</v>
      </c>
      <c r="B45" s="63">
        <v>1</v>
      </c>
      <c r="C45" s="63">
        <v>1</v>
      </c>
      <c r="D45" s="63">
        <v>0</v>
      </c>
      <c r="E45" s="63">
        <v>0</v>
      </c>
      <c r="F45" s="63">
        <v>0</v>
      </c>
      <c r="G45" s="63">
        <v>0</v>
      </c>
      <c r="H45" s="63">
        <v>0</v>
      </c>
      <c r="I45" s="63">
        <v>0</v>
      </c>
      <c r="J45" s="63">
        <v>0</v>
      </c>
      <c r="K45" s="63">
        <v>0</v>
      </c>
      <c r="L45" s="63">
        <v>0</v>
      </c>
      <c r="M45" s="63">
        <v>0</v>
      </c>
      <c r="N45" s="63">
        <v>0</v>
      </c>
      <c r="O45" s="63">
        <v>0</v>
      </c>
    </row>
    <row r="46" spans="1:15">
      <c r="A46" s="61" t="s">
        <v>57</v>
      </c>
      <c r="B46" s="63">
        <v>1</v>
      </c>
      <c r="C46" s="63">
        <v>1</v>
      </c>
      <c r="D46" s="63">
        <v>1</v>
      </c>
      <c r="E46" s="63">
        <v>1</v>
      </c>
      <c r="F46" s="63">
        <v>1</v>
      </c>
      <c r="G46" s="63">
        <v>1</v>
      </c>
      <c r="H46" s="63">
        <v>1</v>
      </c>
      <c r="I46" s="63">
        <v>1</v>
      </c>
      <c r="J46" s="63">
        <v>1</v>
      </c>
      <c r="K46" s="63">
        <v>1</v>
      </c>
      <c r="L46" s="63">
        <v>1</v>
      </c>
      <c r="M46" s="63">
        <v>1</v>
      </c>
      <c r="N46" s="63">
        <v>1</v>
      </c>
      <c r="O46" s="63">
        <v>1</v>
      </c>
    </row>
    <row r="47" spans="1:15">
      <c r="A47" s="61" t="s">
        <v>58</v>
      </c>
      <c r="B47" s="63">
        <v>1</v>
      </c>
      <c r="C47" s="63">
        <v>0</v>
      </c>
      <c r="D47" s="63">
        <v>0</v>
      </c>
      <c r="E47" s="63">
        <v>0</v>
      </c>
      <c r="F47" s="63">
        <v>0</v>
      </c>
      <c r="G47" s="63">
        <v>0</v>
      </c>
      <c r="H47" s="63">
        <v>0</v>
      </c>
      <c r="I47" s="63">
        <v>0</v>
      </c>
      <c r="J47" s="63">
        <v>0</v>
      </c>
      <c r="K47" s="63">
        <v>0</v>
      </c>
      <c r="L47" s="63">
        <v>0</v>
      </c>
      <c r="M47" s="63">
        <v>0</v>
      </c>
      <c r="N47" s="63">
        <v>0</v>
      </c>
      <c r="O47" s="63">
        <v>0</v>
      </c>
    </row>
    <row r="48" spans="1:15">
      <c r="A48" s="61" t="s">
        <v>59</v>
      </c>
      <c r="B48" s="63">
        <v>1</v>
      </c>
      <c r="C48" s="63">
        <v>1</v>
      </c>
      <c r="D48" s="63">
        <v>0</v>
      </c>
      <c r="E48" s="63">
        <v>0</v>
      </c>
      <c r="F48" s="63">
        <v>0</v>
      </c>
      <c r="G48" s="63">
        <v>0</v>
      </c>
      <c r="H48" s="63">
        <v>0</v>
      </c>
      <c r="I48" s="63">
        <v>0</v>
      </c>
      <c r="J48" s="63">
        <v>0</v>
      </c>
      <c r="K48" s="63">
        <v>0</v>
      </c>
      <c r="L48" s="63">
        <v>0</v>
      </c>
      <c r="M48" s="63">
        <v>0</v>
      </c>
      <c r="N48" s="63">
        <v>0</v>
      </c>
      <c r="O48" s="63">
        <v>0</v>
      </c>
    </row>
    <row r="49" spans="1:15">
      <c r="A49" s="61" t="s">
        <v>60</v>
      </c>
      <c r="B49" s="63">
        <v>1</v>
      </c>
      <c r="C49" s="63">
        <v>1</v>
      </c>
      <c r="D49" s="63">
        <v>1</v>
      </c>
      <c r="E49" s="63">
        <v>1</v>
      </c>
      <c r="F49" s="63">
        <v>1</v>
      </c>
      <c r="G49" s="63">
        <v>1</v>
      </c>
      <c r="H49" s="63">
        <v>1</v>
      </c>
      <c r="I49" s="63">
        <v>1</v>
      </c>
      <c r="J49" s="63">
        <v>1</v>
      </c>
      <c r="K49" s="63">
        <v>1</v>
      </c>
      <c r="L49" s="63">
        <v>1</v>
      </c>
      <c r="M49" s="63">
        <v>0</v>
      </c>
      <c r="N49" s="63">
        <v>0</v>
      </c>
      <c r="O49" s="63">
        <v>0</v>
      </c>
    </row>
    <row r="50" spans="1:15">
      <c r="A50" s="61" t="s">
        <v>61</v>
      </c>
      <c r="B50" s="63">
        <v>1</v>
      </c>
      <c r="C50" s="63">
        <v>1</v>
      </c>
      <c r="D50" s="63">
        <v>1</v>
      </c>
      <c r="E50" s="63">
        <v>1</v>
      </c>
      <c r="F50" s="63">
        <v>1</v>
      </c>
      <c r="G50" s="63">
        <v>1</v>
      </c>
      <c r="H50" s="63">
        <v>1</v>
      </c>
      <c r="I50" s="63">
        <v>1</v>
      </c>
      <c r="J50" s="63">
        <v>1</v>
      </c>
      <c r="K50" s="63">
        <v>1</v>
      </c>
      <c r="L50" s="63">
        <v>0</v>
      </c>
      <c r="M50" s="63">
        <v>0</v>
      </c>
      <c r="N50" s="63">
        <v>0</v>
      </c>
      <c r="O50" s="63">
        <v>0</v>
      </c>
    </row>
    <row r="51" spans="1:15">
      <c r="A51" s="61" t="s">
        <v>62</v>
      </c>
      <c r="B51" s="63">
        <v>1</v>
      </c>
      <c r="C51" s="63">
        <v>1</v>
      </c>
      <c r="D51" s="63">
        <v>1</v>
      </c>
      <c r="E51" s="63">
        <v>1</v>
      </c>
      <c r="F51" s="63">
        <v>1</v>
      </c>
      <c r="G51" s="63">
        <v>1</v>
      </c>
      <c r="H51" s="63">
        <v>1</v>
      </c>
      <c r="I51" s="63">
        <v>1</v>
      </c>
      <c r="J51" s="63">
        <v>1</v>
      </c>
      <c r="K51" s="63">
        <v>1</v>
      </c>
      <c r="L51" s="63">
        <v>1</v>
      </c>
      <c r="M51" s="63">
        <v>1</v>
      </c>
      <c r="N51" s="63">
        <v>1</v>
      </c>
      <c r="O51" s="63">
        <v>1</v>
      </c>
    </row>
    <row r="52" spans="1:15">
      <c r="A52" s="61" t="s">
        <v>63</v>
      </c>
      <c r="B52" s="63">
        <v>1</v>
      </c>
      <c r="C52" s="63">
        <v>1</v>
      </c>
      <c r="D52" s="63">
        <v>1</v>
      </c>
      <c r="E52" s="63">
        <v>1</v>
      </c>
      <c r="F52" s="63">
        <v>1</v>
      </c>
      <c r="G52" s="63">
        <v>1</v>
      </c>
      <c r="H52" s="63">
        <v>1</v>
      </c>
      <c r="I52" s="63">
        <v>1</v>
      </c>
      <c r="J52" s="63">
        <v>1</v>
      </c>
      <c r="K52" s="63">
        <v>1</v>
      </c>
      <c r="L52" s="63">
        <v>0</v>
      </c>
      <c r="M52" s="63">
        <v>0</v>
      </c>
      <c r="N52" s="63">
        <v>0</v>
      </c>
      <c r="O52" s="63">
        <v>0</v>
      </c>
    </row>
    <row r="53" spans="1:15">
      <c r="A53" s="61" t="s">
        <v>64</v>
      </c>
      <c r="B53" s="63">
        <v>1</v>
      </c>
      <c r="C53" s="63">
        <v>1</v>
      </c>
      <c r="D53" s="63">
        <v>1</v>
      </c>
      <c r="E53" s="63">
        <v>1</v>
      </c>
      <c r="F53" s="63">
        <v>1</v>
      </c>
      <c r="G53" s="63">
        <v>1</v>
      </c>
      <c r="H53" s="63">
        <v>1</v>
      </c>
      <c r="I53" s="63">
        <v>1</v>
      </c>
      <c r="J53" s="63">
        <v>1</v>
      </c>
      <c r="K53" s="63">
        <v>1</v>
      </c>
      <c r="L53" s="63">
        <v>1</v>
      </c>
      <c r="M53" s="63">
        <v>1</v>
      </c>
      <c r="N53" s="63">
        <v>1</v>
      </c>
      <c r="O53" s="63">
        <v>1</v>
      </c>
    </row>
    <row r="54" spans="1:15">
      <c r="A54" s="61" t="s">
        <v>65</v>
      </c>
      <c r="B54" s="63">
        <v>1</v>
      </c>
      <c r="C54" s="63">
        <v>1</v>
      </c>
      <c r="D54" s="63">
        <v>0</v>
      </c>
      <c r="E54" s="63">
        <v>0</v>
      </c>
      <c r="F54" s="63">
        <v>0</v>
      </c>
      <c r="G54" s="63">
        <v>0</v>
      </c>
      <c r="H54" s="63">
        <v>0</v>
      </c>
      <c r="I54" s="63">
        <v>0</v>
      </c>
      <c r="J54" s="63">
        <v>0</v>
      </c>
      <c r="K54" s="63">
        <v>0</v>
      </c>
      <c r="L54" s="63">
        <v>0</v>
      </c>
      <c r="M54" s="63">
        <v>0</v>
      </c>
      <c r="N54" s="63">
        <v>0</v>
      </c>
      <c r="O54" s="63">
        <v>0</v>
      </c>
    </row>
    <row r="55" spans="1:15">
      <c r="A55" s="61" t="s">
        <v>66</v>
      </c>
      <c r="B55" s="63">
        <v>1</v>
      </c>
      <c r="C55" s="63">
        <v>1</v>
      </c>
      <c r="D55" s="63">
        <v>1</v>
      </c>
      <c r="E55" s="63">
        <v>0</v>
      </c>
      <c r="F55" s="63">
        <v>0</v>
      </c>
      <c r="G55" s="63">
        <v>0</v>
      </c>
      <c r="H55" s="63">
        <v>0</v>
      </c>
      <c r="I55" s="63">
        <v>0</v>
      </c>
      <c r="J55" s="63">
        <v>0</v>
      </c>
      <c r="K55" s="63">
        <v>0</v>
      </c>
      <c r="L55" s="63">
        <v>0</v>
      </c>
      <c r="M55" s="63">
        <v>0</v>
      </c>
      <c r="N55" s="63">
        <v>0</v>
      </c>
      <c r="O55" s="63">
        <v>0</v>
      </c>
    </row>
    <row r="56" spans="1:15">
      <c r="A56" s="61" t="s">
        <v>67</v>
      </c>
      <c r="B56" s="63">
        <v>1</v>
      </c>
      <c r="C56" s="63">
        <v>1</v>
      </c>
      <c r="D56" s="63">
        <v>1</v>
      </c>
      <c r="E56" s="63">
        <v>0</v>
      </c>
      <c r="F56" s="63">
        <v>0</v>
      </c>
      <c r="G56" s="63">
        <v>0</v>
      </c>
      <c r="H56" s="63">
        <v>0</v>
      </c>
      <c r="I56" s="63">
        <v>0</v>
      </c>
      <c r="J56" s="63">
        <v>0</v>
      </c>
      <c r="K56" s="63">
        <v>0</v>
      </c>
      <c r="L56" s="63">
        <v>0</v>
      </c>
      <c r="M56" s="63">
        <v>0</v>
      </c>
      <c r="N56" s="63">
        <v>0</v>
      </c>
      <c r="O56" s="63">
        <v>0</v>
      </c>
    </row>
    <row r="57" spans="1:15">
      <c r="A57" s="61" t="s">
        <v>68</v>
      </c>
      <c r="B57" s="63">
        <v>1</v>
      </c>
      <c r="C57" s="63">
        <v>1</v>
      </c>
      <c r="D57" s="63">
        <v>1</v>
      </c>
      <c r="E57" s="63">
        <v>1</v>
      </c>
      <c r="F57" s="63">
        <v>1</v>
      </c>
      <c r="G57" s="63">
        <v>1</v>
      </c>
      <c r="H57" s="63">
        <v>1</v>
      </c>
      <c r="I57" s="63">
        <v>1</v>
      </c>
      <c r="J57" s="63">
        <v>1</v>
      </c>
      <c r="K57" s="63">
        <v>1</v>
      </c>
      <c r="L57" s="63">
        <v>1</v>
      </c>
      <c r="M57" s="63">
        <v>0</v>
      </c>
      <c r="N57" s="63">
        <v>0</v>
      </c>
      <c r="O57" s="63">
        <v>0</v>
      </c>
    </row>
    <row r="58" spans="1:15">
      <c r="A58" s="61" t="s">
        <v>69</v>
      </c>
      <c r="B58" s="63">
        <v>1</v>
      </c>
      <c r="C58" s="63">
        <v>1</v>
      </c>
      <c r="D58" s="63">
        <v>1</v>
      </c>
      <c r="E58" s="63">
        <v>1</v>
      </c>
      <c r="F58" s="63">
        <v>1</v>
      </c>
      <c r="G58" s="63">
        <v>1</v>
      </c>
      <c r="H58" s="63">
        <v>1</v>
      </c>
      <c r="I58" s="63">
        <v>1</v>
      </c>
      <c r="J58" s="63">
        <v>1</v>
      </c>
      <c r="K58" s="63">
        <v>1</v>
      </c>
      <c r="L58" s="63">
        <v>1</v>
      </c>
      <c r="M58" s="63">
        <v>1</v>
      </c>
      <c r="N58" s="63">
        <v>1</v>
      </c>
      <c r="O58" s="64">
        <v>0</v>
      </c>
    </row>
    <row r="59" spans="1:15">
      <c r="A59" s="61" t="s">
        <v>70</v>
      </c>
      <c r="B59" s="63">
        <v>1</v>
      </c>
      <c r="C59" s="63">
        <v>1</v>
      </c>
      <c r="D59" s="63">
        <v>1</v>
      </c>
      <c r="E59" s="63">
        <v>1</v>
      </c>
      <c r="F59" s="63">
        <v>1</v>
      </c>
      <c r="G59" s="63">
        <v>1</v>
      </c>
      <c r="H59" s="63">
        <v>1</v>
      </c>
      <c r="I59" s="63">
        <v>1</v>
      </c>
      <c r="J59" s="63">
        <v>1</v>
      </c>
      <c r="K59" s="63">
        <v>1</v>
      </c>
      <c r="L59" s="63">
        <v>1</v>
      </c>
      <c r="M59" s="63">
        <v>0</v>
      </c>
      <c r="N59" s="63">
        <v>0</v>
      </c>
      <c r="O59" s="63">
        <v>0</v>
      </c>
    </row>
    <row r="60" spans="1:15">
      <c r="A60" s="61" t="s">
        <v>71</v>
      </c>
      <c r="B60" s="63">
        <v>1</v>
      </c>
      <c r="C60" s="63">
        <v>1</v>
      </c>
      <c r="D60" s="63">
        <v>1</v>
      </c>
      <c r="E60" s="63">
        <v>1</v>
      </c>
      <c r="F60" s="63">
        <v>1</v>
      </c>
      <c r="G60" s="63">
        <v>1</v>
      </c>
      <c r="H60" s="63">
        <v>1</v>
      </c>
      <c r="I60" s="63">
        <v>1</v>
      </c>
      <c r="J60" s="63">
        <v>0</v>
      </c>
      <c r="K60" s="63">
        <v>0</v>
      </c>
      <c r="L60" s="63">
        <v>0</v>
      </c>
      <c r="M60" s="63">
        <v>0</v>
      </c>
      <c r="N60" s="63">
        <v>0</v>
      </c>
      <c r="O60" s="63">
        <v>0</v>
      </c>
    </row>
    <row r="61" spans="1:15">
      <c r="A61" s="61" t="s">
        <v>72</v>
      </c>
      <c r="B61" s="63">
        <v>1</v>
      </c>
      <c r="C61" s="63">
        <v>1</v>
      </c>
      <c r="D61" s="63">
        <v>1</v>
      </c>
      <c r="E61" s="63">
        <v>0</v>
      </c>
      <c r="F61" s="63">
        <v>0</v>
      </c>
      <c r="G61" s="63">
        <v>0</v>
      </c>
      <c r="H61" s="63">
        <v>0</v>
      </c>
      <c r="I61" s="63">
        <v>0</v>
      </c>
      <c r="J61" s="63">
        <v>0</v>
      </c>
      <c r="K61" s="63">
        <v>0</v>
      </c>
      <c r="L61" s="63">
        <v>0</v>
      </c>
      <c r="M61" s="63">
        <v>0</v>
      </c>
      <c r="N61" s="63">
        <v>0</v>
      </c>
      <c r="O61" s="63">
        <v>0</v>
      </c>
    </row>
    <row r="62" spans="1:15">
      <c r="A62" s="61" t="s">
        <v>73</v>
      </c>
      <c r="B62" s="63">
        <v>1</v>
      </c>
      <c r="C62" s="63">
        <v>1</v>
      </c>
      <c r="D62" s="63">
        <v>1</v>
      </c>
      <c r="E62" s="63">
        <v>1</v>
      </c>
      <c r="F62" s="63">
        <v>1</v>
      </c>
      <c r="G62" s="63">
        <v>1</v>
      </c>
      <c r="H62" s="63">
        <v>1</v>
      </c>
      <c r="I62" s="63">
        <v>1</v>
      </c>
      <c r="J62" s="63">
        <v>1</v>
      </c>
      <c r="K62" s="63">
        <v>1</v>
      </c>
      <c r="L62" s="63">
        <v>1</v>
      </c>
      <c r="M62" s="63">
        <v>1</v>
      </c>
      <c r="N62" s="63">
        <v>1</v>
      </c>
      <c r="O62" s="63">
        <v>1</v>
      </c>
    </row>
    <row r="63" spans="1:15">
      <c r="A63" s="61" t="s">
        <v>74</v>
      </c>
      <c r="B63" s="63">
        <v>1</v>
      </c>
      <c r="C63" s="63">
        <v>1</v>
      </c>
      <c r="D63" s="63">
        <v>1</v>
      </c>
      <c r="E63" s="63">
        <v>0</v>
      </c>
      <c r="F63" s="63">
        <v>0</v>
      </c>
      <c r="G63" s="63">
        <v>0</v>
      </c>
      <c r="H63" s="63">
        <v>0</v>
      </c>
      <c r="I63" s="63">
        <v>0</v>
      </c>
      <c r="J63" s="63">
        <v>0</v>
      </c>
      <c r="K63" s="63">
        <v>0</v>
      </c>
      <c r="L63" s="63">
        <v>0</v>
      </c>
      <c r="M63" s="63">
        <v>0</v>
      </c>
      <c r="N63" s="63">
        <v>0</v>
      </c>
      <c r="O63" s="63">
        <v>0</v>
      </c>
    </row>
    <row r="64" spans="1:15">
      <c r="A64" s="61" t="s">
        <v>75</v>
      </c>
      <c r="B64" s="63">
        <v>1</v>
      </c>
      <c r="C64" s="63">
        <v>1</v>
      </c>
      <c r="D64" s="63">
        <v>1</v>
      </c>
      <c r="E64" s="63">
        <v>1</v>
      </c>
      <c r="F64" s="63">
        <v>1</v>
      </c>
      <c r="G64" s="63">
        <v>1</v>
      </c>
      <c r="H64" s="63">
        <v>1</v>
      </c>
      <c r="I64" s="63">
        <v>1</v>
      </c>
      <c r="J64" s="63">
        <v>0</v>
      </c>
      <c r="K64" s="63">
        <v>0</v>
      </c>
      <c r="L64" s="63">
        <v>0</v>
      </c>
      <c r="M64" s="63">
        <v>0</v>
      </c>
      <c r="N64" s="63">
        <v>0</v>
      </c>
      <c r="O64" s="63">
        <v>0</v>
      </c>
    </row>
    <row r="65" spans="1:15">
      <c r="A65" s="61" t="s">
        <v>76</v>
      </c>
      <c r="B65" s="63">
        <v>1</v>
      </c>
      <c r="C65" s="63">
        <v>1</v>
      </c>
      <c r="D65" s="63">
        <v>1</v>
      </c>
      <c r="E65" s="63">
        <v>1</v>
      </c>
      <c r="F65" s="63">
        <v>1</v>
      </c>
      <c r="G65" s="63">
        <v>1</v>
      </c>
      <c r="H65" s="63">
        <v>1</v>
      </c>
      <c r="I65" s="63">
        <v>1</v>
      </c>
      <c r="J65" s="63">
        <v>0</v>
      </c>
      <c r="K65" s="63">
        <v>0</v>
      </c>
      <c r="L65" s="63">
        <v>0</v>
      </c>
      <c r="M65" s="63">
        <v>0</v>
      </c>
      <c r="N65" s="63">
        <v>0</v>
      </c>
      <c r="O65" s="63">
        <v>0</v>
      </c>
    </row>
    <row r="66" spans="1:15">
      <c r="A66" s="61" t="s">
        <v>77</v>
      </c>
      <c r="B66" s="63">
        <v>1</v>
      </c>
      <c r="C66" s="63">
        <v>1</v>
      </c>
      <c r="D66" s="63">
        <v>1</v>
      </c>
      <c r="E66" s="63">
        <v>1</v>
      </c>
      <c r="F66" s="63">
        <v>1</v>
      </c>
      <c r="G66" s="63">
        <v>1</v>
      </c>
      <c r="H66" s="63">
        <v>1</v>
      </c>
      <c r="I66" s="63">
        <v>1</v>
      </c>
      <c r="J66" s="63">
        <v>1</v>
      </c>
      <c r="K66" s="63">
        <v>1</v>
      </c>
      <c r="L66" s="63">
        <v>1</v>
      </c>
      <c r="M66" s="63">
        <v>1</v>
      </c>
      <c r="N66" s="63">
        <v>1</v>
      </c>
      <c r="O66" s="63">
        <v>1</v>
      </c>
    </row>
    <row r="67" spans="1:15">
      <c r="A67" s="61" t="s">
        <v>78</v>
      </c>
      <c r="B67" s="63">
        <v>1</v>
      </c>
      <c r="C67" s="63">
        <v>1</v>
      </c>
      <c r="D67" s="63">
        <v>1</v>
      </c>
      <c r="E67" s="63">
        <v>1</v>
      </c>
      <c r="F67" s="63">
        <v>1</v>
      </c>
      <c r="G67" s="63">
        <v>1</v>
      </c>
      <c r="H67" s="63">
        <v>0</v>
      </c>
      <c r="I67" s="63">
        <v>0</v>
      </c>
      <c r="J67" s="63">
        <v>0</v>
      </c>
      <c r="K67" s="63">
        <v>0</v>
      </c>
      <c r="L67" s="63">
        <v>0</v>
      </c>
      <c r="M67" s="63">
        <v>0</v>
      </c>
      <c r="N67" s="63">
        <v>0</v>
      </c>
      <c r="O67" s="63">
        <v>0</v>
      </c>
    </row>
    <row r="68" spans="1:15">
      <c r="A68" s="61" t="s">
        <v>79</v>
      </c>
      <c r="B68" s="63">
        <v>1</v>
      </c>
      <c r="C68" s="63">
        <v>1</v>
      </c>
      <c r="D68" s="63">
        <v>0</v>
      </c>
      <c r="E68" s="63">
        <v>0</v>
      </c>
      <c r="F68" s="63">
        <v>0</v>
      </c>
      <c r="G68" s="63">
        <v>0</v>
      </c>
      <c r="H68" s="63">
        <v>0</v>
      </c>
      <c r="I68" s="63">
        <v>0</v>
      </c>
      <c r="J68" s="63">
        <v>0</v>
      </c>
      <c r="K68" s="63">
        <v>0</v>
      </c>
      <c r="L68" s="63">
        <v>0</v>
      </c>
      <c r="M68" s="63">
        <v>0</v>
      </c>
      <c r="N68" s="63">
        <v>0</v>
      </c>
      <c r="O68" s="63">
        <v>0</v>
      </c>
    </row>
    <row r="69" spans="1:15">
      <c r="A69" s="61" t="s">
        <v>80</v>
      </c>
      <c r="B69" s="63">
        <v>1</v>
      </c>
      <c r="C69" s="63">
        <v>1</v>
      </c>
      <c r="D69" s="63">
        <v>1</v>
      </c>
      <c r="E69" s="63">
        <v>1</v>
      </c>
      <c r="F69" s="63">
        <v>1</v>
      </c>
      <c r="G69" s="63">
        <v>1</v>
      </c>
      <c r="H69" s="63">
        <v>1</v>
      </c>
      <c r="I69" s="63">
        <v>1</v>
      </c>
      <c r="J69" s="63">
        <v>1</v>
      </c>
      <c r="K69" s="63">
        <v>1</v>
      </c>
      <c r="L69" s="63">
        <v>1</v>
      </c>
      <c r="M69" s="63">
        <v>1</v>
      </c>
      <c r="N69" s="63">
        <v>0</v>
      </c>
      <c r="O69" s="63">
        <v>0</v>
      </c>
    </row>
    <row r="70" spans="1:15">
      <c r="A70" s="61" t="s">
        <v>81</v>
      </c>
      <c r="B70" s="63">
        <v>1</v>
      </c>
      <c r="C70" s="63">
        <v>1</v>
      </c>
      <c r="D70" s="63">
        <v>1</v>
      </c>
      <c r="E70" s="63">
        <v>1</v>
      </c>
      <c r="F70" s="63">
        <v>1</v>
      </c>
      <c r="G70" s="63">
        <v>1</v>
      </c>
      <c r="H70" s="63">
        <v>1</v>
      </c>
      <c r="I70" s="63">
        <v>1</v>
      </c>
      <c r="J70" s="63">
        <v>1</v>
      </c>
      <c r="K70" s="63">
        <v>1</v>
      </c>
      <c r="L70" s="63">
        <v>1</v>
      </c>
      <c r="M70" s="63">
        <v>0</v>
      </c>
      <c r="N70" s="63">
        <v>0</v>
      </c>
      <c r="O70" s="63">
        <v>0</v>
      </c>
    </row>
    <row r="71" spans="1:15">
      <c r="A71" s="61" t="s">
        <v>82</v>
      </c>
      <c r="B71" s="63">
        <v>1</v>
      </c>
      <c r="C71" s="63">
        <v>1</v>
      </c>
      <c r="D71" s="63">
        <v>0</v>
      </c>
      <c r="E71" s="63">
        <v>0</v>
      </c>
      <c r="F71" s="63">
        <v>0</v>
      </c>
      <c r="G71" s="63">
        <v>0</v>
      </c>
      <c r="H71" s="63">
        <v>0</v>
      </c>
      <c r="I71" s="63">
        <v>0</v>
      </c>
      <c r="J71" s="63">
        <v>0</v>
      </c>
      <c r="K71" s="63">
        <v>0</v>
      </c>
      <c r="L71" s="63">
        <v>0</v>
      </c>
      <c r="M71" s="63">
        <v>0</v>
      </c>
      <c r="N71" s="63">
        <v>0</v>
      </c>
      <c r="O71" s="63">
        <v>0</v>
      </c>
    </row>
    <row r="72" spans="1:15">
      <c r="A72" s="61" t="s">
        <v>83</v>
      </c>
      <c r="B72" s="63">
        <v>1</v>
      </c>
      <c r="C72" s="63">
        <v>1</v>
      </c>
      <c r="D72" s="63">
        <v>1</v>
      </c>
      <c r="E72" s="63">
        <v>1</v>
      </c>
      <c r="F72" s="63">
        <v>1</v>
      </c>
      <c r="G72" s="63">
        <v>1</v>
      </c>
      <c r="H72" s="63">
        <v>1</v>
      </c>
      <c r="I72" s="63">
        <v>1</v>
      </c>
      <c r="J72" s="63">
        <v>1</v>
      </c>
      <c r="K72" s="63">
        <v>1</v>
      </c>
      <c r="L72" s="63">
        <v>1</v>
      </c>
      <c r="M72" s="63">
        <v>1</v>
      </c>
      <c r="N72" s="63">
        <v>1</v>
      </c>
      <c r="O72" s="63">
        <v>0</v>
      </c>
    </row>
    <row r="73" spans="1:15">
      <c r="A73" s="61" t="s">
        <v>84</v>
      </c>
      <c r="B73" s="63">
        <v>1</v>
      </c>
      <c r="C73" s="63">
        <v>1</v>
      </c>
      <c r="D73" s="63">
        <v>1</v>
      </c>
      <c r="E73" s="63">
        <v>1</v>
      </c>
      <c r="F73" s="63">
        <v>1</v>
      </c>
      <c r="G73" s="63">
        <v>1</v>
      </c>
      <c r="H73" s="63">
        <v>1</v>
      </c>
      <c r="I73" s="63">
        <v>1</v>
      </c>
      <c r="J73" s="63">
        <v>1</v>
      </c>
      <c r="K73" s="63">
        <v>1</v>
      </c>
      <c r="L73" s="63">
        <v>1</v>
      </c>
      <c r="M73" s="63">
        <v>1</v>
      </c>
      <c r="N73" s="63">
        <v>1</v>
      </c>
      <c r="O73" s="63">
        <v>1</v>
      </c>
    </row>
    <row r="74" spans="1:15">
      <c r="A74" s="61" t="s">
        <v>85</v>
      </c>
      <c r="B74" s="63">
        <v>1</v>
      </c>
      <c r="C74" s="63">
        <v>1</v>
      </c>
      <c r="D74" s="63">
        <v>1</v>
      </c>
      <c r="E74" s="63">
        <v>1</v>
      </c>
      <c r="F74" s="63">
        <v>1</v>
      </c>
      <c r="G74" s="63">
        <v>1</v>
      </c>
      <c r="H74" s="63">
        <v>1</v>
      </c>
      <c r="I74" s="63">
        <v>1</v>
      </c>
      <c r="J74" s="63">
        <v>1</v>
      </c>
      <c r="K74" s="63">
        <v>1</v>
      </c>
      <c r="L74" s="63">
        <v>1</v>
      </c>
      <c r="M74" s="63">
        <v>0</v>
      </c>
      <c r="N74" s="63">
        <v>0</v>
      </c>
      <c r="O74" s="63">
        <v>0</v>
      </c>
    </row>
    <row r="75" spans="1:15">
      <c r="A75" s="61" t="s">
        <v>86</v>
      </c>
      <c r="B75" s="63">
        <v>1</v>
      </c>
      <c r="C75" s="63">
        <v>1</v>
      </c>
      <c r="D75" s="63">
        <v>1</v>
      </c>
      <c r="E75" s="63">
        <v>1</v>
      </c>
      <c r="F75" s="63">
        <v>1</v>
      </c>
      <c r="G75" s="63">
        <v>1</v>
      </c>
      <c r="H75" s="63">
        <v>1</v>
      </c>
      <c r="I75" s="63">
        <v>1</v>
      </c>
      <c r="J75" s="63">
        <v>1</v>
      </c>
      <c r="K75" s="63">
        <v>1</v>
      </c>
      <c r="L75" s="63">
        <v>1</v>
      </c>
      <c r="M75" s="63">
        <v>1</v>
      </c>
      <c r="N75" s="63">
        <v>1</v>
      </c>
      <c r="O75" s="63">
        <v>1</v>
      </c>
    </row>
  </sheetData>
  <conditionalFormatting sqref="A2:O75 P2:AE6">
    <cfRule type="expression" dxfId="4" priority="1">
      <formula>$V2="Cluster 4"</formula>
    </cfRule>
    <cfRule type="expression" dxfId="3" priority="2">
      <formula>$V2="Cluster 3"</formula>
    </cfRule>
    <cfRule type="expression" dxfId="2" priority="3">
      <formula>$V2="Cluster 2"</formula>
    </cfRule>
    <cfRule type="expression" dxfId="1" priority="4">
      <formula>$V2="Cluster 1"</formula>
    </cfRule>
    <cfRule type="expression" dxfId="0" priority="5">
      <formula>$V2="Cluster 0"</formula>
    </cfRule>
  </conditionalFormatting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elbow method and DBI</vt:lpstr>
      <vt:lpstr>titik awal centroid</vt:lpstr>
      <vt:lpstr>baris data tiap cluster</vt:lpstr>
      <vt:lpstr>5 cluster</vt:lpstr>
      <vt:lpstr>coba make data awal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Agung Wahyu Prayogo</dc:creator>
  <cp:lastModifiedBy>AWP1205</cp:lastModifiedBy>
  <dcterms:created xsi:type="dcterms:W3CDTF">2023-08-31T06:17:15Z</dcterms:created>
  <dcterms:modified xsi:type="dcterms:W3CDTF">2024-05-04T05:18:35Z</dcterms:modified>
</cp:coreProperties>
</file>