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w\Documents\UNIVERSITY\UBC\Research\Conferences\FPL2025\"/>
    </mc:Choice>
  </mc:AlternateContent>
  <xr:revisionPtr revIDLastSave="0" documentId="13_ncr:1_{515D636D-7B83-4C8A-A18E-E65D245F0F48}" xr6:coauthVersionLast="47" xr6:coauthVersionMax="47" xr10:uidLastSave="{00000000-0000-0000-0000-000000000000}"/>
  <bookViews>
    <workbookView xWindow="-120" yWindow="-120" windowWidth="29040" windowHeight="15720" xr2:uid="{1BC38E95-42EF-43DC-B73C-DF39D6DAA490}"/>
  </bookViews>
  <sheets>
    <sheet name="Sheet1" sheetId="1" r:id="rId1"/>
  </sheets>
  <definedNames>
    <definedName name="_xlnm._FilterDatabase" localSheetId="0" hidden="1">Sheet1!$V$2:$Z$2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AA11" i="1"/>
  <c r="AA10" i="1"/>
  <c r="AA9" i="1"/>
  <c r="T11" i="1"/>
  <c r="T10" i="1"/>
  <c r="T9" i="1"/>
  <c r="M11" i="1"/>
  <c r="M10" i="1"/>
  <c r="M9" i="1"/>
  <c r="F11" i="1"/>
  <c r="F10" i="1"/>
  <c r="F9" i="1"/>
  <c r="Z11" i="1"/>
  <c r="Z8" i="1"/>
  <c r="Z5" i="1"/>
  <c r="Z10" i="1"/>
  <c r="Z7" i="1"/>
  <c r="Z4" i="1"/>
  <c r="Z9" i="1"/>
  <c r="Z6" i="1"/>
  <c r="Z3" i="1"/>
  <c r="S11" i="1"/>
  <c r="S8" i="1"/>
  <c r="S5" i="1"/>
  <c r="S10" i="1"/>
  <c r="S7" i="1"/>
  <c r="S4" i="1"/>
  <c r="S9" i="1"/>
  <c r="S6" i="1"/>
  <c r="S3" i="1"/>
  <c r="L11" i="1"/>
  <c r="L8" i="1"/>
  <c r="L5" i="1"/>
  <c r="L10" i="1"/>
  <c r="L7" i="1"/>
  <c r="L4" i="1"/>
  <c r="L9" i="1"/>
  <c r="L6" i="1"/>
  <c r="L3" i="1"/>
  <c r="E7" i="1"/>
  <c r="E5" i="1"/>
  <c r="E11" i="1"/>
  <c r="E4" i="1"/>
  <c r="E10" i="1"/>
  <c r="E6" i="1"/>
  <c r="E3" i="1"/>
  <c r="E9" i="1"/>
  <c r="E8" i="1"/>
</calcChain>
</file>

<file path=xl/sharedStrings.xml><?xml version="1.0" encoding="utf-8"?>
<sst xmlns="http://schemas.openxmlformats.org/spreadsheetml/2006/main" count="63" uniqueCount="15">
  <si>
    <t>Method</t>
  </si>
  <si>
    <t>Time Budget</t>
  </si>
  <si>
    <t>TP</t>
  </si>
  <si>
    <t>Tot. True Time</t>
  </si>
  <si>
    <t>Naïve</t>
  </si>
  <si>
    <t>Ours</t>
  </si>
  <si>
    <t>Prior</t>
  </si>
  <si>
    <t>Time Limit = 1800</t>
  </si>
  <si>
    <t>Time Limit = 3600</t>
  </si>
  <si>
    <t>Time Limit = 5400</t>
  </si>
  <si>
    <t>Time Limit = 7200</t>
  </si>
  <si>
    <t>Time (Days)</t>
  </si>
  <si>
    <t>Ratio</t>
  </si>
  <si>
    <t>AVG SUCCESS RATIO</t>
  </si>
  <si>
    <t>Baseline:                                  no early/delayed 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</si>
</sst>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10"/>
      <color rgb="FF000000"/>
      <name val="Arial Narrow"/>
      <family val="2"/>
    </font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>
                <a:solidFill>
                  <a:schemeClr val="tx1"/>
                </a:solidFill>
              </a:rPr>
              <a:t>Small</a:t>
            </a:r>
            <a:r>
              <a:rPr lang="en-CA" b="1" baseline="0">
                <a:solidFill>
                  <a:schemeClr val="tx1"/>
                </a:solidFill>
              </a:rPr>
              <a:t> Circuits (12% Routable)</a:t>
            </a:r>
            <a:endParaRPr lang="en-CA" b="1">
              <a:solidFill>
                <a:schemeClr val="tx1"/>
              </a:solidFill>
            </a:endParaRP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Baseline:                                  no early/delayed exit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Sheet1!$E$3:$E$5</c:f>
              <c:numCache>
                <c:formatCode>0.0</c:formatCode>
                <c:ptCount val="3"/>
                <c:pt idx="0">
                  <c:v>5.0152974537037043</c:v>
                </c:pt>
                <c:pt idx="1">
                  <c:v>15.01881712962963</c:v>
                </c:pt>
                <c:pt idx="2">
                  <c:v>25.012010416666669</c:v>
                </c:pt>
              </c:numCache>
            </c:numRef>
          </c:xVal>
          <c:yVal>
            <c:numRef>
              <c:f>Sheet1!$C$3:$C$5</c:f>
              <c:numCache>
                <c:formatCode>General</c:formatCode>
                <c:ptCount val="3"/>
                <c:pt idx="0">
                  <c:v>7</c:v>
                </c:pt>
                <c:pt idx="1">
                  <c:v>37</c:v>
                </c:pt>
                <c:pt idx="2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9-414B-9308-BA5DC0F5A8F2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Ours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Sheet1!$E$6:$E$8</c:f>
              <c:numCache>
                <c:formatCode>0.0</c:formatCode>
                <c:ptCount val="3"/>
                <c:pt idx="0">
                  <c:v>5.1308657407407408</c:v>
                </c:pt>
                <c:pt idx="1">
                  <c:v>15.383759259259259</c:v>
                </c:pt>
                <c:pt idx="2">
                  <c:v>22.457496527777778</c:v>
                </c:pt>
              </c:numCache>
            </c:numRef>
          </c:xVal>
          <c:yVal>
            <c:numRef>
              <c:f>Sheet1!$C$6:$C$8</c:f>
              <c:numCache>
                <c:formatCode>General</c:formatCode>
                <c:ptCount val="3"/>
                <c:pt idx="0">
                  <c:v>20</c:v>
                </c:pt>
                <c:pt idx="1">
                  <c:v>71</c:v>
                </c:pt>
                <c:pt idx="2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B9-414B-9308-BA5DC0F5A8F2}"/>
            </c:ext>
          </c:extLst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Prior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Sheet1!$E$9:$E$11</c:f>
              <c:numCache>
                <c:formatCode>0.0</c:formatCode>
                <c:ptCount val="3"/>
                <c:pt idx="0">
                  <c:v>5.1078645833333329</c:v>
                </c:pt>
                <c:pt idx="1">
                  <c:v>15.391421296296297</c:v>
                </c:pt>
                <c:pt idx="2">
                  <c:v>25.654601851851854</c:v>
                </c:pt>
              </c:numCache>
            </c:numRef>
          </c:xVal>
          <c:yVal>
            <c:numRef>
              <c:f>Sheet1!$C$9:$C$11</c:f>
              <c:numCache>
                <c:formatCode>General</c:formatCode>
                <c:ptCount val="3"/>
                <c:pt idx="0">
                  <c:v>3</c:v>
                </c:pt>
                <c:pt idx="1">
                  <c:v>22</c:v>
                </c:pt>
                <c:pt idx="2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B9-414B-9308-BA5DC0F5A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528799"/>
        <c:axId val="2026316975"/>
      </c:scatterChart>
      <c:valAx>
        <c:axId val="2035528799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316975"/>
        <c:crosses val="autoZero"/>
        <c:crossBetween val="midCat"/>
      </c:valAx>
      <c:valAx>
        <c:axId val="20263169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>
                    <a:solidFill>
                      <a:schemeClr val="tx1"/>
                    </a:solidFill>
                  </a:rPr>
                  <a:t># Circuits Successfully Routed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2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>
                <a:solidFill>
                  <a:schemeClr val="tx1"/>
                </a:solidFill>
              </a:rPr>
              <a:t>Medium Circuits (21% Routable)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Baseline:                                  no early/delayed exit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Sheet1!$L$3:$L$5</c:f>
              <c:numCache>
                <c:formatCode>0.0</c:formatCode>
                <c:ptCount val="3"/>
                <c:pt idx="0">
                  <c:v>10.017203703703704</c:v>
                </c:pt>
                <c:pt idx="1">
                  <c:v>30.01021875</c:v>
                </c:pt>
                <c:pt idx="2">
                  <c:v>50.006234953703704</c:v>
                </c:pt>
              </c:numCache>
            </c:numRef>
          </c:xVal>
          <c:yVal>
            <c:numRef>
              <c:f>Sheet1!$J$3:$J$5</c:f>
              <c:numCache>
                <c:formatCode>General</c:formatCode>
                <c:ptCount val="3"/>
                <c:pt idx="0">
                  <c:v>9</c:v>
                </c:pt>
                <c:pt idx="1">
                  <c:v>54</c:v>
                </c:pt>
                <c:pt idx="2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EA-434E-BE99-411687CD8B23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Ours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Sheet1!$L$6:$L$8</c:f>
              <c:numCache>
                <c:formatCode>0.0</c:formatCode>
                <c:ptCount val="3"/>
                <c:pt idx="0">
                  <c:v>10.212366898148149</c:v>
                </c:pt>
                <c:pt idx="1">
                  <c:v>30.621826388888888</c:v>
                </c:pt>
                <c:pt idx="2">
                  <c:v>50.966251157407406</c:v>
                </c:pt>
              </c:numCache>
            </c:numRef>
          </c:xVal>
          <c:yVal>
            <c:numRef>
              <c:f>Sheet1!$J$6:$J$8</c:f>
              <c:numCache>
                <c:formatCode>General</c:formatCode>
                <c:ptCount val="3"/>
                <c:pt idx="0">
                  <c:v>28</c:v>
                </c:pt>
                <c:pt idx="1">
                  <c:v>121</c:v>
                </c:pt>
                <c:pt idx="2">
                  <c:v>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EA-434E-BE99-411687CD8B23}"/>
            </c:ext>
          </c:extLst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Prior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Sheet1!$L$9:$L$11</c:f>
              <c:numCache>
                <c:formatCode>0.0</c:formatCode>
                <c:ptCount val="3"/>
                <c:pt idx="0">
                  <c:v>10.179542824074074</c:v>
                </c:pt>
                <c:pt idx="1">
                  <c:v>30.580766203703707</c:v>
                </c:pt>
                <c:pt idx="2">
                  <c:v>50.987312499999994</c:v>
                </c:pt>
              </c:numCache>
            </c:numRef>
          </c:xVal>
          <c:yVal>
            <c:numRef>
              <c:f>Sheet1!$J$9:$J$11</c:f>
              <c:numCache>
                <c:formatCode>General</c:formatCode>
                <c:ptCount val="3"/>
                <c:pt idx="0">
                  <c:v>8</c:v>
                </c:pt>
                <c:pt idx="1">
                  <c:v>42</c:v>
                </c:pt>
                <c:pt idx="2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EA-434E-BE99-411687CD8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528799"/>
        <c:axId val="2026316975"/>
      </c:scatterChart>
      <c:valAx>
        <c:axId val="2035528799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316975"/>
        <c:crosses val="autoZero"/>
        <c:crossBetween val="midCat"/>
      </c:valAx>
      <c:valAx>
        <c:axId val="2026316975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2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>
                <a:solidFill>
                  <a:schemeClr val="tx1"/>
                </a:solidFill>
              </a:rPr>
              <a:t>Large Circuits (31% Routable)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Baseline:                                  no early/delayed exit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Sheet1!$S$3:$S$5</c:f>
              <c:numCache>
                <c:formatCode>0.0</c:formatCode>
                <c:ptCount val="3"/>
                <c:pt idx="0">
                  <c:v>25.037847222222222</c:v>
                </c:pt>
                <c:pt idx="1">
                  <c:v>50.03156828703704</c:v>
                </c:pt>
                <c:pt idx="2">
                  <c:v>75.016371527777778</c:v>
                </c:pt>
              </c:numCache>
            </c:numRef>
          </c:xVal>
          <c:yVal>
            <c:numRef>
              <c:f>Sheet1!$Q$3:$Q$5</c:f>
              <c:numCache>
                <c:formatCode>General</c:formatCode>
                <c:ptCount val="3"/>
                <c:pt idx="0">
                  <c:v>46</c:v>
                </c:pt>
                <c:pt idx="1">
                  <c:v>87</c:v>
                </c:pt>
                <c:pt idx="2">
                  <c:v>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68-4D78-8271-7C9E0DBD82D1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Ours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Sheet1!$S$6:$S$8</c:f>
              <c:numCache>
                <c:formatCode>0.0</c:formatCode>
                <c:ptCount val="3"/>
                <c:pt idx="0">
                  <c:v>25.518306712962964</c:v>
                </c:pt>
                <c:pt idx="1">
                  <c:v>50.871391203703709</c:v>
                </c:pt>
                <c:pt idx="2">
                  <c:v>76.366532407407405</c:v>
                </c:pt>
              </c:numCache>
            </c:numRef>
          </c:xVal>
          <c:yVal>
            <c:numRef>
              <c:f>Sheet1!$Q$6:$Q$8</c:f>
              <c:numCache>
                <c:formatCode>General</c:formatCode>
                <c:ptCount val="3"/>
                <c:pt idx="0">
                  <c:v>112</c:v>
                </c:pt>
                <c:pt idx="1">
                  <c:v>224</c:v>
                </c:pt>
                <c:pt idx="2">
                  <c:v>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68-4D78-8271-7C9E0DBD82D1}"/>
            </c:ext>
          </c:extLst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Prior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Sheet1!$S$9:$S$11</c:f>
              <c:numCache>
                <c:formatCode>0.0</c:formatCode>
                <c:ptCount val="3"/>
                <c:pt idx="0">
                  <c:v>25.384815972222224</c:v>
                </c:pt>
                <c:pt idx="1">
                  <c:v>50.839490740740743</c:v>
                </c:pt>
                <c:pt idx="2">
                  <c:v>76.276653935185195</c:v>
                </c:pt>
              </c:numCache>
            </c:numRef>
          </c:xVal>
          <c:yVal>
            <c:numRef>
              <c:f>Sheet1!$P$9:$P$11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68-4D78-8271-7C9E0DBD8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528799"/>
        <c:axId val="2026316975"/>
      </c:scatterChart>
      <c:valAx>
        <c:axId val="2035528799"/>
        <c:scaling>
          <c:orientation val="minMax"/>
          <c:max val="80"/>
          <c:min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>
                    <a:solidFill>
                      <a:schemeClr val="tx1"/>
                    </a:solidFill>
                  </a:rPr>
                  <a:t>Aggregate Route Time Across Test</a:t>
                </a:r>
                <a:r>
                  <a:rPr lang="en-CA" sz="1300" b="1" baseline="0">
                    <a:solidFill>
                      <a:schemeClr val="tx1"/>
                    </a:solidFill>
                  </a:rPr>
                  <a:t> Suite (Days)</a:t>
                </a:r>
                <a:endParaRPr lang="en-CA" sz="13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316975"/>
        <c:crosses val="autoZero"/>
        <c:crossBetween val="midCat"/>
        <c:majorUnit val="10"/>
      </c:valAx>
      <c:valAx>
        <c:axId val="20263169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>
                    <a:solidFill>
                      <a:schemeClr val="tx1"/>
                    </a:solidFill>
                  </a:rPr>
                  <a:t># Circuits Successfully Routed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2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>
                <a:solidFill>
                  <a:schemeClr val="tx1"/>
                </a:solidFill>
              </a:rPr>
              <a:t>Very Large Circuits (40% Routable)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Baseline:                                  no early/delayed exit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Sheet1!$Z$3:$Z$5</c:f>
              <c:numCache>
                <c:formatCode>0.0</c:formatCode>
                <c:ptCount val="3"/>
                <c:pt idx="0">
                  <c:v>30.039625000000001</c:v>
                </c:pt>
                <c:pt idx="1">
                  <c:v>60.054741898148151</c:v>
                </c:pt>
                <c:pt idx="2">
                  <c:v>90.054270833333334</c:v>
                </c:pt>
              </c:numCache>
            </c:numRef>
          </c:xVal>
          <c:yVal>
            <c:numRef>
              <c:f>Sheet1!$X$3:$X$5</c:f>
              <c:numCache>
                <c:formatCode>General</c:formatCode>
                <c:ptCount val="3"/>
                <c:pt idx="0">
                  <c:v>49</c:v>
                </c:pt>
                <c:pt idx="1">
                  <c:v>113</c:v>
                </c:pt>
                <c:pt idx="2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14-4647-BD76-4E7FC8DA64ED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Ours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Sheet1!$Z$6:$Z$8</c:f>
              <c:numCache>
                <c:formatCode>0.0</c:formatCode>
                <c:ptCount val="3"/>
                <c:pt idx="0">
                  <c:v>30.392403935185186</c:v>
                </c:pt>
                <c:pt idx="1">
                  <c:v>60.823883101851855</c:v>
                </c:pt>
                <c:pt idx="2">
                  <c:v>91.28606944444445</c:v>
                </c:pt>
              </c:numCache>
            </c:numRef>
          </c:xVal>
          <c:yVal>
            <c:numRef>
              <c:f>Sheet1!$X$6:$X$8</c:f>
              <c:numCache>
                <c:formatCode>General</c:formatCode>
                <c:ptCount val="3"/>
                <c:pt idx="0">
                  <c:v>121</c:v>
                </c:pt>
                <c:pt idx="1">
                  <c:v>242</c:v>
                </c:pt>
                <c:pt idx="2">
                  <c:v>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14-4647-BD76-4E7FC8DA64ED}"/>
            </c:ext>
          </c:extLst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Prior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Sheet1!$Z$9:$Z$11</c:f>
              <c:numCache>
                <c:formatCode>0.0</c:formatCode>
                <c:ptCount val="3"/>
                <c:pt idx="0">
                  <c:v>30.404755787037036</c:v>
                </c:pt>
                <c:pt idx="1">
                  <c:v>60.897167824074074</c:v>
                </c:pt>
                <c:pt idx="2">
                  <c:v>91.335295138888895</c:v>
                </c:pt>
              </c:numCache>
            </c:numRef>
          </c:xVal>
          <c:yVal>
            <c:numRef>
              <c:f>Sheet1!$X$9:$X$11</c:f>
              <c:numCache>
                <c:formatCode>General</c:formatCode>
                <c:ptCount val="3"/>
                <c:pt idx="0">
                  <c:v>49</c:v>
                </c:pt>
                <c:pt idx="1">
                  <c:v>106</c:v>
                </c:pt>
                <c:pt idx="2">
                  <c:v>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14-4647-BD76-4E7FC8DA6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528799"/>
        <c:axId val="2026316975"/>
      </c:scatterChart>
      <c:valAx>
        <c:axId val="2035528799"/>
        <c:scaling>
          <c:orientation val="minMax"/>
          <c:max val="100"/>
          <c:min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300" b="1" i="0" u="none" strike="noStrike" kern="1200" baseline="0">
                    <a:solidFill>
                      <a:schemeClr val="tx1"/>
                    </a:solidFill>
                  </a:rPr>
                  <a:t>Aggregate Route Time Across Test Suite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316975"/>
        <c:crosses val="autoZero"/>
        <c:crossBetween val="midCat"/>
        <c:majorUnit val="10"/>
      </c:valAx>
      <c:valAx>
        <c:axId val="2026316975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2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Small</a:t>
            </a:r>
            <a:r>
              <a:rPr lang="en-CA" baseline="0"/>
              <a:t> Circuits (12% Routable)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lotArea>
      <c:layout>
        <c:manualLayout>
          <c:layoutTarget val="inner"/>
          <c:xMode val="edge"/>
          <c:yMode val="edge"/>
          <c:x val="9.9256109183670255E-2"/>
          <c:y val="8.6709031789673027E-2"/>
          <c:w val="0.42168166505726229"/>
          <c:h val="0.8096719053039730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Baseline:                                  no early/delayed exit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Sheet1!$E$3:$E$5</c:f>
              <c:numCache>
                <c:formatCode>0.0</c:formatCode>
                <c:ptCount val="3"/>
                <c:pt idx="0">
                  <c:v>5.0152974537037043</c:v>
                </c:pt>
                <c:pt idx="1">
                  <c:v>15.01881712962963</c:v>
                </c:pt>
                <c:pt idx="2">
                  <c:v>25.012010416666669</c:v>
                </c:pt>
              </c:numCache>
            </c:numRef>
          </c:xVal>
          <c:yVal>
            <c:numRef>
              <c:f>Sheet1!$C$3:$C$5</c:f>
              <c:numCache>
                <c:formatCode>General</c:formatCode>
                <c:ptCount val="3"/>
                <c:pt idx="0">
                  <c:v>7</c:v>
                </c:pt>
                <c:pt idx="1">
                  <c:v>37</c:v>
                </c:pt>
                <c:pt idx="2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2B-4FB9-AE68-20FF6F7A88DB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Ours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Sheet1!$E$6:$E$8</c:f>
              <c:numCache>
                <c:formatCode>0.0</c:formatCode>
                <c:ptCount val="3"/>
                <c:pt idx="0">
                  <c:v>5.1308657407407408</c:v>
                </c:pt>
                <c:pt idx="1">
                  <c:v>15.383759259259259</c:v>
                </c:pt>
                <c:pt idx="2">
                  <c:v>22.457496527777778</c:v>
                </c:pt>
              </c:numCache>
            </c:numRef>
          </c:xVal>
          <c:yVal>
            <c:numRef>
              <c:f>Sheet1!$C$6:$C$8</c:f>
              <c:numCache>
                <c:formatCode>General</c:formatCode>
                <c:ptCount val="3"/>
                <c:pt idx="0">
                  <c:v>20</c:v>
                </c:pt>
                <c:pt idx="1">
                  <c:v>71</c:v>
                </c:pt>
                <c:pt idx="2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2B-4FB9-AE68-20FF6F7A88DB}"/>
            </c:ext>
          </c:extLst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Prior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Sheet1!$E$9:$E$11</c:f>
              <c:numCache>
                <c:formatCode>0.0</c:formatCode>
                <c:ptCount val="3"/>
                <c:pt idx="0">
                  <c:v>5.1078645833333329</c:v>
                </c:pt>
                <c:pt idx="1">
                  <c:v>15.391421296296297</c:v>
                </c:pt>
                <c:pt idx="2">
                  <c:v>25.654601851851854</c:v>
                </c:pt>
              </c:numCache>
            </c:numRef>
          </c:xVal>
          <c:yVal>
            <c:numRef>
              <c:f>Sheet1!$C$9:$C$11</c:f>
              <c:numCache>
                <c:formatCode>General</c:formatCode>
                <c:ptCount val="3"/>
                <c:pt idx="0">
                  <c:v>3</c:v>
                </c:pt>
                <c:pt idx="1">
                  <c:v>22</c:v>
                </c:pt>
                <c:pt idx="2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2B-4FB9-AE68-20FF6F7A8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528799"/>
        <c:axId val="2026316975"/>
      </c:scatterChart>
      <c:valAx>
        <c:axId val="203552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Cumulative Routing Runtime Across Benchmark</a:t>
                </a:r>
                <a:r>
                  <a:rPr lang="en-CA" baseline="0"/>
                  <a:t> Suite (Days)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316975"/>
        <c:crosses val="autoZero"/>
        <c:crossBetween val="midCat"/>
      </c:valAx>
      <c:valAx>
        <c:axId val="20263169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 Circuits Successfully Routed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28799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58871157481528547"/>
          <c:y val="0.33146609931125076"/>
          <c:w val="0.35943539427918803"/>
          <c:h val="0.3980608402534691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3664</xdr:colOff>
      <xdr:row>13</xdr:row>
      <xdr:rowOff>167059</xdr:rowOff>
    </xdr:from>
    <xdr:to>
      <xdr:col>5</xdr:col>
      <xdr:colOff>337037</xdr:colOff>
      <xdr:row>28</xdr:row>
      <xdr:rowOff>7331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FEF089-E08B-C5C6-21CF-DFBAC891C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4</xdr:rowOff>
    </xdr:from>
    <xdr:to>
      <xdr:col>12</xdr:col>
      <xdr:colOff>435950</xdr:colOff>
      <xdr:row>28</xdr:row>
      <xdr:rowOff>30776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B1494F-2B1A-42E3-AB2B-D8E417017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14</xdr:row>
      <xdr:rowOff>4</xdr:rowOff>
    </xdr:from>
    <xdr:to>
      <xdr:col>19</xdr:col>
      <xdr:colOff>435950</xdr:colOff>
      <xdr:row>28</xdr:row>
      <xdr:rowOff>30776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0F003A-F954-4F88-978C-3C926682E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14</xdr:row>
      <xdr:rowOff>4</xdr:rowOff>
    </xdr:from>
    <xdr:to>
      <xdr:col>27</xdr:col>
      <xdr:colOff>142873</xdr:colOff>
      <xdr:row>28</xdr:row>
      <xdr:rowOff>30776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4ADD86-00DF-48B8-8B61-36133D551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302237</xdr:colOff>
      <xdr:row>29</xdr:row>
      <xdr:rowOff>50372</xdr:rowOff>
    </xdr:from>
    <xdr:to>
      <xdr:col>11</xdr:col>
      <xdr:colOff>224518</xdr:colOff>
      <xdr:row>57</xdr:row>
      <xdr:rowOff>148828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3ECDE2-58AD-47D0-8014-0399DF87D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F92AF-7C4A-4FE0-933A-4FA6CA79ED22}">
  <dimension ref="A1:AA13"/>
  <sheetViews>
    <sheetView tabSelected="1" topLeftCell="J1" zoomScaleNormal="100" workbookViewId="0">
      <selection activeCell="M44" sqref="M44"/>
    </sheetView>
  </sheetViews>
  <sheetFormatPr defaultRowHeight="15" x14ac:dyDescent="0.25"/>
  <cols>
    <col min="2" max="3" width="9.28515625" bestFit="1" customWidth="1"/>
    <col min="4" max="5" width="14" customWidth="1"/>
    <col min="9" max="10" width="9.28515625" bestFit="1" customWidth="1"/>
    <col min="11" max="12" width="13.140625" customWidth="1"/>
    <col min="16" max="17" width="9.28515625" bestFit="1" customWidth="1"/>
    <col min="18" max="19" width="13.140625" customWidth="1"/>
    <col min="23" max="23" width="10.28515625" customWidth="1"/>
    <col min="24" max="24" width="9.28515625" bestFit="1" customWidth="1"/>
    <col min="25" max="25" width="11.5703125" customWidth="1"/>
  </cols>
  <sheetData>
    <row r="1" spans="1:27" s="2" customFormat="1" ht="12.75" x14ac:dyDescent="0.2">
      <c r="A1" s="5" t="s">
        <v>7</v>
      </c>
      <c r="B1" s="5"/>
      <c r="C1" s="5"/>
      <c r="D1" s="5"/>
      <c r="E1" s="4"/>
      <c r="H1" s="5" t="s">
        <v>8</v>
      </c>
      <c r="I1" s="5"/>
      <c r="J1" s="5"/>
      <c r="K1" s="5"/>
      <c r="L1" s="4"/>
      <c r="O1" s="5" t="s">
        <v>9</v>
      </c>
      <c r="P1" s="5"/>
      <c r="Q1" s="5"/>
      <c r="R1" s="5"/>
      <c r="S1" s="4"/>
      <c r="V1" s="5" t="s">
        <v>10</v>
      </c>
      <c r="W1" s="5"/>
      <c r="X1" s="5"/>
      <c r="Y1" s="5"/>
    </row>
    <row r="2" spans="1:27" s="2" customFormat="1" ht="12.75" x14ac:dyDescent="0.2">
      <c r="A2" s="2" t="s">
        <v>0</v>
      </c>
      <c r="B2" s="1" t="s">
        <v>1</v>
      </c>
      <c r="C2" s="1" t="s">
        <v>2</v>
      </c>
      <c r="D2" s="3" t="s">
        <v>3</v>
      </c>
      <c r="E2" s="3" t="s">
        <v>11</v>
      </c>
      <c r="F2" s="2" t="s">
        <v>12</v>
      </c>
      <c r="H2" s="2" t="s">
        <v>0</v>
      </c>
      <c r="I2" s="1" t="s">
        <v>1</v>
      </c>
      <c r="J2" s="1" t="s">
        <v>2</v>
      </c>
      <c r="K2" s="3" t="s">
        <v>3</v>
      </c>
      <c r="L2" s="3" t="s">
        <v>11</v>
      </c>
      <c r="M2" s="2" t="s">
        <v>12</v>
      </c>
      <c r="O2" s="2" t="s">
        <v>0</v>
      </c>
      <c r="P2" s="1" t="s">
        <v>1</v>
      </c>
      <c r="Q2" s="1" t="s">
        <v>2</v>
      </c>
      <c r="R2" s="3" t="s">
        <v>3</v>
      </c>
      <c r="S2" s="3" t="s">
        <v>11</v>
      </c>
      <c r="V2" s="2" t="s">
        <v>0</v>
      </c>
      <c r="W2" s="1" t="s">
        <v>1</v>
      </c>
      <c r="X2" s="1" t="s">
        <v>2</v>
      </c>
      <c r="Y2" s="3" t="s">
        <v>3</v>
      </c>
      <c r="Z2" s="3" t="s">
        <v>11</v>
      </c>
    </row>
    <row r="3" spans="1:27" s="2" customFormat="1" ht="12.75" x14ac:dyDescent="0.2">
      <c r="A3" s="2" t="s">
        <v>14</v>
      </c>
      <c r="B3" s="1">
        <v>5</v>
      </c>
      <c r="C3" s="1">
        <v>7</v>
      </c>
      <c r="D3" s="3">
        <v>433321.7</v>
      </c>
      <c r="E3" s="3">
        <f t="shared" ref="E3:E11" si="0">D3/(24*60*60)</f>
        <v>5.0152974537037043</v>
      </c>
      <c r="H3" s="2" t="s">
        <v>4</v>
      </c>
      <c r="I3" s="1">
        <v>10</v>
      </c>
      <c r="J3" s="1">
        <v>9</v>
      </c>
      <c r="K3" s="3">
        <v>865486.4</v>
      </c>
      <c r="L3" s="3">
        <f t="shared" ref="L3:L11" si="1">K3/(24*60*60)</f>
        <v>10.017203703703704</v>
      </c>
      <c r="O3" s="2" t="s">
        <v>4</v>
      </c>
      <c r="P3" s="1">
        <v>25</v>
      </c>
      <c r="Q3" s="1">
        <v>46</v>
      </c>
      <c r="R3" s="3">
        <v>2163270</v>
      </c>
      <c r="S3" s="3">
        <f t="shared" ref="S3:S11" si="2">R3/(24*60*60)</f>
        <v>25.037847222222222</v>
      </c>
      <c r="V3" s="2" t="s">
        <v>4</v>
      </c>
      <c r="W3" s="1">
        <v>30</v>
      </c>
      <c r="X3" s="1">
        <v>49</v>
      </c>
      <c r="Y3" s="3">
        <v>2595423.6</v>
      </c>
      <c r="Z3" s="3">
        <f t="shared" ref="Z3:Z11" si="3">Y3/(24*60*60)</f>
        <v>30.039625000000001</v>
      </c>
    </row>
    <row r="4" spans="1:27" s="2" customFormat="1" ht="12.75" x14ac:dyDescent="0.2">
      <c r="A4" s="2" t="s">
        <v>4</v>
      </c>
      <c r="B4" s="1">
        <v>15</v>
      </c>
      <c r="C4" s="1">
        <v>37</v>
      </c>
      <c r="D4" s="3">
        <v>1297625.8</v>
      </c>
      <c r="E4" s="3">
        <f t="shared" si="0"/>
        <v>15.01881712962963</v>
      </c>
      <c r="H4" s="2" t="s">
        <v>4</v>
      </c>
      <c r="I4" s="1">
        <v>30</v>
      </c>
      <c r="J4" s="1">
        <v>54</v>
      </c>
      <c r="K4" s="3">
        <v>2592882.9</v>
      </c>
      <c r="L4" s="3">
        <f t="shared" si="1"/>
        <v>30.01021875</v>
      </c>
      <c r="O4" s="2" t="s">
        <v>4</v>
      </c>
      <c r="P4" s="1">
        <v>50</v>
      </c>
      <c r="Q4" s="1">
        <v>87</v>
      </c>
      <c r="R4" s="3">
        <v>4322727.5</v>
      </c>
      <c r="S4" s="3">
        <f t="shared" si="2"/>
        <v>50.03156828703704</v>
      </c>
      <c r="V4" s="2" t="s">
        <v>4</v>
      </c>
      <c r="W4" s="1">
        <v>60</v>
      </c>
      <c r="X4" s="1">
        <v>113</v>
      </c>
      <c r="Y4" s="3">
        <v>5188729.7</v>
      </c>
      <c r="Z4" s="3">
        <f t="shared" si="3"/>
        <v>60.054741898148151</v>
      </c>
    </row>
    <row r="5" spans="1:27" s="2" customFormat="1" ht="12.75" x14ac:dyDescent="0.2">
      <c r="A5" s="2" t="s">
        <v>4</v>
      </c>
      <c r="B5" s="1">
        <v>25</v>
      </c>
      <c r="C5" s="1">
        <v>70</v>
      </c>
      <c r="D5" s="3">
        <v>2161037.7000000002</v>
      </c>
      <c r="E5" s="3">
        <f t="shared" si="0"/>
        <v>25.012010416666669</v>
      </c>
      <c r="H5" s="2" t="s">
        <v>4</v>
      </c>
      <c r="I5" s="1">
        <v>50</v>
      </c>
      <c r="J5" s="1">
        <v>86</v>
      </c>
      <c r="K5" s="3">
        <v>4320538.7</v>
      </c>
      <c r="L5" s="3">
        <f t="shared" si="1"/>
        <v>50.006234953703704</v>
      </c>
      <c r="O5" s="2" t="s">
        <v>4</v>
      </c>
      <c r="P5" s="1">
        <v>75</v>
      </c>
      <c r="Q5" s="1">
        <v>138</v>
      </c>
      <c r="R5" s="3">
        <v>6481414.5</v>
      </c>
      <c r="S5" s="3">
        <f t="shared" si="2"/>
        <v>75.016371527777778</v>
      </c>
      <c r="V5" s="2" t="s">
        <v>4</v>
      </c>
      <c r="W5" s="1">
        <v>90</v>
      </c>
      <c r="X5" s="1">
        <v>173</v>
      </c>
      <c r="Y5" s="3">
        <v>7780689</v>
      </c>
      <c r="Z5" s="3">
        <f t="shared" si="3"/>
        <v>90.054270833333334</v>
      </c>
    </row>
    <row r="6" spans="1:27" s="2" customFormat="1" ht="12.75" x14ac:dyDescent="0.2">
      <c r="A6" s="2" t="s">
        <v>5</v>
      </c>
      <c r="B6" s="1">
        <v>5</v>
      </c>
      <c r="C6" s="1">
        <v>20</v>
      </c>
      <c r="D6" s="3">
        <v>443306.8</v>
      </c>
      <c r="E6" s="3">
        <f t="shared" si="0"/>
        <v>5.1308657407407408</v>
      </c>
      <c r="H6" s="2" t="s">
        <v>5</v>
      </c>
      <c r="I6" s="1">
        <v>10</v>
      </c>
      <c r="J6" s="1">
        <v>28</v>
      </c>
      <c r="K6" s="3">
        <v>882348.5</v>
      </c>
      <c r="L6" s="3">
        <f t="shared" si="1"/>
        <v>10.212366898148149</v>
      </c>
      <c r="O6" s="2" t="s">
        <v>5</v>
      </c>
      <c r="P6" s="1">
        <v>25</v>
      </c>
      <c r="Q6" s="1">
        <v>112</v>
      </c>
      <c r="R6" s="3">
        <v>2204781.7000000002</v>
      </c>
      <c r="S6" s="3">
        <f t="shared" si="2"/>
        <v>25.518306712962964</v>
      </c>
      <c r="V6" s="2" t="s">
        <v>5</v>
      </c>
      <c r="W6" s="1">
        <v>30</v>
      </c>
      <c r="X6" s="1">
        <v>121</v>
      </c>
      <c r="Y6" s="3">
        <v>2625903.7000000002</v>
      </c>
      <c r="Z6" s="3">
        <f t="shared" si="3"/>
        <v>30.392403935185186</v>
      </c>
    </row>
    <row r="7" spans="1:27" s="2" customFormat="1" ht="12.75" x14ac:dyDescent="0.2">
      <c r="A7" s="2" t="s">
        <v>5</v>
      </c>
      <c r="B7" s="1">
        <v>15</v>
      </c>
      <c r="C7" s="1">
        <v>71</v>
      </c>
      <c r="D7" s="3">
        <v>1329156.8</v>
      </c>
      <c r="E7" s="3">
        <f t="shared" si="0"/>
        <v>15.383759259259259</v>
      </c>
      <c r="H7" s="2" t="s">
        <v>5</v>
      </c>
      <c r="I7" s="1">
        <v>30</v>
      </c>
      <c r="J7" s="1">
        <v>121</v>
      </c>
      <c r="K7" s="3">
        <v>2645725.7999999998</v>
      </c>
      <c r="L7" s="3">
        <f t="shared" si="1"/>
        <v>30.621826388888888</v>
      </c>
      <c r="O7" s="2" t="s">
        <v>5</v>
      </c>
      <c r="P7" s="1">
        <v>50</v>
      </c>
      <c r="Q7" s="1">
        <v>224</v>
      </c>
      <c r="R7" s="3">
        <v>4395288.2</v>
      </c>
      <c r="S7" s="3">
        <f t="shared" si="2"/>
        <v>50.871391203703709</v>
      </c>
      <c r="V7" s="2" t="s">
        <v>5</v>
      </c>
      <c r="W7" s="1">
        <v>60</v>
      </c>
      <c r="X7" s="1">
        <v>242</v>
      </c>
      <c r="Y7" s="3">
        <v>5255183.5</v>
      </c>
      <c r="Z7" s="3">
        <f t="shared" si="3"/>
        <v>60.823883101851855</v>
      </c>
    </row>
    <row r="8" spans="1:27" s="2" customFormat="1" ht="12.75" x14ac:dyDescent="0.2">
      <c r="A8" s="2" t="s">
        <v>5</v>
      </c>
      <c r="B8" s="1">
        <v>25</v>
      </c>
      <c r="C8" s="1">
        <v>104</v>
      </c>
      <c r="D8" s="3">
        <v>1940327.7</v>
      </c>
      <c r="E8" s="3">
        <f t="shared" si="0"/>
        <v>22.457496527777778</v>
      </c>
      <c r="H8" s="2" t="s">
        <v>5</v>
      </c>
      <c r="I8" s="1">
        <v>50</v>
      </c>
      <c r="J8" s="1">
        <v>202</v>
      </c>
      <c r="K8" s="3">
        <v>4403484.0999999996</v>
      </c>
      <c r="L8" s="3">
        <f t="shared" si="1"/>
        <v>50.966251157407406</v>
      </c>
      <c r="O8" s="2" t="s">
        <v>5</v>
      </c>
      <c r="P8" s="1">
        <v>75</v>
      </c>
      <c r="Q8" s="1">
        <v>334</v>
      </c>
      <c r="R8" s="3">
        <v>6598068.4000000004</v>
      </c>
      <c r="S8" s="3">
        <f t="shared" si="2"/>
        <v>76.366532407407405</v>
      </c>
      <c r="V8" s="2" t="s">
        <v>5</v>
      </c>
      <c r="W8" s="1">
        <v>90</v>
      </c>
      <c r="X8" s="1">
        <v>358</v>
      </c>
      <c r="Y8" s="3">
        <v>7887116.4000000004</v>
      </c>
      <c r="Z8" s="3">
        <f t="shared" si="3"/>
        <v>91.28606944444445</v>
      </c>
    </row>
    <row r="9" spans="1:27" s="2" customFormat="1" ht="12.75" x14ac:dyDescent="0.2">
      <c r="A9" s="2" t="s">
        <v>6</v>
      </c>
      <c r="B9" s="1">
        <v>5</v>
      </c>
      <c r="C9" s="1">
        <v>3</v>
      </c>
      <c r="D9" s="3">
        <v>441319.5</v>
      </c>
      <c r="E9" s="3">
        <f t="shared" si="0"/>
        <v>5.1078645833333329</v>
      </c>
      <c r="F9" s="2">
        <f>C6/C9</f>
        <v>6.666666666666667</v>
      </c>
      <c r="H9" s="2" t="s">
        <v>6</v>
      </c>
      <c r="I9" s="1">
        <v>10</v>
      </c>
      <c r="J9" s="1">
        <v>8</v>
      </c>
      <c r="K9" s="3">
        <v>879512.5</v>
      </c>
      <c r="L9" s="3">
        <f t="shared" si="1"/>
        <v>10.179542824074074</v>
      </c>
      <c r="M9" s="2">
        <f>J6/J9</f>
        <v>3.5</v>
      </c>
      <c r="O9" s="2" t="s">
        <v>6</v>
      </c>
      <c r="P9" s="1">
        <v>25</v>
      </c>
      <c r="Q9" s="1">
        <v>36</v>
      </c>
      <c r="R9" s="3">
        <v>2193248.1</v>
      </c>
      <c r="S9" s="3">
        <f t="shared" si="2"/>
        <v>25.384815972222224</v>
      </c>
      <c r="T9" s="2">
        <f>Q6/Q9</f>
        <v>3.1111111111111112</v>
      </c>
      <c r="V9" s="2" t="s">
        <v>6</v>
      </c>
      <c r="W9" s="1">
        <v>30</v>
      </c>
      <c r="X9" s="1">
        <v>49</v>
      </c>
      <c r="Y9" s="3">
        <v>2626970.9</v>
      </c>
      <c r="Z9" s="3">
        <f t="shared" si="3"/>
        <v>30.404755787037036</v>
      </c>
      <c r="AA9" s="2">
        <f>X6/X9</f>
        <v>2.4693877551020407</v>
      </c>
    </row>
    <row r="10" spans="1:27" s="2" customFormat="1" ht="12.75" x14ac:dyDescent="0.2">
      <c r="A10" s="2" t="s">
        <v>6</v>
      </c>
      <c r="B10" s="1">
        <v>15</v>
      </c>
      <c r="C10" s="1">
        <v>22</v>
      </c>
      <c r="D10" s="3">
        <v>1329818.8</v>
      </c>
      <c r="E10" s="3">
        <f t="shared" si="0"/>
        <v>15.391421296296297</v>
      </c>
      <c r="F10" s="2">
        <f>C7/C10</f>
        <v>3.2272727272727271</v>
      </c>
      <c r="H10" s="2" t="s">
        <v>6</v>
      </c>
      <c r="I10" s="1">
        <v>30</v>
      </c>
      <c r="J10" s="1">
        <v>42</v>
      </c>
      <c r="K10" s="3">
        <v>2642178.2000000002</v>
      </c>
      <c r="L10" s="3">
        <f t="shared" si="1"/>
        <v>30.580766203703707</v>
      </c>
      <c r="M10" s="2">
        <f>J7/J10</f>
        <v>2.8809523809523809</v>
      </c>
      <c r="O10" s="2" t="s">
        <v>6</v>
      </c>
      <c r="P10" s="1">
        <v>50</v>
      </c>
      <c r="Q10" s="1">
        <v>69</v>
      </c>
      <c r="R10" s="3">
        <v>4392532</v>
      </c>
      <c r="S10" s="3">
        <f t="shared" si="2"/>
        <v>50.839490740740743</v>
      </c>
      <c r="T10" s="2">
        <f>Q7/Q10</f>
        <v>3.2463768115942031</v>
      </c>
      <c r="V10" s="2" t="s">
        <v>6</v>
      </c>
      <c r="W10" s="1">
        <v>60</v>
      </c>
      <c r="X10" s="1">
        <v>106</v>
      </c>
      <c r="Y10" s="3">
        <v>5261515.3</v>
      </c>
      <c r="Z10" s="3">
        <f t="shared" si="3"/>
        <v>60.897167824074074</v>
      </c>
      <c r="AA10" s="2">
        <f>X7/X10</f>
        <v>2.2830188679245285</v>
      </c>
    </row>
    <row r="11" spans="1:27" s="2" customFormat="1" ht="12.75" x14ac:dyDescent="0.2">
      <c r="A11" s="2" t="s">
        <v>6</v>
      </c>
      <c r="B11" s="1">
        <v>25</v>
      </c>
      <c r="C11" s="1">
        <v>42</v>
      </c>
      <c r="D11" s="3">
        <v>2216557.6</v>
      </c>
      <c r="E11" s="3">
        <f t="shared" si="0"/>
        <v>25.654601851851854</v>
      </c>
      <c r="F11" s="2">
        <f>C8/C11</f>
        <v>2.4761904761904763</v>
      </c>
      <c r="H11" s="2" t="s">
        <v>6</v>
      </c>
      <c r="I11" s="1">
        <v>50</v>
      </c>
      <c r="J11" s="1">
        <v>69</v>
      </c>
      <c r="K11" s="3">
        <v>4405303.8</v>
      </c>
      <c r="L11" s="3">
        <f t="shared" si="1"/>
        <v>50.987312499999994</v>
      </c>
      <c r="M11" s="2">
        <f>J8/J11</f>
        <v>2.9275362318840581</v>
      </c>
      <c r="O11" s="2" t="s">
        <v>6</v>
      </c>
      <c r="P11" s="1">
        <v>75</v>
      </c>
      <c r="Q11" s="1">
        <v>116</v>
      </c>
      <c r="R11" s="3">
        <v>6590302.9000000004</v>
      </c>
      <c r="S11" s="3">
        <f t="shared" si="2"/>
        <v>76.276653935185195</v>
      </c>
      <c r="T11" s="2">
        <f>Q8/Q11</f>
        <v>2.8793103448275863</v>
      </c>
      <c r="V11" s="2" t="s">
        <v>6</v>
      </c>
      <c r="W11" s="1">
        <v>90</v>
      </c>
      <c r="X11" s="1">
        <v>172</v>
      </c>
      <c r="Y11" s="3">
        <v>7891369.5</v>
      </c>
      <c r="Z11" s="3">
        <f t="shared" si="3"/>
        <v>91.335295138888895</v>
      </c>
      <c r="AA11" s="2">
        <f>X8/X11</f>
        <v>2.0813953488372094</v>
      </c>
    </row>
    <row r="13" spans="1:27" x14ac:dyDescent="0.25">
      <c r="A13" s="5" t="s">
        <v>13</v>
      </c>
      <c r="B13" s="5"/>
      <c r="C13">
        <f>AVERAGE(F9,F10,F11,M9,M10,M11,T9,T10,T11,AA9,AA10,AA11)</f>
        <v>3.1457682268635825</v>
      </c>
    </row>
  </sheetData>
  <autoFilter ref="V2:Z2" xr:uid="{F7AF92AF-7C4A-4FE0-933A-4FA6CA79ED22}">
    <sortState xmlns:xlrd2="http://schemas.microsoft.com/office/spreadsheetml/2017/richdata2" ref="V3:Z11">
      <sortCondition ref="V2"/>
    </sortState>
  </autoFilter>
  <mergeCells count="5">
    <mergeCell ref="A1:D1"/>
    <mergeCell ref="H1:K1"/>
    <mergeCell ref="O1:R1"/>
    <mergeCell ref="V1:Y1"/>
    <mergeCell ref="A13:B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David Gunter</dc:creator>
  <cp:lastModifiedBy>Andrew David Gunter</cp:lastModifiedBy>
  <dcterms:created xsi:type="dcterms:W3CDTF">2025-03-28T11:04:20Z</dcterms:created>
  <dcterms:modified xsi:type="dcterms:W3CDTF">2025-06-21T07:15:16Z</dcterms:modified>
</cp:coreProperties>
</file>