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Videos\"/>
    </mc:Choice>
  </mc:AlternateContent>
  <bookViews>
    <workbookView xWindow="-120" yWindow="-120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E50" i="1"/>
  <c r="G50" i="1" s="1"/>
  <c r="H50" i="1" s="1"/>
  <c r="I50" i="1" s="1"/>
  <c r="F35" i="1"/>
  <c r="E35" i="1"/>
  <c r="G35" i="1" l="1"/>
  <c r="H35" i="1" s="1"/>
  <c r="I35" i="1" s="1"/>
  <c r="D51" i="1"/>
  <c r="J50" i="1"/>
  <c r="J11" i="1"/>
  <c r="I11" i="1"/>
  <c r="G11" i="1" l="1"/>
  <c r="H11" i="1" s="1"/>
  <c r="L11" i="1" s="1"/>
  <c r="M11" i="1" s="1"/>
  <c r="D36" i="1"/>
  <c r="J35" i="1"/>
  <c r="K11" i="1"/>
  <c r="F51" i="1"/>
  <c r="E51" i="1"/>
  <c r="E12" i="1"/>
  <c r="I12" i="1" s="1"/>
  <c r="F12" i="1"/>
  <c r="J12" i="1" s="1"/>
  <c r="G51" i="1" l="1"/>
  <c r="H51" i="1" s="1"/>
  <c r="I51" i="1" s="1"/>
  <c r="J51" i="1" s="1"/>
  <c r="E36" i="1"/>
  <c r="F36" i="1"/>
  <c r="G12" i="1"/>
  <c r="H12" i="1" s="1"/>
  <c r="K12" i="1"/>
  <c r="G36" i="1" l="1"/>
  <c r="H36" i="1" s="1"/>
  <c r="I36" i="1" s="1"/>
  <c r="D52" i="1"/>
  <c r="E52" i="1" s="1"/>
  <c r="D37" i="1"/>
  <c r="J36" i="1"/>
  <c r="F52" i="1"/>
  <c r="F13" i="1"/>
  <c r="J13" i="1" s="1"/>
  <c r="L12" i="1"/>
  <c r="M12" i="1" s="1"/>
  <c r="E13" i="1"/>
  <c r="I13" i="1" s="1"/>
  <c r="K13" i="1" s="1"/>
  <c r="G52" i="1" l="1"/>
  <c r="H52" i="1" s="1"/>
  <c r="I52" i="1" s="1"/>
  <c r="D53" i="1" s="1"/>
  <c r="E37" i="1"/>
  <c r="F37" i="1"/>
  <c r="G13" i="1"/>
  <c r="H13" i="1" s="1"/>
  <c r="J52" i="1" l="1"/>
  <c r="G37" i="1"/>
  <c r="H37" i="1" s="1"/>
  <c r="I37" i="1" s="1"/>
  <c r="F53" i="1"/>
  <c r="E53" i="1"/>
  <c r="G53" i="1" s="1"/>
  <c r="H53" i="1" s="1"/>
  <c r="I53" i="1" s="1"/>
  <c r="L13" i="1"/>
  <c r="M13" i="1" s="1"/>
  <c r="E14" i="1"/>
  <c r="I14" i="1" s="1"/>
  <c r="F14" i="1"/>
  <c r="J14" i="1" s="1"/>
  <c r="G14" i="1" l="1"/>
  <c r="H14" i="1" s="1"/>
  <c r="L14" i="1" s="1"/>
  <c r="M14" i="1" s="1"/>
  <c r="D38" i="1"/>
  <c r="J37" i="1"/>
  <c r="J53" i="1"/>
  <c r="D54" i="1"/>
  <c r="K14" i="1"/>
  <c r="F15" i="1" l="1"/>
  <c r="J15" i="1" s="1"/>
  <c r="E15" i="1"/>
  <c r="I15" i="1" s="1"/>
  <c r="K15" i="1" s="1"/>
  <c r="E38" i="1"/>
  <c r="F38" i="1"/>
  <c r="E54" i="1"/>
  <c r="F54" i="1"/>
  <c r="G38" i="1" l="1"/>
  <c r="H38" i="1" s="1"/>
  <c r="I38" i="1" s="1"/>
  <c r="J38" i="1" s="1"/>
  <c r="G15" i="1"/>
  <c r="H15" i="1" s="1"/>
  <c r="G54" i="1"/>
  <c r="H54" i="1" s="1"/>
  <c r="I54" i="1" s="1"/>
  <c r="D55" i="1" s="1"/>
  <c r="D39" i="1" l="1"/>
  <c r="F39" i="1" s="1"/>
  <c r="E16" i="1"/>
  <c r="I16" i="1" s="1"/>
  <c r="F16" i="1"/>
  <c r="J16" i="1" s="1"/>
  <c r="L15" i="1"/>
  <c r="M15" i="1" s="1"/>
  <c r="J54" i="1"/>
  <c r="E39" i="1"/>
  <c r="F55" i="1"/>
  <c r="E55" i="1"/>
  <c r="G16" i="1" l="1"/>
  <c r="H16" i="1" s="1"/>
  <c r="F17" i="1" s="1"/>
  <c r="J17" i="1" s="1"/>
  <c r="K16" i="1"/>
  <c r="G55" i="1"/>
  <c r="H55" i="1" s="1"/>
  <c r="I55" i="1" s="1"/>
  <c r="J55" i="1" s="1"/>
  <c r="G39" i="1"/>
  <c r="H39" i="1" s="1"/>
  <c r="I39" i="1" s="1"/>
  <c r="D40" i="1" s="1"/>
  <c r="D56" i="1"/>
  <c r="J39" i="1" l="1"/>
  <c r="L16" i="1"/>
  <c r="M16" i="1" s="1"/>
  <c r="E17" i="1"/>
  <c r="I17" i="1" s="1"/>
  <c r="K17" i="1" s="1"/>
  <c r="F40" i="1"/>
  <c r="E40" i="1"/>
  <c r="G40" i="1" s="1"/>
  <c r="H40" i="1" s="1"/>
  <c r="I40" i="1" s="1"/>
  <c r="E56" i="1"/>
  <c r="F56" i="1"/>
  <c r="G17" i="1" l="1"/>
  <c r="H17" i="1" s="1"/>
  <c r="D41" i="1"/>
  <c r="J40" i="1"/>
  <c r="G56" i="1"/>
  <c r="H56" i="1" s="1"/>
  <c r="I56" i="1" s="1"/>
  <c r="D57" i="1" s="1"/>
  <c r="J56" i="1"/>
  <c r="F18" i="1" l="1"/>
  <c r="J18" i="1" s="1"/>
  <c r="L17" i="1"/>
  <c r="M17" i="1" s="1"/>
  <c r="E18" i="1"/>
  <c r="I18" i="1" s="1"/>
  <c r="K18" i="1" s="1"/>
  <c r="F41" i="1"/>
  <c r="E41" i="1"/>
  <c r="F57" i="1"/>
  <c r="E57" i="1"/>
  <c r="G57" i="1" l="1"/>
  <c r="H57" i="1" s="1"/>
  <c r="I57" i="1" s="1"/>
  <c r="J57" i="1" s="1"/>
  <c r="G18" i="1"/>
  <c r="H18" i="1" s="1"/>
  <c r="G41" i="1"/>
  <c r="H41" i="1" s="1"/>
  <c r="I41" i="1" s="1"/>
  <c r="L18" i="1" l="1"/>
  <c r="M18" i="1" s="1"/>
  <c r="F19" i="1"/>
  <c r="J19" i="1" s="1"/>
  <c r="E19" i="1"/>
  <c r="I19" i="1" s="1"/>
  <c r="K19" i="1" s="1"/>
  <c r="D42" i="1"/>
  <c r="J41" i="1"/>
  <c r="G19" i="1" l="1"/>
  <c r="H19" i="1" s="1"/>
  <c r="E42" i="1"/>
  <c r="F42" i="1"/>
  <c r="G42" i="1" l="1"/>
  <c r="H42" i="1" s="1"/>
  <c r="I42" i="1" s="1"/>
  <c r="J42" i="1" s="1"/>
  <c r="L19" i="1"/>
  <c r="M19" i="1" s="1"/>
  <c r="E20" i="1"/>
  <c r="I20" i="1" s="1"/>
  <c r="F20" i="1"/>
  <c r="J20" i="1" s="1"/>
  <c r="G20" i="1" s="1"/>
  <c r="H20" i="1" s="1"/>
  <c r="L20" i="1" s="1"/>
  <c r="M20" i="1" s="1"/>
  <c r="K20" i="1" l="1"/>
</calcChain>
</file>

<file path=xl/sharedStrings.xml><?xml version="1.0" encoding="utf-8"?>
<sst xmlns="http://schemas.openxmlformats.org/spreadsheetml/2006/main" count="46" uniqueCount="38">
  <si>
    <t>f(x)</t>
  </si>
  <si>
    <t>a</t>
  </si>
  <si>
    <t>b</t>
  </si>
  <si>
    <t>f(a)</t>
  </si>
  <si>
    <t>f(b)</t>
  </si>
  <si>
    <t>Jawaban :</t>
  </si>
  <si>
    <t>ITERASI</t>
  </si>
  <si>
    <t>x</t>
  </si>
  <si>
    <t>f(a)xF(b)</t>
  </si>
  <si>
    <t>|f(x)|</t>
  </si>
  <si>
    <t>Error</t>
  </si>
  <si>
    <t>Dik :</t>
  </si>
  <si>
    <t>Jawab :</t>
  </si>
  <si>
    <t>x1 = 0</t>
  </si>
  <si>
    <t>iterasi</t>
  </si>
  <si>
    <t>x1</t>
  </si>
  <si>
    <t>f(x1)</t>
  </si>
  <si>
    <t>f'(x1)</t>
  </si>
  <si>
    <t>x2</t>
  </si>
  <si>
    <t>f(x2)</t>
  </si>
  <si>
    <t>Bukan Angka</t>
  </si>
  <si>
    <t>2,171178 =</t>
  </si>
  <si>
    <t>0,700019 =</t>
  </si>
  <si>
    <t>0,0704SR23 =</t>
  </si>
  <si>
    <t>Setelah dilakukan pembulatan 4 angka signifikan menjadi :</t>
  </si>
  <si>
    <r>
      <t>F'(x) = 4x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+ 6x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- 3</t>
    </r>
  </si>
  <si>
    <r>
      <t>F(x) = x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+ 2x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- 3x - 4 = 0</t>
    </r>
  </si>
  <si>
    <t>Keterangan</t>
  </si>
  <si>
    <t>|f(x2)|</t>
  </si>
  <si>
    <t>x1 = 1</t>
  </si>
  <si>
    <t xml:space="preserve">Toleransi Error </t>
  </si>
  <si>
    <t>Di iterasi ke 3 akarnya = -1,916494696, dengan Galat = 1,16167415149018</t>
  </si>
  <si>
    <t>Di iterasi ke 3 akarnya = -1,341049052, dengan Galat = 0,034659497</t>
  </si>
  <si>
    <t>227006109 - YOGA FAHRIZAL - D</t>
  </si>
  <si>
    <t>1. Tentukan akar penyelesaian f(x) = 2x 3+x 2 - 5x - 4 = 0 pada interval [1.5, 2] menggunakan metode Regula Falsi dengan toleransi error 0,0001 dan sampai iterasi ke 3! (Nilai 40)</t>
  </si>
  <si>
    <t>2. Selesaikan persamaan : f(x) = x4 + 2x 3 – 3 x – 4 = 0 dengan Metode Newton Rpshon dan nilai perkiaraan awal x1 = 0 dan x2= 1 dengan toleransi error 0,0001 dan sampai iterasi ke 3, kemudian hitung pula besar galat perhitungannya! (Nilai 40)</t>
  </si>
  <si>
    <t>3. Bulatkan hingga 4 angka signifikan dan sebutkan berapa angka signifikannya untuk
bilangan berikut! (Nilai 20)
2, 171178 ≈ ...... ...... ( ... angka signifikan)
0, 700019 ≈ ...... ...... ( ... angka signifikan)
0, 0704SR23 ≈ ... ......... ( ... angka signifikan)</t>
  </si>
  <si>
    <t>0,7000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</si>
</sst>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28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zoomScale="55" zoomScaleNormal="55" workbookViewId="0">
      <selection activeCell="F68" sqref="F68"/>
    </sheetView>
  </sheetViews>
  <sheetFormatPr defaultRowHeight="15" x14ac:dyDescent="0.25"/>
  <cols>
    <col min="4" max="4" width="21.7109375" customWidth="1"/>
    <col min="5" max="5" width="17.42578125" customWidth="1"/>
    <col min="6" max="6" width="28.140625" customWidth="1"/>
    <col min="7" max="7" width="33.140625" customWidth="1"/>
    <col min="8" max="8" width="21.42578125" customWidth="1"/>
    <col min="9" max="9" width="28.42578125" customWidth="1"/>
    <col min="10" max="10" width="15.42578125" customWidth="1"/>
    <col min="11" max="11" width="21.5703125" customWidth="1"/>
    <col min="12" max="12" width="16.5703125" customWidth="1"/>
    <col min="13" max="13" width="16.7109375" customWidth="1"/>
    <col min="15" max="15" width="12.28515625" customWidth="1"/>
  </cols>
  <sheetData>
    <row r="1" spans="1:15" x14ac:dyDescent="0.25">
      <c r="A1" s="19" t="s">
        <v>33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6" spans="1:15" ht="30" customHeight="1" x14ac:dyDescent="0.3">
      <c r="B6" s="21" t="s">
        <v>34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8" spans="1:15" x14ac:dyDescent="0.25">
      <c r="C8" s="4" t="s">
        <v>5</v>
      </c>
    </row>
    <row r="10" spans="1:15" x14ac:dyDescent="0.25">
      <c r="D10" s="5" t="s">
        <v>6</v>
      </c>
      <c r="E10" s="5" t="s">
        <v>1</v>
      </c>
      <c r="F10" s="5" t="s">
        <v>2</v>
      </c>
      <c r="G10" s="5" t="s">
        <v>7</v>
      </c>
      <c r="H10" s="5" t="s">
        <v>0</v>
      </c>
      <c r="I10" s="5" t="s">
        <v>3</v>
      </c>
      <c r="J10" s="5" t="s">
        <v>4</v>
      </c>
      <c r="K10" s="5" t="s">
        <v>8</v>
      </c>
      <c r="L10" s="5" t="s">
        <v>9</v>
      </c>
      <c r="M10" s="5" t="s">
        <v>10</v>
      </c>
    </row>
    <row r="11" spans="1:15" x14ac:dyDescent="0.25">
      <c r="D11" s="1">
        <v>1</v>
      </c>
      <c r="E11" s="3">
        <v>1.5</v>
      </c>
      <c r="F11" s="3">
        <v>2</v>
      </c>
      <c r="G11" s="3">
        <f>((J11*E11)-(I11*F11))/(J11-I11)</f>
        <v>1.6470588235294117</v>
      </c>
      <c r="H11" s="6">
        <f>2*G11^3+G11^2-5*G11-4</f>
        <v>-0.58619987787502481</v>
      </c>
      <c r="I11" s="3">
        <f>2*E11^3+E11^2-5*E11-4</f>
        <v>-2.5</v>
      </c>
      <c r="J11" s="3">
        <f>2*F11^3+F11^2-5*F11-4</f>
        <v>6</v>
      </c>
      <c r="K11" s="3">
        <f>I11*J11</f>
        <v>-15</v>
      </c>
      <c r="L11" s="3">
        <f>ABS(H11)</f>
        <v>0.58619987787502481</v>
      </c>
      <c r="M11" s="3">
        <f>IF(L11&gt;0.0001,L11,"STOP")</f>
        <v>0.58619987787502481</v>
      </c>
    </row>
    <row r="12" spans="1:15" x14ac:dyDescent="0.25">
      <c r="D12" s="1">
        <v>2</v>
      </c>
      <c r="E12" s="3">
        <f>IF(H11*I11&gt;0,G11,E11)</f>
        <v>1.6470588235294117</v>
      </c>
      <c r="F12" s="3">
        <f>IF(H11*I11&lt;0,G11,F11)</f>
        <v>2</v>
      </c>
      <c r="G12" s="3">
        <f t="shared" ref="G12" si="0">((J12*E12)-(I12*F12))/(J12-I12)</f>
        <v>1.6784720934544781</v>
      </c>
      <c r="H12" s="6">
        <f t="shared" ref="H12:H20" si="1">2*G12^3+G12^2-5*G12-4</f>
        <v>-0.11767855476121802</v>
      </c>
      <c r="I12" s="3">
        <f t="shared" ref="I12" si="2">2*E12^3+E12^2-5*E12-4</f>
        <v>-0.58619987787502481</v>
      </c>
      <c r="J12" s="3">
        <f t="shared" ref="J12" si="3">2*F12^3+F12^2-5*F12-4</f>
        <v>6</v>
      </c>
      <c r="K12" s="3">
        <f t="shared" ref="K12:K20" si="4">I12*J12</f>
        <v>-3.5171992672501489</v>
      </c>
      <c r="L12" s="3">
        <f t="shared" ref="L12:L20" si="5">ABS(H12)</f>
        <v>0.11767855476121802</v>
      </c>
      <c r="M12" s="3">
        <f t="shared" ref="M12:M20" si="6">IF(L12&gt;0.0001,L12,"STOP")</f>
        <v>0.11767855476121802</v>
      </c>
    </row>
    <row r="13" spans="1:15" x14ac:dyDescent="0.25">
      <c r="D13" s="1">
        <v>3</v>
      </c>
      <c r="E13" s="3">
        <f t="shared" ref="E13:E17" si="7">IF(H12*I12&gt;0,G12,E12)</f>
        <v>1.6784720934544781</v>
      </c>
      <c r="F13" s="3">
        <f t="shared" ref="F13:F17" si="8">IF(H12*I12&lt;0,G12,F12)</f>
        <v>2</v>
      </c>
      <c r="G13" s="7">
        <f t="shared" ref="G13:G17" si="9">((J13*E13)-(I13*F13))/(J13-I13)</f>
        <v>1.6846569459306235</v>
      </c>
      <c r="H13" s="6">
        <f t="shared" si="1"/>
        <v>-2.2870310595903831E-2</v>
      </c>
      <c r="I13" s="3">
        <f t="shared" ref="I13:I17" si="10">2*E13^3+E13^2-5*E13-4</f>
        <v>-0.11767855476121802</v>
      </c>
      <c r="J13" s="3">
        <f t="shared" ref="J13:J17" si="11">2*F13^3+F13^2-5*F13-4</f>
        <v>6</v>
      </c>
      <c r="K13" s="3">
        <f t="shared" si="4"/>
        <v>-0.70607132856730814</v>
      </c>
      <c r="L13" s="3">
        <f t="shared" si="5"/>
        <v>2.2870310595903831E-2</v>
      </c>
      <c r="M13" s="3">
        <f t="shared" si="6"/>
        <v>2.2870310595903831E-2</v>
      </c>
    </row>
    <row r="14" spans="1:15" x14ac:dyDescent="0.25">
      <c r="D14" s="1">
        <v>4</v>
      </c>
      <c r="E14" s="3">
        <f t="shared" si="7"/>
        <v>1.6846569459306235</v>
      </c>
      <c r="F14" s="3">
        <f t="shared" si="8"/>
        <v>2</v>
      </c>
      <c r="G14" s="3">
        <f t="shared" si="9"/>
        <v>1.6858543805787083</v>
      </c>
      <c r="H14" s="6">
        <f t="shared" si="1"/>
        <v>-4.41660698027313E-3</v>
      </c>
      <c r="I14" s="3">
        <f t="shared" si="10"/>
        <v>-2.2870310595903831E-2</v>
      </c>
      <c r="J14" s="3">
        <f t="shared" si="11"/>
        <v>6</v>
      </c>
      <c r="K14" s="3">
        <f t="shared" si="4"/>
        <v>-0.13722186357542299</v>
      </c>
      <c r="L14" s="3">
        <f t="shared" si="5"/>
        <v>4.41660698027313E-3</v>
      </c>
      <c r="M14" s="3">
        <f t="shared" si="6"/>
        <v>4.41660698027313E-3</v>
      </c>
    </row>
    <row r="15" spans="1:15" x14ac:dyDescent="0.25">
      <c r="D15" s="1">
        <v>5</v>
      </c>
      <c r="E15" s="3">
        <f t="shared" si="7"/>
        <v>1.6858543805787083</v>
      </c>
      <c r="F15" s="3">
        <f t="shared" si="8"/>
        <v>2</v>
      </c>
      <c r="G15" s="3">
        <f t="shared" si="9"/>
        <v>1.6860854534416316</v>
      </c>
      <c r="H15" s="6">
        <f t="shared" si="1"/>
        <v>-8.5186736125386631E-4</v>
      </c>
      <c r="I15" s="3">
        <f t="shared" si="10"/>
        <v>-4.41660698027313E-3</v>
      </c>
      <c r="J15" s="3">
        <f t="shared" si="11"/>
        <v>6</v>
      </c>
      <c r="K15" s="3">
        <f t="shared" si="4"/>
        <v>-2.649964188163878E-2</v>
      </c>
      <c r="L15" s="3">
        <f t="shared" si="5"/>
        <v>8.5186736125386631E-4</v>
      </c>
      <c r="M15" s="3">
        <f t="shared" si="6"/>
        <v>8.5186736125386631E-4</v>
      </c>
    </row>
    <row r="16" spans="1:15" x14ac:dyDescent="0.25">
      <c r="D16" s="1">
        <v>6</v>
      </c>
      <c r="E16" s="3">
        <f t="shared" si="7"/>
        <v>1.6860854534416316</v>
      </c>
      <c r="F16" s="3">
        <f t="shared" si="8"/>
        <v>2</v>
      </c>
      <c r="G16" s="3">
        <f t="shared" si="9"/>
        <v>1.6861300160408004</v>
      </c>
      <c r="H16" s="6">
        <f t="shared" si="1"/>
        <v>-1.6426773817279638E-4</v>
      </c>
      <c r="I16" s="3">
        <f t="shared" si="10"/>
        <v>-8.5186736125386631E-4</v>
      </c>
      <c r="J16" s="3">
        <f t="shared" si="11"/>
        <v>6</v>
      </c>
      <c r="K16" s="3">
        <f t="shared" si="4"/>
        <v>-5.1112041675231978E-3</v>
      </c>
      <c r="L16" s="3">
        <f t="shared" si="5"/>
        <v>1.6426773817279638E-4</v>
      </c>
      <c r="M16" s="3">
        <f t="shared" si="6"/>
        <v>1.6426773817279638E-4</v>
      </c>
    </row>
    <row r="17" spans="1:15" x14ac:dyDescent="0.25">
      <c r="D17" s="1">
        <v>7</v>
      </c>
      <c r="E17" s="3">
        <f t="shared" si="7"/>
        <v>1.6861300160408004</v>
      </c>
      <c r="F17" s="3">
        <f t="shared" si="8"/>
        <v>2</v>
      </c>
      <c r="G17" s="3">
        <f t="shared" si="9"/>
        <v>1.6861386089242691</v>
      </c>
      <c r="H17" s="6">
        <f t="shared" si="1"/>
        <v>-3.1674715820884103E-5</v>
      </c>
      <c r="I17" s="3">
        <f t="shared" si="10"/>
        <v>-1.6426773817279638E-4</v>
      </c>
      <c r="J17" s="3">
        <f t="shared" si="11"/>
        <v>6</v>
      </c>
      <c r="K17" s="3">
        <f t="shared" si="4"/>
        <v>-9.8560642903677831E-4</v>
      </c>
      <c r="L17" s="3">
        <f t="shared" si="5"/>
        <v>3.1674715820884103E-5</v>
      </c>
      <c r="M17" s="3" t="str">
        <f t="shared" si="6"/>
        <v>STOP</v>
      </c>
    </row>
    <row r="18" spans="1:15" x14ac:dyDescent="0.25">
      <c r="D18" s="1">
        <v>8</v>
      </c>
      <c r="E18" s="3">
        <f t="shared" ref="E18:E20" si="12">IF(H17*I17&gt;0,G17,E17)</f>
        <v>1.6861386089242691</v>
      </c>
      <c r="F18" s="3">
        <f t="shared" ref="F18:F20" si="13">IF(H17*I17&lt;0,G17,F17)</f>
        <v>2</v>
      </c>
      <c r="G18" s="3">
        <f t="shared" ref="G18:G20" si="14">((J18*E18)-(I18*F18))/(J18-I18)</f>
        <v>1.6861402658272504</v>
      </c>
      <c r="H18" s="6">
        <f t="shared" si="1"/>
        <v>-6.1075826049972193E-6</v>
      </c>
      <c r="I18" s="3">
        <f t="shared" ref="I18:I20" si="15">2*E18^3+E18^2-5*E18-4</f>
        <v>-3.1674715820884103E-5</v>
      </c>
      <c r="J18" s="3">
        <f t="shared" ref="J18:J20" si="16">2*F18^3+F18^2-5*F18-4</f>
        <v>6</v>
      </c>
      <c r="K18" s="3">
        <f t="shared" si="4"/>
        <v>-1.9004829492530462E-4</v>
      </c>
      <c r="L18" s="3">
        <f t="shared" si="5"/>
        <v>6.1075826049972193E-6</v>
      </c>
      <c r="M18" s="3" t="str">
        <f t="shared" si="6"/>
        <v>STOP</v>
      </c>
    </row>
    <row r="19" spans="1:15" x14ac:dyDescent="0.25">
      <c r="D19" s="1">
        <v>9</v>
      </c>
      <c r="E19" s="3">
        <f t="shared" si="12"/>
        <v>1.6861402658272504</v>
      </c>
      <c r="F19" s="3">
        <f t="shared" si="13"/>
        <v>2</v>
      </c>
      <c r="G19" s="3">
        <f t="shared" si="14"/>
        <v>1.6861405853143008</v>
      </c>
      <c r="H19" s="6">
        <f>2*G19^3+G19^2-5*G19-4</f>
        <v>-1.1776743971125825E-6</v>
      </c>
      <c r="I19" s="3">
        <f t="shared" si="15"/>
        <v>-6.1075826049972193E-6</v>
      </c>
      <c r="J19" s="3">
        <f t="shared" si="16"/>
        <v>6</v>
      </c>
      <c r="K19" s="3">
        <f t="shared" si="4"/>
        <v>-3.6645495629983316E-5</v>
      </c>
      <c r="L19" s="3">
        <f t="shared" si="5"/>
        <v>1.1776743971125825E-6</v>
      </c>
      <c r="M19" s="3" t="str">
        <f t="shared" si="6"/>
        <v>STOP</v>
      </c>
    </row>
    <row r="20" spans="1:15" x14ac:dyDescent="0.25">
      <c r="D20" s="1">
        <v>10</v>
      </c>
      <c r="E20" s="3">
        <f t="shared" si="12"/>
        <v>1.6861405853143008</v>
      </c>
      <c r="F20" s="3">
        <f t="shared" si="13"/>
        <v>2</v>
      </c>
      <c r="G20" s="3">
        <f t="shared" si="14"/>
        <v>1.6861406469183213</v>
      </c>
      <c r="H20" s="6">
        <f t="shared" si="1"/>
        <v>-2.2708109348457128E-7</v>
      </c>
      <c r="I20" s="3">
        <f t="shared" si="15"/>
        <v>-1.1776743971125825E-6</v>
      </c>
      <c r="J20" s="3">
        <f t="shared" si="16"/>
        <v>6</v>
      </c>
      <c r="K20" s="3">
        <f t="shared" si="4"/>
        <v>-7.0660463826754949E-6</v>
      </c>
      <c r="L20" s="3">
        <f t="shared" si="5"/>
        <v>2.2708109348457128E-7</v>
      </c>
      <c r="M20" s="3" t="str">
        <f t="shared" si="6"/>
        <v>STOP</v>
      </c>
    </row>
    <row r="21" spans="1:15" x14ac:dyDescent="0.25">
      <c r="M21" s="2"/>
    </row>
    <row r="22" spans="1:15" x14ac:dyDescent="0.25">
      <c r="M22" s="2"/>
    </row>
    <row r="23" spans="1:15" ht="59.25" customHeight="1" x14ac:dyDescent="0.3">
      <c r="A23" s="22" t="s">
        <v>35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x14ac:dyDescent="0.25">
      <c r="C24" s="1"/>
      <c r="D24" s="3"/>
      <c r="E24" s="3"/>
      <c r="F24" s="3"/>
      <c r="G24" s="6"/>
      <c r="H24" s="3"/>
      <c r="I24" s="3"/>
      <c r="J24" s="3"/>
      <c r="K24" s="3"/>
      <c r="L24" s="3"/>
      <c r="M24" s="2"/>
    </row>
    <row r="25" spans="1:15" x14ac:dyDescent="0.25">
      <c r="F25" s="2"/>
      <c r="G25" s="2"/>
      <c r="H25" s="2"/>
      <c r="I25" s="2"/>
      <c r="J25" s="2"/>
      <c r="K25" s="2"/>
      <c r="L25" s="2"/>
      <c r="M25" s="2"/>
    </row>
    <row r="26" spans="1:15" ht="18.75" x14ac:dyDescent="0.25">
      <c r="C26" s="8" t="s">
        <v>11</v>
      </c>
      <c r="D26" s="9" t="s">
        <v>26</v>
      </c>
      <c r="F26" s="2"/>
      <c r="G26" s="2"/>
      <c r="H26" s="2"/>
      <c r="I26" s="2"/>
      <c r="J26" s="2"/>
      <c r="K26" s="2"/>
      <c r="L26" s="2"/>
      <c r="M26" s="2"/>
    </row>
    <row r="27" spans="1:15" ht="18.75" x14ac:dyDescent="0.25">
      <c r="C27" s="8"/>
      <c r="D27" s="9" t="s">
        <v>25</v>
      </c>
      <c r="F27" s="2"/>
      <c r="G27" s="2"/>
      <c r="H27" s="2"/>
      <c r="I27" s="2"/>
      <c r="J27" s="2"/>
      <c r="K27" s="2"/>
      <c r="L27" s="2"/>
      <c r="M27" s="2"/>
    </row>
    <row r="28" spans="1:15" ht="15.75" x14ac:dyDescent="0.25">
      <c r="D28" s="16" t="s">
        <v>30</v>
      </c>
      <c r="E28" s="15">
        <v>1E-4</v>
      </c>
      <c r="F28" s="2"/>
      <c r="G28" s="2"/>
      <c r="H28" s="2"/>
      <c r="I28" s="2"/>
      <c r="J28" s="2"/>
      <c r="K28" s="2"/>
      <c r="L28" s="2"/>
      <c r="M28" s="2"/>
    </row>
    <row r="29" spans="1:15" x14ac:dyDescent="0.25">
      <c r="F29" s="2"/>
      <c r="G29" s="2"/>
      <c r="H29" s="2"/>
      <c r="I29" s="2"/>
      <c r="J29" s="2"/>
      <c r="K29" s="2"/>
      <c r="L29" s="2"/>
      <c r="M29" s="2"/>
    </row>
    <row r="30" spans="1:15" x14ac:dyDescent="0.25">
      <c r="F30" s="2"/>
      <c r="G30" s="2"/>
      <c r="H30" s="2"/>
      <c r="I30" s="2"/>
      <c r="J30" s="2"/>
      <c r="K30" s="2"/>
      <c r="L30" s="2"/>
      <c r="M30" s="2"/>
    </row>
    <row r="31" spans="1:15" ht="15.75" x14ac:dyDescent="0.25">
      <c r="C31" s="8" t="s">
        <v>12</v>
      </c>
      <c r="K31" s="2"/>
      <c r="L31" s="2"/>
      <c r="M31" s="2"/>
    </row>
    <row r="32" spans="1:15" x14ac:dyDescent="0.25">
      <c r="K32" s="2"/>
      <c r="L32" s="2"/>
      <c r="M32" s="2"/>
    </row>
    <row r="33" spans="3:13" ht="15.75" x14ac:dyDescent="0.25">
      <c r="C33" s="8" t="s">
        <v>13</v>
      </c>
      <c r="K33" s="2"/>
      <c r="L33" s="2"/>
      <c r="M33" s="2"/>
    </row>
    <row r="34" spans="3:13" x14ac:dyDescent="0.25">
      <c r="C34" s="5" t="s">
        <v>14</v>
      </c>
      <c r="D34" s="5" t="s">
        <v>15</v>
      </c>
      <c r="E34" s="5" t="s">
        <v>16</v>
      </c>
      <c r="F34" s="5" t="s">
        <v>17</v>
      </c>
      <c r="G34" s="5" t="s">
        <v>18</v>
      </c>
      <c r="H34" s="5" t="s">
        <v>19</v>
      </c>
      <c r="I34" s="5" t="s">
        <v>28</v>
      </c>
      <c r="J34" s="5" t="s">
        <v>27</v>
      </c>
    </row>
    <row r="35" spans="3:13" x14ac:dyDescent="0.25">
      <c r="C35" s="12">
        <v>1</v>
      </c>
      <c r="D35" s="12">
        <v>0</v>
      </c>
      <c r="E35" s="12">
        <f>(D35^4)+(2*D35^3)-(3*D35)-4</f>
        <v>-4</v>
      </c>
      <c r="F35" s="12">
        <f>(4*D35^3)+(6*D35^2)-3</f>
        <v>-3</v>
      </c>
      <c r="G35" s="12">
        <f>D35-(E35)/F35</f>
        <v>-1.3333333333333333</v>
      </c>
      <c r="H35" s="12">
        <f>(G35^4)+(2*G35^3)-(3*G35)-4</f>
        <v>-1.5802469135802468</v>
      </c>
      <c r="I35" s="12">
        <f>ABS(H35)</f>
        <v>1.5802469135802468</v>
      </c>
      <c r="J35" s="12" t="str">
        <f>IF(I35&gt;$E$28," ","STOP")</f>
        <v xml:space="preserve"> </v>
      </c>
    </row>
    <row r="36" spans="3:13" x14ac:dyDescent="0.25">
      <c r="C36" s="12">
        <v>2</v>
      </c>
      <c r="D36" s="12">
        <f>IF(I35&gt;0.0001,G35,D35)</f>
        <v>-1.3333333333333333</v>
      </c>
      <c r="E36" s="12">
        <f t="shared" ref="E36:E42" si="17">(D36^4)+(2*D36^3)-(3*D36)-4</f>
        <v>-1.5802469135802468</v>
      </c>
      <c r="F36" s="12">
        <f t="shared" ref="F36:F42" si="18">(4*D36^3)+(6*D36^2)-3</f>
        <v>-1.8148148148148149</v>
      </c>
      <c r="G36" s="12">
        <f t="shared" ref="G36:G42" si="19">D36-(E36)/F36</f>
        <v>-2.204081632653061</v>
      </c>
      <c r="H36" s="12">
        <f t="shared" ref="H36:H42" si="20">(G36^4)+(2*G36^3)-(3*G36)-4</f>
        <v>4.7974235363891964</v>
      </c>
      <c r="I36" s="12">
        <f>ABS(H36)</f>
        <v>4.7974235363891964</v>
      </c>
      <c r="J36" s="12" t="str">
        <f>IF(I36&gt;$E$28," ","STOP")</f>
        <v xml:space="preserve"> </v>
      </c>
    </row>
    <row r="37" spans="3:13" x14ac:dyDescent="0.25">
      <c r="C37" s="12">
        <v>3</v>
      </c>
      <c r="D37" s="12">
        <f t="shared" ref="D37" si="21">IF(I36&gt;0.0001,G36,D36)</f>
        <v>-2.204081632653061</v>
      </c>
      <c r="E37" s="12">
        <f t="shared" si="17"/>
        <v>4.7974235363891964</v>
      </c>
      <c r="F37" s="12">
        <f t="shared" si="18"/>
        <v>-16.681646252836817</v>
      </c>
      <c r="G37" s="14">
        <f t="shared" si="19"/>
        <v>-1.9164946964672296</v>
      </c>
      <c r="H37" s="12">
        <f t="shared" si="20"/>
        <v>1.1616741514901783</v>
      </c>
      <c r="I37" s="14">
        <f>ABS(H37)</f>
        <v>1.1616741514901783</v>
      </c>
      <c r="J37" s="12" t="str">
        <f>IF(I37&gt;$E$28," ","STOP")</f>
        <v xml:space="preserve"> </v>
      </c>
    </row>
    <row r="38" spans="3:13" x14ac:dyDescent="0.25">
      <c r="C38" s="12">
        <v>4</v>
      </c>
      <c r="D38" s="12">
        <f t="shared" ref="D38:D39" si="22">IF(I37&gt;0.0001,G37,D37)</f>
        <v>-1.9164946964672296</v>
      </c>
      <c r="E38" s="12">
        <f t="shared" si="17"/>
        <v>1.1616741514901783</v>
      </c>
      <c r="F38" s="12">
        <f t="shared" si="18"/>
        <v>-9.1190599828804508</v>
      </c>
      <c r="G38" s="12">
        <f t="shared" si="19"/>
        <v>-1.7891050144527421</v>
      </c>
      <c r="H38" s="12">
        <f t="shared" si="20"/>
        <v>0.15957420291428637</v>
      </c>
      <c r="I38" s="13">
        <f>ABS(H38)</f>
        <v>0.15957420291428637</v>
      </c>
      <c r="J38" s="12" t="str">
        <f>IF(I38&gt;$E$28," ","STOP")</f>
        <v xml:space="preserve"> </v>
      </c>
    </row>
    <row r="39" spans="3:13" x14ac:dyDescent="0.25">
      <c r="C39" s="12">
        <v>5</v>
      </c>
      <c r="D39" s="12">
        <f t="shared" si="22"/>
        <v>-1.7891050144527421</v>
      </c>
      <c r="E39" s="12">
        <f t="shared" si="17"/>
        <v>0.15957420291428637</v>
      </c>
      <c r="F39" s="12">
        <f t="shared" si="18"/>
        <v>-6.7015812078504702</v>
      </c>
      <c r="G39" s="12">
        <f t="shared" si="19"/>
        <v>-1.7652935887660168</v>
      </c>
      <c r="H39" s="12">
        <f t="shared" si="20"/>
        <v>4.7334861092442893E-3</v>
      </c>
      <c r="I39" s="13">
        <f>ABS(H39)</f>
        <v>4.7334861092442893E-3</v>
      </c>
      <c r="J39" s="12" t="str">
        <f>IF(I39&gt;$E$28," ","STOP")</f>
        <v xml:space="preserve"> </v>
      </c>
    </row>
    <row r="40" spans="3:13" x14ac:dyDescent="0.25">
      <c r="C40" s="12">
        <v>6</v>
      </c>
      <c r="D40" s="12">
        <f t="shared" ref="D40:D42" si="23">IF(I39&gt;0.0001,G39,D39)</f>
        <v>-1.7652935887660168</v>
      </c>
      <c r="E40" s="12">
        <f t="shared" si="17"/>
        <v>4.7334861092442893E-3</v>
      </c>
      <c r="F40" s="12">
        <f t="shared" si="18"/>
        <v>-6.3068967392308011</v>
      </c>
      <c r="G40" s="12">
        <f t="shared" si="19"/>
        <v>-1.7645430633800849</v>
      </c>
      <c r="H40" s="12">
        <f t="shared" si="20"/>
        <v>4.5637674439547027E-6</v>
      </c>
      <c r="I40" s="13">
        <f t="shared" ref="I40:I42" si="24">ABS(H40)</f>
        <v>4.5637674439547027E-6</v>
      </c>
      <c r="J40" s="12" t="str">
        <f>IF(I40&gt;$E$28," ","STOP")</f>
        <v>STOP</v>
      </c>
    </row>
    <row r="41" spans="3:13" x14ac:dyDescent="0.25">
      <c r="C41" s="12">
        <v>7</v>
      </c>
      <c r="D41" s="12">
        <f>IF(I40&gt;0.0001,G40,D40)</f>
        <v>-1.7652935887660168</v>
      </c>
      <c r="E41" s="12">
        <f t="shared" si="17"/>
        <v>4.7334861092442893E-3</v>
      </c>
      <c r="F41" s="12">
        <f t="shared" si="18"/>
        <v>-6.3068967392308011</v>
      </c>
      <c r="G41" s="12">
        <f t="shared" si="19"/>
        <v>-1.7645430633800849</v>
      </c>
      <c r="H41" s="12">
        <f t="shared" si="20"/>
        <v>4.5637674439547027E-6</v>
      </c>
      <c r="I41" s="13">
        <f t="shared" si="24"/>
        <v>4.5637674439547027E-6</v>
      </c>
      <c r="J41" s="12" t="str">
        <f>IF(I41&gt;$E$28," ","STOP")</f>
        <v>STOP</v>
      </c>
    </row>
    <row r="42" spans="3:13" x14ac:dyDescent="0.25">
      <c r="C42" s="12">
        <v>8</v>
      </c>
      <c r="D42" s="12">
        <f t="shared" si="23"/>
        <v>-1.7652935887660168</v>
      </c>
      <c r="E42" s="12">
        <f t="shared" si="17"/>
        <v>4.7334861092442893E-3</v>
      </c>
      <c r="F42" s="12">
        <f t="shared" si="18"/>
        <v>-6.3068967392308011</v>
      </c>
      <c r="G42" s="12">
        <f t="shared" si="19"/>
        <v>-1.7645430633800849</v>
      </c>
      <c r="H42" s="12">
        <f t="shared" si="20"/>
        <v>4.5637674439547027E-6</v>
      </c>
      <c r="I42" s="13">
        <f t="shared" si="24"/>
        <v>4.5637674439547027E-6</v>
      </c>
      <c r="J42" s="12" t="str">
        <f>IF(I42&gt;$E$28," ","STOP")</f>
        <v>STOP</v>
      </c>
    </row>
    <row r="44" spans="3:13" x14ac:dyDescent="0.25">
      <c r="C44" s="18" t="s">
        <v>31</v>
      </c>
      <c r="D44" s="18"/>
      <c r="E44" s="18"/>
      <c r="F44" s="18"/>
    </row>
    <row r="48" spans="3:13" ht="15.75" x14ac:dyDescent="0.25">
      <c r="C48" s="8" t="s">
        <v>29</v>
      </c>
    </row>
    <row r="49" spans="3:10" x14ac:dyDescent="0.25">
      <c r="C49" s="5" t="s">
        <v>14</v>
      </c>
      <c r="D49" s="5" t="s">
        <v>15</v>
      </c>
      <c r="E49" s="5" t="s">
        <v>16</v>
      </c>
      <c r="F49" s="5" t="s">
        <v>17</v>
      </c>
      <c r="G49" s="5" t="s">
        <v>18</v>
      </c>
      <c r="H49" s="5" t="s">
        <v>19</v>
      </c>
      <c r="I49" s="5" t="s">
        <v>28</v>
      </c>
      <c r="J49" s="5" t="s">
        <v>27</v>
      </c>
    </row>
    <row r="50" spans="3:10" x14ac:dyDescent="0.25">
      <c r="C50" s="12">
        <v>1</v>
      </c>
      <c r="D50" s="12">
        <v>1</v>
      </c>
      <c r="E50" s="12">
        <f>(D50^4)+(2*D50^3)-(3*D50)-4</f>
        <v>-4</v>
      </c>
      <c r="F50" s="12">
        <f>(4*D50^3)+(6*D50^2)-3</f>
        <v>7</v>
      </c>
      <c r="G50" s="12">
        <f>D50-(E50)/F50</f>
        <v>1.5714285714285714</v>
      </c>
      <c r="H50" s="12">
        <f>(G50^4)+(2*G50^3)-(3*G50)-4</f>
        <v>5.1445231153685924</v>
      </c>
      <c r="I50" s="12">
        <f>ABS(H50)</f>
        <v>5.1445231153685924</v>
      </c>
      <c r="J50" s="12" t="str">
        <f>IF(I50&gt;$E$28," ","STOP")</f>
        <v xml:space="preserve"> </v>
      </c>
    </row>
    <row r="51" spans="3:10" x14ac:dyDescent="0.25">
      <c r="C51" s="12">
        <v>2</v>
      </c>
      <c r="D51" s="12">
        <f>IF(I50&gt;0.0001,G50,D50)</f>
        <v>1.5714285714285714</v>
      </c>
      <c r="E51" s="12">
        <f>(D51^4)+(2*D51^3)-(3*D51)-4</f>
        <v>5.1445231153685924</v>
      </c>
      <c r="F51" s="12">
        <f>(4*D51^3)+(6*D51^2)-3</f>
        <v>27.33819241982507</v>
      </c>
      <c r="G51" s="12">
        <f>D51-(E51)/F51</f>
        <v>1.3832477642864762</v>
      </c>
      <c r="H51" s="12">
        <f t="shared" ref="H51:H57" si="25">(G51^4)+(2*G51^3)-(3*G51)-4</f>
        <v>0.80459987481787287</v>
      </c>
      <c r="I51" s="12">
        <f>ABS(H51)</f>
        <v>0.80459987481787287</v>
      </c>
      <c r="J51" s="12" t="str">
        <f>IF(I51&gt;$E$28," ","STOP")</f>
        <v xml:space="preserve"> </v>
      </c>
    </row>
    <row r="52" spans="3:10" x14ac:dyDescent="0.25">
      <c r="C52" s="12">
        <v>3</v>
      </c>
      <c r="D52" s="12">
        <f>IF(I51&gt;0.0001,G51,D51)</f>
        <v>1.3832477642864762</v>
      </c>
      <c r="E52" s="12">
        <f>(D52^4)+(2*D52^3)-(3*D52)-4</f>
        <v>0.80459987481787287</v>
      </c>
      <c r="F52" s="12">
        <f>(4*D52^3)+(6*D52^2)-3</f>
        <v>19.066929583567081</v>
      </c>
      <c r="G52" s="14">
        <f>D52-(E52)/F52</f>
        <v>1.3410490520453968</v>
      </c>
      <c r="H52" s="12">
        <f t="shared" si="25"/>
        <v>3.4659497327508504E-2</v>
      </c>
      <c r="I52" s="14">
        <f>ABS(H52)</f>
        <v>3.4659497327508504E-2</v>
      </c>
      <c r="J52" s="12" t="str">
        <f>IF(I52&gt;$E$28," ","STOP")</f>
        <v xml:space="preserve"> </v>
      </c>
    </row>
    <row r="53" spans="3:10" x14ac:dyDescent="0.25">
      <c r="C53" s="12">
        <v>4</v>
      </c>
      <c r="D53" s="12">
        <f>IF(I52&gt;0.0001,G52,D52)</f>
        <v>1.3410490520453968</v>
      </c>
      <c r="E53" s="12">
        <f>(D53^4)+(2*D53^3)-(3*D53)-4</f>
        <v>3.4659497327508504E-2</v>
      </c>
      <c r="F53" s="12">
        <f>(4*D53^3)+(6*D53^2)-3</f>
        <v>17.437513195005607</v>
      </c>
      <c r="G53" s="12">
        <f>D53-(E53)/F53</f>
        <v>1.3390614121256499</v>
      </c>
      <c r="H53" s="12">
        <f t="shared" si="25"/>
        <v>7.4360848040022631E-5</v>
      </c>
      <c r="I53" s="13">
        <f>ABS(H53)</f>
        <v>7.4360848040022631E-5</v>
      </c>
      <c r="J53" s="12" t="str">
        <f>IF(I53&gt;$E$28," ","STOP")</f>
        <v>STOP</v>
      </c>
    </row>
    <row r="54" spans="3:10" x14ac:dyDescent="0.25">
      <c r="C54" s="12">
        <v>5</v>
      </c>
      <c r="D54" s="12">
        <f>IF(I53&gt;0.0001,G53,D53)</f>
        <v>1.3410490520453968</v>
      </c>
      <c r="E54" s="12">
        <f>(D54^4)+(2*D54^3)-(3*D54)-4</f>
        <v>3.4659497327508504E-2</v>
      </c>
      <c r="F54" s="12">
        <f>(4*D54^3)+(6*D54^2)-3</f>
        <v>17.437513195005607</v>
      </c>
      <c r="G54" s="12">
        <f>D54-(E54)/F54</f>
        <v>1.3390614121256499</v>
      </c>
      <c r="H54" s="12">
        <f t="shared" si="25"/>
        <v>7.4360848040022631E-5</v>
      </c>
      <c r="I54" s="13">
        <f>ABS(H54)</f>
        <v>7.4360848040022631E-5</v>
      </c>
      <c r="J54" s="12" t="str">
        <f>IF(I54&gt;$E$28," ","STOP")</f>
        <v>STOP</v>
      </c>
    </row>
    <row r="55" spans="3:10" x14ac:dyDescent="0.25">
      <c r="C55" s="12">
        <v>6</v>
      </c>
      <c r="D55" s="12">
        <f>IF(I54&gt;0.0001,G54,D54)</f>
        <v>1.3410490520453968</v>
      </c>
      <c r="E55" s="12">
        <f>(D55^4)+(2*D55^3)-(3*D55)-4</f>
        <v>3.4659497327508504E-2</v>
      </c>
      <c r="F55" s="12">
        <f>(4*D55^3)+(6*D55^2)-3</f>
        <v>17.437513195005607</v>
      </c>
      <c r="G55" s="12">
        <f>D55-(E55)/F55</f>
        <v>1.3390614121256499</v>
      </c>
      <c r="H55" s="12">
        <f t="shared" si="25"/>
        <v>7.4360848040022631E-5</v>
      </c>
      <c r="I55" s="13">
        <f t="shared" ref="I55:I57" si="26">ABS(H55)</f>
        <v>7.4360848040022631E-5</v>
      </c>
      <c r="J55" s="12" t="str">
        <f>IF(I55&gt;$E$28," ","STOP")</f>
        <v>STOP</v>
      </c>
    </row>
    <row r="56" spans="3:10" x14ac:dyDescent="0.25">
      <c r="C56" s="12">
        <v>7</v>
      </c>
      <c r="D56" s="12">
        <f>IF(I55&gt;0.0001,G55,D55)</f>
        <v>1.3410490520453968</v>
      </c>
      <c r="E56" s="12">
        <f>(D56^4)+(2*D56^3)-(3*D56)-4</f>
        <v>3.4659497327508504E-2</v>
      </c>
      <c r="F56" s="12">
        <f>(4*D56^3)+(6*D56^2)-3</f>
        <v>17.437513195005607</v>
      </c>
      <c r="G56" s="12">
        <f>D56-(E56)/F56</f>
        <v>1.3390614121256499</v>
      </c>
      <c r="H56" s="12">
        <f t="shared" si="25"/>
        <v>7.4360848040022631E-5</v>
      </c>
      <c r="I56" s="13">
        <f t="shared" si="26"/>
        <v>7.4360848040022631E-5</v>
      </c>
      <c r="J56" s="12" t="str">
        <f>IF(I56&gt;$E$28," ","STOP")</f>
        <v>STOP</v>
      </c>
    </row>
    <row r="57" spans="3:10" x14ac:dyDescent="0.25">
      <c r="C57" s="12">
        <v>8</v>
      </c>
      <c r="D57" s="12">
        <f>IF(I56&gt;0.0001,G56,D56)</f>
        <v>1.3410490520453968</v>
      </c>
      <c r="E57" s="12">
        <f>(D57^4)+(2*D57^3)-(3*D57)-4</f>
        <v>3.4659497327508504E-2</v>
      </c>
      <c r="F57" s="12">
        <f>(4*D57^3)+(6*D57^2)-3</f>
        <v>17.437513195005607</v>
      </c>
      <c r="G57" s="12">
        <f>D57-(E57)/F57</f>
        <v>1.3390614121256499</v>
      </c>
      <c r="H57" s="12">
        <f t="shared" si="25"/>
        <v>7.4360848040022631E-5</v>
      </c>
      <c r="I57" s="13">
        <f t="shared" si="26"/>
        <v>7.4360848040022631E-5</v>
      </c>
      <c r="J57" s="12" t="str">
        <f>IF(I57&gt;$E$28," ","STOP")</f>
        <v>STOP</v>
      </c>
    </row>
    <row r="58" spans="3:10" ht="15.75" x14ac:dyDescent="0.25">
      <c r="C58" s="8"/>
    </row>
    <row r="59" spans="3:10" x14ac:dyDescent="0.25">
      <c r="C59" s="17" t="s">
        <v>32</v>
      </c>
      <c r="D59" s="17"/>
      <c r="E59" s="17"/>
      <c r="F59" s="17"/>
    </row>
    <row r="65" spans="1:13" ht="101.25" customHeight="1" x14ac:dyDescent="0.3">
      <c r="A65" s="21" t="s">
        <v>36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</row>
    <row r="70" spans="1:13" ht="15.75" x14ac:dyDescent="0.25">
      <c r="C70" s="24" t="s">
        <v>24</v>
      </c>
      <c r="D70" s="24"/>
      <c r="E70" s="24"/>
    </row>
    <row r="71" spans="1:13" ht="15.75" x14ac:dyDescent="0.25">
      <c r="C71" s="10" t="s">
        <v>21</v>
      </c>
      <c r="D71" s="11">
        <v>2.1709999999999998</v>
      </c>
    </row>
    <row r="72" spans="1:13" ht="15.75" x14ac:dyDescent="0.25">
      <c r="C72" s="10" t="s">
        <v>22</v>
      </c>
      <c r="D72" s="23" t="s">
        <v>37</v>
      </c>
    </row>
    <row r="73" spans="1:13" ht="15.75" x14ac:dyDescent="0.25">
      <c r="C73" s="10" t="s">
        <v>23</v>
      </c>
      <c r="D73" s="11" t="s">
        <v>20</v>
      </c>
    </row>
  </sheetData>
  <mergeCells count="6">
    <mergeCell ref="C44:F44"/>
    <mergeCell ref="A1:O3"/>
    <mergeCell ref="B6:O6"/>
    <mergeCell ref="A23:O23"/>
    <mergeCell ref="C59:F59"/>
    <mergeCell ref="A65:M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2024-03-19T03:01:15Z</dcterms:created>
  <dcterms:modified xsi:type="dcterms:W3CDTF">2024-03-19T08:30:42Z</dcterms:modified>
</cp:coreProperties>
</file>