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gus\2025 1er cuatri\Io2\tp 1\"/>
    </mc:Choice>
  </mc:AlternateContent>
  <bookViews>
    <workbookView xWindow="0" yWindow="0" windowWidth="19200" windowHeight="7190" activeTab="6"/>
  </bookViews>
  <sheets>
    <sheet name="E1_2 jugadores" sheetId="1" r:id="rId1"/>
    <sheet name="E1_3 jugadores" sheetId="2" r:id="rId2"/>
    <sheet name="E2_2jug" sheetId="4" r:id="rId3"/>
    <sheet name="E2_3jug" sheetId="5" r:id="rId4"/>
    <sheet name="Anova" sheetId="8" state="hidden" r:id="rId5"/>
    <sheet name="Res_Anova" sheetId="10" r:id="rId6"/>
    <sheet name="datos_anov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2" i="6" l="1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F6" i="2"/>
  <c r="E6" i="2"/>
  <c r="F2" i="2"/>
  <c r="E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D120" i="2" l="1"/>
  <c r="C119" i="2"/>
  <c r="D158" i="2"/>
  <c r="D142" i="2"/>
  <c r="D118" i="2"/>
  <c r="D157" i="2"/>
  <c r="D141" i="2"/>
  <c r="D117" i="2"/>
  <c r="D156" i="2"/>
  <c r="D140" i="2"/>
  <c r="D124" i="2"/>
  <c r="D155" i="2"/>
  <c r="D115" i="2"/>
  <c r="D159" i="2"/>
  <c r="D151" i="2"/>
  <c r="D143" i="2"/>
  <c r="D135" i="2"/>
  <c r="D127" i="2"/>
  <c r="D119" i="2"/>
  <c r="D150" i="2"/>
  <c r="D134" i="2"/>
  <c r="D126" i="2"/>
  <c r="D149" i="2"/>
  <c r="D133" i="2"/>
  <c r="D125" i="2"/>
  <c r="D148" i="2"/>
  <c r="D132" i="2"/>
  <c r="D116" i="2"/>
  <c r="D147" i="2"/>
  <c r="D139" i="2"/>
  <c r="D131" i="2"/>
  <c r="D123" i="2"/>
  <c r="D162" i="2"/>
  <c r="D154" i="2"/>
  <c r="D146" i="2"/>
  <c r="D138" i="2"/>
  <c r="D130" i="2"/>
  <c r="D122" i="2"/>
  <c r="D114" i="2"/>
  <c r="D161" i="2"/>
  <c r="D153" i="2"/>
  <c r="D145" i="2"/>
  <c r="D137" i="2"/>
  <c r="D129" i="2"/>
  <c r="D121" i="2"/>
  <c r="D113" i="2"/>
  <c r="D160" i="2"/>
  <c r="D152" i="2"/>
  <c r="D144" i="2"/>
  <c r="D136" i="2"/>
  <c r="D128" i="2"/>
  <c r="C143" i="2"/>
  <c r="C158" i="2"/>
  <c r="C150" i="2"/>
  <c r="C142" i="2"/>
  <c r="C134" i="2"/>
  <c r="C126" i="2"/>
  <c r="C118" i="2"/>
  <c r="C157" i="2"/>
  <c r="C149" i="2"/>
  <c r="C141" i="2"/>
  <c r="C133" i="2"/>
  <c r="C125" i="2"/>
  <c r="C117" i="2"/>
  <c r="C151" i="2"/>
  <c r="C127" i="2"/>
  <c r="C140" i="2"/>
  <c r="C124" i="2"/>
  <c r="C114" i="2"/>
  <c r="C159" i="2"/>
  <c r="C135" i="2"/>
  <c r="C156" i="2"/>
  <c r="C148" i="2"/>
  <c r="C132" i="2"/>
  <c r="C116" i="2"/>
  <c r="C155" i="2"/>
  <c r="C147" i="2"/>
  <c r="C139" i="2"/>
  <c r="C131" i="2"/>
  <c r="C123" i="2"/>
  <c r="C115" i="2"/>
  <c r="C162" i="2"/>
  <c r="C154" i="2"/>
  <c r="C146" i="2"/>
  <c r="C138" i="2"/>
  <c r="C130" i="2"/>
  <c r="C122" i="2"/>
  <c r="C161" i="2"/>
  <c r="C153" i="2"/>
  <c r="C145" i="2"/>
  <c r="C137" i="2"/>
  <c r="C129" i="2"/>
  <c r="C121" i="2"/>
  <c r="C113" i="2"/>
  <c r="C160" i="2"/>
  <c r="C152" i="2"/>
  <c r="C144" i="2"/>
  <c r="C136" i="2"/>
  <c r="C128" i="2"/>
  <c r="C120" i="2"/>
  <c r="H28" i="4" l="1"/>
  <c r="I35" i="5"/>
  <c r="G35" i="5"/>
  <c r="F36" i="5"/>
  <c r="F35" i="5"/>
  <c r="I22" i="5"/>
  <c r="H26" i="5"/>
  <c r="E26" i="5"/>
  <c r="K39" i="5"/>
  <c r="J39" i="5"/>
  <c r="L40" i="5"/>
  <c r="L35" i="5"/>
  <c r="K35" i="5"/>
  <c r="J37" i="5"/>
  <c r="J36" i="5"/>
  <c r="K36" i="5"/>
  <c r="L36" i="5" s="1"/>
  <c r="K37" i="5"/>
  <c r="L37" i="5" s="1"/>
  <c r="K38" i="5"/>
  <c r="K40" i="5"/>
  <c r="K41" i="5"/>
  <c r="L41" i="5" s="1"/>
  <c r="K42" i="5"/>
  <c r="L42" i="5" s="1"/>
  <c r="K43" i="5"/>
  <c r="L43" i="5" s="1"/>
  <c r="K44" i="5"/>
  <c r="L44" i="5" s="1"/>
  <c r="K45" i="5"/>
  <c r="L45" i="5" s="1"/>
  <c r="K46" i="5"/>
  <c r="K47" i="5"/>
  <c r="L38" i="5"/>
  <c r="L39" i="5"/>
  <c r="L46" i="5"/>
  <c r="L47" i="5"/>
  <c r="J38" i="5"/>
  <c r="J40" i="5" s="1"/>
  <c r="J41" i="5" s="1"/>
  <c r="J42" i="5" s="1"/>
  <c r="J43" i="5" s="1"/>
  <c r="J44" i="5" s="1"/>
  <c r="J45" i="5" s="1"/>
  <c r="J46" i="5" s="1"/>
  <c r="J47" i="5" s="1"/>
  <c r="J35" i="5"/>
  <c r="I36" i="5"/>
  <c r="I37" i="5"/>
  <c r="I38" i="5"/>
  <c r="I39" i="5"/>
  <c r="I40" i="5"/>
  <c r="I41" i="5"/>
  <c r="I42" i="5"/>
  <c r="I43" i="5"/>
  <c r="I44" i="5"/>
  <c r="I45" i="5"/>
  <c r="I46" i="5"/>
  <c r="I47" i="5"/>
  <c r="H49" i="5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43" i="5" a="1"/>
  <c r="H43" i="5"/>
  <c r="H44" i="5" a="1"/>
  <c r="H44" i="5" s="1"/>
  <c r="H45" i="5" a="1"/>
  <c r="H45" i="5" s="1"/>
  <c r="H46" i="5" a="1"/>
  <c r="H46" i="5" s="1"/>
  <c r="H47" i="5" a="1"/>
  <c r="H47" i="5" s="1"/>
  <c r="H35" i="5" a="1"/>
  <c r="H35" i="5" s="1"/>
  <c r="G37" i="5"/>
  <c r="F37" i="5"/>
  <c r="F38" i="5"/>
  <c r="G38" i="5" s="1"/>
  <c r="F39" i="5" s="1"/>
  <c r="G39" i="5" s="1"/>
  <c r="F40" i="5" s="1"/>
  <c r="G40" i="5" s="1"/>
  <c r="F41" i="5" s="1"/>
  <c r="G41" i="5" s="1"/>
  <c r="F42" i="5" s="1"/>
  <c r="G42" i="5" s="1"/>
  <c r="F43" i="5" s="1"/>
  <c r="G43" i="5" s="1"/>
  <c r="F44" i="5" s="1"/>
  <c r="G44" i="5" s="1"/>
  <c r="F45" i="5" s="1"/>
  <c r="G45" i="5" s="1"/>
  <c r="F46" i="5" s="1"/>
  <c r="G46" i="5" s="1"/>
  <c r="F47" i="5" s="1"/>
  <c r="G47" i="5" s="1"/>
  <c r="G36" i="5"/>
  <c r="I23" i="2"/>
  <c r="I26" i="1"/>
  <c r="F22" i="5"/>
  <c r="G22" i="5"/>
  <c r="E22" i="5"/>
  <c r="E23" i="4"/>
  <c r="H23" i="2"/>
  <c r="H26" i="1"/>
  <c r="G23" i="2"/>
  <c r="F23" i="2"/>
  <c r="E23" i="2"/>
  <c r="G26" i="1"/>
  <c r="F26" i="1"/>
  <c r="E26" i="1"/>
  <c r="H22" i="5" l="1"/>
  <c r="E13" i="5"/>
  <c r="F19" i="5"/>
  <c r="F22" i="1"/>
  <c r="F21" i="1"/>
  <c r="F18" i="5"/>
  <c r="F19" i="4"/>
  <c r="F19" i="2"/>
  <c r="E16" i="5"/>
  <c r="E17" i="2"/>
  <c r="E14" i="2"/>
  <c r="F20" i="2" s="1"/>
  <c r="E18" i="1"/>
  <c r="E15" i="1"/>
  <c r="F9" i="5" l="1"/>
  <c r="F10" i="2"/>
  <c r="F12" i="1"/>
  <c r="E9" i="1"/>
  <c r="F9" i="1"/>
  <c r="D143" i="1" s="1"/>
  <c r="F3" i="1"/>
  <c r="E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C120" i="1" l="1"/>
  <c r="D119" i="1"/>
  <c r="D136" i="1"/>
  <c r="D135" i="1"/>
  <c r="D160" i="1"/>
  <c r="D128" i="1"/>
  <c r="D159" i="1"/>
  <c r="D127" i="1"/>
  <c r="D152" i="1"/>
  <c r="D120" i="1"/>
  <c r="D151" i="1"/>
  <c r="D144" i="1"/>
  <c r="D121" i="1"/>
  <c r="D150" i="1"/>
  <c r="D118" i="1"/>
  <c r="D141" i="1"/>
  <c r="D125" i="1"/>
  <c r="D156" i="1"/>
  <c r="D148" i="1"/>
  <c r="D140" i="1"/>
  <c r="D132" i="1"/>
  <c r="D124" i="1"/>
  <c r="D116" i="1"/>
  <c r="D142" i="1"/>
  <c r="D126" i="1"/>
  <c r="D149" i="1"/>
  <c r="D133" i="1"/>
  <c r="D155" i="1"/>
  <c r="D139" i="1"/>
  <c r="D131" i="1"/>
  <c r="D123" i="1"/>
  <c r="D115" i="1"/>
  <c r="D158" i="1"/>
  <c r="D134" i="1"/>
  <c r="D157" i="1"/>
  <c r="D117" i="1"/>
  <c r="D163" i="1"/>
  <c r="D147" i="1"/>
  <c r="D162" i="1"/>
  <c r="D154" i="1"/>
  <c r="D146" i="1"/>
  <c r="D138" i="1"/>
  <c r="D130" i="1"/>
  <c r="D122" i="1"/>
  <c r="D114" i="1"/>
  <c r="D161" i="1"/>
  <c r="D153" i="1"/>
  <c r="D145" i="1"/>
  <c r="D137" i="1"/>
  <c r="D129" i="1"/>
  <c r="C143" i="1"/>
  <c r="C126" i="1"/>
  <c r="C116" i="1"/>
  <c r="C135" i="1"/>
  <c r="C142" i="1"/>
  <c r="C141" i="1"/>
  <c r="C124" i="1"/>
  <c r="C163" i="1"/>
  <c r="C155" i="1"/>
  <c r="C147" i="1"/>
  <c r="C139" i="1"/>
  <c r="C131" i="1"/>
  <c r="C123" i="1"/>
  <c r="C115" i="1"/>
  <c r="C151" i="1"/>
  <c r="C150" i="1"/>
  <c r="C133" i="1"/>
  <c r="C114" i="1"/>
  <c r="C159" i="1"/>
  <c r="C119" i="1"/>
  <c r="C158" i="1"/>
  <c r="C118" i="1"/>
  <c r="C149" i="1"/>
  <c r="C125" i="1"/>
  <c r="C148" i="1"/>
  <c r="C132" i="1"/>
  <c r="C162" i="1"/>
  <c r="C146" i="1"/>
  <c r="C130" i="1"/>
  <c r="C161" i="1"/>
  <c r="C153" i="1"/>
  <c r="C145" i="1"/>
  <c r="C137" i="1"/>
  <c r="C129" i="1"/>
  <c r="C121" i="1"/>
  <c r="C127" i="1"/>
  <c r="C134" i="1"/>
  <c r="C157" i="1"/>
  <c r="C117" i="1"/>
  <c r="C156" i="1"/>
  <c r="C140" i="1"/>
  <c r="C154" i="1"/>
  <c r="C138" i="1"/>
  <c r="C122" i="1"/>
  <c r="C160" i="1"/>
  <c r="C152" i="1"/>
  <c r="C144" i="1"/>
  <c r="C136" i="1"/>
  <c r="C128" i="1"/>
  <c r="F5" i="4"/>
  <c r="F2" i="4"/>
  <c r="F9" i="4" s="1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F5" i="5"/>
  <c r="E5" i="5"/>
  <c r="F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D114" i="4" l="1"/>
  <c r="D159" i="4"/>
  <c r="D135" i="4"/>
  <c r="D158" i="4"/>
  <c r="D150" i="4"/>
  <c r="D142" i="4"/>
  <c r="D134" i="4"/>
  <c r="D126" i="4"/>
  <c r="D118" i="4"/>
  <c r="D161" i="4"/>
  <c r="D137" i="4"/>
  <c r="D121" i="4"/>
  <c r="D160" i="4"/>
  <c r="D144" i="4"/>
  <c r="D128" i="4"/>
  <c r="D143" i="4"/>
  <c r="D119" i="4"/>
  <c r="D157" i="4"/>
  <c r="D141" i="4"/>
  <c r="D125" i="4"/>
  <c r="D156" i="4"/>
  <c r="D132" i="4"/>
  <c r="D155" i="4"/>
  <c r="D147" i="4"/>
  <c r="D131" i="4"/>
  <c r="D123" i="4"/>
  <c r="D115" i="4"/>
  <c r="D153" i="4"/>
  <c r="D145" i="4"/>
  <c r="D129" i="4"/>
  <c r="D113" i="4"/>
  <c r="D152" i="4"/>
  <c r="D136" i="4"/>
  <c r="D120" i="4"/>
  <c r="D151" i="4"/>
  <c r="D127" i="4"/>
  <c r="D149" i="4"/>
  <c r="D133" i="4"/>
  <c r="D117" i="4"/>
  <c r="D148" i="4"/>
  <c r="D140" i="4"/>
  <c r="D124" i="4"/>
  <c r="D116" i="4"/>
  <c r="D139" i="4"/>
  <c r="D162" i="4"/>
  <c r="D154" i="4"/>
  <c r="D146" i="4"/>
  <c r="D138" i="4"/>
  <c r="D130" i="4"/>
  <c r="D122" i="4"/>
  <c r="D120" i="5"/>
  <c r="D142" i="5"/>
  <c r="D118" i="5"/>
  <c r="D141" i="5"/>
  <c r="D117" i="5"/>
  <c r="D148" i="5"/>
  <c r="D132" i="5"/>
  <c r="D116" i="5"/>
  <c r="D155" i="5"/>
  <c r="D147" i="5"/>
  <c r="D139" i="5"/>
  <c r="D131" i="5"/>
  <c r="D123" i="5"/>
  <c r="D115" i="5"/>
  <c r="D151" i="5"/>
  <c r="D135" i="5"/>
  <c r="D119" i="5"/>
  <c r="D158" i="5"/>
  <c r="D126" i="5"/>
  <c r="D149" i="5"/>
  <c r="D133" i="5"/>
  <c r="D156" i="5"/>
  <c r="D140" i="5"/>
  <c r="D124" i="5"/>
  <c r="D162" i="5"/>
  <c r="D154" i="5"/>
  <c r="D146" i="5"/>
  <c r="D138" i="5"/>
  <c r="D130" i="5"/>
  <c r="D122" i="5"/>
  <c r="D114" i="5"/>
  <c r="D159" i="5"/>
  <c r="D143" i="5"/>
  <c r="D127" i="5"/>
  <c r="D150" i="5"/>
  <c r="D134" i="5"/>
  <c r="D157" i="5"/>
  <c r="D125" i="5"/>
  <c r="D161" i="5"/>
  <c r="D153" i="5"/>
  <c r="D145" i="5"/>
  <c r="D137" i="5"/>
  <c r="D129" i="5"/>
  <c r="D121" i="5"/>
  <c r="D113" i="5"/>
  <c r="D160" i="5"/>
  <c r="D152" i="5"/>
  <c r="D144" i="5"/>
  <c r="D136" i="5"/>
  <c r="D128" i="5"/>
  <c r="D104" i="5"/>
  <c r="B103" i="5"/>
  <c r="B104" i="5"/>
  <c r="B105" i="5"/>
  <c r="B106" i="5"/>
  <c r="B107" i="5"/>
  <c r="B108" i="5"/>
  <c r="B109" i="5"/>
  <c r="B110" i="5"/>
  <c r="B111" i="5"/>
  <c r="B112" i="5"/>
  <c r="B103" i="4"/>
  <c r="B104" i="4"/>
  <c r="B105" i="4"/>
  <c r="B106" i="4"/>
  <c r="B107" i="4"/>
  <c r="B108" i="4"/>
  <c r="B109" i="4"/>
  <c r="B110" i="4"/>
  <c r="B111" i="4"/>
  <c r="B112" i="4"/>
  <c r="D69" i="2"/>
  <c r="B103" i="2"/>
  <c r="B104" i="2"/>
  <c r="B105" i="2"/>
  <c r="B106" i="2"/>
  <c r="B107" i="2"/>
  <c r="B108" i="2"/>
  <c r="B109" i="2"/>
  <c r="B110" i="2"/>
  <c r="B111" i="2"/>
  <c r="B112" i="2"/>
  <c r="D104" i="1"/>
  <c r="C104" i="1"/>
  <c r="C105" i="1"/>
  <c r="C106" i="1"/>
  <c r="C107" i="1"/>
  <c r="C108" i="1"/>
  <c r="C109" i="1"/>
  <c r="C110" i="1"/>
  <c r="C111" i="1"/>
  <c r="C112" i="1"/>
  <c r="C113" i="1"/>
  <c r="B104" i="1"/>
  <c r="B105" i="1"/>
  <c r="B106" i="1"/>
  <c r="B107" i="1"/>
  <c r="B108" i="1"/>
  <c r="B109" i="1"/>
  <c r="B110" i="1"/>
  <c r="B111" i="1"/>
  <c r="B112" i="1"/>
  <c r="B113" i="1"/>
  <c r="B2" i="5"/>
  <c r="D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D110" i="5" l="1"/>
  <c r="D109" i="5"/>
  <c r="D108" i="5"/>
  <c r="D112" i="5"/>
  <c r="D111" i="5"/>
  <c r="D103" i="5"/>
  <c r="D107" i="5"/>
  <c r="D106" i="5"/>
  <c r="D105" i="5"/>
  <c r="D103" i="4"/>
  <c r="D111" i="4"/>
  <c r="D106" i="4"/>
  <c r="D10" i="4"/>
  <c r="D67" i="4"/>
  <c r="D5" i="4"/>
  <c r="D109" i="4"/>
  <c r="D107" i="4"/>
  <c r="D105" i="4"/>
  <c r="D110" i="4"/>
  <c r="D108" i="4"/>
  <c r="D112" i="4"/>
  <c r="D104" i="4"/>
  <c r="D53" i="2"/>
  <c r="D61" i="2"/>
  <c r="D9" i="2"/>
  <c r="D37" i="2"/>
  <c r="D17" i="2"/>
  <c r="D45" i="2"/>
  <c r="D101" i="2"/>
  <c r="D93" i="2"/>
  <c r="D109" i="2"/>
  <c r="D85" i="2"/>
  <c r="D25" i="2"/>
  <c r="D77" i="2"/>
  <c r="D110" i="2"/>
  <c r="C110" i="2"/>
  <c r="D32" i="2"/>
  <c r="D76" i="2"/>
  <c r="D83" i="2"/>
  <c r="D24" i="2"/>
  <c r="D100" i="2"/>
  <c r="D68" i="2"/>
  <c r="D44" i="2"/>
  <c r="D23" i="2"/>
  <c r="D99" i="2"/>
  <c r="D75" i="2"/>
  <c r="D51" i="2"/>
  <c r="D35" i="2"/>
  <c r="D14" i="2"/>
  <c r="D98" i="2"/>
  <c r="D74" i="2"/>
  <c r="D34" i="2"/>
  <c r="D29" i="2"/>
  <c r="D97" i="2"/>
  <c r="D81" i="2"/>
  <c r="D57" i="2"/>
  <c r="D33" i="2"/>
  <c r="D12" i="2"/>
  <c r="D96" i="2"/>
  <c r="D72" i="2"/>
  <c r="D64" i="2"/>
  <c r="D56" i="2"/>
  <c r="D48" i="2"/>
  <c r="D40" i="2"/>
  <c r="D112" i="2"/>
  <c r="D104" i="2"/>
  <c r="D16" i="2"/>
  <c r="D92" i="2"/>
  <c r="D60" i="2"/>
  <c r="D36" i="2"/>
  <c r="D31" i="2"/>
  <c r="D15" i="2"/>
  <c r="D91" i="2"/>
  <c r="D67" i="2"/>
  <c r="D43" i="2"/>
  <c r="D30" i="2"/>
  <c r="D6" i="2"/>
  <c r="D82" i="2"/>
  <c r="D58" i="2"/>
  <c r="D50" i="2"/>
  <c r="D106" i="2"/>
  <c r="D13" i="2"/>
  <c r="D73" i="2"/>
  <c r="D49" i="2"/>
  <c r="D105" i="2"/>
  <c r="D28" i="2"/>
  <c r="D4" i="2"/>
  <c r="D80" i="2"/>
  <c r="D27" i="2"/>
  <c r="D19" i="2"/>
  <c r="D11" i="2"/>
  <c r="D3" i="2"/>
  <c r="D95" i="2"/>
  <c r="D87" i="2"/>
  <c r="D79" i="2"/>
  <c r="D71" i="2"/>
  <c r="D63" i="2"/>
  <c r="D55" i="2"/>
  <c r="D47" i="2"/>
  <c r="D39" i="2"/>
  <c r="D111" i="2"/>
  <c r="D103" i="2"/>
  <c r="D8" i="2"/>
  <c r="D84" i="2"/>
  <c r="D52" i="2"/>
  <c r="D108" i="2"/>
  <c r="D7" i="2"/>
  <c r="D59" i="2"/>
  <c r="D107" i="2"/>
  <c r="D22" i="2"/>
  <c r="D90" i="2"/>
  <c r="D66" i="2"/>
  <c r="D42" i="2"/>
  <c r="D21" i="2"/>
  <c r="D5" i="2"/>
  <c r="D89" i="2"/>
  <c r="D65" i="2"/>
  <c r="D41" i="2"/>
  <c r="D20" i="2"/>
  <c r="D88" i="2"/>
  <c r="D26" i="2"/>
  <c r="D18" i="2"/>
  <c r="D10" i="2"/>
  <c r="D102" i="2"/>
  <c r="D94" i="2"/>
  <c r="D86" i="2"/>
  <c r="D78" i="2"/>
  <c r="D70" i="2"/>
  <c r="D62" i="2"/>
  <c r="D54" i="2"/>
  <c r="D46" i="2"/>
  <c r="D38" i="2"/>
  <c r="C20" i="2"/>
  <c r="C4" i="2"/>
  <c r="C94" i="2"/>
  <c r="C78" i="2"/>
  <c r="C62" i="2"/>
  <c r="C46" i="2"/>
  <c r="C109" i="2"/>
  <c r="C27" i="2"/>
  <c r="C11" i="2"/>
  <c r="C101" i="2"/>
  <c r="C85" i="2"/>
  <c r="C69" i="2"/>
  <c r="C61" i="2"/>
  <c r="C45" i="2"/>
  <c r="C108" i="2"/>
  <c r="C18" i="2"/>
  <c r="C100" i="2"/>
  <c r="C84" i="2"/>
  <c r="C60" i="2"/>
  <c r="C44" i="2"/>
  <c r="C25" i="2"/>
  <c r="C17" i="2"/>
  <c r="C9" i="2"/>
  <c r="C99" i="2"/>
  <c r="C91" i="2"/>
  <c r="C83" i="2"/>
  <c r="C75" i="2"/>
  <c r="C67" i="2"/>
  <c r="C59" i="2"/>
  <c r="C51" i="2"/>
  <c r="C43" i="2"/>
  <c r="C35" i="2"/>
  <c r="C2" i="2"/>
  <c r="C106" i="2"/>
  <c r="C28" i="2"/>
  <c r="C12" i="2"/>
  <c r="C102" i="2"/>
  <c r="C86" i="2"/>
  <c r="C70" i="2"/>
  <c r="C54" i="2"/>
  <c r="C38" i="2"/>
  <c r="C19" i="2"/>
  <c r="C3" i="2"/>
  <c r="C93" i="2"/>
  <c r="C77" i="2"/>
  <c r="C53" i="2"/>
  <c r="C37" i="2"/>
  <c r="C10" i="2"/>
  <c r="C92" i="2"/>
  <c r="C68" i="2"/>
  <c r="C52" i="2"/>
  <c r="C107" i="2"/>
  <c r="C32" i="2"/>
  <c r="C24" i="2"/>
  <c r="C16" i="2"/>
  <c r="C8" i="2"/>
  <c r="C98" i="2"/>
  <c r="C90" i="2"/>
  <c r="C82" i="2"/>
  <c r="C74" i="2"/>
  <c r="C66" i="2"/>
  <c r="C58" i="2"/>
  <c r="C50" i="2"/>
  <c r="C42" i="2"/>
  <c r="C34" i="2"/>
  <c r="C105" i="2"/>
  <c r="C26" i="2"/>
  <c r="C76" i="2"/>
  <c r="C36" i="2"/>
  <c r="C31" i="2"/>
  <c r="C23" i="2"/>
  <c r="C15" i="2"/>
  <c r="C7" i="2"/>
  <c r="C97" i="2"/>
  <c r="C89" i="2"/>
  <c r="C81" i="2"/>
  <c r="C73" i="2"/>
  <c r="C65" i="2"/>
  <c r="C57" i="2"/>
  <c r="C49" i="2"/>
  <c r="C41" i="2"/>
  <c r="C33" i="2"/>
  <c r="C112" i="2"/>
  <c r="C104" i="2"/>
  <c r="C30" i="2"/>
  <c r="C22" i="2"/>
  <c r="C14" i="2"/>
  <c r="C6" i="2"/>
  <c r="C96" i="2"/>
  <c r="C88" i="2"/>
  <c r="C80" i="2"/>
  <c r="C72" i="2"/>
  <c r="C64" i="2"/>
  <c r="C56" i="2"/>
  <c r="C48" i="2"/>
  <c r="C40" i="2"/>
  <c r="C111" i="2"/>
  <c r="C103" i="2"/>
  <c r="C29" i="2"/>
  <c r="C21" i="2"/>
  <c r="C13" i="2"/>
  <c r="C5" i="2"/>
  <c r="C95" i="2"/>
  <c r="C87" i="2"/>
  <c r="C79" i="2"/>
  <c r="C71" i="2"/>
  <c r="C63" i="2"/>
  <c r="C55" i="2"/>
  <c r="C47" i="2"/>
  <c r="C39" i="2"/>
  <c r="D110" i="1"/>
  <c r="D108" i="1"/>
  <c r="D107" i="1"/>
  <c r="D111" i="1"/>
  <c r="D109" i="1"/>
  <c r="D105" i="1"/>
  <c r="D106" i="1"/>
  <c r="D113" i="1"/>
  <c r="D112" i="1"/>
  <c r="D8" i="5"/>
  <c r="D9" i="5"/>
  <c r="D73" i="5"/>
  <c r="D41" i="5"/>
  <c r="D49" i="5"/>
  <c r="D102" i="5"/>
  <c r="D38" i="5"/>
  <c r="D33" i="5"/>
  <c r="D62" i="5"/>
  <c r="D89" i="5"/>
  <c r="D57" i="5"/>
  <c r="D25" i="5"/>
  <c r="D81" i="5"/>
  <c r="D78" i="5"/>
  <c r="D70" i="5"/>
  <c r="D97" i="5"/>
  <c r="D65" i="5"/>
  <c r="D94" i="5"/>
  <c r="D30" i="5"/>
  <c r="D86" i="5"/>
  <c r="D54" i="5"/>
  <c r="D17" i="5"/>
  <c r="D46" i="5"/>
  <c r="D2" i="5"/>
  <c r="D95" i="5"/>
  <c r="D87" i="5"/>
  <c r="D79" i="5"/>
  <c r="D71" i="5"/>
  <c r="D63" i="5"/>
  <c r="D55" i="5"/>
  <c r="D47" i="5"/>
  <c r="D39" i="5"/>
  <c r="D31" i="5"/>
  <c r="D23" i="5"/>
  <c r="D15" i="5"/>
  <c r="D7" i="5"/>
  <c r="D101" i="5"/>
  <c r="D93" i="5"/>
  <c r="D85" i="5"/>
  <c r="D77" i="5"/>
  <c r="D69" i="5"/>
  <c r="D61" i="5"/>
  <c r="D53" i="5"/>
  <c r="D45" i="5"/>
  <c r="D37" i="5"/>
  <c r="D29" i="5"/>
  <c r="D21" i="5"/>
  <c r="D13" i="5"/>
  <c r="D5" i="5"/>
  <c r="D22" i="5"/>
  <c r="D14" i="5"/>
  <c r="D6" i="5"/>
  <c r="D84" i="5"/>
  <c r="D60" i="5"/>
  <c r="D44" i="5"/>
  <c r="D20" i="5"/>
  <c r="D4" i="5"/>
  <c r="D99" i="5"/>
  <c r="D91" i="5"/>
  <c r="D83" i="5"/>
  <c r="D75" i="5"/>
  <c r="D67" i="5"/>
  <c r="D59" i="5"/>
  <c r="D51" i="5"/>
  <c r="D43" i="5"/>
  <c r="D35" i="5"/>
  <c r="D27" i="5"/>
  <c r="D19" i="5"/>
  <c r="D11" i="5"/>
  <c r="D3" i="5"/>
  <c r="D100" i="5"/>
  <c r="D92" i="5"/>
  <c r="D76" i="5"/>
  <c r="D68" i="5"/>
  <c r="D52" i="5"/>
  <c r="D36" i="5"/>
  <c r="D28" i="5"/>
  <c r="D12" i="5"/>
  <c r="D98" i="5"/>
  <c r="D90" i="5"/>
  <c r="D82" i="5"/>
  <c r="D74" i="5"/>
  <c r="D66" i="5"/>
  <c r="D58" i="5"/>
  <c r="D50" i="5"/>
  <c r="D42" i="5"/>
  <c r="D34" i="5"/>
  <c r="D26" i="5"/>
  <c r="D18" i="5"/>
  <c r="D10" i="5"/>
  <c r="D96" i="5"/>
  <c r="D88" i="5"/>
  <c r="D80" i="5"/>
  <c r="D72" i="5"/>
  <c r="D64" i="5"/>
  <c r="D56" i="5"/>
  <c r="D48" i="5"/>
  <c r="D40" i="5"/>
  <c r="D32" i="5"/>
  <c r="D24" i="5"/>
  <c r="D16" i="5"/>
  <c r="D51" i="4"/>
  <c r="D3" i="4"/>
  <c r="D45" i="4"/>
  <c r="D50" i="4"/>
  <c r="D29" i="4"/>
  <c r="D93" i="4"/>
  <c r="D91" i="4"/>
  <c r="D90" i="4"/>
  <c r="D27" i="4"/>
  <c r="D74" i="4"/>
  <c r="D26" i="4"/>
  <c r="D69" i="4"/>
  <c r="D4" i="4"/>
  <c r="D85" i="4"/>
  <c r="D66" i="4"/>
  <c r="D43" i="4"/>
  <c r="D21" i="4"/>
  <c r="D61" i="4"/>
  <c r="D19" i="4"/>
  <c r="D83" i="4"/>
  <c r="D42" i="4"/>
  <c r="D101" i="4"/>
  <c r="D82" i="4"/>
  <c r="D59" i="4"/>
  <c r="D37" i="4"/>
  <c r="D18" i="4"/>
  <c r="D99" i="4"/>
  <c r="D77" i="4"/>
  <c r="D58" i="4"/>
  <c r="D35" i="4"/>
  <c r="D13" i="4"/>
  <c r="D98" i="4"/>
  <c r="D75" i="4"/>
  <c r="D53" i="4"/>
  <c r="D34" i="4"/>
  <c r="D11" i="4"/>
  <c r="D97" i="4"/>
  <c r="D89" i="4"/>
  <c r="D81" i="4"/>
  <c r="D73" i="4"/>
  <c r="D65" i="4"/>
  <c r="D57" i="4"/>
  <c r="D49" i="4"/>
  <c r="D41" i="4"/>
  <c r="D33" i="4"/>
  <c r="D25" i="4"/>
  <c r="D17" i="4"/>
  <c r="D9" i="4"/>
  <c r="D96" i="4"/>
  <c r="D88" i="4"/>
  <c r="D80" i="4"/>
  <c r="D72" i="4"/>
  <c r="D64" i="4"/>
  <c r="D56" i="4"/>
  <c r="D48" i="4"/>
  <c r="D40" i="4"/>
  <c r="D32" i="4"/>
  <c r="D24" i="4"/>
  <c r="D16" i="4"/>
  <c r="D8" i="4"/>
  <c r="D2" i="4"/>
  <c r="D95" i="4"/>
  <c r="D87" i="4"/>
  <c r="D79" i="4"/>
  <c r="D71" i="4"/>
  <c r="D63" i="4"/>
  <c r="D55" i="4"/>
  <c r="D47" i="4"/>
  <c r="D39" i="4"/>
  <c r="D31" i="4"/>
  <c r="D23" i="4"/>
  <c r="D15" i="4"/>
  <c r="D7" i="4"/>
  <c r="D102" i="4"/>
  <c r="D94" i="4"/>
  <c r="D86" i="4"/>
  <c r="D78" i="4"/>
  <c r="D70" i="4"/>
  <c r="D62" i="4"/>
  <c r="D54" i="4"/>
  <c r="D46" i="4"/>
  <c r="D38" i="4"/>
  <c r="D30" i="4"/>
  <c r="D22" i="4"/>
  <c r="D14" i="4"/>
  <c r="D6" i="4"/>
  <c r="D100" i="4"/>
  <c r="D92" i="4"/>
  <c r="D84" i="4"/>
  <c r="D76" i="4"/>
  <c r="D68" i="4"/>
  <c r="D60" i="4"/>
  <c r="D52" i="4"/>
  <c r="D44" i="4"/>
  <c r="D36" i="4"/>
  <c r="D28" i="4"/>
  <c r="D20" i="4"/>
  <c r="D12" i="4"/>
  <c r="B10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33" i="5"/>
  <c r="B34" i="5"/>
  <c r="E2" i="5" s="1"/>
  <c r="C104" i="5" s="1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2" i="4"/>
  <c r="G23" i="4" l="1"/>
  <c r="F23" i="4"/>
  <c r="F34" i="4" s="1"/>
  <c r="E14" i="4"/>
  <c r="F20" i="4" s="1"/>
  <c r="E17" i="4"/>
  <c r="E5" i="4"/>
  <c r="E2" i="4"/>
  <c r="C103" i="5"/>
  <c r="C111" i="5"/>
  <c r="C110" i="5"/>
  <c r="C105" i="5"/>
  <c r="C149" i="5"/>
  <c r="C121" i="5"/>
  <c r="C158" i="5"/>
  <c r="C134" i="5"/>
  <c r="C139" i="5"/>
  <c r="C113" i="5"/>
  <c r="C131" i="5"/>
  <c r="C129" i="5"/>
  <c r="C142" i="5"/>
  <c r="C118" i="5"/>
  <c r="C115" i="5"/>
  <c r="C157" i="5"/>
  <c r="C123" i="5"/>
  <c r="C160" i="5"/>
  <c r="C152" i="5"/>
  <c r="C154" i="5"/>
  <c r="C126" i="5"/>
  <c r="C120" i="5"/>
  <c r="C133" i="5"/>
  <c r="C125" i="5"/>
  <c r="C146" i="5"/>
  <c r="C117" i="5"/>
  <c r="C138" i="5"/>
  <c r="C144" i="5"/>
  <c r="C159" i="5"/>
  <c r="C148" i="5"/>
  <c r="C130" i="5"/>
  <c r="C156" i="5"/>
  <c r="C122" i="5"/>
  <c r="C136" i="5"/>
  <c r="C150" i="5"/>
  <c r="C147" i="5"/>
  <c r="C162" i="5"/>
  <c r="C151" i="5"/>
  <c r="C143" i="5"/>
  <c r="C140" i="5"/>
  <c r="C153" i="5"/>
  <c r="C132" i="5"/>
  <c r="C114" i="5"/>
  <c r="C128" i="5"/>
  <c r="C135" i="5"/>
  <c r="C127" i="5"/>
  <c r="C124" i="5"/>
  <c r="C137" i="5"/>
  <c r="C116" i="5"/>
  <c r="C161" i="5"/>
  <c r="C119" i="5"/>
  <c r="C155" i="5"/>
  <c r="C145" i="5"/>
  <c r="C141" i="5"/>
  <c r="C106" i="5"/>
  <c r="C112" i="5"/>
  <c r="C109" i="5"/>
  <c r="C107" i="5"/>
  <c r="C108" i="5"/>
  <c r="C41" i="5"/>
  <c r="D11" i="1"/>
  <c r="C11" i="1"/>
  <c r="C84" i="1"/>
  <c r="C60" i="1"/>
  <c r="C98" i="1"/>
  <c r="C82" i="1"/>
  <c r="C66" i="1"/>
  <c r="C50" i="1"/>
  <c r="C34" i="1"/>
  <c r="C10" i="1"/>
  <c r="C97" i="1"/>
  <c r="C89" i="1"/>
  <c r="C81" i="1"/>
  <c r="C73" i="1"/>
  <c r="C65" i="1"/>
  <c r="C57" i="1"/>
  <c r="C49" i="1"/>
  <c r="C41" i="1"/>
  <c r="C33" i="1"/>
  <c r="C25" i="1"/>
  <c r="C17" i="1"/>
  <c r="C9" i="1"/>
  <c r="C90" i="1"/>
  <c r="C74" i="1"/>
  <c r="C58" i="1"/>
  <c r="C42" i="1"/>
  <c r="C26" i="1"/>
  <c r="C18" i="1"/>
  <c r="C3" i="1"/>
  <c r="C96" i="1"/>
  <c r="C88" i="1"/>
  <c r="C80" i="1"/>
  <c r="C72" i="1"/>
  <c r="C64" i="1"/>
  <c r="C56" i="1"/>
  <c r="C48" i="1"/>
  <c r="C40" i="1"/>
  <c r="C32" i="1"/>
  <c r="C24" i="1"/>
  <c r="C16" i="1"/>
  <c r="C8" i="1"/>
  <c r="C76" i="1"/>
  <c r="C100" i="1"/>
  <c r="C95" i="1"/>
  <c r="C79" i="1"/>
  <c r="C55" i="1"/>
  <c r="C15" i="1"/>
  <c r="C102" i="1"/>
  <c r="C70" i="1"/>
  <c r="C14" i="1"/>
  <c r="C68" i="1"/>
  <c r="C103" i="1"/>
  <c r="C87" i="1"/>
  <c r="C71" i="1"/>
  <c r="C63" i="1"/>
  <c r="C47" i="1"/>
  <c r="C39" i="1"/>
  <c r="C31" i="1"/>
  <c r="C23" i="1"/>
  <c r="C7" i="1"/>
  <c r="C94" i="1"/>
  <c r="C86" i="1"/>
  <c r="C78" i="1"/>
  <c r="C62" i="1"/>
  <c r="C54" i="1"/>
  <c r="C46" i="1"/>
  <c r="C38" i="1"/>
  <c r="C30" i="1"/>
  <c r="C22" i="1"/>
  <c r="C6" i="1"/>
  <c r="C101" i="1"/>
  <c r="C93" i="1"/>
  <c r="C85" i="1"/>
  <c r="C77" i="1"/>
  <c r="C69" i="1"/>
  <c r="C61" i="1"/>
  <c r="C53" i="1"/>
  <c r="C45" i="1"/>
  <c r="C37" i="1"/>
  <c r="C29" i="1"/>
  <c r="C21" i="1"/>
  <c r="C13" i="1"/>
  <c r="C5" i="1"/>
  <c r="C92" i="1"/>
  <c r="C52" i="1"/>
  <c r="C44" i="1"/>
  <c r="C36" i="1"/>
  <c r="C28" i="1"/>
  <c r="C20" i="1"/>
  <c r="C12" i="1"/>
  <c r="C4" i="1"/>
  <c r="C99" i="1"/>
  <c r="C91" i="1"/>
  <c r="C83" i="1"/>
  <c r="C75" i="1"/>
  <c r="C67" i="1"/>
  <c r="C59" i="1"/>
  <c r="C51" i="1"/>
  <c r="C43" i="1"/>
  <c r="C35" i="1"/>
  <c r="C27" i="1"/>
  <c r="C19" i="1"/>
  <c r="D98" i="1"/>
  <c r="D66" i="1"/>
  <c r="D18" i="1"/>
  <c r="D81" i="1"/>
  <c r="D17" i="1"/>
  <c r="D80" i="1"/>
  <c r="D72" i="1"/>
  <c r="D56" i="1"/>
  <c r="D16" i="1"/>
  <c r="D8" i="1"/>
  <c r="D9" i="1"/>
  <c r="D64" i="1"/>
  <c r="D103" i="1"/>
  <c r="D95" i="1"/>
  <c r="D87" i="1"/>
  <c r="D79" i="1"/>
  <c r="D71" i="1"/>
  <c r="D63" i="1"/>
  <c r="D55" i="1"/>
  <c r="D47" i="1"/>
  <c r="D39" i="1"/>
  <c r="D31" i="1"/>
  <c r="D23" i="1"/>
  <c r="D15" i="1"/>
  <c r="D7" i="1"/>
  <c r="D90" i="1"/>
  <c r="D50" i="1"/>
  <c r="D26" i="1"/>
  <c r="D97" i="1"/>
  <c r="D65" i="1"/>
  <c r="D25" i="1"/>
  <c r="D88" i="1"/>
  <c r="D48" i="1"/>
  <c r="D102" i="1"/>
  <c r="D94" i="1"/>
  <c r="D86" i="1"/>
  <c r="D78" i="1"/>
  <c r="D70" i="1"/>
  <c r="D62" i="1"/>
  <c r="D54" i="1"/>
  <c r="D46" i="1"/>
  <c r="D38" i="1"/>
  <c r="D30" i="1"/>
  <c r="D22" i="1"/>
  <c r="D14" i="1"/>
  <c r="D6" i="1"/>
  <c r="D42" i="1"/>
  <c r="D49" i="1"/>
  <c r="D32" i="1"/>
  <c r="D101" i="1"/>
  <c r="D93" i="1"/>
  <c r="D85" i="1"/>
  <c r="D77" i="1"/>
  <c r="D69" i="1"/>
  <c r="D61" i="1"/>
  <c r="D53" i="1"/>
  <c r="D45" i="1"/>
  <c r="D37" i="1"/>
  <c r="D29" i="1"/>
  <c r="D21" i="1"/>
  <c r="D13" i="1"/>
  <c r="D5" i="1"/>
  <c r="D74" i="1"/>
  <c r="D10" i="1"/>
  <c r="D73" i="1"/>
  <c r="D41" i="1"/>
  <c r="D3" i="1"/>
  <c r="D24" i="1"/>
  <c r="D100" i="1"/>
  <c r="D92" i="1"/>
  <c r="D84" i="1"/>
  <c r="D76" i="1"/>
  <c r="D68" i="1"/>
  <c r="D60" i="1"/>
  <c r="D52" i="1"/>
  <c r="D44" i="1"/>
  <c r="D36" i="1"/>
  <c r="D28" i="1"/>
  <c r="D20" i="1"/>
  <c r="D12" i="1"/>
  <c r="D4" i="1"/>
  <c r="D82" i="1"/>
  <c r="D58" i="1"/>
  <c r="D34" i="1"/>
  <c r="D89" i="1"/>
  <c r="D57" i="1"/>
  <c r="D33" i="1"/>
  <c r="D96" i="1"/>
  <c r="D40" i="1"/>
  <c r="D99" i="1"/>
  <c r="D91" i="1"/>
  <c r="D83" i="1"/>
  <c r="D75" i="1"/>
  <c r="D67" i="1"/>
  <c r="D59" i="1"/>
  <c r="D51" i="1"/>
  <c r="D43" i="1"/>
  <c r="D35" i="1"/>
  <c r="D27" i="1"/>
  <c r="D19" i="1"/>
  <c r="B16" i="1"/>
  <c r="B5" i="1"/>
  <c r="B18" i="1"/>
  <c r="C126" i="4" l="1"/>
  <c r="C162" i="4"/>
  <c r="C148" i="4"/>
  <c r="C131" i="4"/>
  <c r="C129" i="4"/>
  <c r="C159" i="4"/>
  <c r="C128" i="4"/>
  <c r="C134" i="4"/>
  <c r="C118" i="4"/>
  <c r="C146" i="4"/>
  <c r="C140" i="4"/>
  <c r="C123" i="4"/>
  <c r="C113" i="4"/>
  <c r="C151" i="4"/>
  <c r="C107" i="4"/>
  <c r="C125" i="4"/>
  <c r="C139" i="4"/>
  <c r="C120" i="4"/>
  <c r="C157" i="4"/>
  <c r="C130" i="4"/>
  <c r="C132" i="4"/>
  <c r="C115" i="4"/>
  <c r="C160" i="4"/>
  <c r="C143" i="4"/>
  <c r="C147" i="4"/>
  <c r="C156" i="4"/>
  <c r="C119" i="4"/>
  <c r="C149" i="4"/>
  <c r="C114" i="4"/>
  <c r="C124" i="4"/>
  <c r="C154" i="4"/>
  <c r="C152" i="4"/>
  <c r="C135" i="4"/>
  <c r="C161" i="4"/>
  <c r="C145" i="4"/>
  <c r="C158" i="4"/>
  <c r="C141" i="4"/>
  <c r="C153" i="4"/>
  <c r="C116" i="4"/>
  <c r="C138" i="4"/>
  <c r="C144" i="4"/>
  <c r="C127" i="4"/>
  <c r="C121" i="4"/>
  <c r="C117" i="4"/>
  <c r="C150" i="4"/>
  <c r="C133" i="4"/>
  <c r="C137" i="4"/>
  <c r="C155" i="4"/>
  <c r="C122" i="4"/>
  <c r="C136" i="4"/>
  <c r="C142" i="4"/>
  <c r="C110" i="4"/>
  <c r="C103" i="4"/>
  <c r="C106" i="4"/>
  <c r="C112" i="4"/>
  <c r="C105" i="4"/>
  <c r="C108" i="4"/>
  <c r="C104" i="4"/>
  <c r="C109" i="4"/>
  <c r="C111" i="4"/>
  <c r="H23" i="4"/>
  <c r="I23" i="4" s="1"/>
  <c r="G34" i="4" s="1"/>
  <c r="C2" i="5"/>
  <c r="C3" i="5"/>
  <c r="C11" i="5"/>
  <c r="C19" i="5"/>
  <c r="C27" i="5"/>
  <c r="C35" i="5"/>
  <c r="C43" i="5"/>
  <c r="C51" i="5"/>
  <c r="C59" i="5"/>
  <c r="C67" i="5"/>
  <c r="C75" i="5"/>
  <c r="C83" i="5"/>
  <c r="C91" i="5"/>
  <c r="C99" i="5"/>
  <c r="C28" i="5"/>
  <c r="C52" i="5"/>
  <c r="C68" i="5"/>
  <c r="C92" i="5"/>
  <c r="C4" i="5"/>
  <c r="C20" i="5"/>
  <c r="C44" i="5"/>
  <c r="C84" i="5"/>
  <c r="C5" i="5"/>
  <c r="C13" i="5"/>
  <c r="C21" i="5"/>
  <c r="C29" i="5"/>
  <c r="C37" i="5"/>
  <c r="C45" i="5"/>
  <c r="C53" i="5"/>
  <c r="C61" i="5"/>
  <c r="C69" i="5"/>
  <c r="C77" i="5"/>
  <c r="C85" i="5"/>
  <c r="C93" i="5"/>
  <c r="C101" i="5"/>
  <c r="C15" i="5"/>
  <c r="C31" i="5"/>
  <c r="C47" i="5"/>
  <c r="C55" i="5"/>
  <c r="C71" i="5"/>
  <c r="C87" i="5"/>
  <c r="C49" i="5"/>
  <c r="C89" i="5"/>
  <c r="C6" i="5"/>
  <c r="C14" i="5"/>
  <c r="C22" i="5"/>
  <c r="C30" i="5"/>
  <c r="C38" i="5"/>
  <c r="C46" i="5"/>
  <c r="C54" i="5"/>
  <c r="C62" i="5"/>
  <c r="C70" i="5"/>
  <c r="C78" i="5"/>
  <c r="C86" i="5"/>
  <c r="C94" i="5"/>
  <c r="C102" i="5"/>
  <c r="C7" i="5"/>
  <c r="C23" i="5"/>
  <c r="C39" i="5"/>
  <c r="C63" i="5"/>
  <c r="C79" i="5"/>
  <c r="C95" i="5"/>
  <c r="C80" i="5"/>
  <c r="C9" i="5"/>
  <c r="C73" i="5"/>
  <c r="C97" i="5"/>
  <c r="C65" i="5"/>
  <c r="C8" i="5"/>
  <c r="C16" i="5"/>
  <c r="C24" i="5"/>
  <c r="C32" i="5"/>
  <c r="C40" i="5"/>
  <c r="C48" i="5"/>
  <c r="C56" i="5"/>
  <c r="C64" i="5"/>
  <c r="C72" i="5"/>
  <c r="C88" i="5"/>
  <c r="C96" i="5"/>
  <c r="C17" i="5"/>
  <c r="C25" i="5"/>
  <c r="C33" i="5"/>
  <c r="C57" i="5"/>
  <c r="C81" i="5"/>
  <c r="C10" i="5"/>
  <c r="C18" i="5"/>
  <c r="C26" i="5"/>
  <c r="C34" i="5"/>
  <c r="C42" i="5"/>
  <c r="C50" i="5"/>
  <c r="C58" i="5"/>
  <c r="C66" i="5"/>
  <c r="C74" i="5"/>
  <c r="C82" i="5"/>
  <c r="C90" i="5"/>
  <c r="C98" i="5"/>
  <c r="C12" i="5"/>
  <c r="C36" i="5"/>
  <c r="C60" i="5"/>
  <c r="C76" i="5"/>
  <c r="C100" i="5"/>
  <c r="C2" i="4"/>
  <c r="C14" i="4"/>
  <c r="C78" i="4"/>
  <c r="C7" i="4"/>
  <c r="C15" i="4"/>
  <c r="C23" i="4"/>
  <c r="C31" i="4"/>
  <c r="C39" i="4"/>
  <c r="C55" i="4"/>
  <c r="C63" i="4"/>
  <c r="C71" i="4"/>
  <c r="C79" i="4"/>
  <c r="C87" i="4"/>
  <c r="C95" i="4"/>
  <c r="C8" i="4"/>
  <c r="C16" i="4"/>
  <c r="C24" i="4"/>
  <c r="C32" i="4"/>
  <c r="C40" i="4"/>
  <c r="C48" i="4"/>
  <c r="C56" i="4"/>
  <c r="C64" i="4"/>
  <c r="C72" i="4"/>
  <c r="C80" i="4"/>
  <c r="C88" i="4"/>
  <c r="C96" i="4"/>
  <c r="C9" i="4"/>
  <c r="C17" i="4"/>
  <c r="C25" i="4"/>
  <c r="C33" i="4"/>
  <c r="C41" i="4"/>
  <c r="C49" i="4"/>
  <c r="C57" i="4"/>
  <c r="C65" i="4"/>
  <c r="C73" i="4"/>
  <c r="C81" i="4"/>
  <c r="C89" i="4"/>
  <c r="C97" i="4"/>
  <c r="C29" i="4"/>
  <c r="C53" i="4"/>
  <c r="C85" i="4"/>
  <c r="C54" i="4"/>
  <c r="C10" i="4"/>
  <c r="C18" i="4"/>
  <c r="C26" i="4"/>
  <c r="C34" i="4"/>
  <c r="C42" i="4"/>
  <c r="C50" i="4"/>
  <c r="C58" i="4"/>
  <c r="C66" i="4"/>
  <c r="C74" i="4"/>
  <c r="C82" i="4"/>
  <c r="C90" i="4"/>
  <c r="C98" i="4"/>
  <c r="C13" i="4"/>
  <c r="C61" i="4"/>
  <c r="C101" i="4"/>
  <c r="C46" i="4"/>
  <c r="C86" i="4"/>
  <c r="C3" i="4"/>
  <c r="C11" i="4"/>
  <c r="C19" i="4"/>
  <c r="C27" i="4"/>
  <c r="C35" i="4"/>
  <c r="C43" i="4"/>
  <c r="C51" i="4"/>
  <c r="C59" i="4"/>
  <c r="C67" i="4"/>
  <c r="C75" i="4"/>
  <c r="C83" i="4"/>
  <c r="C91" i="4"/>
  <c r="C99" i="4"/>
  <c r="C37" i="4"/>
  <c r="C77" i="4"/>
  <c r="C6" i="4"/>
  <c r="C22" i="4"/>
  <c r="C38" i="4"/>
  <c r="C62" i="4"/>
  <c r="C94" i="4"/>
  <c r="C4" i="4"/>
  <c r="C12" i="4"/>
  <c r="C20" i="4"/>
  <c r="C28" i="4"/>
  <c r="C36" i="4"/>
  <c r="C44" i="4"/>
  <c r="C52" i="4"/>
  <c r="C60" i="4"/>
  <c r="C68" i="4"/>
  <c r="C76" i="4"/>
  <c r="C84" i="4"/>
  <c r="C92" i="4"/>
  <c r="C100" i="4"/>
  <c r="C5" i="4"/>
  <c r="C21" i="4"/>
  <c r="C45" i="4"/>
  <c r="C69" i="4"/>
  <c r="C93" i="4"/>
  <c r="C30" i="4"/>
  <c r="C70" i="4"/>
  <c r="C102" i="4"/>
  <c r="C47" i="4"/>
  <c r="B32" i="2"/>
  <c r="B31" i="2"/>
  <c r="B30" i="2"/>
  <c r="B29" i="2"/>
  <c r="B28" i="2"/>
  <c r="B27" i="2"/>
  <c r="B26" i="2"/>
  <c r="B25" i="2"/>
  <c r="B24" i="2"/>
  <c r="B23" i="2"/>
  <c r="B25" i="1"/>
  <c r="B26" i="1"/>
  <c r="B27" i="1"/>
  <c r="B28" i="1"/>
  <c r="B29" i="1"/>
  <c r="B30" i="1"/>
  <c r="B31" i="1"/>
  <c r="B32" i="1"/>
  <c r="B33" i="1"/>
  <c r="B24" i="1"/>
  <c r="F35" i="4" l="1"/>
  <c r="G35" i="4" s="1"/>
  <c r="K34" i="4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6" i="2"/>
  <c r="B5" i="2"/>
  <c r="B4" i="2"/>
  <c r="B2" i="2"/>
  <c r="F36" i="4" l="1"/>
  <c r="G36" i="4" s="1"/>
  <c r="K35" i="4"/>
  <c r="F37" i="4" l="1"/>
  <c r="G37" i="4" s="1"/>
  <c r="K36" i="4"/>
  <c r="F38" i="4" l="1"/>
  <c r="K37" i="4"/>
  <c r="G38" i="4" l="1"/>
  <c r="K38" i="4" s="1"/>
  <c r="F39" i="4" l="1"/>
  <c r="G39" i="4" s="1"/>
  <c r="F40" i="4" l="1"/>
  <c r="G40" i="4" s="1"/>
  <c r="K39" i="4"/>
  <c r="F41" i="4" l="1"/>
  <c r="G41" i="4" s="1"/>
  <c r="K40" i="4"/>
  <c r="F42" i="4" l="1"/>
  <c r="G42" i="4" s="1"/>
  <c r="K41" i="4"/>
  <c r="F43" i="4" l="1"/>
  <c r="G43" i="4" s="1"/>
  <c r="K42" i="4"/>
  <c r="F44" i="4" l="1"/>
  <c r="G44" i="4" s="1"/>
  <c r="K43" i="4"/>
  <c r="F45" i="4" l="1"/>
  <c r="G45" i="4" s="1"/>
  <c r="K44" i="4"/>
  <c r="F46" i="4" l="1"/>
  <c r="G46" i="4" s="1"/>
  <c r="H42" i="4" s="1" a="1"/>
  <c r="H42" i="4" s="1"/>
  <c r="K45" i="4"/>
  <c r="H45" i="4" a="1"/>
  <c r="H45" i="4" s="1"/>
  <c r="H35" i="4" a="1"/>
  <c r="H35" i="4" s="1"/>
  <c r="H44" i="4" a="1"/>
  <c r="H44" i="4" s="1"/>
  <c r="H40" i="4" a="1"/>
  <c r="H40" i="4" s="1"/>
  <c r="H39" i="4" l="1" a="1"/>
  <c r="H39" i="4" s="1"/>
  <c r="H41" i="4" a="1"/>
  <c r="H41" i="4" s="1"/>
  <c r="H36" i="4" a="1"/>
  <c r="H36" i="4" s="1"/>
  <c r="H34" i="4"/>
  <c r="K46" i="4"/>
  <c r="H46" i="4" a="1"/>
  <c r="H46" i="4" s="1"/>
  <c r="H38" i="4" a="1"/>
  <c r="H38" i="4" s="1"/>
  <c r="H43" i="4" a="1"/>
  <c r="H43" i="4" s="1"/>
  <c r="H37" i="4" a="1"/>
  <c r="H37" i="4" s="1"/>
  <c r="H48" i="4" l="1"/>
  <c r="I37" i="4" s="1"/>
  <c r="I34" i="4"/>
  <c r="J34" i="4" s="1"/>
  <c r="I46" i="4"/>
  <c r="I43" i="4" l="1"/>
  <c r="I38" i="4"/>
  <c r="L34" i="4"/>
  <c r="I44" i="4"/>
  <c r="I35" i="4"/>
  <c r="J35" i="4" s="1"/>
  <c r="I39" i="4"/>
  <c r="I36" i="4"/>
  <c r="I42" i="4"/>
  <c r="I45" i="4"/>
  <c r="I40" i="4"/>
  <c r="I41" i="4"/>
  <c r="J36" i="4" l="1"/>
  <c r="L35" i="4"/>
  <c r="J37" i="4" l="1"/>
  <c r="L36" i="4"/>
  <c r="L37" i="4" l="1"/>
  <c r="J38" i="4"/>
  <c r="J39" i="4" l="1"/>
  <c r="L38" i="4"/>
  <c r="L39" i="4" l="1"/>
  <c r="J40" i="4"/>
  <c r="L40" i="4" l="1"/>
  <c r="J41" i="4"/>
  <c r="L41" i="4" l="1"/>
  <c r="J42" i="4"/>
  <c r="L42" i="4" l="1"/>
  <c r="J43" i="4"/>
  <c r="J44" i="4" l="1"/>
  <c r="L43" i="4"/>
  <c r="L44" i="4" l="1"/>
  <c r="J45" i="4"/>
  <c r="J46" i="4" l="1"/>
  <c r="L46" i="4" s="1"/>
  <c r="L45" i="4"/>
  <c r="E28" i="4" l="1"/>
</calcChain>
</file>

<file path=xl/sharedStrings.xml><?xml version="1.0" encoding="utf-8"?>
<sst xmlns="http://schemas.openxmlformats.org/spreadsheetml/2006/main" count="147" uniqueCount="60">
  <si>
    <t>segs</t>
  </si>
  <si>
    <t>Normal turnos</t>
  </si>
  <si>
    <t>desv est turnos</t>
  </si>
  <si>
    <t>Normal dur</t>
  </si>
  <si>
    <t>desv estandar dur</t>
  </si>
  <si>
    <t>Normal est dur</t>
  </si>
  <si>
    <t>Normal est turnos</t>
  </si>
  <si>
    <t>media turnos</t>
  </si>
  <si>
    <t>media dur</t>
  </si>
  <si>
    <t>media tur</t>
  </si>
  <si>
    <t>E1_2_jugadores</t>
  </si>
  <si>
    <t>CV</t>
  </si>
  <si>
    <t>asimetria</t>
  </si>
  <si>
    <t>Curtosis</t>
  </si>
  <si>
    <t>JB</t>
  </si>
  <si>
    <t>Valor crítico</t>
  </si>
  <si>
    <t>ASIMETRIA</t>
  </si>
  <si>
    <t>Raiz de N</t>
  </si>
  <si>
    <t>min dur</t>
  </si>
  <si>
    <t>max dur</t>
  </si>
  <si>
    <t>rango</t>
  </si>
  <si>
    <t>Rango</t>
  </si>
  <si>
    <t>tam int</t>
  </si>
  <si>
    <t>Intervalos</t>
  </si>
  <si>
    <t>LI</t>
  </si>
  <si>
    <t>LS</t>
  </si>
  <si>
    <t>FO</t>
  </si>
  <si>
    <t>FOR</t>
  </si>
  <si>
    <t>FERA</t>
  </si>
  <si>
    <t>FORA-FERA</t>
  </si>
  <si>
    <t>FORA</t>
  </si>
  <si>
    <t>KS</t>
  </si>
  <si>
    <t>nivel significancia</t>
  </si>
  <si>
    <t>gl</t>
  </si>
  <si>
    <t>Est tabla</t>
  </si>
  <si>
    <t>E1_2JUG</t>
  </si>
  <si>
    <t>E1_3JUG</t>
  </si>
  <si>
    <t>E2_2JUG</t>
  </si>
  <si>
    <t>E2_3JUG</t>
  </si>
  <si>
    <t>rondas</t>
  </si>
  <si>
    <t>H0= Las medias poblacionales son iguales</t>
  </si>
  <si>
    <t>H1= Las medias poblacionales no son iguales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</si>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</sst>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0000"/>
  </numFmts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Distribución</a:t>
            </a:r>
            <a:r>
              <a:rPr lang="es-AR" baseline="0"/>
              <a:t> turnos E1_2jug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'E1_2 jugadores'!$A$3:$A$163</c:f>
              <c:numCache>
                <c:formatCode>General</c:formatCode>
                <c:ptCount val="161"/>
                <c:pt idx="0">
                  <c:v>47</c:v>
                </c:pt>
                <c:pt idx="1">
                  <c:v>50</c:v>
                </c:pt>
                <c:pt idx="2">
                  <c:v>64</c:v>
                </c:pt>
                <c:pt idx="3">
                  <c:v>58</c:v>
                </c:pt>
                <c:pt idx="4">
                  <c:v>25</c:v>
                </c:pt>
                <c:pt idx="5">
                  <c:v>11</c:v>
                </c:pt>
                <c:pt idx="6">
                  <c:v>13</c:v>
                </c:pt>
                <c:pt idx="7">
                  <c:v>75</c:v>
                </c:pt>
                <c:pt idx="8">
                  <c:v>17</c:v>
                </c:pt>
                <c:pt idx="9">
                  <c:v>29</c:v>
                </c:pt>
                <c:pt idx="10">
                  <c:v>24</c:v>
                </c:pt>
                <c:pt idx="11">
                  <c:v>28</c:v>
                </c:pt>
                <c:pt idx="12">
                  <c:v>22</c:v>
                </c:pt>
                <c:pt idx="13">
                  <c:v>32</c:v>
                </c:pt>
                <c:pt idx="14">
                  <c:v>21</c:v>
                </c:pt>
                <c:pt idx="15">
                  <c:v>68</c:v>
                </c:pt>
                <c:pt idx="16">
                  <c:v>11</c:v>
                </c:pt>
                <c:pt idx="17">
                  <c:v>17</c:v>
                </c:pt>
                <c:pt idx="18">
                  <c:v>21</c:v>
                </c:pt>
                <c:pt idx="19">
                  <c:v>17</c:v>
                </c:pt>
                <c:pt idx="20">
                  <c:v>29</c:v>
                </c:pt>
                <c:pt idx="21">
                  <c:v>39</c:v>
                </c:pt>
                <c:pt idx="22">
                  <c:v>21</c:v>
                </c:pt>
                <c:pt idx="23">
                  <c:v>51</c:v>
                </c:pt>
                <c:pt idx="24">
                  <c:v>6</c:v>
                </c:pt>
                <c:pt idx="25">
                  <c:v>38</c:v>
                </c:pt>
                <c:pt idx="26">
                  <c:v>13</c:v>
                </c:pt>
                <c:pt idx="27">
                  <c:v>14</c:v>
                </c:pt>
                <c:pt idx="28">
                  <c:v>20</c:v>
                </c:pt>
                <c:pt idx="29">
                  <c:v>39</c:v>
                </c:pt>
                <c:pt idx="30">
                  <c:v>30</c:v>
                </c:pt>
                <c:pt idx="31">
                  <c:v>35</c:v>
                </c:pt>
                <c:pt idx="32">
                  <c:v>72</c:v>
                </c:pt>
                <c:pt idx="33">
                  <c:v>92</c:v>
                </c:pt>
                <c:pt idx="34">
                  <c:v>34</c:v>
                </c:pt>
                <c:pt idx="35">
                  <c:v>43</c:v>
                </c:pt>
                <c:pt idx="36">
                  <c:v>32</c:v>
                </c:pt>
                <c:pt idx="37">
                  <c:v>31</c:v>
                </c:pt>
                <c:pt idx="38">
                  <c:v>23</c:v>
                </c:pt>
                <c:pt idx="39">
                  <c:v>50</c:v>
                </c:pt>
                <c:pt idx="40">
                  <c:v>36</c:v>
                </c:pt>
                <c:pt idx="41">
                  <c:v>88</c:v>
                </c:pt>
                <c:pt idx="42">
                  <c:v>49</c:v>
                </c:pt>
                <c:pt idx="43">
                  <c:v>27</c:v>
                </c:pt>
                <c:pt idx="44">
                  <c:v>46</c:v>
                </c:pt>
                <c:pt idx="45">
                  <c:v>46</c:v>
                </c:pt>
                <c:pt idx="46">
                  <c:v>31</c:v>
                </c:pt>
                <c:pt idx="47">
                  <c:v>38</c:v>
                </c:pt>
                <c:pt idx="48">
                  <c:v>51</c:v>
                </c:pt>
                <c:pt idx="49">
                  <c:v>98</c:v>
                </c:pt>
                <c:pt idx="50">
                  <c:v>86</c:v>
                </c:pt>
                <c:pt idx="51">
                  <c:v>74</c:v>
                </c:pt>
                <c:pt idx="52">
                  <c:v>86</c:v>
                </c:pt>
                <c:pt idx="53">
                  <c:v>67</c:v>
                </c:pt>
                <c:pt idx="54">
                  <c:v>39</c:v>
                </c:pt>
                <c:pt idx="55">
                  <c:v>63</c:v>
                </c:pt>
                <c:pt idx="56">
                  <c:v>29</c:v>
                </c:pt>
                <c:pt idx="57">
                  <c:v>45</c:v>
                </c:pt>
                <c:pt idx="58">
                  <c:v>36</c:v>
                </c:pt>
                <c:pt idx="59">
                  <c:v>33</c:v>
                </c:pt>
                <c:pt idx="60">
                  <c:v>85</c:v>
                </c:pt>
                <c:pt idx="61">
                  <c:v>14</c:v>
                </c:pt>
                <c:pt idx="62">
                  <c:v>74</c:v>
                </c:pt>
                <c:pt idx="63">
                  <c:v>86</c:v>
                </c:pt>
                <c:pt idx="64">
                  <c:v>85</c:v>
                </c:pt>
                <c:pt idx="65">
                  <c:v>57</c:v>
                </c:pt>
                <c:pt idx="66">
                  <c:v>44</c:v>
                </c:pt>
                <c:pt idx="67">
                  <c:v>87</c:v>
                </c:pt>
                <c:pt idx="68">
                  <c:v>23</c:v>
                </c:pt>
                <c:pt idx="69">
                  <c:v>26</c:v>
                </c:pt>
                <c:pt idx="70">
                  <c:v>35</c:v>
                </c:pt>
                <c:pt idx="71">
                  <c:v>24</c:v>
                </c:pt>
                <c:pt idx="72">
                  <c:v>40</c:v>
                </c:pt>
                <c:pt idx="73">
                  <c:v>35</c:v>
                </c:pt>
                <c:pt idx="74">
                  <c:v>32</c:v>
                </c:pt>
                <c:pt idx="75">
                  <c:v>41</c:v>
                </c:pt>
                <c:pt idx="76">
                  <c:v>64</c:v>
                </c:pt>
                <c:pt idx="77">
                  <c:v>34</c:v>
                </c:pt>
                <c:pt idx="78">
                  <c:v>31</c:v>
                </c:pt>
                <c:pt idx="79">
                  <c:v>45</c:v>
                </c:pt>
                <c:pt idx="80">
                  <c:v>54</c:v>
                </c:pt>
                <c:pt idx="81">
                  <c:v>47</c:v>
                </c:pt>
                <c:pt idx="82">
                  <c:v>33</c:v>
                </c:pt>
                <c:pt idx="83">
                  <c:v>62</c:v>
                </c:pt>
                <c:pt idx="84">
                  <c:v>39</c:v>
                </c:pt>
                <c:pt idx="85">
                  <c:v>17</c:v>
                </c:pt>
                <c:pt idx="86">
                  <c:v>37</c:v>
                </c:pt>
                <c:pt idx="87">
                  <c:v>32</c:v>
                </c:pt>
                <c:pt idx="88">
                  <c:v>94</c:v>
                </c:pt>
                <c:pt idx="89">
                  <c:v>27</c:v>
                </c:pt>
                <c:pt idx="90">
                  <c:v>27</c:v>
                </c:pt>
                <c:pt idx="91">
                  <c:v>38</c:v>
                </c:pt>
                <c:pt idx="92">
                  <c:v>80</c:v>
                </c:pt>
                <c:pt idx="93">
                  <c:v>60</c:v>
                </c:pt>
                <c:pt idx="94">
                  <c:v>21</c:v>
                </c:pt>
                <c:pt idx="95">
                  <c:v>35</c:v>
                </c:pt>
                <c:pt idx="96">
                  <c:v>50</c:v>
                </c:pt>
                <c:pt idx="97">
                  <c:v>19</c:v>
                </c:pt>
                <c:pt idx="98">
                  <c:v>34</c:v>
                </c:pt>
                <c:pt idx="99">
                  <c:v>34</c:v>
                </c:pt>
                <c:pt idx="100">
                  <c:v>95</c:v>
                </c:pt>
                <c:pt idx="101">
                  <c:v>39</c:v>
                </c:pt>
                <c:pt idx="102">
                  <c:v>44</c:v>
                </c:pt>
                <c:pt idx="103">
                  <c:v>74</c:v>
                </c:pt>
                <c:pt idx="104">
                  <c:v>38</c:v>
                </c:pt>
                <c:pt idx="105">
                  <c:v>42</c:v>
                </c:pt>
                <c:pt idx="106">
                  <c:v>30</c:v>
                </c:pt>
                <c:pt idx="107">
                  <c:v>18</c:v>
                </c:pt>
                <c:pt idx="108">
                  <c:v>70</c:v>
                </c:pt>
                <c:pt idx="109">
                  <c:v>40</c:v>
                </c:pt>
                <c:pt idx="110">
                  <c:v>50</c:v>
                </c:pt>
                <c:pt idx="111">
                  <c:v>40</c:v>
                </c:pt>
                <c:pt idx="112">
                  <c:v>19</c:v>
                </c:pt>
                <c:pt idx="113">
                  <c:v>73</c:v>
                </c:pt>
                <c:pt idx="114">
                  <c:v>18</c:v>
                </c:pt>
                <c:pt idx="115">
                  <c:v>27</c:v>
                </c:pt>
                <c:pt idx="116">
                  <c:v>59</c:v>
                </c:pt>
                <c:pt idx="117">
                  <c:v>18</c:v>
                </c:pt>
                <c:pt idx="118">
                  <c:v>49</c:v>
                </c:pt>
                <c:pt idx="119">
                  <c:v>55</c:v>
                </c:pt>
                <c:pt idx="120">
                  <c:v>85</c:v>
                </c:pt>
                <c:pt idx="121">
                  <c:v>61</c:v>
                </c:pt>
                <c:pt idx="122">
                  <c:v>48</c:v>
                </c:pt>
                <c:pt idx="123">
                  <c:v>76</c:v>
                </c:pt>
                <c:pt idx="124">
                  <c:v>65</c:v>
                </c:pt>
                <c:pt idx="125">
                  <c:v>27</c:v>
                </c:pt>
                <c:pt idx="126">
                  <c:v>52</c:v>
                </c:pt>
                <c:pt idx="127">
                  <c:v>18</c:v>
                </c:pt>
                <c:pt idx="128">
                  <c:v>27</c:v>
                </c:pt>
                <c:pt idx="129">
                  <c:v>42</c:v>
                </c:pt>
                <c:pt idx="130">
                  <c:v>59</c:v>
                </c:pt>
                <c:pt idx="131">
                  <c:v>26</c:v>
                </c:pt>
                <c:pt idx="132">
                  <c:v>43</c:v>
                </c:pt>
                <c:pt idx="133">
                  <c:v>24</c:v>
                </c:pt>
                <c:pt idx="134">
                  <c:v>18</c:v>
                </c:pt>
                <c:pt idx="135">
                  <c:v>18</c:v>
                </c:pt>
                <c:pt idx="136">
                  <c:v>27</c:v>
                </c:pt>
                <c:pt idx="137">
                  <c:v>50</c:v>
                </c:pt>
                <c:pt idx="138">
                  <c:v>54</c:v>
                </c:pt>
                <c:pt idx="139">
                  <c:v>32</c:v>
                </c:pt>
                <c:pt idx="140">
                  <c:v>37</c:v>
                </c:pt>
                <c:pt idx="141">
                  <c:v>80</c:v>
                </c:pt>
                <c:pt idx="142">
                  <c:v>54</c:v>
                </c:pt>
                <c:pt idx="143">
                  <c:v>38</c:v>
                </c:pt>
                <c:pt idx="144">
                  <c:v>60</c:v>
                </c:pt>
                <c:pt idx="145">
                  <c:v>37</c:v>
                </c:pt>
                <c:pt idx="146">
                  <c:v>62</c:v>
                </c:pt>
                <c:pt idx="147">
                  <c:v>98</c:v>
                </c:pt>
                <c:pt idx="148">
                  <c:v>40</c:v>
                </c:pt>
                <c:pt idx="149">
                  <c:v>20</c:v>
                </c:pt>
                <c:pt idx="150">
                  <c:v>100</c:v>
                </c:pt>
                <c:pt idx="151">
                  <c:v>63</c:v>
                </c:pt>
                <c:pt idx="152">
                  <c:v>13</c:v>
                </c:pt>
                <c:pt idx="153">
                  <c:v>58</c:v>
                </c:pt>
                <c:pt idx="154">
                  <c:v>61</c:v>
                </c:pt>
                <c:pt idx="155">
                  <c:v>32</c:v>
                </c:pt>
                <c:pt idx="156">
                  <c:v>21</c:v>
                </c:pt>
                <c:pt idx="157">
                  <c:v>67</c:v>
                </c:pt>
                <c:pt idx="158">
                  <c:v>40</c:v>
                </c:pt>
                <c:pt idx="159">
                  <c:v>21</c:v>
                </c:pt>
                <c:pt idx="160">
                  <c:v>23</c:v>
                </c:pt>
              </c:numCache>
            </c:numRef>
          </c:xVal>
          <c:yVal>
            <c:numRef>
              <c:f>'E1_2 jugadores'!$D$3:$D$163</c:f>
              <c:numCache>
                <c:formatCode>General</c:formatCode>
                <c:ptCount val="161"/>
                <c:pt idx="0">
                  <c:v>1.7793709206086764E-2</c:v>
                </c:pt>
                <c:pt idx="1">
                  <c:v>1.7260010808007362E-2</c:v>
                </c:pt>
                <c:pt idx="2">
                  <c:v>1.174742087894904E-2</c:v>
                </c:pt>
                <c:pt idx="3">
                  <c:v>1.454820030286171E-2</c:v>
                </c:pt>
                <c:pt idx="4">
                  <c:v>1.2697786022737844E-2</c:v>
                </c:pt>
                <c:pt idx="5">
                  <c:v>6.1280012250306826E-3</c:v>
                </c:pt>
                <c:pt idx="6">
                  <c:v>6.9686185859615347E-3</c:v>
                </c:pt>
                <c:pt idx="7">
                  <c:v>6.5597660940959826E-3</c:v>
                </c:pt>
                <c:pt idx="8">
                  <c:v>8.7937852372554359E-3</c:v>
                </c:pt>
                <c:pt idx="9">
                  <c:v>1.4529510842341799E-2</c:v>
                </c:pt>
                <c:pt idx="10">
                  <c:v>1.2214716565804607E-2</c:v>
                </c:pt>
                <c:pt idx="11">
                  <c:v>1.409121897915709E-2</c:v>
                </c:pt>
                <c:pt idx="12">
                  <c:v>1.1234080654016152E-2</c:v>
                </c:pt>
                <c:pt idx="13">
                  <c:v>1.5734212463988102E-2</c:v>
                </c:pt>
                <c:pt idx="14">
                  <c:v>1.074079163197336E-2</c:v>
                </c:pt>
                <c:pt idx="15">
                  <c:v>9.7795858140735034E-3</c:v>
                </c:pt>
                <c:pt idx="16">
                  <c:v>6.1280012250306826E-3</c:v>
                </c:pt>
                <c:pt idx="17">
                  <c:v>8.7937852372554359E-3</c:v>
                </c:pt>
                <c:pt idx="18">
                  <c:v>1.074079163197336E-2</c:v>
                </c:pt>
                <c:pt idx="19">
                  <c:v>8.7937852372554359E-3</c:v>
                </c:pt>
                <c:pt idx="20">
                  <c:v>1.4529510842341799E-2</c:v>
                </c:pt>
                <c:pt idx="21">
                  <c:v>1.7642913304264728E-2</c:v>
                </c:pt>
                <c:pt idx="22">
                  <c:v>1.074079163197336E-2</c:v>
                </c:pt>
                <c:pt idx="23">
                  <c:v>1.701615753918333E-2</c:v>
                </c:pt>
                <c:pt idx="24">
                  <c:v>4.2879742956102628E-3</c:v>
                </c:pt>
                <c:pt idx="25">
                  <c:v>1.7463179695776189E-2</c:v>
                </c:pt>
                <c:pt idx="26">
                  <c:v>6.9686185859615347E-3</c:v>
                </c:pt>
                <c:pt idx="27">
                  <c:v>7.4085344169080233E-3</c:v>
                </c:pt>
                <c:pt idx="28">
                  <c:v>1.0248245020797291E-2</c:v>
                </c:pt>
                <c:pt idx="29">
                  <c:v>1.7642913304264728E-2</c:v>
                </c:pt>
                <c:pt idx="30">
                  <c:v>1.4950918620263041E-2</c:v>
                </c:pt>
                <c:pt idx="31">
                  <c:v>1.6728966833221993E-2</c:v>
                </c:pt>
                <c:pt idx="32">
                  <c:v>7.8800626704546694E-3</c:v>
                </c:pt>
                <c:pt idx="33">
                  <c:v>1.6407592606105883E-3</c:v>
                </c:pt>
                <c:pt idx="34">
                  <c:v>1.6424038790292618E-2</c:v>
                </c:pt>
                <c:pt idx="35">
                  <c:v>1.80095456426119E-2</c:v>
                </c:pt>
                <c:pt idx="36">
                  <c:v>1.5734212463988102E-2</c:v>
                </c:pt>
                <c:pt idx="37">
                  <c:v>1.5353210931119415E-2</c:v>
                </c:pt>
                <c:pt idx="38">
                  <c:v>1.1726090409926058E-2</c:v>
                </c:pt>
                <c:pt idx="39">
                  <c:v>1.7260010808007362E-2</c:v>
                </c:pt>
                <c:pt idx="40">
                  <c:v>1.7004847164625355E-2</c:v>
                </c:pt>
                <c:pt idx="41">
                  <c:v>2.3970620317615185E-3</c:v>
                </c:pt>
                <c:pt idx="42">
                  <c:v>1.747169677129003E-2</c:v>
                </c:pt>
                <c:pt idx="43">
                  <c:v>1.3638310989435486E-2</c:v>
                </c:pt>
                <c:pt idx="44">
                  <c:v>1.7902095663248897E-2</c:v>
                </c:pt>
                <c:pt idx="45">
                  <c:v>1.7902095663248897E-2</c:v>
                </c:pt>
                <c:pt idx="46">
                  <c:v>1.5353210931119415E-2</c:v>
                </c:pt>
                <c:pt idx="47">
                  <c:v>1.7463179695776189E-2</c:v>
                </c:pt>
                <c:pt idx="48">
                  <c:v>1.701615753918333E-2</c:v>
                </c:pt>
                <c:pt idx="49">
                  <c:v>8.7403111594509949E-4</c:v>
                </c:pt>
                <c:pt idx="50">
                  <c:v>2.8620894709496495E-3</c:v>
                </c:pt>
                <c:pt idx="51">
                  <c:v>6.9874868707309077E-3</c:v>
                </c:pt>
                <c:pt idx="52">
                  <c:v>2.8620894709496495E-3</c:v>
                </c:pt>
                <c:pt idx="53">
                  <c:v>1.0269618166176279E-2</c:v>
                </c:pt>
                <c:pt idx="54">
                  <c:v>1.7642913304264728E-2</c:v>
                </c:pt>
                <c:pt idx="55">
                  <c:v>1.2235851069525672E-2</c:v>
                </c:pt>
                <c:pt idx="56">
                  <c:v>1.4529510842341799E-2</c:v>
                </c:pt>
                <c:pt idx="57">
                  <c:v>1.7974454251509345E-2</c:v>
                </c:pt>
                <c:pt idx="58">
                  <c:v>1.7004847164625355E-2</c:v>
                </c:pt>
                <c:pt idx="59">
                  <c:v>1.6091823438743155E-2</c:v>
                </c:pt>
                <c:pt idx="60">
                  <c:v>3.1178617539982367E-3</c:v>
                </c:pt>
                <c:pt idx="61">
                  <c:v>7.4085344169080233E-3</c:v>
                </c:pt>
                <c:pt idx="62">
                  <c:v>6.9874868707309077E-3</c:v>
                </c:pt>
                <c:pt idx="63">
                  <c:v>2.8620894709496495E-3</c:v>
                </c:pt>
                <c:pt idx="64">
                  <c:v>3.1178617539982367E-3</c:v>
                </c:pt>
                <c:pt idx="65">
                  <c:v>1.4968823036305409E-2</c:v>
                </c:pt>
                <c:pt idx="66">
                  <c:v>1.8010343969922814E-2</c:v>
                </c:pt>
                <c:pt idx="67">
                  <c:v>2.6219476246689037E-3</c:v>
                </c:pt>
                <c:pt idx="68">
                  <c:v>1.1726090409926058E-2</c:v>
                </c:pt>
                <c:pt idx="69">
                  <c:v>1.3173072116400498E-2</c:v>
                </c:pt>
                <c:pt idx="70">
                  <c:v>1.6728966833221993E-2</c:v>
                </c:pt>
                <c:pt idx="71">
                  <c:v>1.2214716565804607E-2</c:v>
                </c:pt>
                <c:pt idx="72">
                  <c:v>1.7788188866973635E-2</c:v>
                </c:pt>
                <c:pt idx="73">
                  <c:v>1.6728966833221993E-2</c:v>
                </c:pt>
                <c:pt idx="74">
                  <c:v>1.5734212463988102E-2</c:v>
                </c:pt>
                <c:pt idx="75">
                  <c:v>1.7898128369515164E-2</c:v>
                </c:pt>
                <c:pt idx="76">
                  <c:v>1.174742087894904E-2</c:v>
                </c:pt>
                <c:pt idx="77">
                  <c:v>1.6424038790292618E-2</c:v>
                </c:pt>
                <c:pt idx="78">
                  <c:v>1.5353210931119415E-2</c:v>
                </c:pt>
                <c:pt idx="79">
                  <c:v>1.7974454251509345E-2</c:v>
                </c:pt>
                <c:pt idx="80">
                  <c:v>1.6106809769363916E-2</c:v>
                </c:pt>
                <c:pt idx="81">
                  <c:v>1.7793709206086764E-2</c:v>
                </c:pt>
                <c:pt idx="82">
                  <c:v>1.6091823438743155E-2</c:v>
                </c:pt>
                <c:pt idx="83">
                  <c:v>1.2718628749021839E-2</c:v>
                </c:pt>
                <c:pt idx="84">
                  <c:v>1.7642913304264728E-2</c:v>
                </c:pt>
                <c:pt idx="85">
                  <c:v>8.7937852372554359E-3</c:v>
                </c:pt>
                <c:pt idx="86">
                  <c:v>1.7250067568621876E-2</c:v>
                </c:pt>
                <c:pt idx="87">
                  <c:v>1.5734212463988102E-2</c:v>
                </c:pt>
                <c:pt idx="88">
                  <c:v>1.3409555693075369E-3</c:v>
                </c:pt>
                <c:pt idx="89">
                  <c:v>1.3638310989435486E-2</c:v>
                </c:pt>
                <c:pt idx="90">
                  <c:v>1.3638310989435486E-2</c:v>
                </c:pt>
                <c:pt idx="91">
                  <c:v>1.7463179695776189E-2</c:v>
                </c:pt>
                <c:pt idx="92">
                  <c:v>4.639187435957765E-3</c:v>
                </c:pt>
                <c:pt idx="93">
                  <c:v>1.3658275598665811E-2</c:v>
                </c:pt>
                <c:pt idx="94">
                  <c:v>1.074079163197336E-2</c:v>
                </c:pt>
                <c:pt idx="95">
                  <c:v>1.6728966833221993E-2</c:v>
                </c:pt>
                <c:pt idx="96">
                  <c:v>1.7260010808007362E-2</c:v>
                </c:pt>
                <c:pt idx="97">
                  <c:v>9.758367367613336E-3</c:v>
                </c:pt>
                <c:pt idx="98">
                  <c:v>1.6424038790292618E-2</c:v>
                </c:pt>
                <c:pt idx="99">
                  <c:v>1.6424038790292618E-2</c:v>
                </c:pt>
                <c:pt idx="100">
                  <c:v>1.2085672809906025E-3</c:v>
                </c:pt>
                <c:pt idx="101">
                  <c:v>1.7642913304264728E-2</c:v>
                </c:pt>
                <c:pt idx="102">
                  <c:v>1.8010343969922814E-2</c:v>
                </c:pt>
                <c:pt idx="103">
                  <c:v>6.9874868707309077E-3</c:v>
                </c:pt>
                <c:pt idx="104">
                  <c:v>1.7463179695776189E-2</c:v>
                </c:pt>
                <c:pt idx="105">
                  <c:v>1.7972064148071346E-2</c:v>
                </c:pt>
                <c:pt idx="106">
                  <c:v>1.4950918620263041E-2</c:v>
                </c:pt>
                <c:pt idx="107">
                  <c:v>9.2729791222596596E-3</c:v>
                </c:pt>
                <c:pt idx="108">
                  <c:v>8.8144690492011884E-3</c:v>
                </c:pt>
                <c:pt idx="109">
                  <c:v>1.7788188866973635E-2</c:v>
                </c:pt>
                <c:pt idx="110">
                  <c:v>1.7260010808007362E-2</c:v>
                </c:pt>
                <c:pt idx="111">
                  <c:v>1.7788188866973635E-2</c:v>
                </c:pt>
                <c:pt idx="112">
                  <c:v>9.758367367613336E-3</c:v>
                </c:pt>
                <c:pt idx="113">
                  <c:v>7.4279352753654189E-3</c:v>
                </c:pt>
                <c:pt idx="114">
                  <c:v>9.2729791222596596E-3</c:v>
                </c:pt>
                <c:pt idx="115">
                  <c:v>1.3638310989435486E-2</c:v>
                </c:pt>
                <c:pt idx="116">
                  <c:v>1.4110595566360382E-2</c:v>
                </c:pt>
                <c:pt idx="117">
                  <c:v>9.2729791222596596E-3</c:v>
                </c:pt>
                <c:pt idx="118">
                  <c:v>1.747169677129003E-2</c:v>
                </c:pt>
                <c:pt idx="119">
                  <c:v>1.5750262013853038E-2</c:v>
                </c:pt>
                <c:pt idx="120">
                  <c:v>3.1178617539982367E-3</c:v>
                </c:pt>
                <c:pt idx="121">
                  <c:v>1.3193525287645514E-2</c:v>
                </c:pt>
                <c:pt idx="122">
                  <c:v>1.7649953229498132E-2</c:v>
                </c:pt>
                <c:pt idx="123">
                  <c:v>6.1456830306634751E-3</c:v>
                </c:pt>
                <c:pt idx="124">
                  <c:v>1.1255513930189932E-2</c:v>
                </c:pt>
                <c:pt idx="125">
                  <c:v>1.3638310989435486E-2</c:v>
                </c:pt>
                <c:pt idx="126">
                  <c:v>1.6741577855420551E-2</c:v>
                </c:pt>
                <c:pt idx="127">
                  <c:v>9.2729791222596596E-3</c:v>
                </c:pt>
                <c:pt idx="128">
                  <c:v>1.3638310989435486E-2</c:v>
                </c:pt>
                <c:pt idx="129">
                  <c:v>1.7972064148071346E-2</c:v>
                </c:pt>
                <c:pt idx="130">
                  <c:v>1.4110595566360382E-2</c:v>
                </c:pt>
                <c:pt idx="131">
                  <c:v>1.3173072116400498E-2</c:v>
                </c:pt>
                <c:pt idx="132">
                  <c:v>1.80095456426119E-2</c:v>
                </c:pt>
                <c:pt idx="133">
                  <c:v>1.2214716565804607E-2</c:v>
                </c:pt>
                <c:pt idx="134">
                  <c:v>9.2729791222596596E-3</c:v>
                </c:pt>
                <c:pt idx="135">
                  <c:v>9.2729791222596596E-3</c:v>
                </c:pt>
                <c:pt idx="136">
                  <c:v>1.3638310989435486E-2</c:v>
                </c:pt>
                <c:pt idx="137">
                  <c:v>1.7260010808007362E-2</c:v>
                </c:pt>
                <c:pt idx="138">
                  <c:v>1.6106809769363916E-2</c:v>
                </c:pt>
                <c:pt idx="139">
                  <c:v>1.5734212463988102E-2</c:v>
                </c:pt>
                <c:pt idx="140">
                  <c:v>1.7250067568621876E-2</c:v>
                </c:pt>
                <c:pt idx="141">
                  <c:v>4.639187435957765E-3</c:v>
                </c:pt>
                <c:pt idx="142">
                  <c:v>1.6106809769363916E-2</c:v>
                </c:pt>
                <c:pt idx="143">
                  <c:v>1.7463179695776189E-2</c:v>
                </c:pt>
                <c:pt idx="144">
                  <c:v>1.3658275598665811E-2</c:v>
                </c:pt>
                <c:pt idx="145">
                  <c:v>1.7250067568621876E-2</c:v>
                </c:pt>
                <c:pt idx="146">
                  <c:v>1.2718628749021839E-2</c:v>
                </c:pt>
                <c:pt idx="147">
                  <c:v>8.7403111594509949E-4</c:v>
                </c:pt>
                <c:pt idx="148">
                  <c:v>1.7788188866973635E-2</c:v>
                </c:pt>
                <c:pt idx="149">
                  <c:v>1.0248245020797291E-2</c:v>
                </c:pt>
                <c:pt idx="150">
                  <c:v>6.9705954017042161E-4</c:v>
                </c:pt>
                <c:pt idx="151">
                  <c:v>1.2235851069525672E-2</c:v>
                </c:pt>
                <c:pt idx="152">
                  <c:v>6.9686185859615347E-3</c:v>
                </c:pt>
                <c:pt idx="153">
                  <c:v>1.454820030286171E-2</c:v>
                </c:pt>
                <c:pt idx="154">
                  <c:v>1.3193525287645514E-2</c:v>
                </c:pt>
                <c:pt idx="155">
                  <c:v>1.5734212463988102E-2</c:v>
                </c:pt>
                <c:pt idx="156">
                  <c:v>1.074079163197336E-2</c:v>
                </c:pt>
                <c:pt idx="157">
                  <c:v>1.0269618166176279E-2</c:v>
                </c:pt>
                <c:pt idx="158">
                  <c:v>1.7788188866973635E-2</c:v>
                </c:pt>
                <c:pt idx="159">
                  <c:v>1.074079163197336E-2</c:v>
                </c:pt>
                <c:pt idx="160">
                  <c:v>1.1726090409926058E-2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046928"/>
        <c:axId val="1708047472"/>
      </c:scatterChart>
      <c:valAx>
        <c:axId val="17080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47472"/>
        <c:crosses val="autoZero"/>
        <c:crossBetween val="midCat"/>
      </c:valAx>
      <c:valAx>
        <c:axId val="170804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4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Distriucion</a:t>
            </a:r>
            <a:r>
              <a:rPr lang="es-AR" baseline="0"/>
              <a:t> duración (segs) </a:t>
            </a:r>
            <a:r>
              <a:rPr lang="es-AR" sz="1400" b="0" i="0" u="none" strike="noStrike" baseline="0">
                <a:effectLst/>
              </a:rPr>
              <a:t>E1_2jug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6884181402892"/>
          <c:y val="0.16786446115728815"/>
          <c:w val="0.83900472511730484"/>
          <c:h val="0.719582777103282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'E1_2 jugadores'!$B$3:$B$163</c:f>
              <c:numCache>
                <c:formatCode>General</c:formatCode>
                <c:ptCount val="161"/>
                <c:pt idx="0">
                  <c:v>282</c:v>
                </c:pt>
                <c:pt idx="1">
                  <c:v>300</c:v>
                </c:pt>
                <c:pt idx="2">
                  <c:v>384</c:v>
                </c:pt>
                <c:pt idx="3">
                  <c:v>360</c:v>
                </c:pt>
                <c:pt idx="4">
                  <c:v>150</c:v>
                </c:pt>
                <c:pt idx="5">
                  <c:v>66</c:v>
                </c:pt>
                <c:pt idx="6">
                  <c:v>78</c:v>
                </c:pt>
                <c:pt idx="7">
                  <c:v>450</c:v>
                </c:pt>
                <c:pt idx="8">
                  <c:v>102</c:v>
                </c:pt>
                <c:pt idx="9">
                  <c:v>174</c:v>
                </c:pt>
                <c:pt idx="10">
                  <c:v>144</c:v>
                </c:pt>
                <c:pt idx="11">
                  <c:v>168</c:v>
                </c:pt>
                <c:pt idx="12">
                  <c:v>132</c:v>
                </c:pt>
                <c:pt idx="13">
                  <c:v>192</c:v>
                </c:pt>
                <c:pt idx="14">
                  <c:v>126</c:v>
                </c:pt>
                <c:pt idx="15">
                  <c:v>408</c:v>
                </c:pt>
                <c:pt idx="16">
                  <c:v>66</c:v>
                </c:pt>
                <c:pt idx="17">
                  <c:v>102</c:v>
                </c:pt>
                <c:pt idx="18">
                  <c:v>126</c:v>
                </c:pt>
                <c:pt idx="19">
                  <c:v>102</c:v>
                </c:pt>
                <c:pt idx="20">
                  <c:v>174</c:v>
                </c:pt>
                <c:pt idx="21">
                  <c:v>234</c:v>
                </c:pt>
                <c:pt idx="22">
                  <c:v>126</c:v>
                </c:pt>
                <c:pt idx="23">
                  <c:v>306</c:v>
                </c:pt>
                <c:pt idx="24">
                  <c:v>36</c:v>
                </c:pt>
                <c:pt idx="25">
                  <c:v>228</c:v>
                </c:pt>
                <c:pt idx="26">
                  <c:v>78</c:v>
                </c:pt>
                <c:pt idx="27">
                  <c:v>84</c:v>
                </c:pt>
                <c:pt idx="28">
                  <c:v>120</c:v>
                </c:pt>
                <c:pt idx="29">
                  <c:v>234</c:v>
                </c:pt>
                <c:pt idx="30">
                  <c:v>180</c:v>
                </c:pt>
                <c:pt idx="31">
                  <c:v>210</c:v>
                </c:pt>
                <c:pt idx="32">
                  <c:v>432</c:v>
                </c:pt>
                <c:pt idx="33">
                  <c:v>552</c:v>
                </c:pt>
                <c:pt idx="34">
                  <c:v>204</c:v>
                </c:pt>
                <c:pt idx="35">
                  <c:v>258</c:v>
                </c:pt>
                <c:pt idx="36">
                  <c:v>192</c:v>
                </c:pt>
                <c:pt idx="37">
                  <c:v>186</c:v>
                </c:pt>
                <c:pt idx="38">
                  <c:v>138</c:v>
                </c:pt>
                <c:pt idx="39">
                  <c:v>300</c:v>
                </c:pt>
                <c:pt idx="40">
                  <c:v>216</c:v>
                </c:pt>
                <c:pt idx="41">
                  <c:v>528</c:v>
                </c:pt>
                <c:pt idx="42">
                  <c:v>294</c:v>
                </c:pt>
                <c:pt idx="43">
                  <c:v>162</c:v>
                </c:pt>
                <c:pt idx="44">
                  <c:v>276</c:v>
                </c:pt>
                <c:pt idx="45">
                  <c:v>276</c:v>
                </c:pt>
                <c:pt idx="46">
                  <c:v>186</c:v>
                </c:pt>
                <c:pt idx="47">
                  <c:v>228</c:v>
                </c:pt>
                <c:pt idx="48">
                  <c:v>306</c:v>
                </c:pt>
                <c:pt idx="49">
                  <c:v>588</c:v>
                </c:pt>
                <c:pt idx="50">
                  <c:v>516</c:v>
                </c:pt>
                <c:pt idx="51">
                  <c:v>444</c:v>
                </c:pt>
                <c:pt idx="52">
                  <c:v>516</c:v>
                </c:pt>
                <c:pt idx="53">
                  <c:v>402</c:v>
                </c:pt>
                <c:pt idx="54">
                  <c:v>234</c:v>
                </c:pt>
                <c:pt idx="55">
                  <c:v>378</c:v>
                </c:pt>
                <c:pt idx="56">
                  <c:v>174</c:v>
                </c:pt>
                <c:pt idx="57">
                  <c:v>270</c:v>
                </c:pt>
                <c:pt idx="58">
                  <c:v>216</c:v>
                </c:pt>
                <c:pt idx="59">
                  <c:v>198</c:v>
                </c:pt>
                <c:pt idx="60">
                  <c:v>510</c:v>
                </c:pt>
                <c:pt idx="61">
                  <c:v>84</c:v>
                </c:pt>
                <c:pt idx="62">
                  <c:v>444</c:v>
                </c:pt>
                <c:pt idx="63">
                  <c:v>516</c:v>
                </c:pt>
                <c:pt idx="64">
                  <c:v>510</c:v>
                </c:pt>
                <c:pt idx="65">
                  <c:v>342</c:v>
                </c:pt>
                <c:pt idx="66">
                  <c:v>264</c:v>
                </c:pt>
                <c:pt idx="67">
                  <c:v>522</c:v>
                </c:pt>
                <c:pt idx="68">
                  <c:v>138</c:v>
                </c:pt>
                <c:pt idx="69">
                  <c:v>156</c:v>
                </c:pt>
                <c:pt idx="70">
                  <c:v>210</c:v>
                </c:pt>
                <c:pt idx="71">
                  <c:v>144</c:v>
                </c:pt>
                <c:pt idx="72">
                  <c:v>240</c:v>
                </c:pt>
                <c:pt idx="73">
                  <c:v>210</c:v>
                </c:pt>
                <c:pt idx="74">
                  <c:v>192</c:v>
                </c:pt>
                <c:pt idx="75">
                  <c:v>246</c:v>
                </c:pt>
                <c:pt idx="76">
                  <c:v>384</c:v>
                </c:pt>
                <c:pt idx="77">
                  <c:v>204</c:v>
                </c:pt>
                <c:pt idx="78">
                  <c:v>186</c:v>
                </c:pt>
                <c:pt idx="79">
                  <c:v>270</c:v>
                </c:pt>
                <c:pt idx="80">
                  <c:v>324</c:v>
                </c:pt>
                <c:pt idx="81">
                  <c:v>282</c:v>
                </c:pt>
                <c:pt idx="82">
                  <c:v>198</c:v>
                </c:pt>
                <c:pt idx="83">
                  <c:v>372</c:v>
                </c:pt>
                <c:pt idx="84">
                  <c:v>234</c:v>
                </c:pt>
                <c:pt idx="85">
                  <c:v>102</c:v>
                </c:pt>
                <c:pt idx="86">
                  <c:v>222</c:v>
                </c:pt>
                <c:pt idx="87">
                  <c:v>192</c:v>
                </c:pt>
                <c:pt idx="88">
                  <c:v>564</c:v>
                </c:pt>
                <c:pt idx="89">
                  <c:v>162</c:v>
                </c:pt>
                <c:pt idx="90">
                  <c:v>162</c:v>
                </c:pt>
                <c:pt idx="91">
                  <c:v>228</c:v>
                </c:pt>
                <c:pt idx="92">
                  <c:v>480</c:v>
                </c:pt>
                <c:pt idx="93">
                  <c:v>360</c:v>
                </c:pt>
                <c:pt idx="94">
                  <c:v>126</c:v>
                </c:pt>
                <c:pt idx="95">
                  <c:v>210</c:v>
                </c:pt>
                <c:pt idx="96">
                  <c:v>300</c:v>
                </c:pt>
                <c:pt idx="97">
                  <c:v>114</c:v>
                </c:pt>
                <c:pt idx="98">
                  <c:v>204</c:v>
                </c:pt>
                <c:pt idx="99">
                  <c:v>204</c:v>
                </c:pt>
                <c:pt idx="100">
                  <c:v>570</c:v>
                </c:pt>
                <c:pt idx="101">
                  <c:v>234</c:v>
                </c:pt>
                <c:pt idx="102">
                  <c:v>264</c:v>
                </c:pt>
                <c:pt idx="103">
                  <c:v>444</c:v>
                </c:pt>
                <c:pt idx="104">
                  <c:v>228</c:v>
                </c:pt>
                <c:pt idx="105">
                  <c:v>252</c:v>
                </c:pt>
                <c:pt idx="106">
                  <c:v>180</c:v>
                </c:pt>
                <c:pt idx="107">
                  <c:v>108</c:v>
                </c:pt>
                <c:pt idx="108">
                  <c:v>420</c:v>
                </c:pt>
                <c:pt idx="109">
                  <c:v>240</c:v>
                </c:pt>
                <c:pt idx="110">
                  <c:v>300</c:v>
                </c:pt>
                <c:pt idx="111">
                  <c:v>240</c:v>
                </c:pt>
                <c:pt idx="112">
                  <c:v>114</c:v>
                </c:pt>
                <c:pt idx="113">
                  <c:v>438</c:v>
                </c:pt>
                <c:pt idx="114">
                  <c:v>108</c:v>
                </c:pt>
                <c:pt idx="115">
                  <c:v>162</c:v>
                </c:pt>
                <c:pt idx="116">
                  <c:v>354</c:v>
                </c:pt>
                <c:pt idx="117">
                  <c:v>108</c:v>
                </c:pt>
                <c:pt idx="118">
                  <c:v>294</c:v>
                </c:pt>
                <c:pt idx="119">
                  <c:v>330</c:v>
                </c:pt>
                <c:pt idx="120">
                  <c:v>510</c:v>
                </c:pt>
                <c:pt idx="121">
                  <c:v>366</c:v>
                </c:pt>
                <c:pt idx="122">
                  <c:v>288</c:v>
                </c:pt>
                <c:pt idx="123">
                  <c:v>456</c:v>
                </c:pt>
                <c:pt idx="124">
                  <c:v>390</c:v>
                </c:pt>
                <c:pt idx="125">
                  <c:v>162</c:v>
                </c:pt>
                <c:pt idx="126">
                  <c:v>312</c:v>
                </c:pt>
                <c:pt idx="127">
                  <c:v>108</c:v>
                </c:pt>
                <c:pt idx="128">
                  <c:v>162</c:v>
                </c:pt>
                <c:pt idx="129">
                  <c:v>252</c:v>
                </c:pt>
                <c:pt idx="130">
                  <c:v>354</c:v>
                </c:pt>
                <c:pt idx="131">
                  <c:v>156</c:v>
                </c:pt>
                <c:pt idx="132">
                  <c:v>258</c:v>
                </c:pt>
                <c:pt idx="133">
                  <c:v>144</c:v>
                </c:pt>
                <c:pt idx="134">
                  <c:v>108</c:v>
                </c:pt>
                <c:pt idx="135">
                  <c:v>108</c:v>
                </c:pt>
                <c:pt idx="136">
                  <c:v>162</c:v>
                </c:pt>
                <c:pt idx="137">
                  <c:v>300</c:v>
                </c:pt>
                <c:pt idx="138">
                  <c:v>324</c:v>
                </c:pt>
                <c:pt idx="139">
                  <c:v>192</c:v>
                </c:pt>
                <c:pt idx="140">
                  <c:v>222</c:v>
                </c:pt>
                <c:pt idx="141">
                  <c:v>480</c:v>
                </c:pt>
                <c:pt idx="142">
                  <c:v>324</c:v>
                </c:pt>
                <c:pt idx="143">
                  <c:v>228</c:v>
                </c:pt>
                <c:pt idx="144">
                  <c:v>360</c:v>
                </c:pt>
                <c:pt idx="145">
                  <c:v>222</c:v>
                </c:pt>
                <c:pt idx="146">
                  <c:v>372</c:v>
                </c:pt>
                <c:pt idx="147">
                  <c:v>588</c:v>
                </c:pt>
                <c:pt idx="148">
                  <c:v>240</c:v>
                </c:pt>
                <c:pt idx="149">
                  <c:v>120</c:v>
                </c:pt>
                <c:pt idx="150">
                  <c:v>600</c:v>
                </c:pt>
                <c:pt idx="151">
                  <c:v>378</c:v>
                </c:pt>
                <c:pt idx="152">
                  <c:v>78</c:v>
                </c:pt>
                <c:pt idx="153">
                  <c:v>348</c:v>
                </c:pt>
                <c:pt idx="154">
                  <c:v>366</c:v>
                </c:pt>
                <c:pt idx="155">
                  <c:v>192</c:v>
                </c:pt>
                <c:pt idx="156">
                  <c:v>126</c:v>
                </c:pt>
                <c:pt idx="157">
                  <c:v>402</c:v>
                </c:pt>
                <c:pt idx="158">
                  <c:v>240</c:v>
                </c:pt>
                <c:pt idx="159">
                  <c:v>126</c:v>
                </c:pt>
                <c:pt idx="160">
                  <c:v>138</c:v>
                </c:pt>
              </c:numCache>
            </c:numRef>
          </c:xVal>
          <c:yVal>
            <c:numRef>
              <c:f>'E1_2 jugadores'!$C$3:$C$163</c:f>
              <c:numCache>
                <c:formatCode>General</c:formatCode>
                <c:ptCount val="161"/>
                <c:pt idx="0">
                  <c:v>2.9647387307596032E-3</c:v>
                </c:pt>
                <c:pt idx="1">
                  <c:v>2.876102766636906E-3</c:v>
                </c:pt>
                <c:pt idx="2">
                  <c:v>1.9588060610648645E-3</c:v>
                </c:pt>
                <c:pt idx="3">
                  <c:v>2.2769276552881538E-3</c:v>
                </c:pt>
                <c:pt idx="4">
                  <c:v>2.1150547075534888E-3</c:v>
                </c:pt>
                <c:pt idx="5">
                  <c:v>1.0209580894056092E-3</c:v>
                </c:pt>
                <c:pt idx="6">
                  <c:v>1.1609506333843788E-3</c:v>
                </c:pt>
                <c:pt idx="7">
                  <c:v>1.0946054413873421E-3</c:v>
                </c:pt>
                <c:pt idx="8">
                  <c:v>1.4648975786861326E-3</c:v>
                </c:pt>
                <c:pt idx="9">
                  <c:v>2.420150873260936E-3</c:v>
                </c:pt>
                <c:pt idx="10">
                  <c:v>2.0346011139106765E-3</c:v>
                </c:pt>
                <c:pt idx="11">
                  <c:v>2.3471427469150268E-3</c:v>
                </c:pt>
                <c:pt idx="12">
                  <c:v>1.8712856245649376E-3</c:v>
                </c:pt>
                <c:pt idx="13">
                  <c:v>2.6208500303945307E-3</c:v>
                </c:pt>
                <c:pt idx="14">
                  <c:v>1.7891354131007017E-3</c:v>
                </c:pt>
                <c:pt idx="15">
                  <c:v>1.6310831031853509E-3</c:v>
                </c:pt>
                <c:pt idx="16">
                  <c:v>1.0209580894056092E-3</c:v>
                </c:pt>
                <c:pt idx="17">
                  <c:v>1.4648975786861326E-3</c:v>
                </c:pt>
                <c:pt idx="18">
                  <c:v>1.7891354131007017E-3</c:v>
                </c:pt>
                <c:pt idx="19">
                  <c:v>1.4648975786861326E-3</c:v>
                </c:pt>
                <c:pt idx="20">
                  <c:v>2.420150873260936E-3</c:v>
                </c:pt>
                <c:pt idx="21">
                  <c:v>2.9390380991182454E-3</c:v>
                </c:pt>
                <c:pt idx="22">
                  <c:v>1.7891354131007017E-3</c:v>
                </c:pt>
                <c:pt idx="23">
                  <c:v>2.8355721103078594E-3</c:v>
                </c:pt>
                <c:pt idx="24">
                  <c:v>7.1451029441894605E-4</c:v>
                </c:pt>
                <c:pt idx="25">
                  <c:v>2.909047090457138E-3</c:v>
                </c:pt>
                <c:pt idx="26">
                  <c:v>1.1609506333843788E-3</c:v>
                </c:pt>
                <c:pt idx="27">
                  <c:v>1.2342109662949441E-3</c:v>
                </c:pt>
                <c:pt idx="28">
                  <c:v>1.7071099563843992E-3</c:v>
                </c:pt>
                <c:pt idx="29">
                  <c:v>2.9390380991182454E-3</c:v>
                </c:pt>
                <c:pt idx="30">
                  <c:v>2.4903508215831029E-3</c:v>
                </c:pt>
                <c:pt idx="31">
                  <c:v>2.7866233641601064E-3</c:v>
                </c:pt>
                <c:pt idx="32">
                  <c:v>1.3146289166981967E-3</c:v>
                </c:pt>
                <c:pt idx="33">
                  <c:v>2.7420494203399043E-4</c:v>
                </c:pt>
                <c:pt idx="34">
                  <c:v>2.7358004727543578E-3</c:v>
                </c:pt>
                <c:pt idx="35">
                  <c:v>3.0003685202143983E-3</c:v>
                </c:pt>
                <c:pt idx="36">
                  <c:v>2.6208500303945307E-3</c:v>
                </c:pt>
                <c:pt idx="37">
                  <c:v>2.5573712275074644E-3</c:v>
                </c:pt>
                <c:pt idx="38">
                  <c:v>1.9532242307437756E-3</c:v>
                </c:pt>
                <c:pt idx="39">
                  <c:v>2.876102766636906E-3</c:v>
                </c:pt>
                <c:pt idx="40">
                  <c:v>2.8326132386880718E-3</c:v>
                </c:pt>
                <c:pt idx="41">
                  <c:v>4.0043863616638582E-4</c:v>
                </c:pt>
                <c:pt idx="42">
                  <c:v>2.9112751693003208E-3</c:v>
                </c:pt>
                <c:pt idx="43">
                  <c:v>2.2717038694291176E-3</c:v>
                </c:pt>
                <c:pt idx="44">
                  <c:v>2.9827080153306518E-3</c:v>
                </c:pt>
                <c:pt idx="45">
                  <c:v>2.9827080153306518E-3</c:v>
                </c:pt>
                <c:pt idx="46">
                  <c:v>2.5573712275074644E-3</c:v>
                </c:pt>
                <c:pt idx="47">
                  <c:v>2.909047090457138E-3</c:v>
                </c:pt>
                <c:pt idx="48">
                  <c:v>2.8355721103078594E-3</c:v>
                </c:pt>
                <c:pt idx="49">
                  <c:v>1.4616345959466936E-4</c:v>
                </c:pt>
                <c:pt idx="50">
                  <c:v>4.7803229452859258E-4</c:v>
                </c:pt>
                <c:pt idx="51">
                  <c:v>1.1658901757444537E-3</c:v>
                </c:pt>
                <c:pt idx="52">
                  <c:v>4.7803229452859258E-4</c:v>
                </c:pt>
                <c:pt idx="53">
                  <c:v>1.7127035479671652E-3</c:v>
                </c:pt>
                <c:pt idx="54">
                  <c:v>2.9390380991182454E-3</c:v>
                </c:pt>
                <c:pt idx="55">
                  <c:v>2.0401314855111913E-3</c:v>
                </c:pt>
                <c:pt idx="56">
                  <c:v>2.420150873260936E-3</c:v>
                </c:pt>
                <c:pt idx="57">
                  <c:v>2.9946785250911322E-3</c:v>
                </c:pt>
                <c:pt idx="58">
                  <c:v>2.8326132386880718E-3</c:v>
                </c:pt>
                <c:pt idx="59">
                  <c:v>2.6804377091894068E-3</c:v>
                </c:pt>
                <c:pt idx="60">
                  <c:v>5.2070362147512599E-4</c:v>
                </c:pt>
                <c:pt idx="61">
                  <c:v>1.2342109662949441E-3</c:v>
                </c:pt>
                <c:pt idx="62">
                  <c:v>1.1658901757444537E-3</c:v>
                </c:pt>
                <c:pt idx="63">
                  <c:v>4.7803229452859258E-4</c:v>
                </c:pt>
                <c:pt idx="64">
                  <c:v>5.2070362147512599E-4</c:v>
                </c:pt>
                <c:pt idx="65">
                  <c:v>2.4950352142099719E-3</c:v>
                </c:pt>
                <c:pt idx="66">
                  <c:v>3.0005773587163816E-3</c:v>
                </c:pt>
                <c:pt idx="67">
                  <c:v>4.3796462071967439E-4</c:v>
                </c:pt>
                <c:pt idx="68">
                  <c:v>1.9532242307437756E-3</c:v>
                </c:pt>
                <c:pt idx="69">
                  <c:v>2.1942145227243338E-3</c:v>
                </c:pt>
                <c:pt idx="70">
                  <c:v>2.7866233641601064E-3</c:v>
                </c:pt>
                <c:pt idx="71">
                  <c:v>2.0346011139106765E-3</c:v>
                </c:pt>
                <c:pt idx="72">
                  <c:v>2.9632946232398222E-3</c:v>
                </c:pt>
                <c:pt idx="73">
                  <c:v>2.7866233641601064E-3</c:v>
                </c:pt>
                <c:pt idx="74">
                  <c:v>2.6208500303945307E-3</c:v>
                </c:pt>
                <c:pt idx="75">
                  <c:v>2.98167018577691E-3</c:v>
                </c:pt>
                <c:pt idx="76">
                  <c:v>1.9588060610648645E-3</c:v>
                </c:pt>
                <c:pt idx="77">
                  <c:v>2.7358004727543578E-3</c:v>
                </c:pt>
                <c:pt idx="78">
                  <c:v>2.5573712275074644E-3</c:v>
                </c:pt>
                <c:pt idx="79">
                  <c:v>2.9946785250911322E-3</c:v>
                </c:pt>
                <c:pt idx="80">
                  <c:v>2.6843584063534808E-3</c:v>
                </c:pt>
                <c:pt idx="81">
                  <c:v>2.9647387307596032E-3</c:v>
                </c:pt>
                <c:pt idx="82">
                  <c:v>2.6804377091894068E-3</c:v>
                </c:pt>
                <c:pt idx="83">
                  <c:v>2.1205085616706628E-3</c:v>
                </c:pt>
                <c:pt idx="84">
                  <c:v>2.9390380991182454E-3</c:v>
                </c:pt>
                <c:pt idx="85">
                  <c:v>1.4648975786861326E-3</c:v>
                </c:pt>
                <c:pt idx="86">
                  <c:v>2.8735015762396321E-3</c:v>
                </c:pt>
                <c:pt idx="87">
                  <c:v>2.6208500303945307E-3</c:v>
                </c:pt>
                <c:pt idx="88">
                  <c:v>2.2414850466181496E-4</c:v>
                </c:pt>
                <c:pt idx="89">
                  <c:v>2.2717038694291176E-3</c:v>
                </c:pt>
                <c:pt idx="90">
                  <c:v>2.2717038694291176E-3</c:v>
                </c:pt>
                <c:pt idx="91">
                  <c:v>2.909047090457138E-3</c:v>
                </c:pt>
                <c:pt idx="92">
                  <c:v>7.7443450060140371E-4</c:v>
                </c:pt>
                <c:pt idx="93">
                  <c:v>2.2769276552881538E-3</c:v>
                </c:pt>
                <c:pt idx="94">
                  <c:v>1.7891354131007017E-3</c:v>
                </c:pt>
                <c:pt idx="95">
                  <c:v>2.7866233641601064E-3</c:v>
                </c:pt>
                <c:pt idx="96">
                  <c:v>2.876102766636906E-3</c:v>
                </c:pt>
                <c:pt idx="97">
                  <c:v>1.6255297837471188E-3</c:v>
                </c:pt>
                <c:pt idx="98">
                  <c:v>2.7358004727543578E-3</c:v>
                </c:pt>
                <c:pt idx="99">
                  <c:v>2.7358004727543578E-3</c:v>
                </c:pt>
                <c:pt idx="100">
                  <c:v>2.0204069741577076E-4</c:v>
                </c:pt>
                <c:pt idx="101">
                  <c:v>2.9390380991182454E-3</c:v>
                </c:pt>
                <c:pt idx="102">
                  <c:v>3.0005773587163816E-3</c:v>
                </c:pt>
                <c:pt idx="103">
                  <c:v>1.1658901757444537E-3</c:v>
                </c:pt>
                <c:pt idx="104">
                  <c:v>2.909047090457138E-3</c:v>
                </c:pt>
                <c:pt idx="105">
                  <c:v>2.9940532847701176E-3</c:v>
                </c:pt>
                <c:pt idx="106">
                  <c:v>2.4903508215831029E-3</c:v>
                </c:pt>
                <c:pt idx="107">
                  <c:v>1.5446977710887664E-3</c:v>
                </c:pt>
                <c:pt idx="108">
                  <c:v>1.47031141681388E-3</c:v>
                </c:pt>
                <c:pt idx="109">
                  <c:v>2.9632946232398222E-3</c:v>
                </c:pt>
                <c:pt idx="110">
                  <c:v>2.876102766636906E-3</c:v>
                </c:pt>
                <c:pt idx="111">
                  <c:v>2.9632946232398222E-3</c:v>
                </c:pt>
                <c:pt idx="112">
                  <c:v>1.6255297837471188E-3</c:v>
                </c:pt>
                <c:pt idx="113">
                  <c:v>1.2392896865311507E-3</c:v>
                </c:pt>
                <c:pt idx="114">
                  <c:v>1.5446977710887664E-3</c:v>
                </c:pt>
                <c:pt idx="115">
                  <c:v>2.2717038694291176E-3</c:v>
                </c:pt>
                <c:pt idx="116">
                  <c:v>2.3522125450312218E-3</c:v>
                </c:pt>
                <c:pt idx="117">
                  <c:v>1.5446977710887664E-3</c:v>
                </c:pt>
                <c:pt idx="118">
                  <c:v>2.9112751693003208E-3</c:v>
                </c:pt>
                <c:pt idx="119">
                  <c:v>2.6250489593514963E-3</c:v>
                </c:pt>
                <c:pt idx="120">
                  <c:v>5.2070362147512599E-4</c:v>
                </c:pt>
                <c:pt idx="121">
                  <c:v>2.1995662882409298E-3</c:v>
                </c:pt>
                <c:pt idx="122">
                  <c:v>2.9408797385802776E-3</c:v>
                </c:pt>
                <c:pt idx="123">
                  <c:v>1.0255874914290428E-3</c:v>
                </c:pt>
                <c:pt idx="124">
                  <c:v>1.876894547200518E-3</c:v>
                </c:pt>
                <c:pt idx="125">
                  <c:v>2.2717038694291176E-3</c:v>
                </c:pt>
                <c:pt idx="126">
                  <c:v>2.7899225365679396E-3</c:v>
                </c:pt>
                <c:pt idx="127">
                  <c:v>1.5446977710887664E-3</c:v>
                </c:pt>
                <c:pt idx="128">
                  <c:v>2.2717038694291176E-3</c:v>
                </c:pt>
                <c:pt idx="129">
                  <c:v>2.9940532847701176E-3</c:v>
                </c:pt>
                <c:pt idx="130">
                  <c:v>2.3522125450312218E-3</c:v>
                </c:pt>
                <c:pt idx="131">
                  <c:v>2.1942145227243338E-3</c:v>
                </c:pt>
                <c:pt idx="132">
                  <c:v>3.0003685202143983E-3</c:v>
                </c:pt>
                <c:pt idx="133">
                  <c:v>2.0346011139106765E-3</c:v>
                </c:pt>
                <c:pt idx="134">
                  <c:v>1.5446977710887664E-3</c:v>
                </c:pt>
                <c:pt idx="135">
                  <c:v>1.5446977710887664E-3</c:v>
                </c:pt>
                <c:pt idx="136">
                  <c:v>2.2717038694291176E-3</c:v>
                </c:pt>
                <c:pt idx="137">
                  <c:v>2.876102766636906E-3</c:v>
                </c:pt>
                <c:pt idx="138">
                  <c:v>2.6843584063534808E-3</c:v>
                </c:pt>
                <c:pt idx="139">
                  <c:v>2.6208500303945307E-3</c:v>
                </c:pt>
                <c:pt idx="140">
                  <c:v>2.8735015762396321E-3</c:v>
                </c:pt>
                <c:pt idx="141">
                  <c:v>7.7443450060140371E-4</c:v>
                </c:pt>
                <c:pt idx="142">
                  <c:v>2.6843584063534808E-3</c:v>
                </c:pt>
                <c:pt idx="143">
                  <c:v>2.909047090457138E-3</c:v>
                </c:pt>
                <c:pt idx="144">
                  <c:v>2.2769276552881538E-3</c:v>
                </c:pt>
                <c:pt idx="145">
                  <c:v>2.8735015762396321E-3</c:v>
                </c:pt>
                <c:pt idx="146">
                  <c:v>2.1205085616706628E-3</c:v>
                </c:pt>
                <c:pt idx="147">
                  <c:v>1.4616345959466936E-4</c:v>
                </c:pt>
                <c:pt idx="148">
                  <c:v>2.9632946232398222E-3</c:v>
                </c:pt>
                <c:pt idx="149">
                  <c:v>1.7071099563843992E-3</c:v>
                </c:pt>
                <c:pt idx="150">
                  <c:v>1.1659534554480019E-4</c:v>
                </c:pt>
                <c:pt idx="151">
                  <c:v>2.0401314855111913E-3</c:v>
                </c:pt>
                <c:pt idx="152">
                  <c:v>1.1609506333843788E-3</c:v>
                </c:pt>
                <c:pt idx="153">
                  <c:v>2.425040769789469E-3</c:v>
                </c:pt>
                <c:pt idx="154">
                  <c:v>2.1995662882409298E-3</c:v>
                </c:pt>
                <c:pt idx="155">
                  <c:v>2.6208500303945307E-3</c:v>
                </c:pt>
                <c:pt idx="156">
                  <c:v>1.7891354131007017E-3</c:v>
                </c:pt>
                <c:pt idx="157">
                  <c:v>1.7127035479671652E-3</c:v>
                </c:pt>
                <c:pt idx="158">
                  <c:v>2.9632946232398222E-3</c:v>
                </c:pt>
                <c:pt idx="159">
                  <c:v>1.7891354131007017E-3</c:v>
                </c:pt>
                <c:pt idx="160">
                  <c:v>1.9532242307437756E-3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048016"/>
        <c:axId val="1708038224"/>
      </c:scatterChart>
      <c:valAx>
        <c:axId val="170804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38224"/>
        <c:crosses val="autoZero"/>
        <c:crossBetween val="midCat"/>
      </c:valAx>
      <c:valAx>
        <c:axId val="17080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4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Distribución</a:t>
            </a:r>
            <a:r>
              <a:rPr lang="es-AR" baseline="0"/>
              <a:t> turnos E1_3jug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'E1_3 jugadores'!$A$2:$A$102</c:f>
              <c:numCache>
                <c:formatCode>General</c:formatCode>
                <c:ptCount val="101"/>
                <c:pt idx="0">
                  <c:v>38</c:v>
                </c:pt>
                <c:pt idx="1">
                  <c:v>7</c:v>
                </c:pt>
                <c:pt idx="2">
                  <c:v>33</c:v>
                </c:pt>
                <c:pt idx="3">
                  <c:v>30</c:v>
                </c:pt>
                <c:pt idx="4">
                  <c:v>40</c:v>
                </c:pt>
                <c:pt idx="5">
                  <c:v>14</c:v>
                </c:pt>
                <c:pt idx="6">
                  <c:v>66</c:v>
                </c:pt>
                <c:pt idx="7">
                  <c:v>25</c:v>
                </c:pt>
                <c:pt idx="8">
                  <c:v>22</c:v>
                </c:pt>
                <c:pt idx="9">
                  <c:v>18</c:v>
                </c:pt>
                <c:pt idx="10">
                  <c:v>31</c:v>
                </c:pt>
                <c:pt idx="11">
                  <c:v>47</c:v>
                </c:pt>
                <c:pt idx="12">
                  <c:v>11</c:v>
                </c:pt>
                <c:pt idx="13">
                  <c:v>8</c:v>
                </c:pt>
                <c:pt idx="14">
                  <c:v>58</c:v>
                </c:pt>
                <c:pt idx="15">
                  <c:v>26</c:v>
                </c:pt>
                <c:pt idx="16">
                  <c:v>43</c:v>
                </c:pt>
                <c:pt idx="17">
                  <c:v>26</c:v>
                </c:pt>
                <c:pt idx="18">
                  <c:v>40</c:v>
                </c:pt>
                <c:pt idx="19">
                  <c:v>32</c:v>
                </c:pt>
                <c:pt idx="20">
                  <c:v>19</c:v>
                </c:pt>
                <c:pt idx="21">
                  <c:v>26</c:v>
                </c:pt>
                <c:pt idx="22">
                  <c:v>38</c:v>
                </c:pt>
                <c:pt idx="23">
                  <c:v>11</c:v>
                </c:pt>
                <c:pt idx="24">
                  <c:v>38</c:v>
                </c:pt>
                <c:pt idx="25">
                  <c:v>32</c:v>
                </c:pt>
                <c:pt idx="26">
                  <c:v>40</c:v>
                </c:pt>
                <c:pt idx="27">
                  <c:v>35</c:v>
                </c:pt>
                <c:pt idx="28">
                  <c:v>15</c:v>
                </c:pt>
                <c:pt idx="29">
                  <c:v>27</c:v>
                </c:pt>
                <c:pt idx="30">
                  <c:v>12</c:v>
                </c:pt>
                <c:pt idx="31">
                  <c:v>63</c:v>
                </c:pt>
                <c:pt idx="32">
                  <c:v>63</c:v>
                </c:pt>
                <c:pt idx="33">
                  <c:v>45</c:v>
                </c:pt>
                <c:pt idx="34">
                  <c:v>42</c:v>
                </c:pt>
                <c:pt idx="35">
                  <c:v>87</c:v>
                </c:pt>
                <c:pt idx="36">
                  <c:v>42</c:v>
                </c:pt>
                <c:pt idx="37">
                  <c:v>47</c:v>
                </c:pt>
                <c:pt idx="38">
                  <c:v>53</c:v>
                </c:pt>
                <c:pt idx="39">
                  <c:v>107</c:v>
                </c:pt>
                <c:pt idx="40">
                  <c:v>51</c:v>
                </c:pt>
                <c:pt idx="41">
                  <c:v>44</c:v>
                </c:pt>
                <c:pt idx="42">
                  <c:v>84</c:v>
                </c:pt>
                <c:pt idx="43">
                  <c:v>55</c:v>
                </c:pt>
                <c:pt idx="44">
                  <c:v>65</c:v>
                </c:pt>
                <c:pt idx="45">
                  <c:v>58</c:v>
                </c:pt>
                <c:pt idx="46">
                  <c:v>55</c:v>
                </c:pt>
                <c:pt idx="47">
                  <c:v>59</c:v>
                </c:pt>
                <c:pt idx="48">
                  <c:v>60</c:v>
                </c:pt>
                <c:pt idx="49">
                  <c:v>93</c:v>
                </c:pt>
                <c:pt idx="50">
                  <c:v>35</c:v>
                </c:pt>
                <c:pt idx="51">
                  <c:v>40</c:v>
                </c:pt>
                <c:pt idx="52">
                  <c:v>45</c:v>
                </c:pt>
                <c:pt idx="53">
                  <c:v>128</c:v>
                </c:pt>
                <c:pt idx="54">
                  <c:v>45</c:v>
                </c:pt>
                <c:pt idx="55">
                  <c:v>45</c:v>
                </c:pt>
                <c:pt idx="56">
                  <c:v>86</c:v>
                </c:pt>
                <c:pt idx="57">
                  <c:v>89</c:v>
                </c:pt>
                <c:pt idx="58">
                  <c:v>66</c:v>
                </c:pt>
                <c:pt idx="59">
                  <c:v>49</c:v>
                </c:pt>
                <c:pt idx="60">
                  <c:v>73</c:v>
                </c:pt>
                <c:pt idx="61">
                  <c:v>90</c:v>
                </c:pt>
                <c:pt idx="62">
                  <c:v>40</c:v>
                </c:pt>
                <c:pt idx="63">
                  <c:v>63</c:v>
                </c:pt>
                <c:pt idx="64">
                  <c:v>43</c:v>
                </c:pt>
                <c:pt idx="65">
                  <c:v>36</c:v>
                </c:pt>
                <c:pt idx="66">
                  <c:v>47</c:v>
                </c:pt>
                <c:pt idx="67">
                  <c:v>62</c:v>
                </c:pt>
                <c:pt idx="68">
                  <c:v>20</c:v>
                </c:pt>
                <c:pt idx="69">
                  <c:v>43</c:v>
                </c:pt>
                <c:pt idx="70">
                  <c:v>30</c:v>
                </c:pt>
                <c:pt idx="71">
                  <c:v>44</c:v>
                </c:pt>
                <c:pt idx="72">
                  <c:v>55</c:v>
                </c:pt>
                <c:pt idx="73">
                  <c:v>47</c:v>
                </c:pt>
                <c:pt idx="74">
                  <c:v>40</c:v>
                </c:pt>
                <c:pt idx="75">
                  <c:v>89</c:v>
                </c:pt>
                <c:pt idx="76">
                  <c:v>31</c:v>
                </c:pt>
                <c:pt idx="77">
                  <c:v>31</c:v>
                </c:pt>
                <c:pt idx="78">
                  <c:v>58</c:v>
                </c:pt>
                <c:pt idx="79">
                  <c:v>34</c:v>
                </c:pt>
                <c:pt idx="80">
                  <c:v>49</c:v>
                </c:pt>
                <c:pt idx="81">
                  <c:v>78</c:v>
                </c:pt>
                <c:pt idx="82">
                  <c:v>75</c:v>
                </c:pt>
                <c:pt idx="83">
                  <c:v>47</c:v>
                </c:pt>
                <c:pt idx="84">
                  <c:v>113</c:v>
                </c:pt>
                <c:pt idx="85">
                  <c:v>56</c:v>
                </c:pt>
                <c:pt idx="86">
                  <c:v>85</c:v>
                </c:pt>
                <c:pt idx="87">
                  <c:v>90</c:v>
                </c:pt>
                <c:pt idx="88">
                  <c:v>108</c:v>
                </c:pt>
                <c:pt idx="89">
                  <c:v>48</c:v>
                </c:pt>
                <c:pt idx="90">
                  <c:v>67</c:v>
                </c:pt>
                <c:pt idx="91">
                  <c:v>57</c:v>
                </c:pt>
                <c:pt idx="92">
                  <c:v>56</c:v>
                </c:pt>
                <c:pt idx="93">
                  <c:v>60</c:v>
                </c:pt>
                <c:pt idx="94">
                  <c:v>70</c:v>
                </c:pt>
                <c:pt idx="95">
                  <c:v>31</c:v>
                </c:pt>
                <c:pt idx="96">
                  <c:v>92</c:v>
                </c:pt>
                <c:pt idx="97">
                  <c:v>58</c:v>
                </c:pt>
                <c:pt idx="98">
                  <c:v>51</c:v>
                </c:pt>
                <c:pt idx="99">
                  <c:v>28</c:v>
                </c:pt>
                <c:pt idx="100">
                  <c:v>39</c:v>
                </c:pt>
              </c:numCache>
            </c:numRef>
          </c:xVal>
          <c:yVal>
            <c:numRef>
              <c:f>'E1_3 jugadores'!$D$2:$D$102</c:f>
              <c:numCache>
                <c:formatCode>General</c:formatCode>
                <c:ptCount val="101"/>
                <c:pt idx="0">
                  <c:v>1.2419845864505161E-2</c:v>
                </c:pt>
                <c:pt idx="1">
                  <c:v>3.2550881749700378E-3</c:v>
                </c:pt>
                <c:pt idx="2">
                  <c:v>1.0942194203474871E-2</c:v>
                </c:pt>
                <c:pt idx="3">
                  <c:v>9.9755451855488512E-3</c:v>
                </c:pt>
                <c:pt idx="4">
                  <c:v>1.2940285042253016E-2</c:v>
                </c:pt>
                <c:pt idx="5">
                  <c:v>4.9431776396961979E-3</c:v>
                </c:pt>
                <c:pt idx="6">
                  <c:v>1.3381199606432958E-2</c:v>
                </c:pt>
                <c:pt idx="7">
                  <c:v>8.3187071089602972E-3</c:v>
                </c:pt>
                <c:pt idx="8">
                  <c:v>7.3378130711621746E-3</c:v>
                </c:pt>
                <c:pt idx="9">
                  <c:v>6.0891999428855162E-3</c:v>
                </c:pt>
                <c:pt idx="10">
                  <c:v>1.0302025607289206E-2</c:v>
                </c:pt>
                <c:pt idx="11">
                  <c:v>1.4306839964416092E-2</c:v>
                </c:pt>
                <c:pt idx="12">
                  <c:v>4.1670152278372504E-3</c:v>
                </c:pt>
                <c:pt idx="13">
                  <c:v>3.4695522177407897E-3</c:v>
                </c:pt>
                <c:pt idx="14">
                  <c:v>1.4621165359570729E-2</c:v>
                </c:pt>
                <c:pt idx="15">
                  <c:v>8.6501859983091796E-3</c:v>
                </c:pt>
                <c:pt idx="16">
                  <c:v>1.362102709945096E-2</c:v>
                </c:pt>
                <c:pt idx="17">
                  <c:v>8.6501859983091796E-3</c:v>
                </c:pt>
                <c:pt idx="18">
                  <c:v>1.2940285042253016E-2</c:v>
                </c:pt>
                <c:pt idx="19">
                  <c:v>1.0624582776583529E-2</c:v>
                </c:pt>
                <c:pt idx="20">
                  <c:v>6.3930326905467802E-3</c:v>
                </c:pt>
                <c:pt idx="21">
                  <c:v>8.6501859983091796E-3</c:v>
                </c:pt>
                <c:pt idx="22">
                  <c:v>1.2419845864505161E-2</c:v>
                </c:pt>
                <c:pt idx="23">
                  <c:v>4.1670152278372504E-3</c:v>
                </c:pt>
                <c:pt idx="24">
                  <c:v>1.2419845864505161E-2</c:v>
                </c:pt>
                <c:pt idx="25">
                  <c:v>1.0624582776583529E-2</c:v>
                </c:pt>
                <c:pt idx="26">
                  <c:v>1.2940285042253016E-2</c:v>
                </c:pt>
                <c:pt idx="27">
                  <c:v>1.155844231526099E-2</c:v>
                </c:pt>
                <c:pt idx="28">
                  <c:v>5.2184293741982081E-3</c:v>
                </c:pt>
                <c:pt idx="29">
                  <c:v>8.9825228913264638E-3</c:v>
                </c:pt>
                <c:pt idx="30">
                  <c:v>4.4172182355750444E-3</c:v>
                </c:pt>
                <c:pt idx="31">
                  <c:v>1.3976650087861274E-2</c:v>
                </c:pt>
                <c:pt idx="32">
                  <c:v>1.3976650087861274E-2</c:v>
                </c:pt>
                <c:pt idx="33">
                  <c:v>1.3998136979952482E-2</c:v>
                </c:pt>
                <c:pt idx="34">
                  <c:v>1.3408635273259828E-2</c:v>
                </c:pt>
                <c:pt idx="35">
                  <c:v>6.9785296185423257E-3</c:v>
                </c:pt>
                <c:pt idx="36">
                  <c:v>1.3408635273259828E-2</c:v>
                </c:pt>
                <c:pt idx="37">
                  <c:v>1.4306839964416092E-2</c:v>
                </c:pt>
                <c:pt idx="38">
                  <c:v>1.477892170453614E-2</c:v>
                </c:pt>
                <c:pt idx="39">
                  <c:v>2.1371684114966914E-3</c:v>
                </c:pt>
                <c:pt idx="40">
                  <c:v>1.4700427814396958E-2</c:v>
                </c:pt>
                <c:pt idx="41">
                  <c:v>1.3817784357562731E-2</c:v>
                </c:pt>
                <c:pt idx="42">
                  <c:v>7.94814303813394E-3</c:v>
                </c:pt>
                <c:pt idx="43">
                  <c:v>1.4776399385195208E-2</c:v>
                </c:pt>
                <c:pt idx="44">
                  <c:v>1.3595477194423184E-2</c:v>
                </c:pt>
                <c:pt idx="45">
                  <c:v>1.4621165359570729E-2</c:v>
                </c:pt>
                <c:pt idx="46">
                  <c:v>1.4776399385195208E-2</c:v>
                </c:pt>
                <c:pt idx="47">
                  <c:v>1.4529800808413373E-2</c:v>
                </c:pt>
                <c:pt idx="48">
                  <c:v>1.4419181441175401E-2</c:v>
                </c:pt>
                <c:pt idx="49">
                  <c:v>5.1838072173275148E-3</c:v>
                </c:pt>
                <c:pt idx="50">
                  <c:v>1.155844231526099E-2</c:v>
                </c:pt>
                <c:pt idx="51">
                  <c:v>1.2940285042253016E-2</c:v>
                </c:pt>
                <c:pt idx="52">
                  <c:v>1.3998136979952482E-2</c:v>
                </c:pt>
                <c:pt idx="53">
                  <c:v>3.4144990185242338E-4</c:v>
                </c:pt>
                <c:pt idx="54">
                  <c:v>1.3998136979952482E-2</c:v>
                </c:pt>
                <c:pt idx="55">
                  <c:v>1.3998136979952482E-2</c:v>
                </c:pt>
                <c:pt idx="56">
                  <c:v>7.2978438662782254E-3</c:v>
                </c:pt>
                <c:pt idx="57">
                  <c:v>6.3549548096674766E-3</c:v>
                </c:pt>
                <c:pt idx="58">
                  <c:v>1.3381199606432958E-2</c:v>
                </c:pt>
                <c:pt idx="59">
                  <c:v>1.454220616868384E-2</c:v>
                </c:pt>
                <c:pt idx="60">
                  <c:v>1.1521018912308671E-2</c:v>
                </c:pt>
                <c:pt idx="61">
                  <c:v>6.0518986821633258E-3</c:v>
                </c:pt>
                <c:pt idx="62">
                  <c:v>1.2940285042253016E-2</c:v>
                </c:pt>
                <c:pt idx="63">
                  <c:v>1.3976650087861274E-2</c:v>
                </c:pt>
                <c:pt idx="64">
                  <c:v>1.362102709945096E-2</c:v>
                </c:pt>
                <c:pt idx="65">
                  <c:v>1.1855002978921657E-2</c:v>
                </c:pt>
                <c:pt idx="66">
                  <c:v>1.4306839964416092E-2</c:v>
                </c:pt>
                <c:pt idx="67">
                  <c:v>1.4142048513642137E-2</c:v>
                </c:pt>
                <c:pt idx="68">
                  <c:v>6.7028097122362271E-3</c:v>
                </c:pt>
                <c:pt idx="69">
                  <c:v>1.362102709945096E-2</c:v>
                </c:pt>
                <c:pt idx="70">
                  <c:v>9.9755451855488512E-3</c:v>
                </c:pt>
                <c:pt idx="71">
                  <c:v>1.3817784357562731E-2</c:v>
                </c:pt>
                <c:pt idx="72">
                  <c:v>1.4776399385195208E-2</c:v>
                </c:pt>
                <c:pt idx="73">
                  <c:v>1.4306839964416092E-2</c:v>
                </c:pt>
                <c:pt idx="74">
                  <c:v>1.2940285042253016E-2</c:v>
                </c:pt>
                <c:pt idx="75">
                  <c:v>6.3549548096674766E-3</c:v>
                </c:pt>
                <c:pt idx="76">
                  <c:v>1.0302025607289206E-2</c:v>
                </c:pt>
                <c:pt idx="77">
                  <c:v>1.0302025607289206E-2</c:v>
                </c:pt>
                <c:pt idx="78">
                  <c:v>1.4621165359570729E-2</c:v>
                </c:pt>
                <c:pt idx="79">
                  <c:v>1.1253826799077531E-2</c:v>
                </c:pt>
                <c:pt idx="80">
                  <c:v>1.454220616868384E-2</c:v>
                </c:pt>
                <c:pt idx="81">
                  <c:v>9.9347646390234318E-3</c:v>
                </c:pt>
                <c:pt idx="82">
                  <c:v>1.0903043461876752E-2</c:v>
                </c:pt>
                <c:pt idx="83">
                  <c:v>1.4306839964416092E-2</c:v>
                </c:pt>
                <c:pt idx="84">
                  <c:v>1.3462217589209659E-3</c:v>
                </c:pt>
                <c:pt idx="85">
                  <c:v>1.4744717938350563E-2</c:v>
                </c:pt>
                <c:pt idx="86">
                  <c:v>7.6212899343586805E-3</c:v>
                </c:pt>
                <c:pt idx="87">
                  <c:v>6.0518986821633258E-3</c:v>
                </c:pt>
                <c:pt idx="88">
                  <c:v>1.9855319049705347E-3</c:v>
                </c:pt>
                <c:pt idx="89">
                  <c:v>1.4433955800020323E-2</c:v>
                </c:pt>
                <c:pt idx="90">
                  <c:v>1.3152215524146504E-2</c:v>
                </c:pt>
                <c:pt idx="91">
                  <c:v>1.4692902330564044E-2</c:v>
                </c:pt>
                <c:pt idx="92">
                  <c:v>1.4744717938350563E-2</c:v>
                </c:pt>
                <c:pt idx="93">
                  <c:v>1.4419181441175401E-2</c:v>
                </c:pt>
                <c:pt idx="94">
                  <c:v>1.2385974110277012E-2</c:v>
                </c:pt>
                <c:pt idx="95">
                  <c:v>1.0302025607289206E-2</c:v>
                </c:pt>
                <c:pt idx="96">
                  <c:v>5.4658767727269629E-3</c:v>
                </c:pt>
                <c:pt idx="97">
                  <c:v>1.4621165359570729E-2</c:v>
                </c:pt>
                <c:pt idx="98">
                  <c:v>1.4700427814396958E-2</c:v>
                </c:pt>
                <c:pt idx="99">
                  <c:v>9.3148205784311239E-3</c:v>
                </c:pt>
                <c:pt idx="100">
                  <c:v>1.2686107499974073E-2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038768"/>
        <c:axId val="1708048560"/>
      </c:scatterChart>
      <c:valAx>
        <c:axId val="170803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48560"/>
        <c:crosses val="autoZero"/>
        <c:crossBetween val="midCat"/>
      </c:valAx>
      <c:valAx>
        <c:axId val="17080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3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Distribución</a:t>
            </a:r>
            <a:r>
              <a:rPr lang="es-AR" baseline="0"/>
              <a:t> duración (segs) E1_3jug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'E1_3 jugadores'!$B$2:$B$102</c:f>
              <c:numCache>
                <c:formatCode>General</c:formatCode>
                <c:ptCount val="101"/>
                <c:pt idx="0">
                  <c:v>342</c:v>
                </c:pt>
                <c:pt idx="1">
                  <c:v>63</c:v>
                </c:pt>
                <c:pt idx="2">
                  <c:v>297</c:v>
                </c:pt>
                <c:pt idx="3">
                  <c:v>270</c:v>
                </c:pt>
                <c:pt idx="4">
                  <c:v>360</c:v>
                </c:pt>
                <c:pt idx="5">
                  <c:v>126</c:v>
                </c:pt>
                <c:pt idx="6">
                  <c:v>594</c:v>
                </c:pt>
                <c:pt idx="7">
                  <c:v>225</c:v>
                </c:pt>
                <c:pt idx="8">
                  <c:v>198</c:v>
                </c:pt>
                <c:pt idx="9">
                  <c:v>162</c:v>
                </c:pt>
                <c:pt idx="10">
                  <c:v>279</c:v>
                </c:pt>
                <c:pt idx="11">
                  <c:v>423</c:v>
                </c:pt>
                <c:pt idx="12">
                  <c:v>99</c:v>
                </c:pt>
                <c:pt idx="13">
                  <c:v>72</c:v>
                </c:pt>
                <c:pt idx="14">
                  <c:v>522</c:v>
                </c:pt>
                <c:pt idx="15">
                  <c:v>234</c:v>
                </c:pt>
                <c:pt idx="16">
                  <c:v>387</c:v>
                </c:pt>
                <c:pt idx="17">
                  <c:v>234</c:v>
                </c:pt>
                <c:pt idx="18">
                  <c:v>360</c:v>
                </c:pt>
                <c:pt idx="19">
                  <c:v>288</c:v>
                </c:pt>
                <c:pt idx="20">
                  <c:v>171</c:v>
                </c:pt>
                <c:pt idx="21">
                  <c:v>234</c:v>
                </c:pt>
                <c:pt idx="22">
                  <c:v>342</c:v>
                </c:pt>
                <c:pt idx="23">
                  <c:v>99</c:v>
                </c:pt>
                <c:pt idx="24">
                  <c:v>342</c:v>
                </c:pt>
                <c:pt idx="25">
                  <c:v>288</c:v>
                </c:pt>
                <c:pt idx="26">
                  <c:v>360</c:v>
                </c:pt>
                <c:pt idx="27">
                  <c:v>315</c:v>
                </c:pt>
                <c:pt idx="28">
                  <c:v>135</c:v>
                </c:pt>
                <c:pt idx="29">
                  <c:v>243</c:v>
                </c:pt>
                <c:pt idx="30">
                  <c:v>108</c:v>
                </c:pt>
                <c:pt idx="31">
                  <c:v>567</c:v>
                </c:pt>
                <c:pt idx="32">
                  <c:v>567</c:v>
                </c:pt>
                <c:pt idx="33">
                  <c:v>405</c:v>
                </c:pt>
                <c:pt idx="34">
                  <c:v>378</c:v>
                </c:pt>
                <c:pt idx="35">
                  <c:v>783</c:v>
                </c:pt>
                <c:pt idx="36">
                  <c:v>378</c:v>
                </c:pt>
                <c:pt idx="37">
                  <c:v>423</c:v>
                </c:pt>
                <c:pt idx="38">
                  <c:v>477</c:v>
                </c:pt>
                <c:pt idx="39">
                  <c:v>963</c:v>
                </c:pt>
                <c:pt idx="40">
                  <c:v>459</c:v>
                </c:pt>
                <c:pt idx="41">
                  <c:v>396</c:v>
                </c:pt>
                <c:pt idx="42">
                  <c:v>756</c:v>
                </c:pt>
                <c:pt idx="43">
                  <c:v>495</c:v>
                </c:pt>
                <c:pt idx="44">
                  <c:v>585</c:v>
                </c:pt>
                <c:pt idx="45">
                  <c:v>522</c:v>
                </c:pt>
                <c:pt idx="46">
                  <c:v>495</c:v>
                </c:pt>
                <c:pt idx="47">
                  <c:v>531</c:v>
                </c:pt>
                <c:pt idx="48">
                  <c:v>540</c:v>
                </c:pt>
                <c:pt idx="49">
                  <c:v>837</c:v>
                </c:pt>
                <c:pt idx="50">
                  <c:v>315</c:v>
                </c:pt>
                <c:pt idx="51">
                  <c:v>360</c:v>
                </c:pt>
                <c:pt idx="52">
                  <c:v>405</c:v>
                </c:pt>
                <c:pt idx="53">
                  <c:v>1152</c:v>
                </c:pt>
                <c:pt idx="54">
                  <c:v>405</c:v>
                </c:pt>
                <c:pt idx="55">
                  <c:v>405</c:v>
                </c:pt>
                <c:pt idx="56">
                  <c:v>774</c:v>
                </c:pt>
                <c:pt idx="57">
                  <c:v>801</c:v>
                </c:pt>
                <c:pt idx="58">
                  <c:v>594</c:v>
                </c:pt>
                <c:pt idx="59">
                  <c:v>441</c:v>
                </c:pt>
                <c:pt idx="60">
                  <c:v>657</c:v>
                </c:pt>
                <c:pt idx="61">
                  <c:v>810</c:v>
                </c:pt>
                <c:pt idx="62">
                  <c:v>360</c:v>
                </c:pt>
                <c:pt idx="63">
                  <c:v>567</c:v>
                </c:pt>
                <c:pt idx="64">
                  <c:v>387</c:v>
                </c:pt>
                <c:pt idx="65">
                  <c:v>324</c:v>
                </c:pt>
                <c:pt idx="66">
                  <c:v>423</c:v>
                </c:pt>
                <c:pt idx="67">
                  <c:v>558</c:v>
                </c:pt>
                <c:pt idx="68">
                  <c:v>180</c:v>
                </c:pt>
                <c:pt idx="69">
                  <c:v>387</c:v>
                </c:pt>
                <c:pt idx="70">
                  <c:v>270</c:v>
                </c:pt>
                <c:pt idx="71">
                  <c:v>396</c:v>
                </c:pt>
                <c:pt idx="72">
                  <c:v>495</c:v>
                </c:pt>
                <c:pt idx="73">
                  <c:v>423</c:v>
                </c:pt>
                <c:pt idx="74">
                  <c:v>360</c:v>
                </c:pt>
                <c:pt idx="75">
                  <c:v>801</c:v>
                </c:pt>
                <c:pt idx="76">
                  <c:v>279</c:v>
                </c:pt>
                <c:pt idx="77">
                  <c:v>279</c:v>
                </c:pt>
                <c:pt idx="78">
                  <c:v>522</c:v>
                </c:pt>
                <c:pt idx="79">
                  <c:v>306</c:v>
                </c:pt>
                <c:pt idx="80">
                  <c:v>441</c:v>
                </c:pt>
                <c:pt idx="81">
                  <c:v>702</c:v>
                </c:pt>
                <c:pt idx="82">
                  <c:v>675</c:v>
                </c:pt>
                <c:pt idx="83">
                  <c:v>423</c:v>
                </c:pt>
                <c:pt idx="84">
                  <c:v>1017</c:v>
                </c:pt>
                <c:pt idx="85">
                  <c:v>504</c:v>
                </c:pt>
                <c:pt idx="86">
                  <c:v>765</c:v>
                </c:pt>
                <c:pt idx="87">
                  <c:v>810</c:v>
                </c:pt>
                <c:pt idx="88">
                  <c:v>972</c:v>
                </c:pt>
                <c:pt idx="89">
                  <c:v>432</c:v>
                </c:pt>
                <c:pt idx="90">
                  <c:v>603</c:v>
                </c:pt>
                <c:pt idx="91">
                  <c:v>513</c:v>
                </c:pt>
                <c:pt idx="92">
                  <c:v>504</c:v>
                </c:pt>
                <c:pt idx="93">
                  <c:v>540</c:v>
                </c:pt>
                <c:pt idx="94">
                  <c:v>630</c:v>
                </c:pt>
                <c:pt idx="95">
                  <c:v>279</c:v>
                </c:pt>
                <c:pt idx="96">
                  <c:v>828</c:v>
                </c:pt>
                <c:pt idx="97">
                  <c:v>522</c:v>
                </c:pt>
                <c:pt idx="98">
                  <c:v>459</c:v>
                </c:pt>
                <c:pt idx="99">
                  <c:v>252</c:v>
                </c:pt>
                <c:pt idx="100">
                  <c:v>351</c:v>
                </c:pt>
              </c:numCache>
            </c:numRef>
          </c:xVal>
          <c:yVal>
            <c:numRef>
              <c:f>'E1_3 jugadores'!$C$2:$C$102</c:f>
              <c:numCache>
                <c:formatCode>General</c:formatCode>
                <c:ptCount val="101"/>
                <c:pt idx="0">
                  <c:v>1.3799828738339066E-3</c:v>
                </c:pt>
                <c:pt idx="1">
                  <c:v>3.616764638855597E-4</c:v>
                </c:pt>
                <c:pt idx="2">
                  <c:v>1.2157993559416521E-3</c:v>
                </c:pt>
                <c:pt idx="3">
                  <c:v>1.1083939095054281E-3</c:v>
                </c:pt>
                <c:pt idx="4">
                  <c:v>1.437809449139224E-3</c:v>
                </c:pt>
                <c:pt idx="5">
                  <c:v>5.4924195996624409E-4</c:v>
                </c:pt>
                <c:pt idx="6">
                  <c:v>1.4867999562703286E-3</c:v>
                </c:pt>
                <c:pt idx="7">
                  <c:v>9.2430078988447767E-4</c:v>
                </c:pt>
                <c:pt idx="8">
                  <c:v>8.1531256346246376E-4</c:v>
                </c:pt>
                <c:pt idx="9">
                  <c:v>6.7657777143172399E-4</c:v>
                </c:pt>
                <c:pt idx="10">
                  <c:v>1.1446695119210228E-3</c:v>
                </c:pt>
                <c:pt idx="11">
                  <c:v>1.5896488849351212E-3</c:v>
                </c:pt>
                <c:pt idx="12">
                  <c:v>4.6300169198191669E-4</c:v>
                </c:pt>
                <c:pt idx="13">
                  <c:v>3.8550580197119899E-4</c:v>
                </c:pt>
                <c:pt idx="14">
                  <c:v>1.6245739288411919E-3</c:v>
                </c:pt>
                <c:pt idx="15">
                  <c:v>9.6113177758990864E-4</c:v>
                </c:pt>
                <c:pt idx="16">
                  <c:v>1.5134474554945512E-3</c:v>
                </c:pt>
                <c:pt idx="17">
                  <c:v>9.6113177758990864E-4</c:v>
                </c:pt>
                <c:pt idx="18">
                  <c:v>1.437809449139224E-3</c:v>
                </c:pt>
                <c:pt idx="19">
                  <c:v>1.1805091973981698E-3</c:v>
                </c:pt>
                <c:pt idx="20">
                  <c:v>7.1033696561630891E-4</c:v>
                </c:pt>
                <c:pt idx="21">
                  <c:v>9.6113177758990864E-4</c:v>
                </c:pt>
                <c:pt idx="22">
                  <c:v>1.3799828738339066E-3</c:v>
                </c:pt>
                <c:pt idx="23">
                  <c:v>4.6300169198191669E-4</c:v>
                </c:pt>
                <c:pt idx="24">
                  <c:v>1.3799828738339066E-3</c:v>
                </c:pt>
                <c:pt idx="25">
                  <c:v>1.1805091973981698E-3</c:v>
                </c:pt>
                <c:pt idx="26">
                  <c:v>1.437809449139224E-3</c:v>
                </c:pt>
                <c:pt idx="27">
                  <c:v>1.2842713683623322E-3</c:v>
                </c:pt>
                <c:pt idx="28">
                  <c:v>5.7982548602202304E-4</c:v>
                </c:pt>
                <c:pt idx="29">
                  <c:v>9.9805809903627377E-4</c:v>
                </c:pt>
                <c:pt idx="30">
                  <c:v>4.9080202617500512E-4</c:v>
                </c:pt>
                <c:pt idx="31">
                  <c:v>1.5529611208734749E-3</c:v>
                </c:pt>
                <c:pt idx="32">
                  <c:v>1.5529611208734749E-3</c:v>
                </c:pt>
                <c:pt idx="33">
                  <c:v>1.5553485533280533E-3</c:v>
                </c:pt>
                <c:pt idx="34">
                  <c:v>1.4898483636955364E-3</c:v>
                </c:pt>
                <c:pt idx="35">
                  <c:v>7.7539217983803635E-4</c:v>
                </c:pt>
                <c:pt idx="36">
                  <c:v>1.4898483636955364E-3</c:v>
                </c:pt>
                <c:pt idx="37">
                  <c:v>1.5896488849351212E-3</c:v>
                </c:pt>
                <c:pt idx="38">
                  <c:v>1.6421024116151266E-3</c:v>
                </c:pt>
                <c:pt idx="39">
                  <c:v>2.3746315683296584E-4</c:v>
                </c:pt>
                <c:pt idx="40">
                  <c:v>1.6333808682663284E-3</c:v>
                </c:pt>
                <c:pt idx="41">
                  <c:v>1.5353093730625254E-3</c:v>
                </c:pt>
                <c:pt idx="42">
                  <c:v>8.8312700423710442E-4</c:v>
                </c:pt>
                <c:pt idx="43">
                  <c:v>1.6418221539105788E-3</c:v>
                </c:pt>
                <c:pt idx="44">
                  <c:v>1.5106085771581315E-3</c:v>
                </c:pt>
                <c:pt idx="45">
                  <c:v>1.6245739288411919E-3</c:v>
                </c:pt>
                <c:pt idx="46">
                  <c:v>1.6418221539105788E-3</c:v>
                </c:pt>
                <c:pt idx="47">
                  <c:v>1.6144223120459302E-3</c:v>
                </c:pt>
                <c:pt idx="48">
                  <c:v>1.6021312712417113E-3</c:v>
                </c:pt>
                <c:pt idx="49">
                  <c:v>5.7597857970305725E-4</c:v>
                </c:pt>
                <c:pt idx="50">
                  <c:v>1.2842713683623322E-3</c:v>
                </c:pt>
                <c:pt idx="51">
                  <c:v>1.437809449139224E-3</c:v>
                </c:pt>
                <c:pt idx="52">
                  <c:v>1.5553485533280533E-3</c:v>
                </c:pt>
                <c:pt idx="53">
                  <c:v>3.7938877983602699E-5</c:v>
                </c:pt>
                <c:pt idx="54">
                  <c:v>1.5553485533280533E-3</c:v>
                </c:pt>
                <c:pt idx="55">
                  <c:v>1.5553485533280533E-3</c:v>
                </c:pt>
                <c:pt idx="56">
                  <c:v>8.1087154069758058E-4</c:v>
                </c:pt>
                <c:pt idx="57">
                  <c:v>7.0610608996305303E-4</c:v>
                </c:pt>
                <c:pt idx="58">
                  <c:v>1.4867999562703286E-3</c:v>
                </c:pt>
                <c:pt idx="59">
                  <c:v>1.6158006854093154E-3</c:v>
                </c:pt>
                <c:pt idx="60">
                  <c:v>1.2801132124787412E-3</c:v>
                </c:pt>
                <c:pt idx="61">
                  <c:v>6.7243318690703646E-4</c:v>
                </c:pt>
                <c:pt idx="62">
                  <c:v>1.437809449139224E-3</c:v>
                </c:pt>
                <c:pt idx="63">
                  <c:v>1.5529611208734749E-3</c:v>
                </c:pt>
                <c:pt idx="64">
                  <c:v>1.5134474554945512E-3</c:v>
                </c:pt>
                <c:pt idx="65">
                  <c:v>1.3172225532135174E-3</c:v>
                </c:pt>
                <c:pt idx="66">
                  <c:v>1.5896488849351212E-3</c:v>
                </c:pt>
                <c:pt idx="67">
                  <c:v>1.5713387237380153E-3</c:v>
                </c:pt>
                <c:pt idx="68">
                  <c:v>7.4475663469291407E-4</c:v>
                </c:pt>
                <c:pt idx="69">
                  <c:v>1.5134474554945512E-3</c:v>
                </c:pt>
                <c:pt idx="70">
                  <c:v>1.1083939095054281E-3</c:v>
                </c:pt>
                <c:pt idx="71">
                  <c:v>1.5353093730625254E-3</c:v>
                </c:pt>
                <c:pt idx="72">
                  <c:v>1.6418221539105788E-3</c:v>
                </c:pt>
                <c:pt idx="73">
                  <c:v>1.5896488849351212E-3</c:v>
                </c:pt>
                <c:pt idx="74">
                  <c:v>1.437809449139224E-3</c:v>
                </c:pt>
                <c:pt idx="75">
                  <c:v>7.0610608996305303E-4</c:v>
                </c:pt>
                <c:pt idx="76">
                  <c:v>1.1446695119210228E-3</c:v>
                </c:pt>
                <c:pt idx="77">
                  <c:v>1.1446695119210228E-3</c:v>
                </c:pt>
                <c:pt idx="78">
                  <c:v>1.6245739288411919E-3</c:v>
                </c:pt>
                <c:pt idx="79">
                  <c:v>1.2504251998975034E-3</c:v>
                </c:pt>
                <c:pt idx="80">
                  <c:v>1.6158006854093154E-3</c:v>
                </c:pt>
                <c:pt idx="81">
                  <c:v>1.1038627376692702E-3</c:v>
                </c:pt>
                <c:pt idx="82">
                  <c:v>1.2114492735418611E-3</c:v>
                </c:pt>
                <c:pt idx="83">
                  <c:v>1.5896488849351212E-3</c:v>
                </c:pt>
                <c:pt idx="84">
                  <c:v>1.49580195435663E-4</c:v>
                </c:pt>
                <c:pt idx="85">
                  <c:v>1.6383019931500622E-3</c:v>
                </c:pt>
                <c:pt idx="86">
                  <c:v>8.4680999270652008E-4</c:v>
                </c:pt>
                <c:pt idx="87">
                  <c:v>6.7243318690703646E-4</c:v>
                </c:pt>
                <c:pt idx="88">
                  <c:v>2.2061465610783733E-4</c:v>
                </c:pt>
                <c:pt idx="89">
                  <c:v>1.6037728666689248E-3</c:v>
                </c:pt>
                <c:pt idx="90">
                  <c:v>1.4613572804607227E-3</c:v>
                </c:pt>
                <c:pt idx="91">
                  <c:v>1.6325447033960049E-3</c:v>
                </c:pt>
                <c:pt idx="92">
                  <c:v>1.6383019931500622E-3</c:v>
                </c:pt>
                <c:pt idx="93">
                  <c:v>1.6021312712417113E-3</c:v>
                </c:pt>
                <c:pt idx="94">
                  <c:v>1.3762193455863349E-3</c:v>
                </c:pt>
                <c:pt idx="95">
                  <c:v>1.1446695119210228E-3</c:v>
                </c:pt>
                <c:pt idx="96">
                  <c:v>6.0731964141410709E-4</c:v>
                </c:pt>
                <c:pt idx="97">
                  <c:v>1.6245739288411919E-3</c:v>
                </c:pt>
                <c:pt idx="98">
                  <c:v>1.6333808682663284E-3</c:v>
                </c:pt>
                <c:pt idx="99">
                  <c:v>1.0349800642701248E-3</c:v>
                </c:pt>
                <c:pt idx="100">
                  <c:v>1.409567499997119E-3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051280"/>
        <c:axId val="1708040944"/>
      </c:scatterChart>
      <c:valAx>
        <c:axId val="170805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40944"/>
        <c:crosses val="autoZero"/>
        <c:crossBetween val="midCat"/>
      </c:valAx>
      <c:valAx>
        <c:axId val="17080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5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Distrib</a:t>
            </a:r>
            <a:r>
              <a:rPr lang="es-AR" baseline="0"/>
              <a:t> duracion (segs) E2_2jug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E2_2jug!$B$2:$B$162</c:f>
              <c:numCache>
                <c:formatCode>General</c:formatCode>
                <c:ptCount val="161"/>
                <c:pt idx="0">
                  <c:v>110</c:v>
                </c:pt>
                <c:pt idx="1">
                  <c:v>320</c:v>
                </c:pt>
                <c:pt idx="2">
                  <c:v>220</c:v>
                </c:pt>
                <c:pt idx="3">
                  <c:v>170</c:v>
                </c:pt>
                <c:pt idx="4">
                  <c:v>270</c:v>
                </c:pt>
                <c:pt idx="5">
                  <c:v>190</c:v>
                </c:pt>
                <c:pt idx="6">
                  <c:v>90</c:v>
                </c:pt>
                <c:pt idx="7">
                  <c:v>240</c:v>
                </c:pt>
                <c:pt idx="8">
                  <c:v>200</c:v>
                </c:pt>
                <c:pt idx="9">
                  <c:v>270</c:v>
                </c:pt>
                <c:pt idx="10">
                  <c:v>110</c:v>
                </c:pt>
                <c:pt idx="11">
                  <c:v>210</c:v>
                </c:pt>
                <c:pt idx="12">
                  <c:v>180</c:v>
                </c:pt>
                <c:pt idx="13">
                  <c:v>140</c:v>
                </c:pt>
                <c:pt idx="14">
                  <c:v>200</c:v>
                </c:pt>
                <c:pt idx="15">
                  <c:v>410</c:v>
                </c:pt>
                <c:pt idx="16">
                  <c:v>230</c:v>
                </c:pt>
                <c:pt idx="17">
                  <c:v>250</c:v>
                </c:pt>
                <c:pt idx="18">
                  <c:v>230</c:v>
                </c:pt>
                <c:pt idx="19">
                  <c:v>160</c:v>
                </c:pt>
                <c:pt idx="20">
                  <c:v>150</c:v>
                </c:pt>
                <c:pt idx="21">
                  <c:v>240</c:v>
                </c:pt>
                <c:pt idx="22">
                  <c:v>220</c:v>
                </c:pt>
                <c:pt idx="23">
                  <c:v>190</c:v>
                </c:pt>
                <c:pt idx="24">
                  <c:v>250</c:v>
                </c:pt>
                <c:pt idx="25">
                  <c:v>180</c:v>
                </c:pt>
                <c:pt idx="26">
                  <c:v>290</c:v>
                </c:pt>
                <c:pt idx="27">
                  <c:v>550</c:v>
                </c:pt>
                <c:pt idx="28">
                  <c:v>180</c:v>
                </c:pt>
                <c:pt idx="29">
                  <c:v>110</c:v>
                </c:pt>
                <c:pt idx="30">
                  <c:v>310</c:v>
                </c:pt>
                <c:pt idx="31">
                  <c:v>340</c:v>
                </c:pt>
                <c:pt idx="32">
                  <c:v>260</c:v>
                </c:pt>
                <c:pt idx="33">
                  <c:v>890</c:v>
                </c:pt>
                <c:pt idx="34">
                  <c:v>330</c:v>
                </c:pt>
                <c:pt idx="35">
                  <c:v>550</c:v>
                </c:pt>
                <c:pt idx="36">
                  <c:v>250</c:v>
                </c:pt>
                <c:pt idx="37">
                  <c:v>290</c:v>
                </c:pt>
                <c:pt idx="38">
                  <c:v>240</c:v>
                </c:pt>
                <c:pt idx="39">
                  <c:v>230</c:v>
                </c:pt>
                <c:pt idx="40">
                  <c:v>320</c:v>
                </c:pt>
                <c:pt idx="41">
                  <c:v>680</c:v>
                </c:pt>
                <c:pt idx="42">
                  <c:v>650</c:v>
                </c:pt>
                <c:pt idx="43">
                  <c:v>920</c:v>
                </c:pt>
                <c:pt idx="44">
                  <c:v>650</c:v>
                </c:pt>
                <c:pt idx="45">
                  <c:v>970</c:v>
                </c:pt>
                <c:pt idx="46">
                  <c:v>390</c:v>
                </c:pt>
                <c:pt idx="47">
                  <c:v>440</c:v>
                </c:pt>
                <c:pt idx="48">
                  <c:v>350</c:v>
                </c:pt>
                <c:pt idx="49">
                  <c:v>210</c:v>
                </c:pt>
                <c:pt idx="50">
                  <c:v>350</c:v>
                </c:pt>
                <c:pt idx="51">
                  <c:v>250</c:v>
                </c:pt>
                <c:pt idx="52">
                  <c:v>380</c:v>
                </c:pt>
                <c:pt idx="53">
                  <c:v>690</c:v>
                </c:pt>
                <c:pt idx="54">
                  <c:v>300</c:v>
                </c:pt>
                <c:pt idx="55">
                  <c:v>190</c:v>
                </c:pt>
                <c:pt idx="56">
                  <c:v>800</c:v>
                </c:pt>
                <c:pt idx="57">
                  <c:v>570</c:v>
                </c:pt>
                <c:pt idx="58">
                  <c:v>280</c:v>
                </c:pt>
                <c:pt idx="59">
                  <c:v>360</c:v>
                </c:pt>
                <c:pt idx="60">
                  <c:v>180</c:v>
                </c:pt>
                <c:pt idx="61">
                  <c:v>270</c:v>
                </c:pt>
                <c:pt idx="62">
                  <c:v>390</c:v>
                </c:pt>
                <c:pt idx="63">
                  <c:v>360</c:v>
                </c:pt>
                <c:pt idx="64">
                  <c:v>380</c:v>
                </c:pt>
                <c:pt idx="65">
                  <c:v>780</c:v>
                </c:pt>
                <c:pt idx="66">
                  <c:v>880</c:v>
                </c:pt>
                <c:pt idx="67">
                  <c:v>690</c:v>
                </c:pt>
                <c:pt idx="68">
                  <c:v>560</c:v>
                </c:pt>
                <c:pt idx="69">
                  <c:v>550</c:v>
                </c:pt>
                <c:pt idx="70">
                  <c:v>570</c:v>
                </c:pt>
                <c:pt idx="71">
                  <c:v>620</c:v>
                </c:pt>
                <c:pt idx="72">
                  <c:v>500</c:v>
                </c:pt>
                <c:pt idx="73">
                  <c:v>210</c:v>
                </c:pt>
                <c:pt idx="74">
                  <c:v>300</c:v>
                </c:pt>
                <c:pt idx="75">
                  <c:v>250</c:v>
                </c:pt>
                <c:pt idx="76">
                  <c:v>330</c:v>
                </c:pt>
                <c:pt idx="77">
                  <c:v>300</c:v>
                </c:pt>
                <c:pt idx="78">
                  <c:v>380</c:v>
                </c:pt>
                <c:pt idx="79">
                  <c:v>460</c:v>
                </c:pt>
                <c:pt idx="80">
                  <c:v>200</c:v>
                </c:pt>
                <c:pt idx="81">
                  <c:v>250</c:v>
                </c:pt>
                <c:pt idx="82">
                  <c:v>270</c:v>
                </c:pt>
                <c:pt idx="83">
                  <c:v>550</c:v>
                </c:pt>
                <c:pt idx="84">
                  <c:v>1070</c:v>
                </c:pt>
                <c:pt idx="85">
                  <c:v>530</c:v>
                </c:pt>
                <c:pt idx="86">
                  <c:v>190</c:v>
                </c:pt>
                <c:pt idx="87">
                  <c:v>930</c:v>
                </c:pt>
                <c:pt idx="88">
                  <c:v>390</c:v>
                </c:pt>
                <c:pt idx="89">
                  <c:v>450</c:v>
                </c:pt>
                <c:pt idx="90">
                  <c:v>230</c:v>
                </c:pt>
                <c:pt idx="91">
                  <c:v>470</c:v>
                </c:pt>
                <c:pt idx="92">
                  <c:v>550</c:v>
                </c:pt>
                <c:pt idx="93">
                  <c:v>280</c:v>
                </c:pt>
                <c:pt idx="94">
                  <c:v>540</c:v>
                </c:pt>
                <c:pt idx="95">
                  <c:v>210</c:v>
                </c:pt>
                <c:pt idx="96">
                  <c:v>720</c:v>
                </c:pt>
                <c:pt idx="97">
                  <c:v>290</c:v>
                </c:pt>
                <c:pt idx="98">
                  <c:v>490</c:v>
                </c:pt>
                <c:pt idx="99">
                  <c:v>370</c:v>
                </c:pt>
                <c:pt idx="100">
                  <c:v>260</c:v>
                </c:pt>
                <c:pt idx="101">
                  <c:v>750</c:v>
                </c:pt>
                <c:pt idx="102">
                  <c:v>320</c:v>
                </c:pt>
                <c:pt idx="103">
                  <c:v>440</c:v>
                </c:pt>
                <c:pt idx="104">
                  <c:v>550</c:v>
                </c:pt>
                <c:pt idx="105">
                  <c:v>270</c:v>
                </c:pt>
                <c:pt idx="106">
                  <c:v>420</c:v>
                </c:pt>
                <c:pt idx="107">
                  <c:v>310</c:v>
                </c:pt>
                <c:pt idx="108">
                  <c:v>640</c:v>
                </c:pt>
                <c:pt idx="109">
                  <c:v>300</c:v>
                </c:pt>
                <c:pt idx="110">
                  <c:v>720</c:v>
                </c:pt>
                <c:pt idx="111">
                  <c:v>490</c:v>
                </c:pt>
                <c:pt idx="112">
                  <c:v>500</c:v>
                </c:pt>
                <c:pt idx="113">
                  <c:v>2160</c:v>
                </c:pt>
                <c:pt idx="114">
                  <c:v>620</c:v>
                </c:pt>
                <c:pt idx="115">
                  <c:v>390</c:v>
                </c:pt>
                <c:pt idx="116">
                  <c:v>310</c:v>
                </c:pt>
                <c:pt idx="117">
                  <c:v>710</c:v>
                </c:pt>
                <c:pt idx="118">
                  <c:v>400</c:v>
                </c:pt>
                <c:pt idx="119">
                  <c:v>1180</c:v>
                </c:pt>
                <c:pt idx="120">
                  <c:v>380</c:v>
                </c:pt>
                <c:pt idx="121">
                  <c:v>430</c:v>
                </c:pt>
                <c:pt idx="122">
                  <c:v>1380</c:v>
                </c:pt>
                <c:pt idx="123">
                  <c:v>590</c:v>
                </c:pt>
                <c:pt idx="124">
                  <c:v>350</c:v>
                </c:pt>
                <c:pt idx="125">
                  <c:v>730</c:v>
                </c:pt>
                <c:pt idx="126">
                  <c:v>290</c:v>
                </c:pt>
                <c:pt idx="127">
                  <c:v>340</c:v>
                </c:pt>
                <c:pt idx="128">
                  <c:v>600</c:v>
                </c:pt>
                <c:pt idx="129">
                  <c:v>880</c:v>
                </c:pt>
                <c:pt idx="130">
                  <c:v>280</c:v>
                </c:pt>
                <c:pt idx="131">
                  <c:v>470</c:v>
                </c:pt>
                <c:pt idx="132">
                  <c:v>650</c:v>
                </c:pt>
                <c:pt idx="133">
                  <c:v>340</c:v>
                </c:pt>
                <c:pt idx="134">
                  <c:v>610</c:v>
                </c:pt>
                <c:pt idx="135">
                  <c:v>300</c:v>
                </c:pt>
                <c:pt idx="136">
                  <c:v>500</c:v>
                </c:pt>
                <c:pt idx="137">
                  <c:v>150</c:v>
                </c:pt>
                <c:pt idx="138">
                  <c:v>740</c:v>
                </c:pt>
                <c:pt idx="139">
                  <c:v>370</c:v>
                </c:pt>
                <c:pt idx="140">
                  <c:v>650</c:v>
                </c:pt>
                <c:pt idx="141">
                  <c:v>380</c:v>
                </c:pt>
                <c:pt idx="142">
                  <c:v>530</c:v>
                </c:pt>
                <c:pt idx="143">
                  <c:v>470</c:v>
                </c:pt>
                <c:pt idx="144">
                  <c:v>540</c:v>
                </c:pt>
                <c:pt idx="145">
                  <c:v>590</c:v>
                </c:pt>
                <c:pt idx="146">
                  <c:v>480</c:v>
                </c:pt>
                <c:pt idx="147">
                  <c:v>130</c:v>
                </c:pt>
                <c:pt idx="148">
                  <c:v>320</c:v>
                </c:pt>
                <c:pt idx="149">
                  <c:v>1600</c:v>
                </c:pt>
                <c:pt idx="150">
                  <c:v>520</c:v>
                </c:pt>
                <c:pt idx="151">
                  <c:v>250</c:v>
                </c:pt>
                <c:pt idx="152">
                  <c:v>490</c:v>
                </c:pt>
                <c:pt idx="153">
                  <c:v>320</c:v>
                </c:pt>
                <c:pt idx="154">
                  <c:v>260</c:v>
                </c:pt>
                <c:pt idx="155">
                  <c:v>250</c:v>
                </c:pt>
                <c:pt idx="156">
                  <c:v>220</c:v>
                </c:pt>
                <c:pt idx="157">
                  <c:v>300</c:v>
                </c:pt>
                <c:pt idx="158">
                  <c:v>540</c:v>
                </c:pt>
                <c:pt idx="159">
                  <c:v>810</c:v>
                </c:pt>
                <c:pt idx="160">
                  <c:v>860</c:v>
                </c:pt>
              </c:numCache>
            </c:numRef>
          </c:xVal>
          <c:yVal>
            <c:numRef>
              <c:f>E2_2jug!$C$2:$C$162</c:f>
              <c:numCache>
                <c:formatCode>General</c:formatCode>
                <c:ptCount val="161"/>
                <c:pt idx="0">
                  <c:v>7.1768527784075574E-4</c:v>
                </c:pt>
                <c:pt idx="1">
                  <c:v>1.2980912767990914E-3</c:v>
                </c:pt>
                <c:pt idx="2">
                  <c:v>1.0493757939553331E-3</c:v>
                </c:pt>
                <c:pt idx="3">
                  <c:v>8.9983788368858E-4</c:v>
                </c:pt>
                <c:pt idx="4">
                  <c:v>1.1857087591672039E-3</c:v>
                </c:pt>
                <c:pt idx="5">
                  <c:v>9.6054420164053123E-4</c:v>
                </c:pt>
                <c:pt idx="6">
                  <c:v>6.5887085197699306E-4</c:v>
                </c:pt>
                <c:pt idx="7">
                  <c:v>1.106104630505086E-3</c:v>
                </c:pt>
                <c:pt idx="8">
                  <c:v>9.9053701342948506E-4</c:v>
                </c:pt>
                <c:pt idx="9">
                  <c:v>1.1857087591672039E-3</c:v>
                </c:pt>
                <c:pt idx="10">
                  <c:v>7.1768527784075574E-4</c:v>
                </c:pt>
                <c:pt idx="11">
                  <c:v>1.0201763959112548E-3</c:v>
                </c:pt>
                <c:pt idx="12">
                  <c:v>9.3028326757039592E-4</c:v>
                </c:pt>
                <c:pt idx="13">
                  <c:v>8.0819975836012318E-4</c:v>
                </c:pt>
                <c:pt idx="14">
                  <c:v>9.9053701342948506E-4</c:v>
                </c:pt>
                <c:pt idx="15">
                  <c:v>1.4109783335243956E-3</c:v>
                </c:pt>
                <c:pt idx="16">
                  <c:v>1.0780478105839523E-3</c:v>
                </c:pt>
                <c:pt idx="17">
                  <c:v>1.1334584581629526E-3</c:v>
                </c:pt>
                <c:pt idx="18">
                  <c:v>1.0780478105839523E-3</c:v>
                </c:pt>
                <c:pt idx="19">
                  <c:v>8.6928972354351924E-4</c:v>
                </c:pt>
                <c:pt idx="20">
                  <c:v>8.3871812150516532E-4</c:v>
                </c:pt>
                <c:pt idx="21">
                  <c:v>1.106104630505086E-3</c:v>
                </c:pt>
                <c:pt idx="22">
                  <c:v>1.0493757939553331E-3</c:v>
                </c:pt>
                <c:pt idx="23">
                  <c:v>9.6054420164053123E-4</c:v>
                </c:pt>
                <c:pt idx="24">
                  <c:v>1.1334584581629526E-3</c:v>
                </c:pt>
                <c:pt idx="25">
                  <c:v>9.3028326757039592E-4</c:v>
                </c:pt>
                <c:pt idx="26">
                  <c:v>1.234114012337922E-3</c:v>
                </c:pt>
                <c:pt idx="27">
                  <c:v>1.3106887296715274E-3</c:v>
                </c:pt>
                <c:pt idx="28">
                  <c:v>9.3028326757039592E-4</c:v>
                </c:pt>
                <c:pt idx="29">
                  <c:v>7.1768527784075574E-4</c:v>
                </c:pt>
                <c:pt idx="30">
                  <c:v>1.2780191853719305E-3</c:v>
                </c:pt>
                <c:pt idx="31">
                  <c:v>1.3341190133870798E-3</c:v>
                </c:pt>
                <c:pt idx="32">
                  <c:v>1.1600219673406568E-3</c:v>
                </c:pt>
                <c:pt idx="33">
                  <c:v>3.9076990128622215E-4</c:v>
                </c:pt>
                <c:pt idx="34">
                  <c:v>1.3168135846214632E-3</c:v>
                </c:pt>
                <c:pt idx="35">
                  <c:v>1.3106887296715274E-3</c:v>
                </c:pt>
                <c:pt idx="36">
                  <c:v>1.1334584581629526E-3</c:v>
                </c:pt>
                <c:pt idx="37">
                  <c:v>1.234114012337922E-3</c:v>
                </c:pt>
                <c:pt idx="38">
                  <c:v>1.106104630505086E-3</c:v>
                </c:pt>
                <c:pt idx="39">
                  <c:v>1.0780478105839523E-3</c:v>
                </c:pt>
                <c:pt idx="40">
                  <c:v>1.2980912767990914E-3</c:v>
                </c:pt>
                <c:pt idx="41">
                  <c:v>9.8051244186213196E-4</c:v>
                </c:pt>
                <c:pt idx="42">
                  <c:v>1.0684953149402402E-3</c:v>
                </c:pt>
                <c:pt idx="43">
                  <c:v>3.2740749534739146E-4</c:v>
                </c:pt>
                <c:pt idx="44">
                  <c:v>1.0684953149402402E-3</c:v>
                </c:pt>
                <c:pt idx="45">
                  <c:v>2.3771612661847827E-4</c:v>
                </c:pt>
                <c:pt idx="46">
                  <c:v>1.3973785777806353E-3</c:v>
                </c:pt>
                <c:pt idx="47">
                  <c:v>1.418122690171086E-3</c:v>
                </c:pt>
                <c:pt idx="48">
                  <c:v>1.3499449474167684E-3</c:v>
                </c:pt>
                <c:pt idx="49">
                  <c:v>1.0201763959112548E-3</c:v>
                </c:pt>
                <c:pt idx="50">
                  <c:v>1.3499449474167684E-3</c:v>
                </c:pt>
                <c:pt idx="51">
                  <c:v>1.1334584581629526E-3</c:v>
                </c:pt>
                <c:pt idx="52">
                  <c:v>1.3879945544050397E-3</c:v>
                </c:pt>
                <c:pt idx="53">
                  <c:v>9.5042026636747506E-4</c:v>
                </c:pt>
                <c:pt idx="54">
                  <c:v>1.2566684854953755E-3</c:v>
                </c:pt>
                <c:pt idx="55">
                  <c:v>9.6054420164053123E-4</c:v>
                </c:pt>
                <c:pt idx="56">
                  <c:v>6.2056008436673716E-4</c:v>
                </c:pt>
                <c:pt idx="57">
                  <c:v>1.2709969458322937E-3</c:v>
                </c:pt>
                <c:pt idx="58">
                  <c:v>1.2104338252261308E-3</c:v>
                </c:pt>
                <c:pt idx="59">
                  <c:v>1.3642336279188489E-3</c:v>
                </c:pt>
                <c:pt idx="60">
                  <c:v>9.3028326757039592E-4</c:v>
                </c:pt>
                <c:pt idx="61">
                  <c:v>1.1857087591672039E-3</c:v>
                </c:pt>
                <c:pt idx="62">
                  <c:v>1.3973785777806353E-3</c:v>
                </c:pt>
                <c:pt idx="63">
                  <c:v>1.3642336279188489E-3</c:v>
                </c:pt>
                <c:pt idx="64">
                  <c:v>1.3879945544050397E-3</c:v>
                </c:pt>
                <c:pt idx="65">
                  <c:v>6.7823983849276846E-4</c:v>
                </c:pt>
                <c:pt idx="66">
                  <c:v>4.1346081063752107E-4</c:v>
                </c:pt>
                <c:pt idx="67">
                  <c:v>9.5042026636747506E-4</c:v>
                </c:pt>
                <c:pt idx="68">
                  <c:v>1.2915060104730822E-3</c:v>
                </c:pt>
                <c:pt idx="69">
                  <c:v>1.3106887296715274E-3</c:v>
                </c:pt>
                <c:pt idx="70">
                  <c:v>1.2709969458322937E-3</c:v>
                </c:pt>
                <c:pt idx="71">
                  <c:v>1.1512059188555279E-3</c:v>
                </c:pt>
                <c:pt idx="72">
                  <c:v>1.3844694033810978E-3</c:v>
                </c:pt>
                <c:pt idx="73">
                  <c:v>1.0201763959112548E-3</c:v>
                </c:pt>
                <c:pt idx="74">
                  <c:v>1.2566684854953755E-3</c:v>
                </c:pt>
                <c:pt idx="75">
                  <c:v>1.1334584581629526E-3</c:v>
                </c:pt>
                <c:pt idx="76">
                  <c:v>1.3168135846214632E-3</c:v>
                </c:pt>
                <c:pt idx="77">
                  <c:v>1.2566684854953755E-3</c:v>
                </c:pt>
                <c:pt idx="78">
                  <c:v>1.3879945544050397E-3</c:v>
                </c:pt>
                <c:pt idx="79">
                  <c:v>1.4139438282441091E-3</c:v>
                </c:pt>
                <c:pt idx="80">
                  <c:v>9.9053701342948506E-4</c:v>
                </c:pt>
                <c:pt idx="81">
                  <c:v>1.1334584581629526E-3</c:v>
                </c:pt>
                <c:pt idx="82">
                  <c:v>1.1857087591672039E-3</c:v>
                </c:pt>
                <c:pt idx="83">
                  <c:v>1.3106887296715274E-3</c:v>
                </c:pt>
                <c:pt idx="84">
                  <c:v>1.1398280815304644E-4</c:v>
                </c:pt>
                <c:pt idx="85">
                  <c:v>1.3448054419947712E-3</c:v>
                </c:pt>
                <c:pt idx="86">
                  <c:v>9.6054420164053123E-4</c:v>
                </c:pt>
                <c:pt idx="87">
                  <c:v>3.0787909809339251E-4</c:v>
                </c:pt>
                <c:pt idx="88">
                  <c:v>1.3973785777806353E-3</c:v>
                </c:pt>
                <c:pt idx="89">
                  <c:v>1.4169266766024787E-3</c:v>
                </c:pt>
                <c:pt idx="90">
                  <c:v>1.0780478105839523E-3</c:v>
                </c:pt>
                <c:pt idx="91">
                  <c:v>1.4091854324521467E-3</c:v>
                </c:pt>
                <c:pt idx="92">
                  <c:v>1.3106887296715274E-3</c:v>
                </c:pt>
                <c:pt idx="93">
                  <c:v>1.2104338252261308E-3</c:v>
                </c:pt>
                <c:pt idx="94">
                  <c:v>1.3284765939949842E-3</c:v>
                </c:pt>
                <c:pt idx="95">
                  <c:v>1.0201763959112548E-3</c:v>
                </c:pt>
                <c:pt idx="96">
                  <c:v>8.5903464501737757E-4</c:v>
                </c:pt>
                <c:pt idx="97">
                  <c:v>1.234114012337922E-3</c:v>
                </c:pt>
                <c:pt idx="98">
                  <c:v>1.3944204645214009E-3</c:v>
                </c:pt>
                <c:pt idx="99">
                  <c:v>1.3769325039736731E-3</c:v>
                </c:pt>
                <c:pt idx="100">
                  <c:v>1.1600219673406568E-3</c:v>
                </c:pt>
                <c:pt idx="101">
                  <c:v>7.6765582281588314E-4</c:v>
                </c:pt>
                <c:pt idx="102">
                  <c:v>1.2980912767990914E-3</c:v>
                </c:pt>
                <c:pt idx="103">
                  <c:v>1.418122690171086E-3</c:v>
                </c:pt>
                <c:pt idx="104">
                  <c:v>1.3106887296715274E-3</c:v>
                </c:pt>
                <c:pt idx="105">
                  <c:v>1.1857087591672039E-3</c:v>
                </c:pt>
                <c:pt idx="106">
                  <c:v>1.4151428775166083E-3</c:v>
                </c:pt>
                <c:pt idx="107">
                  <c:v>1.2780191853719305E-3</c:v>
                </c:pt>
                <c:pt idx="108">
                  <c:v>1.096768269461916E-3</c:v>
                </c:pt>
                <c:pt idx="109">
                  <c:v>1.2566684854953755E-3</c:v>
                </c:pt>
                <c:pt idx="110">
                  <c:v>8.5903464501737757E-4</c:v>
                </c:pt>
                <c:pt idx="111">
                  <c:v>1.3944204645214009E-3</c:v>
                </c:pt>
                <c:pt idx="112">
                  <c:v>1.3844694033810978E-3</c:v>
                </c:pt>
                <c:pt idx="113">
                  <c:v>1.0427087579169772E-11</c:v>
                </c:pt>
                <c:pt idx="114">
                  <c:v>1.1512059188555279E-3</c:v>
                </c:pt>
                <c:pt idx="115">
                  <c:v>1.3973785777806353E-3</c:v>
                </c:pt>
                <c:pt idx="116">
                  <c:v>1.2780191853719305E-3</c:v>
                </c:pt>
                <c:pt idx="117">
                  <c:v>8.8959938438010948E-4</c:v>
                </c:pt>
                <c:pt idx="118">
                  <c:v>1.4050494480390815E-3</c:v>
                </c:pt>
                <c:pt idx="119">
                  <c:v>4.3884659589534861E-5</c:v>
                </c:pt>
                <c:pt idx="120">
                  <c:v>1.3879945544050397E-3</c:v>
                </c:pt>
                <c:pt idx="121">
                  <c:v>1.4175273386766842E-3</c:v>
                </c:pt>
                <c:pt idx="122">
                  <c:v>5.2300117811467021E-6</c:v>
                </c:pt>
                <c:pt idx="123">
                  <c:v>1.2262930972283578E-3</c:v>
                </c:pt>
                <c:pt idx="124">
                  <c:v>1.3499449474167684E-3</c:v>
                </c:pt>
                <c:pt idx="125">
                  <c:v>8.2847249335513498E-4</c:v>
                </c:pt>
                <c:pt idx="126">
                  <c:v>1.234114012337922E-3</c:v>
                </c:pt>
                <c:pt idx="127">
                  <c:v>1.3341190133870798E-3</c:v>
                </c:pt>
                <c:pt idx="128">
                  <c:v>1.2022533199134056E-3</c:v>
                </c:pt>
                <c:pt idx="129">
                  <c:v>4.1346081063752107E-4</c:v>
                </c:pt>
                <c:pt idx="130">
                  <c:v>1.2104338252261308E-3</c:v>
                </c:pt>
                <c:pt idx="131">
                  <c:v>1.4091854324521467E-3</c:v>
                </c:pt>
                <c:pt idx="132">
                  <c:v>1.0684953149402402E-3</c:v>
                </c:pt>
                <c:pt idx="133">
                  <c:v>1.3341190133870798E-3</c:v>
                </c:pt>
                <c:pt idx="134">
                  <c:v>1.1771963180577816E-3</c:v>
                </c:pt>
                <c:pt idx="135">
                  <c:v>1.2566684854953755E-3</c:v>
                </c:pt>
                <c:pt idx="136">
                  <c:v>1.3844694033810978E-3</c:v>
                </c:pt>
                <c:pt idx="137">
                  <c:v>8.3871812150516532E-4</c:v>
                </c:pt>
                <c:pt idx="138">
                  <c:v>7.9798865447263322E-4</c:v>
                </c:pt>
                <c:pt idx="139">
                  <c:v>1.3769325039736731E-3</c:v>
                </c:pt>
                <c:pt idx="140">
                  <c:v>1.0684953149402402E-3</c:v>
                </c:pt>
                <c:pt idx="141">
                  <c:v>1.3879945544050397E-3</c:v>
                </c:pt>
                <c:pt idx="142">
                  <c:v>1.3448054419947712E-3</c:v>
                </c:pt>
                <c:pt idx="143">
                  <c:v>1.4091854324521467E-3</c:v>
                </c:pt>
                <c:pt idx="144">
                  <c:v>1.3284765939949842E-3</c:v>
                </c:pt>
                <c:pt idx="145">
                  <c:v>1.2262930972283578E-3</c:v>
                </c:pt>
                <c:pt idx="146">
                  <c:v>1.4026694625084335E-3</c:v>
                </c:pt>
                <c:pt idx="147">
                  <c:v>7.7780837422212871E-4</c:v>
                </c:pt>
                <c:pt idx="148">
                  <c:v>1.2980912767990914E-3</c:v>
                </c:pt>
                <c:pt idx="149">
                  <c:v>2.8104121133479621E-7</c:v>
                </c:pt>
                <c:pt idx="150">
                  <c:v>1.3596158453824433E-3</c:v>
                </c:pt>
                <c:pt idx="151">
                  <c:v>1.1334584581629526E-3</c:v>
                </c:pt>
                <c:pt idx="152">
                  <c:v>1.3944204645214009E-3</c:v>
                </c:pt>
                <c:pt idx="153">
                  <c:v>1.2980912767990914E-3</c:v>
                </c:pt>
                <c:pt idx="154">
                  <c:v>1.1600219673406568E-3</c:v>
                </c:pt>
                <c:pt idx="155">
                  <c:v>1.1334584581629526E-3</c:v>
                </c:pt>
                <c:pt idx="156">
                  <c:v>1.0493757939553331E-3</c:v>
                </c:pt>
                <c:pt idx="157">
                  <c:v>1.2566684854953755E-3</c:v>
                </c:pt>
                <c:pt idx="158">
                  <c:v>1.3284765939949842E-3</c:v>
                </c:pt>
                <c:pt idx="159">
                  <c:v>5.9246257439186554E-4</c:v>
                </c:pt>
                <c:pt idx="160">
                  <c:v>4.6112054355297637E-4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041488"/>
        <c:axId val="1708039856"/>
      </c:scatterChart>
      <c:valAx>
        <c:axId val="170804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39856"/>
        <c:crosses val="autoZero"/>
        <c:crossBetween val="midCat"/>
      </c:valAx>
      <c:valAx>
        <c:axId val="17080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4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Distrib</a:t>
            </a:r>
            <a:r>
              <a:rPr lang="es-AR" baseline="0"/>
              <a:t> turnos E2_2jug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E2_2jug!$A$2:$A$162</c:f>
              <c:numCache>
                <c:formatCode>General</c:formatCode>
                <c:ptCount val="161"/>
                <c:pt idx="0">
                  <c:v>11</c:v>
                </c:pt>
                <c:pt idx="1">
                  <c:v>32</c:v>
                </c:pt>
                <c:pt idx="2">
                  <c:v>22</c:v>
                </c:pt>
                <c:pt idx="3">
                  <c:v>17</c:v>
                </c:pt>
                <c:pt idx="4">
                  <c:v>27</c:v>
                </c:pt>
                <c:pt idx="5">
                  <c:v>19</c:v>
                </c:pt>
                <c:pt idx="6">
                  <c:v>9</c:v>
                </c:pt>
                <c:pt idx="7">
                  <c:v>24</c:v>
                </c:pt>
                <c:pt idx="8">
                  <c:v>20</c:v>
                </c:pt>
                <c:pt idx="9">
                  <c:v>27</c:v>
                </c:pt>
                <c:pt idx="10">
                  <c:v>11</c:v>
                </c:pt>
                <c:pt idx="11">
                  <c:v>21</c:v>
                </c:pt>
                <c:pt idx="12">
                  <c:v>18</c:v>
                </c:pt>
                <c:pt idx="13">
                  <c:v>14</c:v>
                </c:pt>
                <c:pt idx="14">
                  <c:v>20</c:v>
                </c:pt>
                <c:pt idx="15">
                  <c:v>41</c:v>
                </c:pt>
                <c:pt idx="16">
                  <c:v>23</c:v>
                </c:pt>
                <c:pt idx="17">
                  <c:v>25</c:v>
                </c:pt>
                <c:pt idx="18">
                  <c:v>23</c:v>
                </c:pt>
                <c:pt idx="19">
                  <c:v>16</c:v>
                </c:pt>
                <c:pt idx="20">
                  <c:v>15</c:v>
                </c:pt>
                <c:pt idx="21">
                  <c:v>24</c:v>
                </c:pt>
                <c:pt idx="22">
                  <c:v>22</c:v>
                </c:pt>
                <c:pt idx="23">
                  <c:v>19</c:v>
                </c:pt>
                <c:pt idx="24">
                  <c:v>25</c:v>
                </c:pt>
                <c:pt idx="25">
                  <c:v>18</c:v>
                </c:pt>
                <c:pt idx="26">
                  <c:v>29</c:v>
                </c:pt>
                <c:pt idx="27">
                  <c:v>55</c:v>
                </c:pt>
                <c:pt idx="28">
                  <c:v>18</c:v>
                </c:pt>
                <c:pt idx="29">
                  <c:v>11</c:v>
                </c:pt>
                <c:pt idx="30">
                  <c:v>31</c:v>
                </c:pt>
                <c:pt idx="31">
                  <c:v>34</c:v>
                </c:pt>
                <c:pt idx="32">
                  <c:v>26</c:v>
                </c:pt>
                <c:pt idx="33">
                  <c:v>89</c:v>
                </c:pt>
                <c:pt idx="34">
                  <c:v>33</c:v>
                </c:pt>
                <c:pt idx="35">
                  <c:v>55</c:v>
                </c:pt>
                <c:pt idx="36">
                  <c:v>25</c:v>
                </c:pt>
                <c:pt idx="37">
                  <c:v>29</c:v>
                </c:pt>
                <c:pt idx="38">
                  <c:v>24</c:v>
                </c:pt>
                <c:pt idx="39">
                  <c:v>23</c:v>
                </c:pt>
                <c:pt idx="40">
                  <c:v>32</c:v>
                </c:pt>
                <c:pt idx="41">
                  <c:v>68</c:v>
                </c:pt>
                <c:pt idx="42">
                  <c:v>65</c:v>
                </c:pt>
                <c:pt idx="43">
                  <c:v>92</c:v>
                </c:pt>
                <c:pt idx="44">
                  <c:v>65</c:v>
                </c:pt>
                <c:pt idx="45">
                  <c:v>97</c:v>
                </c:pt>
                <c:pt idx="46">
                  <c:v>39</c:v>
                </c:pt>
                <c:pt idx="47">
                  <c:v>44</c:v>
                </c:pt>
                <c:pt idx="48">
                  <c:v>35</c:v>
                </c:pt>
                <c:pt idx="49">
                  <c:v>21</c:v>
                </c:pt>
                <c:pt idx="50">
                  <c:v>35</c:v>
                </c:pt>
                <c:pt idx="51">
                  <c:v>25</c:v>
                </c:pt>
                <c:pt idx="52">
                  <c:v>38</c:v>
                </c:pt>
                <c:pt idx="53">
                  <c:v>69</c:v>
                </c:pt>
                <c:pt idx="54">
                  <c:v>30</c:v>
                </c:pt>
                <c:pt idx="55">
                  <c:v>19</c:v>
                </c:pt>
                <c:pt idx="56">
                  <c:v>80</c:v>
                </c:pt>
                <c:pt idx="57">
                  <c:v>57</c:v>
                </c:pt>
                <c:pt idx="58">
                  <c:v>28</c:v>
                </c:pt>
                <c:pt idx="59">
                  <c:v>36</c:v>
                </c:pt>
                <c:pt idx="60">
                  <c:v>18</c:v>
                </c:pt>
                <c:pt idx="61">
                  <c:v>27</c:v>
                </c:pt>
                <c:pt idx="62">
                  <c:v>39</c:v>
                </c:pt>
                <c:pt idx="63">
                  <c:v>36</c:v>
                </c:pt>
                <c:pt idx="64">
                  <c:v>38</c:v>
                </c:pt>
                <c:pt idx="65">
                  <c:v>78</c:v>
                </c:pt>
                <c:pt idx="66">
                  <c:v>88</c:v>
                </c:pt>
                <c:pt idx="67">
                  <c:v>69</c:v>
                </c:pt>
                <c:pt idx="68">
                  <c:v>56</c:v>
                </c:pt>
                <c:pt idx="69">
                  <c:v>55</c:v>
                </c:pt>
                <c:pt idx="70">
                  <c:v>57</c:v>
                </c:pt>
                <c:pt idx="71">
                  <c:v>62</c:v>
                </c:pt>
                <c:pt idx="72">
                  <c:v>50</c:v>
                </c:pt>
                <c:pt idx="73">
                  <c:v>21</c:v>
                </c:pt>
                <c:pt idx="74">
                  <c:v>30</c:v>
                </c:pt>
                <c:pt idx="75">
                  <c:v>25</c:v>
                </c:pt>
                <c:pt idx="76">
                  <c:v>33</c:v>
                </c:pt>
                <c:pt idx="77">
                  <c:v>30</c:v>
                </c:pt>
                <c:pt idx="78">
                  <c:v>38</c:v>
                </c:pt>
                <c:pt idx="79">
                  <c:v>46</c:v>
                </c:pt>
                <c:pt idx="80">
                  <c:v>20</c:v>
                </c:pt>
                <c:pt idx="81">
                  <c:v>25</c:v>
                </c:pt>
                <c:pt idx="82">
                  <c:v>27</c:v>
                </c:pt>
                <c:pt idx="83">
                  <c:v>55</c:v>
                </c:pt>
                <c:pt idx="84">
                  <c:v>107</c:v>
                </c:pt>
                <c:pt idx="85">
                  <c:v>53</c:v>
                </c:pt>
                <c:pt idx="86">
                  <c:v>19</c:v>
                </c:pt>
                <c:pt idx="87">
                  <c:v>93</c:v>
                </c:pt>
                <c:pt idx="88">
                  <c:v>39</c:v>
                </c:pt>
                <c:pt idx="89">
                  <c:v>45</c:v>
                </c:pt>
                <c:pt idx="90">
                  <c:v>23</c:v>
                </c:pt>
                <c:pt idx="91">
                  <c:v>47</c:v>
                </c:pt>
                <c:pt idx="92">
                  <c:v>55</c:v>
                </c:pt>
                <c:pt idx="93">
                  <c:v>28</c:v>
                </c:pt>
                <c:pt idx="94">
                  <c:v>54</c:v>
                </c:pt>
                <c:pt idx="95">
                  <c:v>21</c:v>
                </c:pt>
                <c:pt idx="96">
                  <c:v>72</c:v>
                </c:pt>
                <c:pt idx="97">
                  <c:v>29</c:v>
                </c:pt>
                <c:pt idx="98">
                  <c:v>49</c:v>
                </c:pt>
                <c:pt idx="99">
                  <c:v>37</c:v>
                </c:pt>
                <c:pt idx="100">
                  <c:v>26</c:v>
                </c:pt>
                <c:pt idx="101">
                  <c:v>75</c:v>
                </c:pt>
                <c:pt idx="102">
                  <c:v>32</c:v>
                </c:pt>
                <c:pt idx="103">
                  <c:v>44</c:v>
                </c:pt>
                <c:pt idx="104">
                  <c:v>55</c:v>
                </c:pt>
                <c:pt idx="105">
                  <c:v>27</c:v>
                </c:pt>
                <c:pt idx="106">
                  <c:v>42</c:v>
                </c:pt>
                <c:pt idx="107">
                  <c:v>31</c:v>
                </c:pt>
                <c:pt idx="108">
                  <c:v>64</c:v>
                </c:pt>
                <c:pt idx="109">
                  <c:v>30</c:v>
                </c:pt>
                <c:pt idx="110">
                  <c:v>72</c:v>
                </c:pt>
                <c:pt idx="111">
                  <c:v>49</c:v>
                </c:pt>
                <c:pt idx="112">
                  <c:v>50</c:v>
                </c:pt>
                <c:pt idx="113">
                  <c:v>216</c:v>
                </c:pt>
                <c:pt idx="114">
                  <c:v>62</c:v>
                </c:pt>
                <c:pt idx="115">
                  <c:v>39</c:v>
                </c:pt>
                <c:pt idx="116">
                  <c:v>31</c:v>
                </c:pt>
                <c:pt idx="117">
                  <c:v>71</c:v>
                </c:pt>
                <c:pt idx="118">
                  <c:v>40</c:v>
                </c:pt>
                <c:pt idx="119">
                  <c:v>118</c:v>
                </c:pt>
                <c:pt idx="120">
                  <c:v>38</c:v>
                </c:pt>
                <c:pt idx="121">
                  <c:v>43</c:v>
                </c:pt>
                <c:pt idx="122">
                  <c:v>138</c:v>
                </c:pt>
                <c:pt idx="123">
                  <c:v>59</c:v>
                </c:pt>
                <c:pt idx="124">
                  <c:v>35</c:v>
                </c:pt>
                <c:pt idx="125">
                  <c:v>73</c:v>
                </c:pt>
                <c:pt idx="126">
                  <c:v>29</c:v>
                </c:pt>
                <c:pt idx="127">
                  <c:v>34</c:v>
                </c:pt>
                <c:pt idx="128">
                  <c:v>60</c:v>
                </c:pt>
                <c:pt idx="129">
                  <c:v>88</c:v>
                </c:pt>
                <c:pt idx="130">
                  <c:v>28</c:v>
                </c:pt>
                <c:pt idx="131">
                  <c:v>47</c:v>
                </c:pt>
                <c:pt idx="132">
                  <c:v>65</c:v>
                </c:pt>
                <c:pt idx="133">
                  <c:v>34</c:v>
                </c:pt>
                <c:pt idx="134">
                  <c:v>61</c:v>
                </c:pt>
                <c:pt idx="135">
                  <c:v>30</c:v>
                </c:pt>
                <c:pt idx="136">
                  <c:v>50</c:v>
                </c:pt>
                <c:pt idx="137">
                  <c:v>15</c:v>
                </c:pt>
                <c:pt idx="138">
                  <c:v>74</c:v>
                </c:pt>
                <c:pt idx="139">
                  <c:v>37</c:v>
                </c:pt>
                <c:pt idx="140">
                  <c:v>65</c:v>
                </c:pt>
                <c:pt idx="141">
                  <c:v>38</c:v>
                </c:pt>
                <c:pt idx="142">
                  <c:v>53</c:v>
                </c:pt>
                <c:pt idx="143">
                  <c:v>47</c:v>
                </c:pt>
                <c:pt idx="144">
                  <c:v>54</c:v>
                </c:pt>
                <c:pt idx="145">
                  <c:v>59</c:v>
                </c:pt>
                <c:pt idx="146">
                  <c:v>48</c:v>
                </c:pt>
                <c:pt idx="147">
                  <c:v>13</c:v>
                </c:pt>
                <c:pt idx="148">
                  <c:v>32</c:v>
                </c:pt>
                <c:pt idx="149">
                  <c:v>160</c:v>
                </c:pt>
                <c:pt idx="150">
                  <c:v>52</c:v>
                </c:pt>
                <c:pt idx="151">
                  <c:v>25</c:v>
                </c:pt>
                <c:pt idx="152">
                  <c:v>49</c:v>
                </c:pt>
                <c:pt idx="153">
                  <c:v>32</c:v>
                </c:pt>
                <c:pt idx="154">
                  <c:v>26</c:v>
                </c:pt>
                <c:pt idx="155">
                  <c:v>25</c:v>
                </c:pt>
                <c:pt idx="156">
                  <c:v>22</c:v>
                </c:pt>
                <c:pt idx="157">
                  <c:v>30</c:v>
                </c:pt>
                <c:pt idx="158">
                  <c:v>54</c:v>
                </c:pt>
                <c:pt idx="159">
                  <c:v>81</c:v>
                </c:pt>
                <c:pt idx="160">
                  <c:v>86</c:v>
                </c:pt>
              </c:numCache>
            </c:numRef>
          </c:xVal>
          <c:yVal>
            <c:numRef>
              <c:f>E2_2jug!$D$2:$D$162</c:f>
              <c:numCache>
                <c:formatCode>General</c:formatCode>
                <c:ptCount val="161"/>
                <c:pt idx="0">
                  <c:v>7.1768527784075616E-3</c:v>
                </c:pt>
                <c:pt idx="1">
                  <c:v>1.2980912767990913E-2</c:v>
                </c:pt>
                <c:pt idx="2">
                  <c:v>1.049375793955333E-2</c:v>
                </c:pt>
                <c:pt idx="3">
                  <c:v>8.9983788368857981E-3</c:v>
                </c:pt>
                <c:pt idx="4">
                  <c:v>1.1857087591672038E-2</c:v>
                </c:pt>
                <c:pt idx="5">
                  <c:v>9.6054420164053116E-3</c:v>
                </c:pt>
                <c:pt idx="6">
                  <c:v>6.5887085197699315E-3</c:v>
                </c:pt>
                <c:pt idx="7">
                  <c:v>1.1061046305050858E-2</c:v>
                </c:pt>
                <c:pt idx="8">
                  <c:v>9.9053701342948514E-3</c:v>
                </c:pt>
                <c:pt idx="9">
                  <c:v>1.1857087591672038E-2</c:v>
                </c:pt>
                <c:pt idx="10">
                  <c:v>7.1768527784075616E-3</c:v>
                </c:pt>
                <c:pt idx="11">
                  <c:v>1.0201763959112547E-2</c:v>
                </c:pt>
                <c:pt idx="12">
                  <c:v>9.3028326757039603E-3</c:v>
                </c:pt>
                <c:pt idx="13">
                  <c:v>8.0819975836012321E-3</c:v>
                </c:pt>
                <c:pt idx="14">
                  <c:v>9.9053701342948514E-3</c:v>
                </c:pt>
                <c:pt idx="15">
                  <c:v>1.4109783335243953E-2</c:v>
                </c:pt>
                <c:pt idx="16">
                  <c:v>1.0780478105839521E-2</c:v>
                </c:pt>
                <c:pt idx="17">
                  <c:v>1.1334584581629524E-2</c:v>
                </c:pt>
                <c:pt idx="18">
                  <c:v>1.0780478105839521E-2</c:v>
                </c:pt>
                <c:pt idx="19">
                  <c:v>8.692897235435192E-3</c:v>
                </c:pt>
                <c:pt idx="20">
                  <c:v>8.3871812150516523E-3</c:v>
                </c:pt>
                <c:pt idx="21">
                  <c:v>1.1061046305050858E-2</c:v>
                </c:pt>
                <c:pt idx="22">
                  <c:v>1.049375793955333E-2</c:v>
                </c:pt>
                <c:pt idx="23">
                  <c:v>9.6054420164053116E-3</c:v>
                </c:pt>
                <c:pt idx="24">
                  <c:v>1.1334584581629524E-2</c:v>
                </c:pt>
                <c:pt idx="25">
                  <c:v>9.3028326757039603E-3</c:v>
                </c:pt>
                <c:pt idx="26">
                  <c:v>1.2341140123379219E-2</c:v>
                </c:pt>
                <c:pt idx="27">
                  <c:v>1.3106887296715275E-2</c:v>
                </c:pt>
                <c:pt idx="28">
                  <c:v>9.3028326757039603E-3</c:v>
                </c:pt>
                <c:pt idx="29">
                  <c:v>7.1768527784075616E-3</c:v>
                </c:pt>
                <c:pt idx="30">
                  <c:v>1.2780191853719305E-2</c:v>
                </c:pt>
                <c:pt idx="31">
                  <c:v>1.3341190133870797E-2</c:v>
                </c:pt>
                <c:pt idx="32">
                  <c:v>1.1600219673406567E-2</c:v>
                </c:pt>
                <c:pt idx="33">
                  <c:v>3.9076990128622232E-3</c:v>
                </c:pt>
                <c:pt idx="34">
                  <c:v>1.3168135846214631E-2</c:v>
                </c:pt>
                <c:pt idx="35">
                  <c:v>1.3106887296715275E-2</c:v>
                </c:pt>
                <c:pt idx="36">
                  <c:v>1.1334584581629524E-2</c:v>
                </c:pt>
                <c:pt idx="37">
                  <c:v>1.2341140123379219E-2</c:v>
                </c:pt>
                <c:pt idx="38">
                  <c:v>1.1061046305050858E-2</c:v>
                </c:pt>
                <c:pt idx="39">
                  <c:v>1.0780478105839521E-2</c:v>
                </c:pt>
                <c:pt idx="40">
                  <c:v>1.2980912767990913E-2</c:v>
                </c:pt>
                <c:pt idx="41">
                  <c:v>9.80512441862132E-3</c:v>
                </c:pt>
                <c:pt idx="42">
                  <c:v>1.0684953149402404E-2</c:v>
                </c:pt>
                <c:pt idx="43">
                  <c:v>3.2740749534739158E-3</c:v>
                </c:pt>
                <c:pt idx="44">
                  <c:v>1.0684953149402404E-2</c:v>
                </c:pt>
                <c:pt idx="45">
                  <c:v>2.3771612661847839E-3</c:v>
                </c:pt>
                <c:pt idx="46">
                  <c:v>1.3973785777806353E-2</c:v>
                </c:pt>
                <c:pt idx="47">
                  <c:v>1.418122690171086E-2</c:v>
                </c:pt>
                <c:pt idx="48">
                  <c:v>1.3499449474167683E-2</c:v>
                </c:pt>
                <c:pt idx="49">
                  <c:v>1.0201763959112547E-2</c:v>
                </c:pt>
                <c:pt idx="50">
                  <c:v>1.3499449474167683E-2</c:v>
                </c:pt>
                <c:pt idx="51">
                  <c:v>1.1334584581629524E-2</c:v>
                </c:pt>
                <c:pt idx="52">
                  <c:v>1.3879945544050398E-2</c:v>
                </c:pt>
                <c:pt idx="53">
                  <c:v>9.5042026636747504E-3</c:v>
                </c:pt>
                <c:pt idx="54">
                  <c:v>1.2566684854953755E-2</c:v>
                </c:pt>
                <c:pt idx="55">
                  <c:v>9.6054420164053116E-3</c:v>
                </c:pt>
                <c:pt idx="56">
                  <c:v>6.2056008436673724E-3</c:v>
                </c:pt>
                <c:pt idx="57">
                  <c:v>1.2709969458322935E-2</c:v>
                </c:pt>
                <c:pt idx="58">
                  <c:v>1.2104338252261308E-2</c:v>
                </c:pt>
                <c:pt idx="59">
                  <c:v>1.3642336279188488E-2</c:v>
                </c:pt>
                <c:pt idx="60">
                  <c:v>9.3028326757039603E-3</c:v>
                </c:pt>
                <c:pt idx="61">
                  <c:v>1.1857087591672038E-2</c:v>
                </c:pt>
                <c:pt idx="62">
                  <c:v>1.3973785777806353E-2</c:v>
                </c:pt>
                <c:pt idx="63">
                  <c:v>1.3642336279188488E-2</c:v>
                </c:pt>
                <c:pt idx="64">
                  <c:v>1.3879945544050398E-2</c:v>
                </c:pt>
                <c:pt idx="65">
                  <c:v>6.7823983849276863E-3</c:v>
                </c:pt>
                <c:pt idx="66">
                  <c:v>4.1346081063752113E-3</c:v>
                </c:pt>
                <c:pt idx="67">
                  <c:v>9.5042026636747504E-3</c:v>
                </c:pt>
                <c:pt idx="68">
                  <c:v>1.291506010473082E-2</c:v>
                </c:pt>
                <c:pt idx="69">
                  <c:v>1.3106887296715275E-2</c:v>
                </c:pt>
                <c:pt idx="70">
                  <c:v>1.2709969458322935E-2</c:v>
                </c:pt>
                <c:pt idx="71">
                  <c:v>1.1512059188555277E-2</c:v>
                </c:pt>
                <c:pt idx="72">
                  <c:v>1.3844694033810978E-2</c:v>
                </c:pt>
                <c:pt idx="73">
                  <c:v>1.0201763959112547E-2</c:v>
                </c:pt>
                <c:pt idx="74">
                  <c:v>1.2566684854953755E-2</c:v>
                </c:pt>
                <c:pt idx="75">
                  <c:v>1.1334584581629524E-2</c:v>
                </c:pt>
                <c:pt idx="76">
                  <c:v>1.3168135846214631E-2</c:v>
                </c:pt>
                <c:pt idx="77">
                  <c:v>1.2566684854953755E-2</c:v>
                </c:pt>
                <c:pt idx="78">
                  <c:v>1.3879945544050398E-2</c:v>
                </c:pt>
                <c:pt idx="79">
                  <c:v>1.4139438282441089E-2</c:v>
                </c:pt>
                <c:pt idx="80">
                  <c:v>9.9053701342948514E-3</c:v>
                </c:pt>
                <c:pt idx="81">
                  <c:v>1.1334584581629524E-2</c:v>
                </c:pt>
                <c:pt idx="82">
                  <c:v>1.1857087591672038E-2</c:v>
                </c:pt>
                <c:pt idx="83">
                  <c:v>1.3106887296715275E-2</c:v>
                </c:pt>
                <c:pt idx="84">
                  <c:v>1.1398280815304654E-3</c:v>
                </c:pt>
                <c:pt idx="85">
                  <c:v>1.3448054419947711E-2</c:v>
                </c:pt>
                <c:pt idx="86">
                  <c:v>9.6054420164053116E-3</c:v>
                </c:pt>
                <c:pt idx="87">
                  <c:v>3.0787909809339262E-3</c:v>
                </c:pt>
                <c:pt idx="88">
                  <c:v>1.3973785777806353E-2</c:v>
                </c:pt>
                <c:pt idx="89">
                  <c:v>1.4169266766024785E-2</c:v>
                </c:pt>
                <c:pt idx="90">
                  <c:v>1.0780478105839521E-2</c:v>
                </c:pt>
                <c:pt idx="91">
                  <c:v>1.4091854324521466E-2</c:v>
                </c:pt>
                <c:pt idx="92">
                  <c:v>1.3106887296715275E-2</c:v>
                </c:pt>
                <c:pt idx="93">
                  <c:v>1.2104338252261308E-2</c:v>
                </c:pt>
                <c:pt idx="94">
                  <c:v>1.3284765939949841E-2</c:v>
                </c:pt>
                <c:pt idx="95">
                  <c:v>1.0201763959112547E-2</c:v>
                </c:pt>
                <c:pt idx="96">
                  <c:v>8.5903464501737754E-3</c:v>
                </c:pt>
                <c:pt idx="97">
                  <c:v>1.2341140123379219E-2</c:v>
                </c:pt>
                <c:pt idx="98">
                  <c:v>1.3944204645214005E-2</c:v>
                </c:pt>
                <c:pt idx="99">
                  <c:v>1.3769325039736728E-2</c:v>
                </c:pt>
                <c:pt idx="100">
                  <c:v>1.1600219673406567E-2</c:v>
                </c:pt>
                <c:pt idx="101">
                  <c:v>7.6765582281588304E-3</c:v>
                </c:pt>
                <c:pt idx="102">
                  <c:v>1.2980912767990913E-2</c:v>
                </c:pt>
                <c:pt idx="103">
                  <c:v>1.418122690171086E-2</c:v>
                </c:pt>
                <c:pt idx="104">
                  <c:v>1.3106887296715275E-2</c:v>
                </c:pt>
                <c:pt idx="105">
                  <c:v>1.1857087591672038E-2</c:v>
                </c:pt>
                <c:pt idx="106">
                  <c:v>1.4151428775166081E-2</c:v>
                </c:pt>
                <c:pt idx="107">
                  <c:v>1.2780191853719305E-2</c:v>
                </c:pt>
                <c:pt idx="108">
                  <c:v>1.0967682694619162E-2</c:v>
                </c:pt>
                <c:pt idx="109">
                  <c:v>1.2566684854953755E-2</c:v>
                </c:pt>
                <c:pt idx="110">
                  <c:v>8.5903464501737754E-3</c:v>
                </c:pt>
                <c:pt idx="111">
                  <c:v>1.3944204645214005E-2</c:v>
                </c:pt>
                <c:pt idx="112">
                  <c:v>1.3844694033810978E-2</c:v>
                </c:pt>
                <c:pt idx="113">
                  <c:v>1.0427087579169845E-10</c:v>
                </c:pt>
                <c:pt idx="114">
                  <c:v>1.1512059188555277E-2</c:v>
                </c:pt>
                <c:pt idx="115">
                  <c:v>1.3973785777806353E-2</c:v>
                </c:pt>
                <c:pt idx="116">
                  <c:v>1.2780191853719305E-2</c:v>
                </c:pt>
                <c:pt idx="117">
                  <c:v>8.8959938438010946E-3</c:v>
                </c:pt>
                <c:pt idx="118">
                  <c:v>1.4050494480390814E-2</c:v>
                </c:pt>
                <c:pt idx="119">
                  <c:v>4.3884659589534918E-4</c:v>
                </c:pt>
                <c:pt idx="120">
                  <c:v>1.3879945544050398E-2</c:v>
                </c:pt>
                <c:pt idx="121">
                  <c:v>1.4175273386766841E-2</c:v>
                </c:pt>
                <c:pt idx="122">
                  <c:v>5.2300117811467102E-5</c:v>
                </c:pt>
                <c:pt idx="123">
                  <c:v>1.2262930972283577E-2</c:v>
                </c:pt>
                <c:pt idx="124">
                  <c:v>1.3499449474167683E-2</c:v>
                </c:pt>
                <c:pt idx="125">
                  <c:v>8.2847249335513476E-3</c:v>
                </c:pt>
                <c:pt idx="126">
                  <c:v>1.2341140123379219E-2</c:v>
                </c:pt>
                <c:pt idx="127">
                  <c:v>1.3341190133870797E-2</c:v>
                </c:pt>
                <c:pt idx="128">
                  <c:v>1.2022533199134057E-2</c:v>
                </c:pt>
                <c:pt idx="129">
                  <c:v>4.1346081063752113E-3</c:v>
                </c:pt>
                <c:pt idx="130">
                  <c:v>1.2104338252261308E-2</c:v>
                </c:pt>
                <c:pt idx="131">
                  <c:v>1.4091854324521466E-2</c:v>
                </c:pt>
                <c:pt idx="132">
                  <c:v>1.0684953149402404E-2</c:v>
                </c:pt>
                <c:pt idx="133">
                  <c:v>1.3341190133870797E-2</c:v>
                </c:pt>
                <c:pt idx="134">
                  <c:v>1.1771963180577815E-2</c:v>
                </c:pt>
                <c:pt idx="135">
                  <c:v>1.2566684854953755E-2</c:v>
                </c:pt>
                <c:pt idx="136">
                  <c:v>1.3844694033810978E-2</c:v>
                </c:pt>
                <c:pt idx="137">
                  <c:v>8.3871812150516523E-3</c:v>
                </c:pt>
                <c:pt idx="138">
                  <c:v>7.979886544726332E-3</c:v>
                </c:pt>
                <c:pt idx="139">
                  <c:v>1.3769325039736728E-2</c:v>
                </c:pt>
                <c:pt idx="140">
                  <c:v>1.0684953149402404E-2</c:v>
                </c:pt>
                <c:pt idx="141">
                  <c:v>1.3879945544050398E-2</c:v>
                </c:pt>
                <c:pt idx="142">
                  <c:v>1.3448054419947711E-2</c:v>
                </c:pt>
                <c:pt idx="143">
                  <c:v>1.4091854324521466E-2</c:v>
                </c:pt>
                <c:pt idx="144">
                  <c:v>1.3284765939949841E-2</c:v>
                </c:pt>
                <c:pt idx="145">
                  <c:v>1.2262930972283577E-2</c:v>
                </c:pt>
                <c:pt idx="146">
                  <c:v>1.4026694625084334E-2</c:v>
                </c:pt>
                <c:pt idx="147">
                  <c:v>7.7780837422212869E-3</c:v>
                </c:pt>
                <c:pt idx="148">
                  <c:v>1.2980912767990913E-2</c:v>
                </c:pt>
                <c:pt idx="149">
                  <c:v>2.8104121133479722E-6</c:v>
                </c:pt>
                <c:pt idx="150">
                  <c:v>1.3596158453824432E-2</c:v>
                </c:pt>
                <c:pt idx="151">
                  <c:v>1.1334584581629524E-2</c:v>
                </c:pt>
                <c:pt idx="152">
                  <c:v>1.3944204645214005E-2</c:v>
                </c:pt>
                <c:pt idx="153">
                  <c:v>1.2980912767990913E-2</c:v>
                </c:pt>
                <c:pt idx="154">
                  <c:v>1.1600219673406567E-2</c:v>
                </c:pt>
                <c:pt idx="155">
                  <c:v>1.1334584581629524E-2</c:v>
                </c:pt>
                <c:pt idx="156">
                  <c:v>1.049375793955333E-2</c:v>
                </c:pt>
                <c:pt idx="157">
                  <c:v>1.2566684854953755E-2</c:v>
                </c:pt>
                <c:pt idx="158">
                  <c:v>1.3284765939949841E-2</c:v>
                </c:pt>
                <c:pt idx="159">
                  <c:v>5.924625743918656E-3</c:v>
                </c:pt>
                <c:pt idx="160">
                  <c:v>4.6112054355297635E-3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040400"/>
        <c:axId val="1708042576"/>
      </c:scatterChart>
      <c:valAx>
        <c:axId val="170804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42576"/>
        <c:crosses val="autoZero"/>
        <c:crossBetween val="midCat"/>
      </c:valAx>
      <c:valAx>
        <c:axId val="17080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0804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Distrib</a:t>
            </a:r>
            <a:r>
              <a:rPr lang="es-AR" baseline="0"/>
              <a:t> duracion segs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E2_3jug!$B$2:$B$162</c:f>
              <c:numCache>
                <c:formatCode>General</c:formatCode>
                <c:ptCount val="161"/>
                <c:pt idx="0">
                  <c:v>390</c:v>
                </c:pt>
                <c:pt idx="1">
                  <c:v>285</c:v>
                </c:pt>
                <c:pt idx="2">
                  <c:v>270</c:v>
                </c:pt>
                <c:pt idx="3">
                  <c:v>300</c:v>
                </c:pt>
                <c:pt idx="4">
                  <c:v>375</c:v>
                </c:pt>
                <c:pt idx="5">
                  <c:v>525</c:v>
                </c:pt>
                <c:pt idx="6">
                  <c:v>285</c:v>
                </c:pt>
                <c:pt idx="7">
                  <c:v>360</c:v>
                </c:pt>
                <c:pt idx="8">
                  <c:v>435</c:v>
                </c:pt>
                <c:pt idx="9">
                  <c:v>195</c:v>
                </c:pt>
                <c:pt idx="10">
                  <c:v>330</c:v>
                </c:pt>
                <c:pt idx="11">
                  <c:v>300</c:v>
                </c:pt>
                <c:pt idx="12">
                  <c:v>315</c:v>
                </c:pt>
                <c:pt idx="13">
                  <c:v>360</c:v>
                </c:pt>
                <c:pt idx="14">
                  <c:v>180</c:v>
                </c:pt>
                <c:pt idx="15">
                  <c:v>675</c:v>
                </c:pt>
                <c:pt idx="16">
                  <c:v>165</c:v>
                </c:pt>
                <c:pt idx="17">
                  <c:v>150</c:v>
                </c:pt>
                <c:pt idx="18">
                  <c:v>510</c:v>
                </c:pt>
                <c:pt idx="19">
                  <c:v>240</c:v>
                </c:pt>
                <c:pt idx="20">
                  <c:v>135</c:v>
                </c:pt>
                <c:pt idx="21">
                  <c:v>225</c:v>
                </c:pt>
                <c:pt idx="22">
                  <c:v>375</c:v>
                </c:pt>
                <c:pt idx="23">
                  <c:v>165</c:v>
                </c:pt>
                <c:pt idx="24">
                  <c:v>120</c:v>
                </c:pt>
                <c:pt idx="25">
                  <c:v>225</c:v>
                </c:pt>
                <c:pt idx="26">
                  <c:v>150</c:v>
                </c:pt>
                <c:pt idx="27">
                  <c:v>240</c:v>
                </c:pt>
                <c:pt idx="28">
                  <c:v>285</c:v>
                </c:pt>
                <c:pt idx="29">
                  <c:v>180</c:v>
                </c:pt>
                <c:pt idx="30">
                  <c:v>390</c:v>
                </c:pt>
                <c:pt idx="31">
                  <c:v>600</c:v>
                </c:pt>
                <c:pt idx="32">
                  <c:v>2190</c:v>
                </c:pt>
                <c:pt idx="33">
                  <c:v>750</c:v>
                </c:pt>
                <c:pt idx="34">
                  <c:v>765</c:v>
                </c:pt>
                <c:pt idx="35">
                  <c:v>975</c:v>
                </c:pt>
                <c:pt idx="36">
                  <c:v>1140</c:v>
                </c:pt>
                <c:pt idx="37">
                  <c:v>795</c:v>
                </c:pt>
                <c:pt idx="38">
                  <c:v>285</c:v>
                </c:pt>
                <c:pt idx="39">
                  <c:v>1500</c:v>
                </c:pt>
                <c:pt idx="40">
                  <c:v>810</c:v>
                </c:pt>
                <c:pt idx="41">
                  <c:v>630</c:v>
                </c:pt>
                <c:pt idx="42">
                  <c:v>1035</c:v>
                </c:pt>
                <c:pt idx="43">
                  <c:v>1035</c:v>
                </c:pt>
                <c:pt idx="44">
                  <c:v>1365</c:v>
                </c:pt>
                <c:pt idx="45">
                  <c:v>630</c:v>
                </c:pt>
                <c:pt idx="46">
                  <c:v>750</c:v>
                </c:pt>
                <c:pt idx="47">
                  <c:v>2085</c:v>
                </c:pt>
                <c:pt idx="48">
                  <c:v>600</c:v>
                </c:pt>
                <c:pt idx="49">
                  <c:v>600</c:v>
                </c:pt>
                <c:pt idx="50">
                  <c:v>915</c:v>
                </c:pt>
                <c:pt idx="51">
                  <c:v>630</c:v>
                </c:pt>
                <c:pt idx="52">
                  <c:v>675</c:v>
                </c:pt>
                <c:pt idx="53">
                  <c:v>1215</c:v>
                </c:pt>
                <c:pt idx="54">
                  <c:v>675</c:v>
                </c:pt>
                <c:pt idx="55">
                  <c:v>1020</c:v>
                </c:pt>
                <c:pt idx="56">
                  <c:v>1425</c:v>
                </c:pt>
                <c:pt idx="57">
                  <c:v>1575</c:v>
                </c:pt>
                <c:pt idx="58">
                  <c:v>495</c:v>
                </c:pt>
                <c:pt idx="59">
                  <c:v>555</c:v>
                </c:pt>
                <c:pt idx="60">
                  <c:v>795</c:v>
                </c:pt>
                <c:pt idx="61">
                  <c:v>855</c:v>
                </c:pt>
                <c:pt idx="62">
                  <c:v>1515</c:v>
                </c:pt>
                <c:pt idx="63">
                  <c:v>1875</c:v>
                </c:pt>
                <c:pt idx="64">
                  <c:v>885</c:v>
                </c:pt>
                <c:pt idx="65">
                  <c:v>465</c:v>
                </c:pt>
                <c:pt idx="66">
                  <c:v>630</c:v>
                </c:pt>
                <c:pt idx="67">
                  <c:v>555</c:v>
                </c:pt>
                <c:pt idx="68">
                  <c:v>750</c:v>
                </c:pt>
                <c:pt idx="69">
                  <c:v>1110</c:v>
                </c:pt>
                <c:pt idx="70">
                  <c:v>735</c:v>
                </c:pt>
                <c:pt idx="71">
                  <c:v>345</c:v>
                </c:pt>
                <c:pt idx="72">
                  <c:v>570</c:v>
                </c:pt>
                <c:pt idx="73">
                  <c:v>495</c:v>
                </c:pt>
                <c:pt idx="74">
                  <c:v>1005</c:v>
                </c:pt>
                <c:pt idx="75">
                  <c:v>420</c:v>
                </c:pt>
                <c:pt idx="76">
                  <c:v>975</c:v>
                </c:pt>
                <c:pt idx="77">
                  <c:v>735</c:v>
                </c:pt>
                <c:pt idx="78">
                  <c:v>1170</c:v>
                </c:pt>
                <c:pt idx="79">
                  <c:v>1350</c:v>
                </c:pt>
                <c:pt idx="80">
                  <c:v>525</c:v>
                </c:pt>
                <c:pt idx="81">
                  <c:v>1770</c:v>
                </c:pt>
                <c:pt idx="82">
                  <c:v>1035</c:v>
                </c:pt>
                <c:pt idx="83">
                  <c:v>1275</c:v>
                </c:pt>
                <c:pt idx="84">
                  <c:v>615</c:v>
                </c:pt>
                <c:pt idx="85">
                  <c:v>1335</c:v>
                </c:pt>
                <c:pt idx="86">
                  <c:v>735</c:v>
                </c:pt>
                <c:pt idx="87">
                  <c:v>1815</c:v>
                </c:pt>
                <c:pt idx="88">
                  <c:v>375</c:v>
                </c:pt>
                <c:pt idx="89">
                  <c:v>75</c:v>
                </c:pt>
                <c:pt idx="90">
                  <c:v>945</c:v>
                </c:pt>
                <c:pt idx="91">
                  <c:v>465</c:v>
                </c:pt>
                <c:pt idx="92">
                  <c:v>930</c:v>
                </c:pt>
                <c:pt idx="93">
                  <c:v>825</c:v>
                </c:pt>
                <c:pt idx="94">
                  <c:v>1500</c:v>
                </c:pt>
                <c:pt idx="95">
                  <c:v>1395</c:v>
                </c:pt>
                <c:pt idx="96">
                  <c:v>975</c:v>
                </c:pt>
                <c:pt idx="97">
                  <c:v>600</c:v>
                </c:pt>
                <c:pt idx="98">
                  <c:v>765</c:v>
                </c:pt>
                <c:pt idx="99">
                  <c:v>540</c:v>
                </c:pt>
                <c:pt idx="100">
                  <c:v>900</c:v>
                </c:pt>
                <c:pt idx="101">
                  <c:v>555</c:v>
                </c:pt>
                <c:pt idx="102">
                  <c:v>735</c:v>
                </c:pt>
                <c:pt idx="103">
                  <c:v>495</c:v>
                </c:pt>
                <c:pt idx="104">
                  <c:v>795</c:v>
                </c:pt>
                <c:pt idx="105">
                  <c:v>390</c:v>
                </c:pt>
                <c:pt idx="106">
                  <c:v>705</c:v>
                </c:pt>
                <c:pt idx="107">
                  <c:v>960</c:v>
                </c:pt>
                <c:pt idx="108">
                  <c:v>630</c:v>
                </c:pt>
                <c:pt idx="109">
                  <c:v>1170</c:v>
                </c:pt>
                <c:pt idx="110">
                  <c:v>1185</c:v>
                </c:pt>
                <c:pt idx="111">
                  <c:v>930</c:v>
                </c:pt>
                <c:pt idx="112">
                  <c:v>645</c:v>
                </c:pt>
                <c:pt idx="113">
                  <c:v>840</c:v>
                </c:pt>
                <c:pt idx="114">
                  <c:v>1155</c:v>
                </c:pt>
                <c:pt idx="115">
                  <c:v>1155</c:v>
                </c:pt>
                <c:pt idx="116">
                  <c:v>1005</c:v>
                </c:pt>
                <c:pt idx="117">
                  <c:v>525</c:v>
                </c:pt>
                <c:pt idx="118">
                  <c:v>735</c:v>
                </c:pt>
                <c:pt idx="119">
                  <c:v>600</c:v>
                </c:pt>
                <c:pt idx="120">
                  <c:v>1155</c:v>
                </c:pt>
                <c:pt idx="121">
                  <c:v>315</c:v>
                </c:pt>
                <c:pt idx="122">
                  <c:v>510</c:v>
                </c:pt>
                <c:pt idx="123">
                  <c:v>645</c:v>
                </c:pt>
                <c:pt idx="124">
                  <c:v>615</c:v>
                </c:pt>
                <c:pt idx="125">
                  <c:v>780</c:v>
                </c:pt>
                <c:pt idx="126">
                  <c:v>1170</c:v>
                </c:pt>
                <c:pt idx="127">
                  <c:v>1650</c:v>
                </c:pt>
                <c:pt idx="128">
                  <c:v>600</c:v>
                </c:pt>
                <c:pt idx="129">
                  <c:v>255</c:v>
                </c:pt>
                <c:pt idx="130">
                  <c:v>915</c:v>
                </c:pt>
                <c:pt idx="131">
                  <c:v>405</c:v>
                </c:pt>
                <c:pt idx="132">
                  <c:v>570</c:v>
                </c:pt>
                <c:pt idx="133">
                  <c:v>1215</c:v>
                </c:pt>
                <c:pt idx="134">
                  <c:v>1095</c:v>
                </c:pt>
                <c:pt idx="135">
                  <c:v>855</c:v>
                </c:pt>
                <c:pt idx="136">
                  <c:v>555</c:v>
                </c:pt>
                <c:pt idx="137">
                  <c:v>675</c:v>
                </c:pt>
                <c:pt idx="138">
                  <c:v>870</c:v>
                </c:pt>
                <c:pt idx="139">
                  <c:v>540</c:v>
                </c:pt>
                <c:pt idx="140">
                  <c:v>885</c:v>
                </c:pt>
                <c:pt idx="141">
                  <c:v>1440</c:v>
                </c:pt>
                <c:pt idx="142">
                  <c:v>420</c:v>
                </c:pt>
                <c:pt idx="143">
                  <c:v>1305</c:v>
                </c:pt>
                <c:pt idx="144">
                  <c:v>1185</c:v>
                </c:pt>
                <c:pt idx="145">
                  <c:v>660</c:v>
                </c:pt>
                <c:pt idx="146">
                  <c:v>1050</c:v>
                </c:pt>
                <c:pt idx="147">
                  <c:v>660</c:v>
                </c:pt>
                <c:pt idx="148">
                  <c:v>1050</c:v>
                </c:pt>
                <c:pt idx="149">
                  <c:v>495</c:v>
                </c:pt>
                <c:pt idx="150">
                  <c:v>615</c:v>
                </c:pt>
                <c:pt idx="151">
                  <c:v>1245</c:v>
                </c:pt>
                <c:pt idx="152">
                  <c:v>1095</c:v>
                </c:pt>
                <c:pt idx="153">
                  <c:v>1185</c:v>
                </c:pt>
                <c:pt idx="154">
                  <c:v>960</c:v>
                </c:pt>
                <c:pt idx="155">
                  <c:v>1125</c:v>
                </c:pt>
                <c:pt idx="156">
                  <c:v>495</c:v>
                </c:pt>
                <c:pt idx="157">
                  <c:v>1140</c:v>
                </c:pt>
                <c:pt idx="158">
                  <c:v>1140</c:v>
                </c:pt>
                <c:pt idx="159">
                  <c:v>900</c:v>
                </c:pt>
                <c:pt idx="160">
                  <c:v>495</c:v>
                </c:pt>
              </c:numCache>
            </c:numRef>
          </c:xVal>
          <c:yVal>
            <c:numRef>
              <c:f>E2_3jug!$C$2:$C$162</c:f>
              <c:numCache>
                <c:formatCode>General</c:formatCode>
                <c:ptCount val="161"/>
                <c:pt idx="0">
                  <c:v>9.3207839718307346E-4</c:v>
                </c:pt>
                <c:pt idx="1">
                  <c:v>9.5329949855036962E-4</c:v>
                </c:pt>
                <c:pt idx="2">
                  <c:v>9.5146176951547317E-4</c:v>
                </c:pt>
                <c:pt idx="3">
                  <c:v>9.5391286334287149E-4</c:v>
                </c:pt>
                <c:pt idx="4">
                  <c:v>9.3869648016220442E-4</c:v>
                </c:pt>
                <c:pt idx="5">
                  <c:v>8.2538593279876335E-4</c:v>
                </c:pt>
                <c:pt idx="6">
                  <c:v>9.5329949855036962E-4</c:v>
                </c:pt>
                <c:pt idx="7">
                  <c:v>9.4414621208291371E-4</c:v>
                </c:pt>
                <c:pt idx="8">
                  <c:v>9.054867798128515E-4</c:v>
                </c:pt>
                <c:pt idx="9">
                  <c:v>9.2431715657967915E-4</c:v>
                </c:pt>
                <c:pt idx="10">
                  <c:v>9.5146176951547317E-4</c:v>
                </c:pt>
                <c:pt idx="11">
                  <c:v>9.5391286334287149E-4</c:v>
                </c:pt>
                <c:pt idx="12">
                  <c:v>9.5329949855036962E-4</c:v>
                </c:pt>
                <c:pt idx="13">
                  <c:v>9.4414621208291371E-4</c:v>
                </c:pt>
                <c:pt idx="14">
                  <c:v>9.1544214958153914E-4</c:v>
                </c:pt>
                <c:pt idx="15">
                  <c:v>6.3814711438023384E-4</c:v>
                </c:pt>
                <c:pt idx="16">
                  <c:v>9.054867798128515E-4</c:v>
                </c:pt>
                <c:pt idx="17">
                  <c:v>8.9448825389106196E-4</c:v>
                </c:pt>
                <c:pt idx="18">
                  <c:v>8.4092631147600632E-4</c:v>
                </c:pt>
                <c:pt idx="19">
                  <c:v>9.4414621208291371E-4</c:v>
                </c:pt>
                <c:pt idx="20">
                  <c:v>8.8248734986121915E-4</c:v>
                </c:pt>
                <c:pt idx="21">
                  <c:v>9.3869648016220442E-4</c:v>
                </c:pt>
                <c:pt idx="22">
                  <c:v>9.3869648016220442E-4</c:v>
                </c:pt>
                <c:pt idx="23">
                  <c:v>9.054867798128515E-4</c:v>
                </c:pt>
                <c:pt idx="24">
                  <c:v>8.6952816548213554E-4</c:v>
                </c:pt>
                <c:pt idx="25">
                  <c:v>9.3869648016220442E-4</c:v>
                </c:pt>
                <c:pt idx="26">
                  <c:v>8.9448825389106196E-4</c:v>
                </c:pt>
                <c:pt idx="27">
                  <c:v>9.4414621208291371E-4</c:v>
                </c:pt>
                <c:pt idx="28">
                  <c:v>9.5329949855036962E-4</c:v>
                </c:pt>
                <c:pt idx="29">
                  <c:v>9.1544214958153914E-4</c:v>
                </c:pt>
                <c:pt idx="30">
                  <c:v>9.3207839718307346E-4</c:v>
                </c:pt>
                <c:pt idx="31">
                  <c:v>7.375177076840917E-4</c:v>
                </c:pt>
                <c:pt idx="32">
                  <c:v>3.5050710029474312E-8</c:v>
                </c:pt>
                <c:pt idx="33">
                  <c:v>5.3469009102826153E-4</c:v>
                </c:pt>
                <c:pt idx="34">
                  <c:v>5.1411746463505745E-4</c:v>
                </c:pt>
                <c:pt idx="35">
                  <c:v>2.5932472375153951E-4</c:v>
                </c:pt>
                <c:pt idx="36">
                  <c:v>1.2691018610344379E-4</c:v>
                </c:pt>
                <c:pt idx="37">
                  <c:v>4.7348557897639444E-4</c:v>
                </c:pt>
                <c:pt idx="38">
                  <c:v>9.5329949855036962E-4</c:v>
                </c:pt>
                <c:pt idx="39">
                  <c:v>1.5549937784060845E-5</c:v>
                </c:pt>
                <c:pt idx="40">
                  <c:v>4.5351424589898869E-4</c:v>
                </c:pt>
                <c:pt idx="41">
                  <c:v>6.9872750440283255E-4</c:v>
                </c:pt>
                <c:pt idx="42">
                  <c:v>2.0361597396432727E-4</c:v>
                </c:pt>
                <c:pt idx="43">
                  <c:v>2.0361597396432727E-4</c:v>
                </c:pt>
                <c:pt idx="44">
                  <c:v>3.7269414975967263E-5</c:v>
                </c:pt>
                <c:pt idx="45">
                  <c:v>6.9872750440283255E-4</c:v>
                </c:pt>
                <c:pt idx="46">
                  <c:v>5.3469009102826153E-4</c:v>
                </c:pt>
                <c:pt idx="47">
                  <c:v>1.056248256569441E-7</c:v>
                </c:pt>
                <c:pt idx="48">
                  <c:v>7.375177076840917E-4</c:v>
                </c:pt>
                <c:pt idx="49">
                  <c:v>7.375177076840917E-4</c:v>
                </c:pt>
                <c:pt idx="50">
                  <c:v>3.2354679459660517E-4</c:v>
                </c:pt>
                <c:pt idx="51">
                  <c:v>6.9872750440283255E-4</c:v>
                </c:pt>
                <c:pt idx="52">
                  <c:v>6.3814711438023384E-4</c:v>
                </c:pt>
                <c:pt idx="53">
                  <c:v>8.7112847671352506E-5</c:v>
                </c:pt>
                <c:pt idx="54">
                  <c:v>6.3814711438023384E-4</c:v>
                </c:pt>
                <c:pt idx="55">
                  <c:v>2.1672443898161593E-4</c:v>
                </c:pt>
                <c:pt idx="56">
                  <c:v>2.5598684401692584E-5</c:v>
                </c:pt>
                <c:pt idx="57">
                  <c:v>9.1468726752361652E-6</c:v>
                </c:pt>
                <c:pt idx="58">
                  <c:v>8.5565784853726076E-4</c:v>
                </c:pt>
                <c:pt idx="59">
                  <c:v>7.9209863037990678E-4</c:v>
                </c:pt>
                <c:pt idx="60">
                  <c:v>4.7348557897639444E-4</c:v>
                </c:pt>
                <c:pt idx="61">
                  <c:v>3.9544981709170823E-4</c:v>
                </c:pt>
                <c:pt idx="62">
                  <c:v>1.4020219528592502E-5</c:v>
                </c:pt>
                <c:pt idx="63">
                  <c:v>7.9392271791628092E-7</c:v>
                </c:pt>
                <c:pt idx="64">
                  <c:v>3.5861760252453389E-4</c:v>
                </c:pt>
                <c:pt idx="65">
                  <c:v>8.8248734986121915E-4</c:v>
                </c:pt>
                <c:pt idx="66">
                  <c:v>6.9872750440283255E-4</c:v>
                </c:pt>
                <c:pt idx="67">
                  <c:v>7.9209863037990678E-4</c:v>
                </c:pt>
                <c:pt idx="68">
                  <c:v>5.3469009102826153E-4</c:v>
                </c:pt>
                <c:pt idx="69">
                  <c:v>1.4620136256406635E-4</c:v>
                </c:pt>
                <c:pt idx="70">
                  <c:v>5.5537104447974522E-4</c:v>
                </c:pt>
                <c:pt idx="71">
                  <c:v>9.484067570699182E-4</c:v>
                </c:pt>
                <c:pt idx="72">
                  <c:v>7.7446597101760834E-4</c:v>
                </c:pt>
                <c:pt idx="73">
                  <c:v>8.5565784853726076E-4</c:v>
                </c:pt>
                <c:pt idx="74">
                  <c:v>2.303802512132991E-4</c:v>
                </c:pt>
                <c:pt idx="75">
                  <c:v>9.1544214958153914E-4</c:v>
                </c:pt>
                <c:pt idx="76">
                  <c:v>2.5932472375153951E-4</c:v>
                </c:pt>
                <c:pt idx="77">
                  <c:v>5.5537104447974522E-4</c:v>
                </c:pt>
                <c:pt idx="78">
                  <c:v>1.0959905681047468E-4</c:v>
                </c:pt>
                <c:pt idx="79">
                  <c:v>4.0807463874536613E-5</c:v>
                </c:pt>
                <c:pt idx="80">
                  <c:v>8.2538593279876335E-4</c:v>
                </c:pt>
                <c:pt idx="81">
                  <c:v>1.9802556836980621E-6</c:v>
                </c:pt>
                <c:pt idx="82">
                  <c:v>2.0361597396432727E-4</c:v>
                </c:pt>
                <c:pt idx="83">
                  <c:v>6.299332491923053E-5</c:v>
                </c:pt>
                <c:pt idx="84">
                  <c:v>7.1832252668341224E-4</c:v>
                </c:pt>
                <c:pt idx="85">
                  <c:v>4.4623944089257159E-5</c:v>
                </c:pt>
                <c:pt idx="86">
                  <c:v>5.5537104447974522E-4</c:v>
                </c:pt>
                <c:pt idx="87">
                  <c:v>1.3488228379939792E-6</c:v>
                </c:pt>
                <c:pt idx="88">
                  <c:v>9.3869648016220442E-4</c:v>
                </c:pt>
                <c:pt idx="89">
                  <c:v>8.2538593279876335E-4</c:v>
                </c:pt>
                <c:pt idx="90">
                  <c:v>2.9040753151201882E-4</c:v>
                </c:pt>
                <c:pt idx="91">
                  <c:v>8.8248734986121915E-4</c:v>
                </c:pt>
                <c:pt idx="92">
                  <c:v>3.0672687437863347E-4</c:v>
                </c:pt>
                <c:pt idx="93">
                  <c:v>4.3382685266003188E-4</c:v>
                </c:pt>
                <c:pt idx="94">
                  <c:v>1.5549937784060845E-5</c:v>
                </c:pt>
                <c:pt idx="95">
                  <c:v>3.0967238105564003E-5</c:v>
                </c:pt>
                <c:pt idx="96">
                  <c:v>2.5932472375153951E-4</c:v>
                </c:pt>
                <c:pt idx="97">
                  <c:v>7.375177076840917E-4</c:v>
                </c:pt>
                <c:pt idx="98">
                  <c:v>5.1411746463505745E-4</c:v>
                </c:pt>
                <c:pt idx="99">
                  <c:v>8.0909124768018426E-4</c:v>
                </c:pt>
                <c:pt idx="100">
                  <c:v>3.4085030962334434E-4</c:v>
                </c:pt>
                <c:pt idx="101">
                  <c:v>7.9209863037990678E-4</c:v>
                </c:pt>
                <c:pt idx="102">
                  <c:v>5.5537104447974522E-4</c:v>
                </c:pt>
                <c:pt idx="103">
                  <c:v>8.5565784853726076E-4</c:v>
                </c:pt>
                <c:pt idx="104">
                  <c:v>4.7348557897639444E-4</c:v>
                </c:pt>
                <c:pt idx="105">
                  <c:v>9.3207839718307346E-4</c:v>
                </c:pt>
                <c:pt idx="106">
                  <c:v>5.968557524914102E-4</c:v>
                </c:pt>
                <c:pt idx="107">
                  <c:v>2.746029764215385E-4</c:v>
                </c:pt>
                <c:pt idx="108">
                  <c:v>6.9872750440283255E-4</c:v>
                </c:pt>
                <c:pt idx="109">
                  <c:v>1.0959905681047468E-4</c:v>
                </c:pt>
                <c:pt idx="110">
                  <c:v>1.0165388068216235E-4</c:v>
                </c:pt>
                <c:pt idx="111">
                  <c:v>3.0672687437863347E-4</c:v>
                </c:pt>
                <c:pt idx="112">
                  <c:v>6.7879324297237401E-4</c:v>
                </c:pt>
                <c:pt idx="113">
                  <c:v>4.1446059409972825E-4</c:v>
                </c:pt>
                <c:pt idx="114">
                  <c:v>1.180133094511623E-4</c:v>
                </c:pt>
                <c:pt idx="115">
                  <c:v>1.180133094511623E-4</c:v>
                </c:pt>
                <c:pt idx="116">
                  <c:v>2.303802512132991E-4</c:v>
                </c:pt>
                <c:pt idx="117">
                  <c:v>8.2538593279876335E-4</c:v>
                </c:pt>
                <c:pt idx="118">
                  <c:v>5.5537104447974522E-4</c:v>
                </c:pt>
                <c:pt idx="119">
                  <c:v>7.375177076840917E-4</c:v>
                </c:pt>
                <c:pt idx="120">
                  <c:v>1.180133094511623E-4</c:v>
                </c:pt>
                <c:pt idx="121">
                  <c:v>9.5329949855036962E-4</c:v>
                </c:pt>
                <c:pt idx="122">
                  <c:v>8.4092631147600632E-4</c:v>
                </c:pt>
                <c:pt idx="123">
                  <c:v>6.7879324297237401E-4</c:v>
                </c:pt>
                <c:pt idx="124">
                  <c:v>7.1832252668341224E-4</c:v>
                </c:pt>
                <c:pt idx="125">
                  <c:v>4.9370087541073047E-4</c:v>
                </c:pt>
                <c:pt idx="126">
                  <c:v>1.0959905681047468E-4</c:v>
                </c:pt>
                <c:pt idx="127">
                  <c:v>5.2101422416123562E-6</c:v>
                </c:pt>
                <c:pt idx="128">
                  <c:v>7.375177076840917E-4</c:v>
                </c:pt>
                <c:pt idx="129">
                  <c:v>9.484067570699182E-4</c:v>
                </c:pt>
                <c:pt idx="130">
                  <c:v>3.2354679459660517E-4</c:v>
                </c:pt>
                <c:pt idx="131">
                  <c:v>9.2431715657967915E-4</c:v>
                </c:pt>
                <c:pt idx="132">
                  <c:v>7.7446597101760834E-4</c:v>
                </c:pt>
                <c:pt idx="133">
                  <c:v>8.7112847671352506E-5</c:v>
                </c:pt>
                <c:pt idx="134">
                  <c:v>1.5661770937561853E-4</c:v>
                </c:pt>
                <c:pt idx="135">
                  <c:v>3.9544981709170823E-4</c:v>
                </c:pt>
                <c:pt idx="136">
                  <c:v>7.9209863037990678E-4</c:v>
                </c:pt>
                <c:pt idx="137">
                  <c:v>6.3814711438023384E-4</c:v>
                </c:pt>
                <c:pt idx="138">
                  <c:v>3.7682597502739027E-4</c:v>
                </c:pt>
                <c:pt idx="139">
                  <c:v>8.0909124768018426E-4</c:v>
                </c:pt>
                <c:pt idx="140">
                  <c:v>3.5861760252453389E-4</c:v>
                </c:pt>
                <c:pt idx="141">
                  <c:v>2.3229358180881894E-5</c:v>
                </c:pt>
                <c:pt idx="142">
                  <c:v>9.1544214958153914E-4</c:v>
                </c:pt>
                <c:pt idx="143">
                  <c:v>5.3155548620973753E-5</c:v>
                </c:pt>
                <c:pt idx="144">
                  <c:v>1.0165388068216235E-4</c:v>
                </c:pt>
                <c:pt idx="145">
                  <c:v>6.5857994388527242E-4</c:v>
                </c:pt>
                <c:pt idx="146">
                  <c:v>1.9105443493113903E-4</c:v>
                </c:pt>
                <c:pt idx="147">
                  <c:v>6.5857994388527242E-4</c:v>
                </c:pt>
                <c:pt idx="148">
                  <c:v>1.9105443493113903E-4</c:v>
                </c:pt>
                <c:pt idx="149">
                  <c:v>8.5565784853726076E-4</c:v>
                </c:pt>
                <c:pt idx="150">
                  <c:v>7.1832252668341224E-4</c:v>
                </c:pt>
                <c:pt idx="151">
                  <c:v>7.4268684919631374E-5</c:v>
                </c:pt>
                <c:pt idx="152">
                  <c:v>1.5661770937561853E-4</c:v>
                </c:pt>
                <c:pt idx="153">
                  <c:v>1.0165388068216235E-4</c:v>
                </c:pt>
                <c:pt idx="154">
                  <c:v>2.746029764215385E-4</c:v>
                </c:pt>
                <c:pt idx="155">
                  <c:v>1.3630233355272321E-4</c:v>
                </c:pt>
                <c:pt idx="156">
                  <c:v>8.5565784853726076E-4</c:v>
                </c:pt>
                <c:pt idx="157">
                  <c:v>1.2691018610344379E-4</c:v>
                </c:pt>
                <c:pt idx="158">
                  <c:v>1.2691018610344379E-4</c:v>
                </c:pt>
                <c:pt idx="159">
                  <c:v>3.4085030962334434E-4</c:v>
                </c:pt>
                <c:pt idx="160">
                  <c:v>8.5565784853726076E-4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368976"/>
        <c:axId val="1668374960"/>
      </c:scatterChart>
      <c:valAx>
        <c:axId val="166836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68374960"/>
        <c:crosses val="autoZero"/>
        <c:crossBetween val="midCat"/>
      </c:valAx>
      <c:valAx>
        <c:axId val="166837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6836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Distrib</a:t>
            </a:r>
            <a:r>
              <a:rPr lang="es-AR" baseline="0"/>
              <a:t> turnos E2 3_jug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E2_3jug!$A$2:$A$112</c:f>
              <c:numCache>
                <c:formatCode>General</c:formatCode>
                <c:ptCount val="111"/>
                <c:pt idx="0">
                  <c:v>26</c:v>
                </c:pt>
                <c:pt idx="1">
                  <c:v>19</c:v>
                </c:pt>
                <c:pt idx="2">
                  <c:v>18</c:v>
                </c:pt>
                <c:pt idx="3">
                  <c:v>20</c:v>
                </c:pt>
                <c:pt idx="4">
                  <c:v>25</c:v>
                </c:pt>
                <c:pt idx="5">
                  <c:v>35</c:v>
                </c:pt>
                <c:pt idx="6">
                  <c:v>19</c:v>
                </c:pt>
                <c:pt idx="7">
                  <c:v>24</c:v>
                </c:pt>
                <c:pt idx="8">
                  <c:v>29</c:v>
                </c:pt>
                <c:pt idx="9">
                  <c:v>13</c:v>
                </c:pt>
                <c:pt idx="10">
                  <c:v>22</c:v>
                </c:pt>
                <c:pt idx="11">
                  <c:v>20</c:v>
                </c:pt>
                <c:pt idx="12">
                  <c:v>21</c:v>
                </c:pt>
                <c:pt idx="13">
                  <c:v>24</c:v>
                </c:pt>
                <c:pt idx="14">
                  <c:v>12</c:v>
                </c:pt>
                <c:pt idx="15">
                  <c:v>45</c:v>
                </c:pt>
                <c:pt idx="16">
                  <c:v>11</c:v>
                </c:pt>
                <c:pt idx="17">
                  <c:v>10</c:v>
                </c:pt>
                <c:pt idx="18">
                  <c:v>34</c:v>
                </c:pt>
                <c:pt idx="19">
                  <c:v>16</c:v>
                </c:pt>
                <c:pt idx="20">
                  <c:v>9</c:v>
                </c:pt>
                <c:pt idx="21">
                  <c:v>15</c:v>
                </c:pt>
                <c:pt idx="22">
                  <c:v>25</c:v>
                </c:pt>
                <c:pt idx="23">
                  <c:v>11</c:v>
                </c:pt>
                <c:pt idx="24">
                  <c:v>8</c:v>
                </c:pt>
                <c:pt idx="25">
                  <c:v>15</c:v>
                </c:pt>
                <c:pt idx="26">
                  <c:v>10</c:v>
                </c:pt>
                <c:pt idx="27">
                  <c:v>16</c:v>
                </c:pt>
                <c:pt idx="28">
                  <c:v>19</c:v>
                </c:pt>
                <c:pt idx="29">
                  <c:v>12</c:v>
                </c:pt>
                <c:pt idx="30">
                  <c:v>26</c:v>
                </c:pt>
                <c:pt idx="31">
                  <c:v>40</c:v>
                </c:pt>
                <c:pt idx="32">
                  <c:v>146</c:v>
                </c:pt>
                <c:pt idx="33">
                  <c:v>50</c:v>
                </c:pt>
                <c:pt idx="34">
                  <c:v>51</c:v>
                </c:pt>
                <c:pt idx="35">
                  <c:v>65</c:v>
                </c:pt>
                <c:pt idx="36">
                  <c:v>76</c:v>
                </c:pt>
                <c:pt idx="37">
                  <c:v>53</c:v>
                </c:pt>
                <c:pt idx="38">
                  <c:v>19</c:v>
                </c:pt>
                <c:pt idx="39">
                  <c:v>100</c:v>
                </c:pt>
                <c:pt idx="40">
                  <c:v>54</c:v>
                </c:pt>
                <c:pt idx="41">
                  <c:v>42</c:v>
                </c:pt>
                <c:pt idx="42">
                  <c:v>69</c:v>
                </c:pt>
                <c:pt idx="43">
                  <c:v>69</c:v>
                </c:pt>
                <c:pt idx="44">
                  <c:v>91</c:v>
                </c:pt>
                <c:pt idx="45">
                  <c:v>42</c:v>
                </c:pt>
                <c:pt idx="46">
                  <c:v>50</c:v>
                </c:pt>
                <c:pt idx="47">
                  <c:v>139</c:v>
                </c:pt>
                <c:pt idx="48">
                  <c:v>40</c:v>
                </c:pt>
                <c:pt idx="49">
                  <c:v>40</c:v>
                </c:pt>
                <c:pt idx="50">
                  <c:v>61</c:v>
                </c:pt>
                <c:pt idx="51">
                  <c:v>42</c:v>
                </c:pt>
                <c:pt idx="52">
                  <c:v>45</c:v>
                </c:pt>
                <c:pt idx="53">
                  <c:v>81</c:v>
                </c:pt>
                <c:pt idx="54">
                  <c:v>45</c:v>
                </c:pt>
                <c:pt idx="55">
                  <c:v>68</c:v>
                </c:pt>
                <c:pt idx="56">
                  <c:v>95</c:v>
                </c:pt>
                <c:pt idx="57">
                  <c:v>105</c:v>
                </c:pt>
                <c:pt idx="58">
                  <c:v>33</c:v>
                </c:pt>
                <c:pt idx="59">
                  <c:v>37</c:v>
                </c:pt>
                <c:pt idx="60">
                  <c:v>53</c:v>
                </c:pt>
                <c:pt idx="61">
                  <c:v>57</c:v>
                </c:pt>
                <c:pt idx="62">
                  <c:v>101</c:v>
                </c:pt>
                <c:pt idx="63">
                  <c:v>125</c:v>
                </c:pt>
                <c:pt idx="64">
                  <c:v>59</c:v>
                </c:pt>
                <c:pt idx="65">
                  <c:v>31</c:v>
                </c:pt>
                <c:pt idx="66">
                  <c:v>42</c:v>
                </c:pt>
                <c:pt idx="67">
                  <c:v>37</c:v>
                </c:pt>
                <c:pt idx="68">
                  <c:v>50</c:v>
                </c:pt>
                <c:pt idx="69">
                  <c:v>74</c:v>
                </c:pt>
                <c:pt idx="70">
                  <c:v>49</c:v>
                </c:pt>
                <c:pt idx="71">
                  <c:v>23</c:v>
                </c:pt>
                <c:pt idx="72">
                  <c:v>38</c:v>
                </c:pt>
                <c:pt idx="73">
                  <c:v>33</c:v>
                </c:pt>
                <c:pt idx="74">
                  <c:v>67</c:v>
                </c:pt>
                <c:pt idx="75">
                  <c:v>28</c:v>
                </c:pt>
                <c:pt idx="76">
                  <c:v>65</c:v>
                </c:pt>
                <c:pt idx="77">
                  <c:v>49</c:v>
                </c:pt>
                <c:pt idx="78">
                  <c:v>78</c:v>
                </c:pt>
                <c:pt idx="79">
                  <c:v>90</c:v>
                </c:pt>
                <c:pt idx="80">
                  <c:v>35</c:v>
                </c:pt>
                <c:pt idx="81">
                  <c:v>118</c:v>
                </c:pt>
                <c:pt idx="82">
                  <c:v>69</c:v>
                </c:pt>
                <c:pt idx="83">
                  <c:v>85</c:v>
                </c:pt>
                <c:pt idx="84">
                  <c:v>41</c:v>
                </c:pt>
                <c:pt idx="85">
                  <c:v>89</c:v>
                </c:pt>
                <c:pt idx="86">
                  <c:v>49</c:v>
                </c:pt>
                <c:pt idx="87">
                  <c:v>121</c:v>
                </c:pt>
                <c:pt idx="88">
                  <c:v>25</c:v>
                </c:pt>
                <c:pt idx="89">
                  <c:v>5</c:v>
                </c:pt>
                <c:pt idx="90">
                  <c:v>63</c:v>
                </c:pt>
                <c:pt idx="91">
                  <c:v>31</c:v>
                </c:pt>
                <c:pt idx="92">
                  <c:v>62</c:v>
                </c:pt>
                <c:pt idx="93">
                  <c:v>55</c:v>
                </c:pt>
                <c:pt idx="94">
                  <c:v>100</c:v>
                </c:pt>
                <c:pt idx="95">
                  <c:v>93</c:v>
                </c:pt>
                <c:pt idx="96">
                  <c:v>65</c:v>
                </c:pt>
                <c:pt idx="97">
                  <c:v>40</c:v>
                </c:pt>
                <c:pt idx="98">
                  <c:v>51</c:v>
                </c:pt>
                <c:pt idx="99">
                  <c:v>36</c:v>
                </c:pt>
                <c:pt idx="100">
                  <c:v>60</c:v>
                </c:pt>
                <c:pt idx="101">
                  <c:v>37</c:v>
                </c:pt>
                <c:pt idx="102">
                  <c:v>49</c:v>
                </c:pt>
                <c:pt idx="103">
                  <c:v>33</c:v>
                </c:pt>
                <c:pt idx="104">
                  <c:v>53</c:v>
                </c:pt>
                <c:pt idx="105">
                  <c:v>26</c:v>
                </c:pt>
                <c:pt idx="106">
                  <c:v>47</c:v>
                </c:pt>
                <c:pt idx="107">
                  <c:v>64</c:v>
                </c:pt>
                <c:pt idx="108">
                  <c:v>42</c:v>
                </c:pt>
                <c:pt idx="109">
                  <c:v>78</c:v>
                </c:pt>
                <c:pt idx="110">
                  <c:v>79</c:v>
                </c:pt>
              </c:numCache>
            </c:numRef>
          </c:xVal>
          <c:yVal>
            <c:numRef>
              <c:f>E2_3jug!$D$2:$D$112</c:f>
              <c:numCache>
                <c:formatCode>General</c:formatCode>
                <c:ptCount val="111"/>
                <c:pt idx="0">
                  <c:v>9.5128885398029217E-3</c:v>
                </c:pt>
                <c:pt idx="1">
                  <c:v>7.3468722900242841E-3</c:v>
                </c:pt>
                <c:pt idx="2">
                  <c:v>7.0442989303640532E-3</c:v>
                </c:pt>
                <c:pt idx="3">
                  <c:v>7.6525913519482954E-3</c:v>
                </c:pt>
                <c:pt idx="4">
                  <c:v>9.2036154361430141E-3</c:v>
                </c:pt>
                <c:pt idx="5">
                  <c:v>1.2088077932311595E-2</c:v>
                </c:pt>
                <c:pt idx="6">
                  <c:v>7.3468722900242841E-3</c:v>
                </c:pt>
                <c:pt idx="7">
                  <c:v>8.8929497456801971E-3</c:v>
                </c:pt>
                <c:pt idx="8">
                  <c:v>1.0423706008369657E-2</c:v>
                </c:pt>
                <c:pt idx="9">
                  <c:v>5.5993032882810647E-3</c:v>
                </c:pt>
                <c:pt idx="10">
                  <c:v>8.2707433213351673E-3</c:v>
                </c:pt>
                <c:pt idx="11">
                  <c:v>7.6525913519482954E-3</c:v>
                </c:pt>
                <c:pt idx="12">
                  <c:v>7.9607846056963093E-3</c:v>
                </c:pt>
                <c:pt idx="13">
                  <c:v>8.8929497456801971E-3</c:v>
                </c:pt>
                <c:pt idx="14">
                  <c:v>5.3274231178975463E-3</c:v>
                </c:pt>
                <c:pt idx="15">
                  <c:v>1.3960080163029982E-2</c:v>
                </c:pt>
                <c:pt idx="16">
                  <c:v>5.0622280833971349E-3</c:v>
                </c:pt>
                <c:pt idx="17">
                  <c:v>4.8040502936160636E-3</c:v>
                </c:pt>
                <c:pt idx="18">
                  <c:v>1.1831271981863886E-2</c:v>
                </c:pt>
                <c:pt idx="19">
                  <c:v>6.4510782071130974E-3</c:v>
                </c:pt>
                <c:pt idx="20">
                  <c:v>4.5531787541792648E-3</c:v>
                </c:pt>
                <c:pt idx="21">
                  <c:v>6.161572313695499E-3</c:v>
                </c:pt>
                <c:pt idx="22">
                  <c:v>9.2036154361430141E-3</c:v>
                </c:pt>
                <c:pt idx="23">
                  <c:v>5.0622280833971349E-3</c:v>
                </c:pt>
                <c:pt idx="24">
                  <c:v>4.309860117395003E-3</c:v>
                </c:pt>
                <c:pt idx="25">
                  <c:v>6.161572313695499E-3</c:v>
                </c:pt>
                <c:pt idx="26">
                  <c:v>4.8040502936160636E-3</c:v>
                </c:pt>
                <c:pt idx="27">
                  <c:v>6.4510782071130974E-3</c:v>
                </c:pt>
                <c:pt idx="28">
                  <c:v>7.3468722900242841E-3</c:v>
                </c:pt>
                <c:pt idx="29">
                  <c:v>5.3274231178975463E-3</c:v>
                </c:pt>
                <c:pt idx="30">
                  <c:v>9.5128885398029217E-3</c:v>
                </c:pt>
                <c:pt idx="31">
                  <c:v>1.3200977703053635E-2</c:v>
                </c:pt>
                <c:pt idx="32">
                  <c:v>4.4132624354519654E-5</c:v>
                </c:pt>
                <c:pt idx="33">
                  <c:v>1.4295610115526212E-2</c:v>
                </c:pt>
                <c:pt idx="34">
                  <c:v>1.4308351744486055E-2</c:v>
                </c:pt>
                <c:pt idx="35">
                  <c:v>1.265741018228698E-2</c:v>
                </c:pt>
                <c:pt idx="36">
                  <c:v>9.631435413969068E-3</c:v>
                </c:pt>
                <c:pt idx="37">
                  <c:v>1.4278657939924682E-2</c:v>
                </c:pt>
                <c:pt idx="38">
                  <c:v>7.3468722900242841E-3</c:v>
                </c:pt>
                <c:pt idx="39">
                  <c:v>3.0914610923047942E-3</c:v>
                </c:pt>
                <c:pt idx="40">
                  <c:v>1.4236336959260285E-2</c:v>
                </c:pt>
                <c:pt idx="41">
                  <c:v>1.3551733957480668E-2</c:v>
                </c:pt>
                <c:pt idx="42">
                  <c:v>1.1668621212533975E-2</c:v>
                </c:pt>
                <c:pt idx="43">
                  <c:v>1.1668621212533975E-2</c:v>
                </c:pt>
                <c:pt idx="44">
                  <c:v>5.163539246793596E-3</c:v>
                </c:pt>
                <c:pt idx="45">
                  <c:v>1.3551733957480668E-2</c:v>
                </c:pt>
                <c:pt idx="46">
                  <c:v>1.4295610115526212E-2</c:v>
                </c:pt>
                <c:pt idx="47">
                  <c:v>1.0042505978755135E-4</c:v>
                </c:pt>
                <c:pt idx="48">
                  <c:v>1.3200977703053635E-2</c:v>
                </c:pt>
                <c:pt idx="49">
                  <c:v>1.3200977703053635E-2</c:v>
                </c:pt>
                <c:pt idx="50">
                  <c:v>1.3450278173912315E-2</c:v>
                </c:pt>
                <c:pt idx="51">
                  <c:v>1.3551733957480668E-2</c:v>
                </c:pt>
                <c:pt idx="52">
                  <c:v>1.3960080163029982E-2</c:v>
                </c:pt>
                <c:pt idx="53">
                  <c:v>8.0799784700894654E-3</c:v>
                </c:pt>
                <c:pt idx="54">
                  <c:v>1.3960080163029982E-2</c:v>
                </c:pt>
                <c:pt idx="55">
                  <c:v>1.1931330940859989E-2</c:v>
                </c:pt>
                <c:pt idx="56">
                  <c:v>4.1640824340662607E-3</c:v>
                </c:pt>
                <c:pt idx="57">
                  <c:v>2.2224971873635118E-3</c:v>
                </c:pt>
                <c:pt idx="58">
                  <c:v>1.1565034798894459E-2</c:v>
                </c:pt>
                <c:pt idx="59">
                  <c:v>1.2569929258524723E-2</c:v>
                </c:pt>
                <c:pt idx="60">
                  <c:v>1.4278657939924682E-2</c:v>
                </c:pt>
                <c:pt idx="61">
                  <c:v>1.4001635840393718E-2</c:v>
                </c:pt>
                <c:pt idx="62">
                  <c:v>2.9014603132111187E-3</c:v>
                </c:pt>
                <c:pt idx="63">
                  <c:v>4.3040830588970817E-4</c:v>
                </c:pt>
                <c:pt idx="64">
                  <c:v>1.3758541077336634E-2</c:v>
                </c:pt>
                <c:pt idx="65">
                  <c:v>1.1007835007708636E-2</c:v>
                </c:pt>
                <c:pt idx="66">
                  <c:v>1.3551733957480668E-2</c:v>
                </c:pt>
                <c:pt idx="67">
                  <c:v>1.2569929258524723E-2</c:v>
                </c:pt>
                <c:pt idx="68">
                  <c:v>1.4295610115526212E-2</c:v>
                </c:pt>
                <c:pt idx="69">
                  <c:v>1.0239825909229998E-2</c:v>
                </c:pt>
                <c:pt idx="70">
                  <c:v>1.4264517990073583E-2</c:v>
                </c:pt>
                <c:pt idx="71">
                  <c:v>8.5817237673574982E-3</c:v>
                </c:pt>
                <c:pt idx="72">
                  <c:v>1.2793300550701537E-2</c:v>
                </c:pt>
                <c:pt idx="73">
                  <c:v>1.1565034798894459E-2</c:v>
                </c:pt>
                <c:pt idx="74">
                  <c:v>1.2184271301408497E-2</c:v>
                </c:pt>
                <c:pt idx="75">
                  <c:v>1.012381623458483E-2</c:v>
                </c:pt>
                <c:pt idx="76">
                  <c:v>1.265741018228698E-2</c:v>
                </c:pt>
                <c:pt idx="77">
                  <c:v>1.4264517990073583E-2</c:v>
                </c:pt>
                <c:pt idx="78">
                  <c:v>9.0126962649863963E-3</c:v>
                </c:pt>
                <c:pt idx="79">
                  <c:v>5.4313503778931262E-3</c:v>
                </c:pt>
                <c:pt idx="80">
                  <c:v>1.2088077932311595E-2</c:v>
                </c:pt>
                <c:pt idx="81">
                  <c:v>8.1065645078814226E-4</c:v>
                </c:pt>
                <c:pt idx="82">
                  <c:v>1.1668621212533975E-2</c:v>
                </c:pt>
                <c:pt idx="83">
                  <c:v>6.8600817362357925E-3</c:v>
                </c:pt>
                <c:pt idx="84">
                  <c:v>1.3383811859271887E-2</c:v>
                </c:pt>
                <c:pt idx="85">
                  <c:v>5.7057071411015488E-3</c:v>
                </c:pt>
                <c:pt idx="86">
                  <c:v>1.4264517990073583E-2</c:v>
                </c:pt>
                <c:pt idx="87">
                  <c:v>6.2280280429563334E-4</c:v>
                </c:pt>
                <c:pt idx="88">
                  <c:v>9.2036154361430141E-3</c:v>
                </c:pt>
                <c:pt idx="89">
                  <c:v>3.6270747775590442E-3</c:v>
                </c:pt>
                <c:pt idx="90">
                  <c:v>1.308143606201582E-2</c:v>
                </c:pt>
                <c:pt idx="91">
                  <c:v>1.1007835007708636E-2</c:v>
                </c:pt>
                <c:pt idx="92">
                  <c:v>1.327310974461199E-2</c:v>
                </c:pt>
                <c:pt idx="93">
                  <c:v>1.4175893652879763E-2</c:v>
                </c:pt>
                <c:pt idx="94">
                  <c:v>3.0914610923047942E-3</c:v>
                </c:pt>
                <c:pt idx="95">
                  <c:v>4.6489059784420089E-3</c:v>
                </c:pt>
                <c:pt idx="96">
                  <c:v>1.265741018228698E-2</c:v>
                </c:pt>
                <c:pt idx="97">
                  <c:v>1.3200977703053635E-2</c:v>
                </c:pt>
                <c:pt idx="98">
                  <c:v>1.4308351744486055E-2</c:v>
                </c:pt>
                <c:pt idx="99">
                  <c:v>1.2334580481481842E-2</c:v>
                </c:pt>
                <c:pt idx="100">
                  <c:v>1.3612289164918774E-2</c:v>
                </c:pt>
                <c:pt idx="101">
                  <c:v>1.2569929258524723E-2</c:v>
                </c:pt>
                <c:pt idx="102">
                  <c:v>1.4264517990073583E-2</c:v>
                </c:pt>
                <c:pt idx="103">
                  <c:v>1.1565034798894459E-2</c:v>
                </c:pt>
                <c:pt idx="104">
                  <c:v>1.4278657939924682E-2</c:v>
                </c:pt>
                <c:pt idx="105">
                  <c:v>9.5128885398029217E-3</c:v>
                </c:pt>
                <c:pt idx="106">
                  <c:v>1.4147831186983977E-2</c:v>
                </c:pt>
                <c:pt idx="107">
                  <c:v>1.2875955859772196E-2</c:v>
                </c:pt>
                <c:pt idx="108">
                  <c:v>1.3551733957480668E-2</c:v>
                </c:pt>
                <c:pt idx="109">
                  <c:v>9.0126962649863963E-3</c:v>
                </c:pt>
                <c:pt idx="110">
                  <c:v>8.7015891221440007E-3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376048"/>
        <c:axId val="1668369520"/>
      </c:scatterChart>
      <c:valAx>
        <c:axId val="166837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68369520"/>
        <c:crosses val="autoZero"/>
        <c:crossBetween val="midCat"/>
      </c:valAx>
      <c:valAx>
        <c:axId val="16683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6837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275375</xdr:colOff>
      <xdr:row>15</xdr:row>
      <xdr:rowOff>144251</xdr:rowOff>
    </xdr:from>
    <xdr:to>
      <xdr:col>15</xdr:col>
      <xdr:colOff>275375</xdr:colOff>
      <xdr:row>30</xdr:row>
      <xdr:rowOff>125202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571926</xdr:colOff>
      <xdr:row>0</xdr:row>
      <xdr:rowOff>0</xdr:rowOff>
    </xdr:from>
    <xdr:to>
      <xdr:col>14</xdr:col>
      <xdr:colOff>571926</xdr:colOff>
      <xdr:row>14</xdr:row>
      <xdr:rowOff>164249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130175</xdr:colOff>
      <xdr:row>19</xdr:row>
      <xdr:rowOff>28575</xdr:rowOff>
    </xdr:from>
    <xdr:to>
      <xdr:col>15</xdr:col>
      <xdr:colOff>130175</xdr:colOff>
      <xdr:row>34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3</xdr:row>
      <xdr:rowOff>142875</xdr:rowOff>
    </xdr:from>
    <xdr:to>
      <xdr:col>15</xdr:col>
      <xdr:colOff>9525</xdr:colOff>
      <xdr:row>18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15875</xdr:rowOff>
    </xdr:from>
    <xdr:to>
      <xdr:col>14</xdr:col>
      <xdr:colOff>85725</xdr:colOff>
      <xdr:row>16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669925</xdr:colOff>
      <xdr:row>16</xdr:row>
      <xdr:rowOff>117475</xdr:rowOff>
    </xdr:from>
    <xdr:to>
      <xdr:col>15</xdr:col>
      <xdr:colOff>669925</xdr:colOff>
      <xdr:row>31</xdr:row>
      <xdr:rowOff>98425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59030</xdr:colOff>
      <xdr:row>1</xdr:row>
      <xdr:rowOff>25983</xdr:rowOff>
    </xdr:from>
    <xdr:to>
      <xdr:col>14</xdr:col>
      <xdr:colOff>59030</xdr:colOff>
      <xdr:row>16</xdr:row>
      <xdr:rowOff>6934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255621</xdr:colOff>
      <xdr:row>17</xdr:row>
      <xdr:rowOff>138987</xdr:rowOff>
    </xdr:from>
    <xdr:to>
      <xdr:col>15</xdr:col>
      <xdr:colOff>255621</xdr:colOff>
      <xdr:row>32</xdr:row>
      <xdr:rowOff>122659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opLeftCell="A147" zoomScale="97" workbookViewId="0">
      <selection activeCell="A3" sqref="A3:A163"/>
    </sheetView>
  </sheetViews>
  <sheetFormatPr baseColWidth="10" defaultRowHeight="14.5" x14ac:dyDescent="0.35"/>
  <cols>
    <col min="3" max="3" width="13.26953125" bestFit="1" customWidth="1"/>
    <col min="4" max="5" width="15.90625" bestFit="1" customWidth="1"/>
  </cols>
  <sheetData>
    <row r="1" spans="1:6" x14ac:dyDescent="0.35">
      <c r="A1" t="s">
        <v>10</v>
      </c>
    </row>
    <row r="2" spans="1:6" x14ac:dyDescent="0.35">
      <c r="A2" s="1" t="s">
        <v>39</v>
      </c>
      <c r="B2" s="1" t="s">
        <v>0</v>
      </c>
      <c r="C2" s="2" t="s">
        <v>5</v>
      </c>
      <c r="D2" t="s">
        <v>6</v>
      </c>
      <c r="E2" t="s">
        <v>4</v>
      </c>
      <c r="F2" t="s">
        <v>2</v>
      </c>
    </row>
    <row r="3" spans="1:6" x14ac:dyDescent="0.35">
      <c r="A3">
        <v>47</v>
      </c>
      <c r="B3">
        <v>282</v>
      </c>
      <c r="C3">
        <f>+_xlfn.NORM.DIST(B3,$E$9,$E$3,0)</f>
        <v>2.9647387307596032E-3</v>
      </c>
      <c r="D3">
        <f>+_xlfn.NORM.DIST(A3,$F$9,$F$3,0)</f>
        <v>1.7793709206086764E-2</v>
      </c>
      <c r="E3">
        <f>_xlfn.STDEV.S(B3:B163)</f>
        <v>132.92578371089368</v>
      </c>
      <c r="F3">
        <f>+_xlfn.STDEV.S(A3:A163)</f>
        <v>22.145565853157187</v>
      </c>
    </row>
    <row r="4" spans="1:6" x14ac:dyDescent="0.35">
      <c r="A4">
        <v>50</v>
      </c>
      <c r="B4">
        <v>300</v>
      </c>
      <c r="C4">
        <f t="shared" ref="C4:C67" si="0">+_xlfn.NORM.DIST(B4,$E$9,$E$3,0)</f>
        <v>2.876102766636906E-3</v>
      </c>
      <c r="D4">
        <f t="shared" ref="D4:D67" si="1">+_xlfn.NORM.DIST(A4,$F$9,$F$3,0)</f>
        <v>1.7260010808007362E-2</v>
      </c>
    </row>
    <row r="5" spans="1:6" x14ac:dyDescent="0.35">
      <c r="A5">
        <v>64</v>
      </c>
      <c r="B5">
        <f>+A5*6</f>
        <v>384</v>
      </c>
      <c r="C5">
        <f t="shared" si="0"/>
        <v>1.9588060610648645E-3</v>
      </c>
      <c r="D5">
        <f t="shared" si="1"/>
        <v>1.174742087894904E-2</v>
      </c>
    </row>
    <row r="6" spans="1:6" x14ac:dyDescent="0.35">
      <c r="A6">
        <v>58</v>
      </c>
      <c r="B6">
        <v>360</v>
      </c>
      <c r="C6">
        <f t="shared" si="0"/>
        <v>2.2769276552881538E-3</v>
      </c>
      <c r="D6">
        <f t="shared" si="1"/>
        <v>1.454820030286171E-2</v>
      </c>
    </row>
    <row r="7" spans="1:6" x14ac:dyDescent="0.35">
      <c r="A7">
        <v>25</v>
      </c>
      <c r="B7">
        <v>150</v>
      </c>
      <c r="C7">
        <f t="shared" si="0"/>
        <v>2.1150547075534888E-3</v>
      </c>
      <c r="D7">
        <f t="shared" si="1"/>
        <v>1.2697786022737844E-2</v>
      </c>
    </row>
    <row r="8" spans="1:6" x14ac:dyDescent="0.35">
      <c r="A8">
        <v>11</v>
      </c>
      <c r="B8">
        <v>66</v>
      </c>
      <c r="C8">
        <f t="shared" si="0"/>
        <v>1.0209580894056092E-3</v>
      </c>
      <c r="D8">
        <f t="shared" si="1"/>
        <v>6.1280012250306826E-3</v>
      </c>
      <c r="E8" t="s">
        <v>8</v>
      </c>
      <c r="F8" t="s">
        <v>7</v>
      </c>
    </row>
    <row r="9" spans="1:6" x14ac:dyDescent="0.35">
      <c r="A9">
        <v>13</v>
      </c>
      <c r="B9">
        <v>78</v>
      </c>
      <c r="C9">
        <f t="shared" si="0"/>
        <v>1.1609506333843788E-3</v>
      </c>
      <c r="D9">
        <f t="shared" si="1"/>
        <v>6.9686185859615347E-3</v>
      </c>
      <c r="E9">
        <f>+AVERAGE(B3:B163)</f>
        <v>261.20496894409939</v>
      </c>
      <c r="F9">
        <f>+AVERAGE(A3:A163)</f>
        <v>43.521739130434781</v>
      </c>
    </row>
    <row r="10" spans="1:6" x14ac:dyDescent="0.35">
      <c r="A10">
        <v>75</v>
      </c>
      <c r="B10">
        <f>+A10*6</f>
        <v>450</v>
      </c>
      <c r="C10">
        <f t="shared" si="0"/>
        <v>1.0946054413873421E-3</v>
      </c>
      <c r="D10">
        <f t="shared" si="1"/>
        <v>6.5597660940959826E-3</v>
      </c>
    </row>
    <row r="11" spans="1:6" x14ac:dyDescent="0.35">
      <c r="A11">
        <v>17</v>
      </c>
      <c r="B11">
        <v>102</v>
      </c>
      <c r="C11">
        <f t="shared" si="0"/>
        <v>1.4648975786861326E-3</v>
      </c>
      <c r="D11">
        <f t="shared" si="1"/>
        <v>8.7937852372554359E-3</v>
      </c>
      <c r="F11" t="s">
        <v>11</v>
      </c>
    </row>
    <row r="12" spans="1:6" x14ac:dyDescent="0.35">
      <c r="A12">
        <v>29</v>
      </c>
      <c r="B12">
        <v>174</v>
      </c>
      <c r="C12">
        <f t="shared" si="0"/>
        <v>2.420150873260936E-3</v>
      </c>
      <c r="D12">
        <f t="shared" si="1"/>
        <v>1.4529510842341799E-2</v>
      </c>
      <c r="F12">
        <f>+F3/F9</f>
        <v>0.50883917544716817</v>
      </c>
    </row>
    <row r="13" spans="1:6" x14ac:dyDescent="0.35">
      <c r="A13">
        <v>24</v>
      </c>
      <c r="B13">
        <v>144</v>
      </c>
      <c r="C13">
        <f t="shared" si="0"/>
        <v>2.0346011139106765E-3</v>
      </c>
      <c r="D13">
        <f t="shared" si="1"/>
        <v>1.2214716565804607E-2</v>
      </c>
    </row>
    <row r="14" spans="1:6" x14ac:dyDescent="0.35">
      <c r="A14">
        <v>28</v>
      </c>
      <c r="B14">
        <v>168</v>
      </c>
      <c r="C14">
        <f t="shared" si="0"/>
        <v>2.3471427469150268E-3</v>
      </c>
      <c r="D14">
        <f t="shared" si="1"/>
        <v>1.409121897915709E-2</v>
      </c>
      <c r="E14" t="s">
        <v>12</v>
      </c>
    </row>
    <row r="15" spans="1:6" x14ac:dyDescent="0.35">
      <c r="A15">
        <v>22</v>
      </c>
      <c r="B15">
        <v>132</v>
      </c>
      <c r="C15">
        <f t="shared" si="0"/>
        <v>1.8712856245649376E-3</v>
      </c>
      <c r="D15">
        <f t="shared" si="1"/>
        <v>1.1234080654016152E-2</v>
      </c>
      <c r="E15">
        <f>SKEW(B3:B163)</f>
        <v>0.72212819976777898</v>
      </c>
    </row>
    <row r="16" spans="1:6" x14ac:dyDescent="0.35">
      <c r="A16">
        <v>32</v>
      </c>
      <c r="B16">
        <f>+A16*6</f>
        <v>192</v>
      </c>
      <c r="C16">
        <f t="shared" si="0"/>
        <v>2.6208500303945307E-3</v>
      </c>
      <c r="D16">
        <f t="shared" si="1"/>
        <v>1.5734212463988102E-2</v>
      </c>
    </row>
    <row r="17" spans="1:9" x14ac:dyDescent="0.35">
      <c r="A17">
        <v>21</v>
      </c>
      <c r="B17">
        <v>126</v>
      </c>
      <c r="C17">
        <f t="shared" si="0"/>
        <v>1.7891354131007017E-3</v>
      </c>
      <c r="D17">
        <f t="shared" si="1"/>
        <v>1.074079163197336E-2</v>
      </c>
      <c r="E17" t="s">
        <v>13</v>
      </c>
    </row>
    <row r="18" spans="1:9" x14ac:dyDescent="0.35">
      <c r="A18">
        <v>68</v>
      </c>
      <c r="B18">
        <f>+A18*6</f>
        <v>408</v>
      </c>
      <c r="C18">
        <f t="shared" si="0"/>
        <v>1.6310831031853509E-3</v>
      </c>
      <c r="D18">
        <f t="shared" si="1"/>
        <v>9.7795858140735034E-3</v>
      </c>
      <c r="E18">
        <f>KURT(B3:B163)</f>
        <v>-0.25434126072916019</v>
      </c>
    </row>
    <row r="19" spans="1:9" x14ac:dyDescent="0.35">
      <c r="A19">
        <v>11</v>
      </c>
      <c r="B19">
        <v>66</v>
      </c>
      <c r="C19">
        <f t="shared" si="0"/>
        <v>1.0209580894056092E-3</v>
      </c>
      <c r="D19">
        <f t="shared" si="1"/>
        <v>6.1280012250306826E-3</v>
      </c>
    </row>
    <row r="20" spans="1:9" x14ac:dyDescent="0.35">
      <c r="A20">
        <v>17</v>
      </c>
      <c r="B20">
        <v>102</v>
      </c>
      <c r="C20">
        <f t="shared" si="0"/>
        <v>1.4648975786861326E-3</v>
      </c>
      <c r="D20">
        <f t="shared" si="1"/>
        <v>8.7937852372554359E-3</v>
      </c>
    </row>
    <row r="21" spans="1:9" x14ac:dyDescent="0.35">
      <c r="A21">
        <v>21</v>
      </c>
      <c r="B21">
        <v>126</v>
      </c>
      <c r="C21">
        <f t="shared" si="0"/>
        <v>1.7891354131007017E-3</v>
      </c>
      <c r="D21">
        <f t="shared" si="1"/>
        <v>1.074079163197336E-2</v>
      </c>
      <c r="E21" t="s">
        <v>15</v>
      </c>
      <c r="F21">
        <f>_xlfn.CHISQ.INV.RT(0.05,2)</f>
        <v>5.9914645471079817</v>
      </c>
    </row>
    <row r="22" spans="1:9" x14ac:dyDescent="0.35">
      <c r="A22">
        <v>17</v>
      </c>
      <c r="B22">
        <v>102</v>
      </c>
      <c r="C22">
        <f t="shared" si="0"/>
        <v>1.4648975786861326E-3</v>
      </c>
      <c r="D22">
        <f t="shared" si="1"/>
        <v>8.7937852372554359E-3</v>
      </c>
      <c r="E22" t="s">
        <v>14</v>
      </c>
      <c r="F22">
        <f>160*((E15^2)/6 + (E18^2)/24 )</f>
        <v>14.33710683005808</v>
      </c>
    </row>
    <row r="23" spans="1:9" x14ac:dyDescent="0.35">
      <c r="A23">
        <v>29</v>
      </c>
      <c r="B23">
        <v>174</v>
      </c>
      <c r="C23">
        <f t="shared" si="0"/>
        <v>2.420150873260936E-3</v>
      </c>
      <c r="D23">
        <f t="shared" si="1"/>
        <v>1.4529510842341799E-2</v>
      </c>
    </row>
    <row r="24" spans="1:9" x14ac:dyDescent="0.35">
      <c r="A24">
        <v>39</v>
      </c>
      <c r="B24">
        <f>+A24*6</f>
        <v>234</v>
      </c>
      <c r="C24">
        <f t="shared" si="0"/>
        <v>2.9390380991182454E-3</v>
      </c>
      <c r="D24">
        <f t="shared" si="1"/>
        <v>1.7642913304264728E-2</v>
      </c>
    </row>
    <row r="25" spans="1:9" x14ac:dyDescent="0.35">
      <c r="A25">
        <v>21</v>
      </c>
      <c r="B25">
        <f t="shared" ref="B25:B88" si="2">+A25*6</f>
        <v>126</v>
      </c>
      <c r="C25">
        <f t="shared" si="0"/>
        <v>1.7891354131007017E-3</v>
      </c>
      <c r="D25">
        <f t="shared" si="1"/>
        <v>1.074079163197336E-2</v>
      </c>
      <c r="E25" t="s">
        <v>17</v>
      </c>
      <c r="F25" t="s">
        <v>18</v>
      </c>
      <c r="G25" t="s">
        <v>19</v>
      </c>
      <c r="H25" t="s">
        <v>20</v>
      </c>
      <c r="I25" t="s">
        <v>22</v>
      </c>
    </row>
    <row r="26" spans="1:9" x14ac:dyDescent="0.35">
      <c r="A26">
        <v>51</v>
      </c>
      <c r="B26">
        <f t="shared" si="2"/>
        <v>306</v>
      </c>
      <c r="C26">
        <f t="shared" si="0"/>
        <v>2.8355721103078594E-3</v>
      </c>
      <c r="D26">
        <f t="shared" si="1"/>
        <v>1.701615753918333E-2</v>
      </c>
      <c r="E26">
        <f>+SQRT(160)</f>
        <v>12.649110640673518</v>
      </c>
      <c r="F26">
        <f>+MIN(B3:B163)</f>
        <v>36</v>
      </c>
      <c r="G26">
        <f>+MAX(B3:B163)</f>
        <v>600</v>
      </c>
      <c r="H26">
        <f>G26-F26</f>
        <v>564</v>
      </c>
      <c r="I26">
        <f>H26/E26</f>
        <v>44.588115008374146</v>
      </c>
    </row>
    <row r="27" spans="1:9" x14ac:dyDescent="0.35">
      <c r="A27">
        <v>6</v>
      </c>
      <c r="B27">
        <f t="shared" si="2"/>
        <v>36</v>
      </c>
      <c r="C27">
        <f t="shared" si="0"/>
        <v>7.1451029441894605E-4</v>
      </c>
      <c r="D27">
        <f t="shared" si="1"/>
        <v>4.2879742956102628E-3</v>
      </c>
    </row>
    <row r="28" spans="1:9" x14ac:dyDescent="0.35">
      <c r="A28">
        <v>38</v>
      </c>
      <c r="B28">
        <f t="shared" si="2"/>
        <v>228</v>
      </c>
      <c r="C28">
        <f t="shared" si="0"/>
        <v>2.909047090457138E-3</v>
      </c>
      <c r="D28">
        <f t="shared" si="1"/>
        <v>1.7463179695776189E-2</v>
      </c>
    </row>
    <row r="29" spans="1:9" x14ac:dyDescent="0.35">
      <c r="A29">
        <v>13</v>
      </c>
      <c r="B29">
        <f t="shared" si="2"/>
        <v>78</v>
      </c>
      <c r="C29">
        <f t="shared" si="0"/>
        <v>1.1609506333843788E-3</v>
      </c>
      <c r="D29">
        <f t="shared" si="1"/>
        <v>6.9686185859615347E-3</v>
      </c>
    </row>
    <row r="30" spans="1:9" x14ac:dyDescent="0.35">
      <c r="A30">
        <v>14</v>
      </c>
      <c r="B30">
        <f t="shared" si="2"/>
        <v>84</v>
      </c>
      <c r="C30">
        <f t="shared" si="0"/>
        <v>1.2342109662949441E-3</v>
      </c>
      <c r="D30">
        <f t="shared" si="1"/>
        <v>7.4085344169080233E-3</v>
      </c>
    </row>
    <row r="31" spans="1:9" x14ac:dyDescent="0.35">
      <c r="A31">
        <v>20</v>
      </c>
      <c r="B31">
        <f t="shared" si="2"/>
        <v>120</v>
      </c>
      <c r="C31">
        <f t="shared" si="0"/>
        <v>1.7071099563843992E-3</v>
      </c>
      <c r="D31">
        <f t="shared" si="1"/>
        <v>1.0248245020797291E-2</v>
      </c>
    </row>
    <row r="32" spans="1:9" x14ac:dyDescent="0.35">
      <c r="A32">
        <v>39</v>
      </c>
      <c r="B32">
        <f t="shared" si="2"/>
        <v>234</v>
      </c>
      <c r="C32">
        <f t="shared" si="0"/>
        <v>2.9390380991182454E-3</v>
      </c>
      <c r="D32">
        <f t="shared" si="1"/>
        <v>1.7642913304264728E-2</v>
      </c>
    </row>
    <row r="33" spans="1:4" x14ac:dyDescent="0.35">
      <c r="A33">
        <v>30</v>
      </c>
      <c r="B33">
        <f t="shared" si="2"/>
        <v>180</v>
      </c>
      <c r="C33">
        <f t="shared" si="0"/>
        <v>2.4903508215831029E-3</v>
      </c>
      <c r="D33">
        <f t="shared" si="1"/>
        <v>1.4950918620263041E-2</v>
      </c>
    </row>
    <row r="34" spans="1:4" x14ac:dyDescent="0.35">
      <c r="A34">
        <v>35</v>
      </c>
      <c r="B34">
        <f t="shared" si="2"/>
        <v>210</v>
      </c>
      <c r="C34">
        <f t="shared" si="0"/>
        <v>2.7866233641601064E-3</v>
      </c>
      <c r="D34">
        <f t="shared" si="1"/>
        <v>1.6728966833221993E-2</v>
      </c>
    </row>
    <row r="35" spans="1:4" x14ac:dyDescent="0.35">
      <c r="A35">
        <v>72</v>
      </c>
      <c r="B35">
        <f t="shared" si="2"/>
        <v>432</v>
      </c>
      <c r="C35">
        <f t="shared" si="0"/>
        <v>1.3146289166981967E-3</v>
      </c>
      <c r="D35">
        <f t="shared" si="1"/>
        <v>7.8800626704546694E-3</v>
      </c>
    </row>
    <row r="36" spans="1:4" x14ac:dyDescent="0.35">
      <c r="A36">
        <v>92</v>
      </c>
      <c r="B36">
        <f t="shared" si="2"/>
        <v>552</v>
      </c>
      <c r="C36">
        <f t="shared" si="0"/>
        <v>2.7420494203399043E-4</v>
      </c>
      <c r="D36">
        <f t="shared" si="1"/>
        <v>1.6407592606105883E-3</v>
      </c>
    </row>
    <row r="37" spans="1:4" x14ac:dyDescent="0.35">
      <c r="A37">
        <v>34</v>
      </c>
      <c r="B37">
        <f t="shared" si="2"/>
        <v>204</v>
      </c>
      <c r="C37">
        <f t="shared" si="0"/>
        <v>2.7358004727543578E-3</v>
      </c>
      <c r="D37">
        <f t="shared" si="1"/>
        <v>1.6424038790292618E-2</v>
      </c>
    </row>
    <row r="38" spans="1:4" x14ac:dyDescent="0.35">
      <c r="A38">
        <v>43</v>
      </c>
      <c r="B38">
        <f t="shared" si="2"/>
        <v>258</v>
      </c>
      <c r="C38">
        <f t="shared" si="0"/>
        <v>3.0003685202143983E-3</v>
      </c>
      <c r="D38">
        <f t="shared" si="1"/>
        <v>1.80095456426119E-2</v>
      </c>
    </row>
    <row r="39" spans="1:4" x14ac:dyDescent="0.35">
      <c r="A39">
        <v>32</v>
      </c>
      <c r="B39">
        <f t="shared" si="2"/>
        <v>192</v>
      </c>
      <c r="C39">
        <f t="shared" si="0"/>
        <v>2.6208500303945307E-3</v>
      </c>
      <c r="D39">
        <f t="shared" si="1"/>
        <v>1.5734212463988102E-2</v>
      </c>
    </row>
    <row r="40" spans="1:4" x14ac:dyDescent="0.35">
      <c r="A40">
        <v>31</v>
      </c>
      <c r="B40">
        <f t="shared" si="2"/>
        <v>186</v>
      </c>
      <c r="C40">
        <f t="shared" si="0"/>
        <v>2.5573712275074644E-3</v>
      </c>
      <c r="D40">
        <f t="shared" si="1"/>
        <v>1.5353210931119415E-2</v>
      </c>
    </row>
    <row r="41" spans="1:4" x14ac:dyDescent="0.35">
      <c r="A41">
        <v>23</v>
      </c>
      <c r="B41">
        <f t="shared" si="2"/>
        <v>138</v>
      </c>
      <c r="C41">
        <f t="shared" si="0"/>
        <v>1.9532242307437756E-3</v>
      </c>
      <c r="D41">
        <f t="shared" si="1"/>
        <v>1.1726090409926058E-2</v>
      </c>
    </row>
    <row r="42" spans="1:4" x14ac:dyDescent="0.35">
      <c r="A42">
        <v>50</v>
      </c>
      <c r="B42">
        <f t="shared" si="2"/>
        <v>300</v>
      </c>
      <c r="C42">
        <f t="shared" si="0"/>
        <v>2.876102766636906E-3</v>
      </c>
      <c r="D42">
        <f t="shared" si="1"/>
        <v>1.7260010808007362E-2</v>
      </c>
    </row>
    <row r="43" spans="1:4" x14ac:dyDescent="0.35">
      <c r="A43">
        <v>36</v>
      </c>
      <c r="B43">
        <f t="shared" si="2"/>
        <v>216</v>
      </c>
      <c r="C43">
        <f t="shared" si="0"/>
        <v>2.8326132386880718E-3</v>
      </c>
      <c r="D43">
        <f t="shared" si="1"/>
        <v>1.7004847164625355E-2</v>
      </c>
    </row>
    <row r="44" spans="1:4" x14ac:dyDescent="0.35">
      <c r="A44">
        <v>88</v>
      </c>
      <c r="B44">
        <f t="shared" si="2"/>
        <v>528</v>
      </c>
      <c r="C44">
        <f t="shared" si="0"/>
        <v>4.0043863616638582E-4</v>
      </c>
      <c r="D44">
        <f t="shared" si="1"/>
        <v>2.3970620317615185E-3</v>
      </c>
    </row>
    <row r="45" spans="1:4" x14ac:dyDescent="0.35">
      <c r="A45">
        <v>49</v>
      </c>
      <c r="B45">
        <f t="shared" si="2"/>
        <v>294</v>
      </c>
      <c r="C45">
        <f t="shared" si="0"/>
        <v>2.9112751693003208E-3</v>
      </c>
      <c r="D45">
        <f t="shared" si="1"/>
        <v>1.747169677129003E-2</v>
      </c>
    </row>
    <row r="46" spans="1:4" x14ac:dyDescent="0.35">
      <c r="A46">
        <v>27</v>
      </c>
      <c r="B46">
        <f t="shared" si="2"/>
        <v>162</v>
      </c>
      <c r="C46">
        <f t="shared" si="0"/>
        <v>2.2717038694291176E-3</v>
      </c>
      <c r="D46">
        <f t="shared" si="1"/>
        <v>1.3638310989435486E-2</v>
      </c>
    </row>
    <row r="47" spans="1:4" x14ac:dyDescent="0.35">
      <c r="A47">
        <v>46</v>
      </c>
      <c r="B47">
        <f t="shared" si="2"/>
        <v>276</v>
      </c>
      <c r="C47">
        <f t="shared" si="0"/>
        <v>2.9827080153306518E-3</v>
      </c>
      <c r="D47">
        <f t="shared" si="1"/>
        <v>1.7902095663248897E-2</v>
      </c>
    </row>
    <row r="48" spans="1:4" x14ac:dyDescent="0.35">
      <c r="A48">
        <v>46</v>
      </c>
      <c r="B48">
        <f t="shared" si="2"/>
        <v>276</v>
      </c>
      <c r="C48">
        <f t="shared" si="0"/>
        <v>2.9827080153306518E-3</v>
      </c>
      <c r="D48">
        <f t="shared" si="1"/>
        <v>1.7902095663248897E-2</v>
      </c>
    </row>
    <row r="49" spans="1:4" x14ac:dyDescent="0.35">
      <c r="A49">
        <v>31</v>
      </c>
      <c r="B49">
        <f t="shared" si="2"/>
        <v>186</v>
      </c>
      <c r="C49">
        <f t="shared" si="0"/>
        <v>2.5573712275074644E-3</v>
      </c>
      <c r="D49">
        <f t="shared" si="1"/>
        <v>1.5353210931119415E-2</v>
      </c>
    </row>
    <row r="50" spans="1:4" x14ac:dyDescent="0.35">
      <c r="A50">
        <v>38</v>
      </c>
      <c r="B50">
        <f t="shared" si="2"/>
        <v>228</v>
      </c>
      <c r="C50">
        <f t="shared" si="0"/>
        <v>2.909047090457138E-3</v>
      </c>
      <c r="D50">
        <f t="shared" si="1"/>
        <v>1.7463179695776189E-2</v>
      </c>
    </row>
    <row r="51" spans="1:4" x14ac:dyDescent="0.35">
      <c r="A51">
        <v>51</v>
      </c>
      <c r="B51">
        <f t="shared" si="2"/>
        <v>306</v>
      </c>
      <c r="C51">
        <f t="shared" si="0"/>
        <v>2.8355721103078594E-3</v>
      </c>
      <c r="D51">
        <f t="shared" si="1"/>
        <v>1.701615753918333E-2</v>
      </c>
    </row>
    <row r="52" spans="1:4" x14ac:dyDescent="0.35">
      <c r="A52">
        <v>98</v>
      </c>
      <c r="B52">
        <f t="shared" si="2"/>
        <v>588</v>
      </c>
      <c r="C52">
        <f t="shared" si="0"/>
        <v>1.4616345959466936E-4</v>
      </c>
      <c r="D52">
        <f t="shared" si="1"/>
        <v>8.7403111594509949E-4</v>
      </c>
    </row>
    <row r="53" spans="1:4" x14ac:dyDescent="0.35">
      <c r="A53">
        <v>86</v>
      </c>
      <c r="B53">
        <f t="shared" si="2"/>
        <v>516</v>
      </c>
      <c r="C53">
        <f t="shared" si="0"/>
        <v>4.7803229452859258E-4</v>
      </c>
      <c r="D53">
        <f t="shared" si="1"/>
        <v>2.8620894709496495E-3</v>
      </c>
    </row>
    <row r="54" spans="1:4" x14ac:dyDescent="0.35">
      <c r="A54">
        <v>74</v>
      </c>
      <c r="B54">
        <f t="shared" si="2"/>
        <v>444</v>
      </c>
      <c r="C54">
        <f t="shared" si="0"/>
        <v>1.1658901757444537E-3</v>
      </c>
      <c r="D54">
        <f t="shared" si="1"/>
        <v>6.9874868707309077E-3</v>
      </c>
    </row>
    <row r="55" spans="1:4" x14ac:dyDescent="0.35">
      <c r="A55">
        <v>86</v>
      </c>
      <c r="B55">
        <f t="shared" si="2"/>
        <v>516</v>
      </c>
      <c r="C55">
        <f t="shared" si="0"/>
        <v>4.7803229452859258E-4</v>
      </c>
      <c r="D55">
        <f t="shared" si="1"/>
        <v>2.8620894709496495E-3</v>
      </c>
    </row>
    <row r="56" spans="1:4" x14ac:dyDescent="0.35">
      <c r="A56">
        <v>67</v>
      </c>
      <c r="B56">
        <f t="shared" si="2"/>
        <v>402</v>
      </c>
      <c r="C56">
        <f t="shared" si="0"/>
        <v>1.7127035479671652E-3</v>
      </c>
      <c r="D56">
        <f t="shared" si="1"/>
        <v>1.0269618166176279E-2</v>
      </c>
    </row>
    <row r="57" spans="1:4" x14ac:dyDescent="0.35">
      <c r="A57">
        <v>39</v>
      </c>
      <c r="B57">
        <f t="shared" si="2"/>
        <v>234</v>
      </c>
      <c r="C57">
        <f t="shared" si="0"/>
        <v>2.9390380991182454E-3</v>
      </c>
      <c r="D57">
        <f t="shared" si="1"/>
        <v>1.7642913304264728E-2</v>
      </c>
    </row>
    <row r="58" spans="1:4" x14ac:dyDescent="0.35">
      <c r="A58">
        <v>63</v>
      </c>
      <c r="B58">
        <f t="shared" si="2"/>
        <v>378</v>
      </c>
      <c r="C58">
        <f t="shared" si="0"/>
        <v>2.0401314855111913E-3</v>
      </c>
      <c r="D58">
        <f t="shared" si="1"/>
        <v>1.2235851069525672E-2</v>
      </c>
    </row>
    <row r="59" spans="1:4" x14ac:dyDescent="0.35">
      <c r="A59">
        <v>29</v>
      </c>
      <c r="B59">
        <f t="shared" si="2"/>
        <v>174</v>
      </c>
      <c r="C59">
        <f t="shared" si="0"/>
        <v>2.420150873260936E-3</v>
      </c>
      <c r="D59">
        <f t="shared" si="1"/>
        <v>1.4529510842341799E-2</v>
      </c>
    </row>
    <row r="60" spans="1:4" x14ac:dyDescent="0.35">
      <c r="A60">
        <v>45</v>
      </c>
      <c r="B60">
        <f t="shared" si="2"/>
        <v>270</v>
      </c>
      <c r="C60">
        <f t="shared" si="0"/>
        <v>2.9946785250911322E-3</v>
      </c>
      <c r="D60">
        <f t="shared" si="1"/>
        <v>1.7974454251509345E-2</v>
      </c>
    </row>
    <row r="61" spans="1:4" x14ac:dyDescent="0.35">
      <c r="A61">
        <v>36</v>
      </c>
      <c r="B61">
        <f t="shared" si="2"/>
        <v>216</v>
      </c>
      <c r="C61">
        <f t="shared" si="0"/>
        <v>2.8326132386880718E-3</v>
      </c>
      <c r="D61">
        <f t="shared" si="1"/>
        <v>1.7004847164625355E-2</v>
      </c>
    </row>
    <row r="62" spans="1:4" x14ac:dyDescent="0.35">
      <c r="A62">
        <v>33</v>
      </c>
      <c r="B62">
        <f t="shared" si="2"/>
        <v>198</v>
      </c>
      <c r="C62">
        <f t="shared" si="0"/>
        <v>2.6804377091894068E-3</v>
      </c>
      <c r="D62">
        <f t="shared" si="1"/>
        <v>1.6091823438743155E-2</v>
      </c>
    </row>
    <row r="63" spans="1:4" x14ac:dyDescent="0.35">
      <c r="A63">
        <v>85</v>
      </c>
      <c r="B63">
        <f t="shared" si="2"/>
        <v>510</v>
      </c>
      <c r="C63">
        <f t="shared" si="0"/>
        <v>5.2070362147512599E-4</v>
      </c>
      <c r="D63">
        <f t="shared" si="1"/>
        <v>3.1178617539982367E-3</v>
      </c>
    </row>
    <row r="64" spans="1:4" x14ac:dyDescent="0.35">
      <c r="A64">
        <v>14</v>
      </c>
      <c r="B64">
        <f t="shared" si="2"/>
        <v>84</v>
      </c>
      <c r="C64">
        <f t="shared" si="0"/>
        <v>1.2342109662949441E-3</v>
      </c>
      <c r="D64">
        <f t="shared" si="1"/>
        <v>7.4085344169080233E-3</v>
      </c>
    </row>
    <row r="65" spans="1:4" x14ac:dyDescent="0.35">
      <c r="A65">
        <v>74</v>
      </c>
      <c r="B65">
        <f t="shared" si="2"/>
        <v>444</v>
      </c>
      <c r="C65">
        <f t="shared" si="0"/>
        <v>1.1658901757444537E-3</v>
      </c>
      <c r="D65">
        <f t="shared" si="1"/>
        <v>6.9874868707309077E-3</v>
      </c>
    </row>
    <row r="66" spans="1:4" x14ac:dyDescent="0.35">
      <c r="A66">
        <v>86</v>
      </c>
      <c r="B66">
        <f t="shared" si="2"/>
        <v>516</v>
      </c>
      <c r="C66">
        <f t="shared" si="0"/>
        <v>4.7803229452859258E-4</v>
      </c>
      <c r="D66">
        <f t="shared" si="1"/>
        <v>2.8620894709496495E-3</v>
      </c>
    </row>
    <row r="67" spans="1:4" x14ac:dyDescent="0.35">
      <c r="A67">
        <v>85</v>
      </c>
      <c r="B67">
        <f t="shared" si="2"/>
        <v>510</v>
      </c>
      <c r="C67">
        <f t="shared" si="0"/>
        <v>5.2070362147512599E-4</v>
      </c>
      <c r="D67">
        <f t="shared" si="1"/>
        <v>3.1178617539982367E-3</v>
      </c>
    </row>
    <row r="68" spans="1:4" x14ac:dyDescent="0.35">
      <c r="A68">
        <v>57</v>
      </c>
      <c r="B68">
        <f t="shared" si="2"/>
        <v>342</v>
      </c>
      <c r="C68">
        <f t="shared" ref="C68:C131" si="3">+_xlfn.NORM.DIST(B68,$E$9,$E$3,0)</f>
        <v>2.4950352142099719E-3</v>
      </c>
      <c r="D68">
        <f t="shared" ref="D68:D131" si="4">+_xlfn.NORM.DIST(A68,$F$9,$F$3,0)</f>
        <v>1.4968823036305409E-2</v>
      </c>
    </row>
    <row r="69" spans="1:4" x14ac:dyDescent="0.35">
      <c r="A69">
        <v>44</v>
      </c>
      <c r="B69">
        <f t="shared" si="2"/>
        <v>264</v>
      </c>
      <c r="C69">
        <f t="shared" si="3"/>
        <v>3.0005773587163816E-3</v>
      </c>
      <c r="D69">
        <f t="shared" si="4"/>
        <v>1.8010343969922814E-2</v>
      </c>
    </row>
    <row r="70" spans="1:4" x14ac:dyDescent="0.35">
      <c r="A70">
        <v>87</v>
      </c>
      <c r="B70">
        <f t="shared" si="2"/>
        <v>522</v>
      </c>
      <c r="C70">
        <f t="shared" si="3"/>
        <v>4.3796462071967439E-4</v>
      </c>
      <c r="D70">
        <f t="shared" si="4"/>
        <v>2.6219476246689037E-3</v>
      </c>
    </row>
    <row r="71" spans="1:4" x14ac:dyDescent="0.35">
      <c r="A71">
        <v>23</v>
      </c>
      <c r="B71">
        <f t="shared" si="2"/>
        <v>138</v>
      </c>
      <c r="C71">
        <f t="shared" si="3"/>
        <v>1.9532242307437756E-3</v>
      </c>
      <c r="D71">
        <f t="shared" si="4"/>
        <v>1.1726090409926058E-2</v>
      </c>
    </row>
    <row r="72" spans="1:4" x14ac:dyDescent="0.35">
      <c r="A72">
        <v>26</v>
      </c>
      <c r="B72">
        <f t="shared" si="2"/>
        <v>156</v>
      </c>
      <c r="C72">
        <f t="shared" si="3"/>
        <v>2.1942145227243338E-3</v>
      </c>
      <c r="D72">
        <f t="shared" si="4"/>
        <v>1.3173072116400498E-2</v>
      </c>
    </row>
    <row r="73" spans="1:4" x14ac:dyDescent="0.35">
      <c r="A73">
        <v>35</v>
      </c>
      <c r="B73">
        <f t="shared" si="2"/>
        <v>210</v>
      </c>
      <c r="C73">
        <f t="shared" si="3"/>
        <v>2.7866233641601064E-3</v>
      </c>
      <c r="D73">
        <f t="shared" si="4"/>
        <v>1.6728966833221993E-2</v>
      </c>
    </row>
    <row r="74" spans="1:4" x14ac:dyDescent="0.35">
      <c r="A74">
        <v>24</v>
      </c>
      <c r="B74">
        <f t="shared" si="2"/>
        <v>144</v>
      </c>
      <c r="C74">
        <f t="shared" si="3"/>
        <v>2.0346011139106765E-3</v>
      </c>
      <c r="D74">
        <f t="shared" si="4"/>
        <v>1.2214716565804607E-2</v>
      </c>
    </row>
    <row r="75" spans="1:4" x14ac:dyDescent="0.35">
      <c r="A75">
        <v>40</v>
      </c>
      <c r="B75">
        <f t="shared" si="2"/>
        <v>240</v>
      </c>
      <c r="C75">
        <f t="shared" si="3"/>
        <v>2.9632946232398222E-3</v>
      </c>
      <c r="D75">
        <f t="shared" si="4"/>
        <v>1.7788188866973635E-2</v>
      </c>
    </row>
    <row r="76" spans="1:4" x14ac:dyDescent="0.35">
      <c r="A76">
        <v>35</v>
      </c>
      <c r="B76">
        <f t="shared" si="2"/>
        <v>210</v>
      </c>
      <c r="C76">
        <f t="shared" si="3"/>
        <v>2.7866233641601064E-3</v>
      </c>
      <c r="D76">
        <f t="shared" si="4"/>
        <v>1.6728966833221993E-2</v>
      </c>
    </row>
    <row r="77" spans="1:4" x14ac:dyDescent="0.35">
      <c r="A77">
        <v>32</v>
      </c>
      <c r="B77">
        <f t="shared" si="2"/>
        <v>192</v>
      </c>
      <c r="C77">
        <f t="shared" si="3"/>
        <v>2.6208500303945307E-3</v>
      </c>
      <c r="D77">
        <f t="shared" si="4"/>
        <v>1.5734212463988102E-2</v>
      </c>
    </row>
    <row r="78" spans="1:4" x14ac:dyDescent="0.35">
      <c r="A78">
        <v>41</v>
      </c>
      <c r="B78">
        <f t="shared" si="2"/>
        <v>246</v>
      </c>
      <c r="C78">
        <f t="shared" si="3"/>
        <v>2.98167018577691E-3</v>
      </c>
      <c r="D78">
        <f t="shared" si="4"/>
        <v>1.7898128369515164E-2</v>
      </c>
    </row>
    <row r="79" spans="1:4" x14ac:dyDescent="0.35">
      <c r="A79">
        <v>64</v>
      </c>
      <c r="B79">
        <f t="shared" si="2"/>
        <v>384</v>
      </c>
      <c r="C79">
        <f t="shared" si="3"/>
        <v>1.9588060610648645E-3</v>
      </c>
      <c r="D79">
        <f t="shared" si="4"/>
        <v>1.174742087894904E-2</v>
      </c>
    </row>
    <row r="80" spans="1:4" x14ac:dyDescent="0.35">
      <c r="A80">
        <v>34</v>
      </c>
      <c r="B80">
        <f t="shared" si="2"/>
        <v>204</v>
      </c>
      <c r="C80">
        <f t="shared" si="3"/>
        <v>2.7358004727543578E-3</v>
      </c>
      <c r="D80">
        <f t="shared" si="4"/>
        <v>1.6424038790292618E-2</v>
      </c>
    </row>
    <row r="81" spans="1:4" x14ac:dyDescent="0.35">
      <c r="A81">
        <v>31</v>
      </c>
      <c r="B81">
        <f t="shared" si="2"/>
        <v>186</v>
      </c>
      <c r="C81">
        <f t="shared" si="3"/>
        <v>2.5573712275074644E-3</v>
      </c>
      <c r="D81">
        <f t="shared" si="4"/>
        <v>1.5353210931119415E-2</v>
      </c>
    </row>
    <row r="82" spans="1:4" x14ac:dyDescent="0.35">
      <c r="A82">
        <v>45</v>
      </c>
      <c r="B82">
        <f t="shared" si="2"/>
        <v>270</v>
      </c>
      <c r="C82">
        <f t="shared" si="3"/>
        <v>2.9946785250911322E-3</v>
      </c>
      <c r="D82">
        <f t="shared" si="4"/>
        <v>1.7974454251509345E-2</v>
      </c>
    </row>
    <row r="83" spans="1:4" x14ac:dyDescent="0.35">
      <c r="A83">
        <v>54</v>
      </c>
      <c r="B83">
        <f t="shared" si="2"/>
        <v>324</v>
      </c>
      <c r="C83">
        <f t="shared" si="3"/>
        <v>2.6843584063534808E-3</v>
      </c>
      <c r="D83">
        <f t="shared" si="4"/>
        <v>1.6106809769363916E-2</v>
      </c>
    </row>
    <row r="84" spans="1:4" x14ac:dyDescent="0.35">
      <c r="A84">
        <v>47</v>
      </c>
      <c r="B84">
        <f t="shared" si="2"/>
        <v>282</v>
      </c>
      <c r="C84">
        <f t="shared" si="3"/>
        <v>2.9647387307596032E-3</v>
      </c>
      <c r="D84">
        <f t="shared" si="4"/>
        <v>1.7793709206086764E-2</v>
      </c>
    </row>
    <row r="85" spans="1:4" x14ac:dyDescent="0.35">
      <c r="A85">
        <v>33</v>
      </c>
      <c r="B85">
        <f t="shared" si="2"/>
        <v>198</v>
      </c>
      <c r="C85">
        <f t="shared" si="3"/>
        <v>2.6804377091894068E-3</v>
      </c>
      <c r="D85">
        <f t="shared" si="4"/>
        <v>1.6091823438743155E-2</v>
      </c>
    </row>
    <row r="86" spans="1:4" x14ac:dyDescent="0.35">
      <c r="A86">
        <v>62</v>
      </c>
      <c r="B86">
        <f t="shared" si="2"/>
        <v>372</v>
      </c>
      <c r="C86">
        <f t="shared" si="3"/>
        <v>2.1205085616706628E-3</v>
      </c>
      <c r="D86">
        <f t="shared" si="4"/>
        <v>1.2718628749021839E-2</v>
      </c>
    </row>
    <row r="87" spans="1:4" x14ac:dyDescent="0.35">
      <c r="A87">
        <v>39</v>
      </c>
      <c r="B87">
        <f t="shared" si="2"/>
        <v>234</v>
      </c>
      <c r="C87">
        <f t="shared" si="3"/>
        <v>2.9390380991182454E-3</v>
      </c>
      <c r="D87">
        <f t="shared" si="4"/>
        <v>1.7642913304264728E-2</v>
      </c>
    </row>
    <row r="88" spans="1:4" x14ac:dyDescent="0.35">
      <c r="A88">
        <v>17</v>
      </c>
      <c r="B88">
        <f t="shared" si="2"/>
        <v>102</v>
      </c>
      <c r="C88">
        <f t="shared" si="3"/>
        <v>1.4648975786861326E-3</v>
      </c>
      <c r="D88">
        <f t="shared" si="4"/>
        <v>8.7937852372554359E-3</v>
      </c>
    </row>
    <row r="89" spans="1:4" x14ac:dyDescent="0.35">
      <c r="A89">
        <v>37</v>
      </c>
      <c r="B89">
        <f t="shared" ref="B89:B152" si="5">+A89*6</f>
        <v>222</v>
      </c>
      <c r="C89">
        <f t="shared" si="3"/>
        <v>2.8735015762396321E-3</v>
      </c>
      <c r="D89">
        <f t="shared" si="4"/>
        <v>1.7250067568621876E-2</v>
      </c>
    </row>
    <row r="90" spans="1:4" x14ac:dyDescent="0.35">
      <c r="A90">
        <v>32</v>
      </c>
      <c r="B90">
        <f t="shared" si="5"/>
        <v>192</v>
      </c>
      <c r="C90">
        <f t="shared" si="3"/>
        <v>2.6208500303945307E-3</v>
      </c>
      <c r="D90">
        <f t="shared" si="4"/>
        <v>1.5734212463988102E-2</v>
      </c>
    </row>
    <row r="91" spans="1:4" x14ac:dyDescent="0.35">
      <c r="A91">
        <v>94</v>
      </c>
      <c r="B91">
        <f t="shared" si="5"/>
        <v>564</v>
      </c>
      <c r="C91">
        <f t="shared" si="3"/>
        <v>2.2414850466181496E-4</v>
      </c>
      <c r="D91">
        <f t="shared" si="4"/>
        <v>1.3409555693075369E-3</v>
      </c>
    </row>
    <row r="92" spans="1:4" x14ac:dyDescent="0.35">
      <c r="A92">
        <v>27</v>
      </c>
      <c r="B92">
        <f t="shared" si="5"/>
        <v>162</v>
      </c>
      <c r="C92">
        <f t="shared" si="3"/>
        <v>2.2717038694291176E-3</v>
      </c>
      <c r="D92">
        <f t="shared" si="4"/>
        <v>1.3638310989435486E-2</v>
      </c>
    </row>
    <row r="93" spans="1:4" x14ac:dyDescent="0.35">
      <c r="A93">
        <v>27</v>
      </c>
      <c r="B93">
        <f t="shared" si="5"/>
        <v>162</v>
      </c>
      <c r="C93">
        <f t="shared" si="3"/>
        <v>2.2717038694291176E-3</v>
      </c>
      <c r="D93">
        <f t="shared" si="4"/>
        <v>1.3638310989435486E-2</v>
      </c>
    </row>
    <row r="94" spans="1:4" x14ac:dyDescent="0.35">
      <c r="A94">
        <v>38</v>
      </c>
      <c r="B94">
        <f t="shared" si="5"/>
        <v>228</v>
      </c>
      <c r="C94">
        <f t="shared" si="3"/>
        <v>2.909047090457138E-3</v>
      </c>
      <c r="D94">
        <f t="shared" si="4"/>
        <v>1.7463179695776189E-2</v>
      </c>
    </row>
    <row r="95" spans="1:4" x14ac:dyDescent="0.35">
      <c r="A95">
        <v>80</v>
      </c>
      <c r="B95">
        <f t="shared" si="5"/>
        <v>480</v>
      </c>
      <c r="C95">
        <f t="shared" si="3"/>
        <v>7.7443450060140371E-4</v>
      </c>
      <c r="D95">
        <f t="shared" si="4"/>
        <v>4.639187435957765E-3</v>
      </c>
    </row>
    <row r="96" spans="1:4" x14ac:dyDescent="0.35">
      <c r="A96">
        <v>60</v>
      </c>
      <c r="B96">
        <f t="shared" si="5"/>
        <v>360</v>
      </c>
      <c r="C96">
        <f t="shared" si="3"/>
        <v>2.2769276552881538E-3</v>
      </c>
      <c r="D96">
        <f t="shared" si="4"/>
        <v>1.3658275598665811E-2</v>
      </c>
    </row>
    <row r="97" spans="1:4" x14ac:dyDescent="0.35">
      <c r="A97">
        <v>21</v>
      </c>
      <c r="B97">
        <f t="shared" si="5"/>
        <v>126</v>
      </c>
      <c r="C97">
        <f t="shared" si="3"/>
        <v>1.7891354131007017E-3</v>
      </c>
      <c r="D97">
        <f t="shared" si="4"/>
        <v>1.074079163197336E-2</v>
      </c>
    </row>
    <row r="98" spans="1:4" x14ac:dyDescent="0.35">
      <c r="A98">
        <v>35</v>
      </c>
      <c r="B98">
        <f t="shared" si="5"/>
        <v>210</v>
      </c>
      <c r="C98">
        <f t="shared" si="3"/>
        <v>2.7866233641601064E-3</v>
      </c>
      <c r="D98">
        <f t="shared" si="4"/>
        <v>1.6728966833221993E-2</v>
      </c>
    </row>
    <row r="99" spans="1:4" x14ac:dyDescent="0.35">
      <c r="A99">
        <v>50</v>
      </c>
      <c r="B99">
        <f t="shared" si="5"/>
        <v>300</v>
      </c>
      <c r="C99">
        <f t="shared" si="3"/>
        <v>2.876102766636906E-3</v>
      </c>
      <c r="D99">
        <f t="shared" si="4"/>
        <v>1.7260010808007362E-2</v>
      </c>
    </row>
    <row r="100" spans="1:4" x14ac:dyDescent="0.35">
      <c r="A100">
        <v>19</v>
      </c>
      <c r="B100">
        <f t="shared" si="5"/>
        <v>114</v>
      </c>
      <c r="C100">
        <f t="shared" si="3"/>
        <v>1.6255297837471188E-3</v>
      </c>
      <c r="D100">
        <f t="shared" si="4"/>
        <v>9.758367367613336E-3</v>
      </c>
    </row>
    <row r="101" spans="1:4" x14ac:dyDescent="0.35">
      <c r="A101">
        <v>34</v>
      </c>
      <c r="B101">
        <f t="shared" si="5"/>
        <v>204</v>
      </c>
      <c r="C101">
        <f t="shared" si="3"/>
        <v>2.7358004727543578E-3</v>
      </c>
      <c r="D101">
        <f t="shared" si="4"/>
        <v>1.6424038790292618E-2</v>
      </c>
    </row>
    <row r="102" spans="1:4" x14ac:dyDescent="0.35">
      <c r="A102">
        <v>34</v>
      </c>
      <c r="B102">
        <f t="shared" si="5"/>
        <v>204</v>
      </c>
      <c r="C102">
        <f t="shared" si="3"/>
        <v>2.7358004727543578E-3</v>
      </c>
      <c r="D102">
        <f t="shared" si="4"/>
        <v>1.6424038790292618E-2</v>
      </c>
    </row>
    <row r="103" spans="1:4" x14ac:dyDescent="0.35">
      <c r="A103">
        <v>95</v>
      </c>
      <c r="B103">
        <f t="shared" si="5"/>
        <v>570</v>
      </c>
      <c r="C103">
        <f t="shared" si="3"/>
        <v>2.0204069741577076E-4</v>
      </c>
      <c r="D103">
        <f t="shared" si="4"/>
        <v>1.2085672809906025E-3</v>
      </c>
    </row>
    <row r="104" spans="1:4" x14ac:dyDescent="0.35">
      <c r="A104">
        <v>39</v>
      </c>
      <c r="B104">
        <f t="shared" si="5"/>
        <v>234</v>
      </c>
      <c r="C104">
        <f t="shared" si="3"/>
        <v>2.9390380991182454E-3</v>
      </c>
      <c r="D104">
        <f t="shared" si="4"/>
        <v>1.7642913304264728E-2</v>
      </c>
    </row>
    <row r="105" spans="1:4" x14ac:dyDescent="0.35">
      <c r="A105">
        <v>44</v>
      </c>
      <c r="B105">
        <f t="shared" si="5"/>
        <v>264</v>
      </c>
      <c r="C105">
        <f t="shared" si="3"/>
        <v>3.0005773587163816E-3</v>
      </c>
      <c r="D105">
        <f t="shared" si="4"/>
        <v>1.8010343969922814E-2</v>
      </c>
    </row>
    <row r="106" spans="1:4" x14ac:dyDescent="0.35">
      <c r="A106">
        <v>74</v>
      </c>
      <c r="B106">
        <f t="shared" si="5"/>
        <v>444</v>
      </c>
      <c r="C106">
        <f t="shared" si="3"/>
        <v>1.1658901757444537E-3</v>
      </c>
      <c r="D106">
        <f t="shared" si="4"/>
        <v>6.9874868707309077E-3</v>
      </c>
    </row>
    <row r="107" spans="1:4" x14ac:dyDescent="0.35">
      <c r="A107">
        <v>38</v>
      </c>
      <c r="B107">
        <f t="shared" si="5"/>
        <v>228</v>
      </c>
      <c r="C107">
        <f t="shared" si="3"/>
        <v>2.909047090457138E-3</v>
      </c>
      <c r="D107">
        <f t="shared" si="4"/>
        <v>1.7463179695776189E-2</v>
      </c>
    </row>
    <row r="108" spans="1:4" x14ac:dyDescent="0.35">
      <c r="A108">
        <v>42</v>
      </c>
      <c r="B108">
        <f t="shared" si="5"/>
        <v>252</v>
      </c>
      <c r="C108">
        <f t="shared" si="3"/>
        <v>2.9940532847701176E-3</v>
      </c>
      <c r="D108">
        <f t="shared" si="4"/>
        <v>1.7972064148071346E-2</v>
      </c>
    </row>
    <row r="109" spans="1:4" x14ac:dyDescent="0.35">
      <c r="A109">
        <v>30</v>
      </c>
      <c r="B109">
        <f t="shared" si="5"/>
        <v>180</v>
      </c>
      <c r="C109">
        <f t="shared" si="3"/>
        <v>2.4903508215831029E-3</v>
      </c>
      <c r="D109">
        <f t="shared" si="4"/>
        <v>1.4950918620263041E-2</v>
      </c>
    </row>
    <row r="110" spans="1:4" x14ac:dyDescent="0.35">
      <c r="A110">
        <v>18</v>
      </c>
      <c r="B110">
        <f t="shared" si="5"/>
        <v>108</v>
      </c>
      <c r="C110">
        <f t="shared" si="3"/>
        <v>1.5446977710887664E-3</v>
      </c>
      <c r="D110">
        <f t="shared" si="4"/>
        <v>9.2729791222596596E-3</v>
      </c>
    </row>
    <row r="111" spans="1:4" x14ac:dyDescent="0.35">
      <c r="A111">
        <v>70</v>
      </c>
      <c r="B111">
        <f t="shared" si="5"/>
        <v>420</v>
      </c>
      <c r="C111">
        <f t="shared" si="3"/>
        <v>1.47031141681388E-3</v>
      </c>
      <c r="D111">
        <f t="shared" si="4"/>
        <v>8.8144690492011884E-3</v>
      </c>
    </row>
    <row r="112" spans="1:4" x14ac:dyDescent="0.35">
      <c r="A112">
        <v>40</v>
      </c>
      <c r="B112">
        <f t="shared" si="5"/>
        <v>240</v>
      </c>
      <c r="C112">
        <f t="shared" si="3"/>
        <v>2.9632946232398222E-3</v>
      </c>
      <c r="D112">
        <f t="shared" si="4"/>
        <v>1.7788188866973635E-2</v>
      </c>
    </row>
    <row r="113" spans="1:4" x14ac:dyDescent="0.35">
      <c r="A113">
        <v>50</v>
      </c>
      <c r="B113">
        <f t="shared" si="5"/>
        <v>300</v>
      </c>
      <c r="C113">
        <f t="shared" si="3"/>
        <v>2.876102766636906E-3</v>
      </c>
      <c r="D113">
        <f t="shared" si="4"/>
        <v>1.7260010808007362E-2</v>
      </c>
    </row>
    <row r="114" spans="1:4" x14ac:dyDescent="0.35">
      <c r="A114">
        <v>40</v>
      </c>
      <c r="B114">
        <f t="shared" si="5"/>
        <v>240</v>
      </c>
      <c r="C114">
        <f t="shared" si="3"/>
        <v>2.9632946232398222E-3</v>
      </c>
      <c r="D114">
        <f t="shared" si="4"/>
        <v>1.7788188866973635E-2</v>
      </c>
    </row>
    <row r="115" spans="1:4" x14ac:dyDescent="0.35">
      <c r="A115">
        <v>19</v>
      </c>
      <c r="B115">
        <f t="shared" si="5"/>
        <v>114</v>
      </c>
      <c r="C115">
        <f t="shared" si="3"/>
        <v>1.6255297837471188E-3</v>
      </c>
      <c r="D115">
        <f t="shared" si="4"/>
        <v>9.758367367613336E-3</v>
      </c>
    </row>
    <row r="116" spans="1:4" x14ac:dyDescent="0.35">
      <c r="A116">
        <v>73</v>
      </c>
      <c r="B116">
        <f t="shared" si="5"/>
        <v>438</v>
      </c>
      <c r="C116">
        <f t="shared" si="3"/>
        <v>1.2392896865311507E-3</v>
      </c>
      <c r="D116">
        <f t="shared" si="4"/>
        <v>7.4279352753654189E-3</v>
      </c>
    </row>
    <row r="117" spans="1:4" x14ac:dyDescent="0.35">
      <c r="A117">
        <v>18</v>
      </c>
      <c r="B117">
        <f t="shared" si="5"/>
        <v>108</v>
      </c>
      <c r="C117">
        <f t="shared" si="3"/>
        <v>1.5446977710887664E-3</v>
      </c>
      <c r="D117">
        <f t="shared" si="4"/>
        <v>9.2729791222596596E-3</v>
      </c>
    </row>
    <row r="118" spans="1:4" x14ac:dyDescent="0.35">
      <c r="A118">
        <v>27</v>
      </c>
      <c r="B118">
        <f t="shared" si="5"/>
        <v>162</v>
      </c>
      <c r="C118">
        <f t="shared" si="3"/>
        <v>2.2717038694291176E-3</v>
      </c>
      <c r="D118">
        <f t="shared" si="4"/>
        <v>1.3638310989435486E-2</v>
      </c>
    </row>
    <row r="119" spans="1:4" x14ac:dyDescent="0.35">
      <c r="A119">
        <v>59</v>
      </c>
      <c r="B119">
        <f t="shared" si="5"/>
        <v>354</v>
      </c>
      <c r="C119">
        <f t="shared" si="3"/>
        <v>2.3522125450312218E-3</v>
      </c>
      <c r="D119">
        <f t="shared" si="4"/>
        <v>1.4110595566360382E-2</v>
      </c>
    </row>
    <row r="120" spans="1:4" x14ac:dyDescent="0.35">
      <c r="A120">
        <v>18</v>
      </c>
      <c r="B120">
        <f t="shared" si="5"/>
        <v>108</v>
      </c>
      <c r="C120">
        <f t="shared" si="3"/>
        <v>1.5446977710887664E-3</v>
      </c>
      <c r="D120">
        <f t="shared" si="4"/>
        <v>9.2729791222596596E-3</v>
      </c>
    </row>
    <row r="121" spans="1:4" x14ac:dyDescent="0.35">
      <c r="A121">
        <v>49</v>
      </c>
      <c r="B121">
        <f t="shared" si="5"/>
        <v>294</v>
      </c>
      <c r="C121">
        <f t="shared" si="3"/>
        <v>2.9112751693003208E-3</v>
      </c>
      <c r="D121">
        <f t="shared" si="4"/>
        <v>1.747169677129003E-2</v>
      </c>
    </row>
    <row r="122" spans="1:4" x14ac:dyDescent="0.35">
      <c r="A122">
        <v>55</v>
      </c>
      <c r="B122">
        <f t="shared" si="5"/>
        <v>330</v>
      </c>
      <c r="C122">
        <f t="shared" si="3"/>
        <v>2.6250489593514963E-3</v>
      </c>
      <c r="D122">
        <f t="shared" si="4"/>
        <v>1.5750262013853038E-2</v>
      </c>
    </row>
    <row r="123" spans="1:4" x14ac:dyDescent="0.35">
      <c r="A123">
        <v>85</v>
      </c>
      <c r="B123">
        <f t="shared" si="5"/>
        <v>510</v>
      </c>
      <c r="C123">
        <f t="shared" si="3"/>
        <v>5.2070362147512599E-4</v>
      </c>
      <c r="D123">
        <f t="shared" si="4"/>
        <v>3.1178617539982367E-3</v>
      </c>
    </row>
    <row r="124" spans="1:4" x14ac:dyDescent="0.35">
      <c r="A124">
        <v>61</v>
      </c>
      <c r="B124">
        <f t="shared" si="5"/>
        <v>366</v>
      </c>
      <c r="C124">
        <f t="shared" si="3"/>
        <v>2.1995662882409298E-3</v>
      </c>
      <c r="D124">
        <f t="shared" si="4"/>
        <v>1.3193525287645514E-2</v>
      </c>
    </row>
    <row r="125" spans="1:4" x14ac:dyDescent="0.35">
      <c r="A125">
        <v>48</v>
      </c>
      <c r="B125">
        <f t="shared" si="5"/>
        <v>288</v>
      </c>
      <c r="C125">
        <f t="shared" si="3"/>
        <v>2.9408797385802776E-3</v>
      </c>
      <c r="D125">
        <f t="shared" si="4"/>
        <v>1.7649953229498132E-2</v>
      </c>
    </row>
    <row r="126" spans="1:4" x14ac:dyDescent="0.35">
      <c r="A126">
        <v>76</v>
      </c>
      <c r="B126">
        <f t="shared" si="5"/>
        <v>456</v>
      </c>
      <c r="C126">
        <f t="shared" si="3"/>
        <v>1.0255874914290428E-3</v>
      </c>
      <c r="D126">
        <f t="shared" si="4"/>
        <v>6.1456830306634751E-3</v>
      </c>
    </row>
    <row r="127" spans="1:4" x14ac:dyDescent="0.35">
      <c r="A127">
        <v>65</v>
      </c>
      <c r="B127">
        <f t="shared" si="5"/>
        <v>390</v>
      </c>
      <c r="C127">
        <f t="shared" si="3"/>
        <v>1.876894547200518E-3</v>
      </c>
      <c r="D127">
        <f t="shared" si="4"/>
        <v>1.1255513930189932E-2</v>
      </c>
    </row>
    <row r="128" spans="1:4" x14ac:dyDescent="0.35">
      <c r="A128">
        <v>27</v>
      </c>
      <c r="B128">
        <f t="shared" si="5"/>
        <v>162</v>
      </c>
      <c r="C128">
        <f t="shared" si="3"/>
        <v>2.2717038694291176E-3</v>
      </c>
      <c r="D128">
        <f t="shared" si="4"/>
        <v>1.3638310989435486E-2</v>
      </c>
    </row>
    <row r="129" spans="1:4" x14ac:dyDescent="0.35">
      <c r="A129">
        <v>52</v>
      </c>
      <c r="B129">
        <f t="shared" si="5"/>
        <v>312</v>
      </c>
      <c r="C129">
        <f t="shared" si="3"/>
        <v>2.7899225365679396E-3</v>
      </c>
      <c r="D129">
        <f t="shared" si="4"/>
        <v>1.6741577855420551E-2</v>
      </c>
    </row>
    <row r="130" spans="1:4" x14ac:dyDescent="0.35">
      <c r="A130">
        <v>18</v>
      </c>
      <c r="B130">
        <f t="shared" si="5"/>
        <v>108</v>
      </c>
      <c r="C130">
        <f t="shared" si="3"/>
        <v>1.5446977710887664E-3</v>
      </c>
      <c r="D130">
        <f t="shared" si="4"/>
        <v>9.2729791222596596E-3</v>
      </c>
    </row>
    <row r="131" spans="1:4" x14ac:dyDescent="0.35">
      <c r="A131">
        <v>27</v>
      </c>
      <c r="B131">
        <f t="shared" si="5"/>
        <v>162</v>
      </c>
      <c r="C131">
        <f t="shared" si="3"/>
        <v>2.2717038694291176E-3</v>
      </c>
      <c r="D131">
        <f t="shared" si="4"/>
        <v>1.3638310989435486E-2</v>
      </c>
    </row>
    <row r="132" spans="1:4" x14ac:dyDescent="0.35">
      <c r="A132">
        <v>42</v>
      </c>
      <c r="B132">
        <f t="shared" si="5"/>
        <v>252</v>
      </c>
      <c r="C132">
        <f t="shared" ref="C132:C163" si="6">+_xlfn.NORM.DIST(B132,$E$9,$E$3,0)</f>
        <v>2.9940532847701176E-3</v>
      </c>
      <c r="D132">
        <f t="shared" ref="D132:D163" si="7">+_xlfn.NORM.DIST(A132,$F$9,$F$3,0)</f>
        <v>1.7972064148071346E-2</v>
      </c>
    </row>
    <row r="133" spans="1:4" x14ac:dyDescent="0.35">
      <c r="A133">
        <v>59</v>
      </c>
      <c r="B133">
        <f t="shared" si="5"/>
        <v>354</v>
      </c>
      <c r="C133">
        <f t="shared" si="6"/>
        <v>2.3522125450312218E-3</v>
      </c>
      <c r="D133">
        <f t="shared" si="7"/>
        <v>1.4110595566360382E-2</v>
      </c>
    </row>
    <row r="134" spans="1:4" x14ac:dyDescent="0.35">
      <c r="A134">
        <v>26</v>
      </c>
      <c r="B134">
        <f t="shared" si="5"/>
        <v>156</v>
      </c>
      <c r="C134">
        <f t="shared" si="6"/>
        <v>2.1942145227243338E-3</v>
      </c>
      <c r="D134">
        <f t="shared" si="7"/>
        <v>1.3173072116400498E-2</v>
      </c>
    </row>
    <row r="135" spans="1:4" x14ac:dyDescent="0.35">
      <c r="A135">
        <v>43</v>
      </c>
      <c r="B135">
        <f t="shared" si="5"/>
        <v>258</v>
      </c>
      <c r="C135">
        <f t="shared" si="6"/>
        <v>3.0003685202143983E-3</v>
      </c>
      <c r="D135">
        <f t="shared" si="7"/>
        <v>1.80095456426119E-2</v>
      </c>
    </row>
    <row r="136" spans="1:4" x14ac:dyDescent="0.35">
      <c r="A136">
        <v>24</v>
      </c>
      <c r="B136">
        <f t="shared" si="5"/>
        <v>144</v>
      </c>
      <c r="C136">
        <f t="shared" si="6"/>
        <v>2.0346011139106765E-3</v>
      </c>
      <c r="D136">
        <f t="shared" si="7"/>
        <v>1.2214716565804607E-2</v>
      </c>
    </row>
    <row r="137" spans="1:4" x14ac:dyDescent="0.35">
      <c r="A137">
        <v>18</v>
      </c>
      <c r="B137">
        <f t="shared" si="5"/>
        <v>108</v>
      </c>
      <c r="C137">
        <f t="shared" si="6"/>
        <v>1.5446977710887664E-3</v>
      </c>
      <c r="D137">
        <f t="shared" si="7"/>
        <v>9.2729791222596596E-3</v>
      </c>
    </row>
    <row r="138" spans="1:4" x14ac:dyDescent="0.35">
      <c r="A138">
        <v>18</v>
      </c>
      <c r="B138">
        <f t="shared" si="5"/>
        <v>108</v>
      </c>
      <c r="C138">
        <f t="shared" si="6"/>
        <v>1.5446977710887664E-3</v>
      </c>
      <c r="D138">
        <f t="shared" si="7"/>
        <v>9.2729791222596596E-3</v>
      </c>
    </row>
    <row r="139" spans="1:4" x14ac:dyDescent="0.35">
      <c r="A139">
        <v>27</v>
      </c>
      <c r="B139">
        <f t="shared" si="5"/>
        <v>162</v>
      </c>
      <c r="C139">
        <f t="shared" si="6"/>
        <v>2.2717038694291176E-3</v>
      </c>
      <c r="D139">
        <f t="shared" si="7"/>
        <v>1.3638310989435486E-2</v>
      </c>
    </row>
    <row r="140" spans="1:4" x14ac:dyDescent="0.35">
      <c r="A140">
        <v>50</v>
      </c>
      <c r="B140">
        <f t="shared" si="5"/>
        <v>300</v>
      </c>
      <c r="C140">
        <f t="shared" si="6"/>
        <v>2.876102766636906E-3</v>
      </c>
      <c r="D140">
        <f t="shared" si="7"/>
        <v>1.7260010808007362E-2</v>
      </c>
    </row>
    <row r="141" spans="1:4" x14ac:dyDescent="0.35">
      <c r="A141">
        <v>54</v>
      </c>
      <c r="B141">
        <f t="shared" si="5"/>
        <v>324</v>
      </c>
      <c r="C141">
        <f t="shared" si="6"/>
        <v>2.6843584063534808E-3</v>
      </c>
      <c r="D141">
        <f t="shared" si="7"/>
        <v>1.6106809769363916E-2</v>
      </c>
    </row>
    <row r="142" spans="1:4" x14ac:dyDescent="0.35">
      <c r="A142">
        <v>32</v>
      </c>
      <c r="B142">
        <f t="shared" si="5"/>
        <v>192</v>
      </c>
      <c r="C142">
        <f t="shared" si="6"/>
        <v>2.6208500303945307E-3</v>
      </c>
      <c r="D142">
        <f t="shared" si="7"/>
        <v>1.5734212463988102E-2</v>
      </c>
    </row>
    <row r="143" spans="1:4" x14ac:dyDescent="0.35">
      <c r="A143">
        <v>37</v>
      </c>
      <c r="B143">
        <f t="shared" si="5"/>
        <v>222</v>
      </c>
      <c r="C143">
        <f t="shared" si="6"/>
        <v>2.8735015762396321E-3</v>
      </c>
      <c r="D143">
        <f t="shared" si="7"/>
        <v>1.7250067568621876E-2</v>
      </c>
    </row>
    <row r="144" spans="1:4" x14ac:dyDescent="0.35">
      <c r="A144">
        <v>80</v>
      </c>
      <c r="B144">
        <f t="shared" si="5"/>
        <v>480</v>
      </c>
      <c r="C144">
        <f t="shared" si="6"/>
        <v>7.7443450060140371E-4</v>
      </c>
      <c r="D144">
        <f t="shared" si="7"/>
        <v>4.639187435957765E-3</v>
      </c>
    </row>
    <row r="145" spans="1:4" x14ac:dyDescent="0.35">
      <c r="A145">
        <v>54</v>
      </c>
      <c r="B145">
        <f t="shared" si="5"/>
        <v>324</v>
      </c>
      <c r="C145">
        <f t="shared" si="6"/>
        <v>2.6843584063534808E-3</v>
      </c>
      <c r="D145">
        <f t="shared" si="7"/>
        <v>1.6106809769363916E-2</v>
      </c>
    </row>
    <row r="146" spans="1:4" x14ac:dyDescent="0.35">
      <c r="A146">
        <v>38</v>
      </c>
      <c r="B146">
        <f t="shared" si="5"/>
        <v>228</v>
      </c>
      <c r="C146">
        <f t="shared" si="6"/>
        <v>2.909047090457138E-3</v>
      </c>
      <c r="D146">
        <f t="shared" si="7"/>
        <v>1.7463179695776189E-2</v>
      </c>
    </row>
    <row r="147" spans="1:4" x14ac:dyDescent="0.35">
      <c r="A147">
        <v>60</v>
      </c>
      <c r="B147">
        <f t="shared" si="5"/>
        <v>360</v>
      </c>
      <c r="C147">
        <f t="shared" si="6"/>
        <v>2.2769276552881538E-3</v>
      </c>
      <c r="D147">
        <f t="shared" si="7"/>
        <v>1.3658275598665811E-2</v>
      </c>
    </row>
    <row r="148" spans="1:4" x14ac:dyDescent="0.35">
      <c r="A148">
        <v>37</v>
      </c>
      <c r="B148">
        <f t="shared" si="5"/>
        <v>222</v>
      </c>
      <c r="C148">
        <f t="shared" si="6"/>
        <v>2.8735015762396321E-3</v>
      </c>
      <c r="D148">
        <f t="shared" si="7"/>
        <v>1.7250067568621876E-2</v>
      </c>
    </row>
    <row r="149" spans="1:4" x14ac:dyDescent="0.35">
      <c r="A149">
        <v>62</v>
      </c>
      <c r="B149">
        <f t="shared" si="5"/>
        <v>372</v>
      </c>
      <c r="C149">
        <f t="shared" si="6"/>
        <v>2.1205085616706628E-3</v>
      </c>
      <c r="D149">
        <f t="shared" si="7"/>
        <v>1.2718628749021839E-2</v>
      </c>
    </row>
    <row r="150" spans="1:4" x14ac:dyDescent="0.35">
      <c r="A150">
        <v>98</v>
      </c>
      <c r="B150">
        <f t="shared" si="5"/>
        <v>588</v>
      </c>
      <c r="C150">
        <f t="shared" si="6"/>
        <v>1.4616345959466936E-4</v>
      </c>
      <c r="D150">
        <f t="shared" si="7"/>
        <v>8.7403111594509949E-4</v>
      </c>
    </row>
    <row r="151" spans="1:4" x14ac:dyDescent="0.35">
      <c r="A151">
        <v>40</v>
      </c>
      <c r="B151">
        <f t="shared" si="5"/>
        <v>240</v>
      </c>
      <c r="C151">
        <f t="shared" si="6"/>
        <v>2.9632946232398222E-3</v>
      </c>
      <c r="D151">
        <f t="shared" si="7"/>
        <v>1.7788188866973635E-2</v>
      </c>
    </row>
    <row r="152" spans="1:4" x14ac:dyDescent="0.35">
      <c r="A152">
        <v>20</v>
      </c>
      <c r="B152">
        <f t="shared" si="5"/>
        <v>120</v>
      </c>
      <c r="C152">
        <f t="shared" si="6"/>
        <v>1.7071099563843992E-3</v>
      </c>
      <c r="D152">
        <f t="shared" si="7"/>
        <v>1.0248245020797291E-2</v>
      </c>
    </row>
    <row r="153" spans="1:4" x14ac:dyDescent="0.35">
      <c r="A153">
        <v>100</v>
      </c>
      <c r="B153">
        <f t="shared" ref="B153:B163" si="8">+A153*6</f>
        <v>600</v>
      </c>
      <c r="C153">
        <f t="shared" si="6"/>
        <v>1.1659534554480019E-4</v>
      </c>
      <c r="D153">
        <f t="shared" si="7"/>
        <v>6.9705954017042161E-4</v>
      </c>
    </row>
    <row r="154" spans="1:4" x14ac:dyDescent="0.35">
      <c r="A154">
        <v>63</v>
      </c>
      <c r="B154">
        <f t="shared" si="8"/>
        <v>378</v>
      </c>
      <c r="C154">
        <f t="shared" si="6"/>
        <v>2.0401314855111913E-3</v>
      </c>
      <c r="D154">
        <f t="shared" si="7"/>
        <v>1.2235851069525672E-2</v>
      </c>
    </row>
    <row r="155" spans="1:4" x14ac:dyDescent="0.35">
      <c r="A155">
        <v>13</v>
      </c>
      <c r="B155">
        <f t="shared" si="8"/>
        <v>78</v>
      </c>
      <c r="C155">
        <f t="shared" si="6"/>
        <v>1.1609506333843788E-3</v>
      </c>
      <c r="D155">
        <f t="shared" si="7"/>
        <v>6.9686185859615347E-3</v>
      </c>
    </row>
    <row r="156" spans="1:4" x14ac:dyDescent="0.35">
      <c r="A156">
        <v>58</v>
      </c>
      <c r="B156">
        <f t="shared" si="8"/>
        <v>348</v>
      </c>
      <c r="C156">
        <f t="shared" si="6"/>
        <v>2.425040769789469E-3</v>
      </c>
      <c r="D156">
        <f t="shared" si="7"/>
        <v>1.454820030286171E-2</v>
      </c>
    </row>
    <row r="157" spans="1:4" x14ac:dyDescent="0.35">
      <c r="A157">
        <v>61</v>
      </c>
      <c r="B157">
        <f t="shared" si="8"/>
        <v>366</v>
      </c>
      <c r="C157">
        <f t="shared" si="6"/>
        <v>2.1995662882409298E-3</v>
      </c>
      <c r="D157">
        <f t="shared" si="7"/>
        <v>1.3193525287645514E-2</v>
      </c>
    </row>
    <row r="158" spans="1:4" x14ac:dyDescent="0.35">
      <c r="A158">
        <v>32</v>
      </c>
      <c r="B158">
        <f t="shared" si="8"/>
        <v>192</v>
      </c>
      <c r="C158">
        <f t="shared" si="6"/>
        <v>2.6208500303945307E-3</v>
      </c>
      <c r="D158">
        <f t="shared" si="7"/>
        <v>1.5734212463988102E-2</v>
      </c>
    </row>
    <row r="159" spans="1:4" x14ac:dyDescent="0.35">
      <c r="A159">
        <v>21</v>
      </c>
      <c r="B159">
        <f t="shared" si="8"/>
        <v>126</v>
      </c>
      <c r="C159">
        <f t="shared" si="6"/>
        <v>1.7891354131007017E-3</v>
      </c>
      <c r="D159">
        <f t="shared" si="7"/>
        <v>1.074079163197336E-2</v>
      </c>
    </row>
    <row r="160" spans="1:4" x14ac:dyDescent="0.35">
      <c r="A160">
        <v>67</v>
      </c>
      <c r="B160">
        <f t="shared" si="8"/>
        <v>402</v>
      </c>
      <c r="C160">
        <f t="shared" si="6"/>
        <v>1.7127035479671652E-3</v>
      </c>
      <c r="D160">
        <f t="shared" si="7"/>
        <v>1.0269618166176279E-2</v>
      </c>
    </row>
    <row r="161" spans="1:4" x14ac:dyDescent="0.35">
      <c r="A161">
        <v>40</v>
      </c>
      <c r="B161">
        <f t="shared" si="8"/>
        <v>240</v>
      </c>
      <c r="C161">
        <f t="shared" si="6"/>
        <v>2.9632946232398222E-3</v>
      </c>
      <c r="D161">
        <f t="shared" si="7"/>
        <v>1.7788188866973635E-2</v>
      </c>
    </row>
    <row r="162" spans="1:4" x14ac:dyDescent="0.35">
      <c r="A162">
        <v>21</v>
      </c>
      <c r="B162">
        <f t="shared" si="8"/>
        <v>126</v>
      </c>
      <c r="C162">
        <f t="shared" si="6"/>
        <v>1.7891354131007017E-3</v>
      </c>
      <c r="D162">
        <f t="shared" si="7"/>
        <v>1.074079163197336E-2</v>
      </c>
    </row>
    <row r="163" spans="1:4" x14ac:dyDescent="0.35">
      <c r="A163">
        <v>23</v>
      </c>
      <c r="B163">
        <f t="shared" si="8"/>
        <v>138</v>
      </c>
      <c r="C163">
        <f t="shared" si="6"/>
        <v>1.9532242307437756E-3</v>
      </c>
      <c r="D163">
        <f t="shared" si="7"/>
        <v>1.1726090409926058E-2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opLeftCell="A141" workbookViewId="0">
      <selection activeCell="B113" sqref="B113:B162"/>
    </sheetView>
  </sheetViews>
  <sheetFormatPr baseColWidth="10" defaultRowHeight="14.5" x14ac:dyDescent="0.35"/>
  <cols>
    <col min="3" max="3" width="12.1796875" customWidth="1"/>
    <col min="4" max="4" width="12.90625" bestFit="1" customWidth="1"/>
    <col min="5" max="5" width="15.90625" bestFit="1" customWidth="1"/>
    <col min="6" max="6" width="11.1796875" bestFit="1" customWidth="1"/>
  </cols>
  <sheetData>
    <row r="1" spans="1:6" x14ac:dyDescent="0.35">
      <c r="A1" s="1" t="s">
        <v>39</v>
      </c>
      <c r="B1" s="1" t="s">
        <v>0</v>
      </c>
      <c r="C1" s="2" t="s">
        <v>3</v>
      </c>
      <c r="D1" s="2" t="s">
        <v>1</v>
      </c>
      <c r="E1" s="2" t="s">
        <v>4</v>
      </c>
      <c r="F1" s="2" t="s">
        <v>2</v>
      </c>
    </row>
    <row r="2" spans="1:6" x14ac:dyDescent="0.35">
      <c r="A2">
        <v>38</v>
      </c>
      <c r="B2">
        <f>114*3</f>
        <v>342</v>
      </c>
      <c r="C2">
        <f>+_xlfn.NORM.DIST(B2,$E$6,$E$2,0)</f>
        <v>1.3799828738339066E-3</v>
      </c>
      <c r="D2">
        <f>+_xlfn.NORM.DIST(A2,$F$6,$F$2,0)</f>
        <v>1.2419845864505161E-2</v>
      </c>
      <c r="E2">
        <f>_xlfn.STDEV.S(B2:B162)</f>
        <v>242.79927009570318</v>
      </c>
      <c r="F2">
        <f>+_xlfn.STDEV.S(A2:A162)</f>
        <v>26.977696677300351</v>
      </c>
    </row>
    <row r="3" spans="1:6" x14ac:dyDescent="0.35">
      <c r="A3">
        <v>7</v>
      </c>
      <c r="B3">
        <v>63</v>
      </c>
      <c r="C3">
        <f t="shared" ref="C3:C66" si="0">+_xlfn.NORM.DIST(B3,$E$6,$E$2,0)</f>
        <v>3.616764638855597E-4</v>
      </c>
      <c r="D3">
        <f t="shared" ref="D3:D66" si="1">+_xlfn.NORM.DIST(A3,$F$6,$F$2,0)</f>
        <v>3.2550881749700378E-3</v>
      </c>
    </row>
    <row r="4" spans="1:6" x14ac:dyDescent="0.35">
      <c r="A4">
        <v>33</v>
      </c>
      <c r="B4">
        <f>99*3</f>
        <v>297</v>
      </c>
      <c r="C4">
        <f t="shared" si="0"/>
        <v>1.2157993559416521E-3</v>
      </c>
      <c r="D4">
        <f t="shared" si="1"/>
        <v>1.0942194203474871E-2</v>
      </c>
    </row>
    <row r="5" spans="1:6" x14ac:dyDescent="0.35">
      <c r="A5">
        <v>30</v>
      </c>
      <c r="B5">
        <f>A5*9</f>
        <v>270</v>
      </c>
      <c r="C5">
        <f t="shared" si="0"/>
        <v>1.1083939095054281E-3</v>
      </c>
      <c r="D5">
        <f t="shared" si="1"/>
        <v>9.9755451855488512E-3</v>
      </c>
      <c r="E5" t="s">
        <v>8</v>
      </c>
      <c r="F5" t="s">
        <v>7</v>
      </c>
    </row>
    <row r="6" spans="1:6" x14ac:dyDescent="0.35">
      <c r="A6">
        <v>40</v>
      </c>
      <c r="B6">
        <f>A6*9</f>
        <v>360</v>
      </c>
      <c r="C6">
        <f t="shared" si="0"/>
        <v>1.437809449139224E-3</v>
      </c>
      <c r="D6">
        <f t="shared" si="1"/>
        <v>1.2940285042253016E-2</v>
      </c>
      <c r="E6">
        <f>+AVERAGE(B2:B162)</f>
        <v>485.44099378881987</v>
      </c>
      <c r="F6">
        <f>+AVERAGE(A2:A162)</f>
        <v>53.937888198757761</v>
      </c>
    </row>
    <row r="7" spans="1:6" x14ac:dyDescent="0.35">
      <c r="A7">
        <v>14</v>
      </c>
      <c r="B7">
        <f t="shared" ref="B7:B70" si="2">A7*9</f>
        <v>126</v>
      </c>
      <c r="C7">
        <f t="shared" si="0"/>
        <v>5.4924195996624409E-4</v>
      </c>
      <c r="D7">
        <f t="shared" si="1"/>
        <v>4.9431776396961979E-3</v>
      </c>
    </row>
    <row r="8" spans="1:6" x14ac:dyDescent="0.35">
      <c r="A8">
        <v>66</v>
      </c>
      <c r="B8">
        <f t="shared" si="2"/>
        <v>594</v>
      </c>
      <c r="C8">
        <f t="shared" si="0"/>
        <v>1.4867999562703286E-3</v>
      </c>
      <c r="D8">
        <f t="shared" si="1"/>
        <v>1.3381199606432958E-2</v>
      </c>
    </row>
    <row r="9" spans="1:6" x14ac:dyDescent="0.35">
      <c r="A9">
        <v>25</v>
      </c>
      <c r="B9">
        <f t="shared" si="2"/>
        <v>225</v>
      </c>
      <c r="C9">
        <f t="shared" si="0"/>
        <v>9.2430078988447767E-4</v>
      </c>
      <c r="D9">
        <f t="shared" si="1"/>
        <v>8.3187071089602972E-3</v>
      </c>
      <c r="F9" t="s">
        <v>11</v>
      </c>
    </row>
    <row r="10" spans="1:6" x14ac:dyDescent="0.35">
      <c r="A10">
        <v>22</v>
      </c>
      <c r="B10">
        <f t="shared" si="2"/>
        <v>198</v>
      </c>
      <c r="C10">
        <f t="shared" si="0"/>
        <v>8.1531256346246376E-4</v>
      </c>
      <c r="D10">
        <f t="shared" si="1"/>
        <v>7.3378130711621746E-3</v>
      </c>
      <c r="F10">
        <f>+F2/F6</f>
        <v>0.50016227142392411</v>
      </c>
    </row>
    <row r="11" spans="1:6" x14ac:dyDescent="0.35">
      <c r="A11">
        <v>18</v>
      </c>
      <c r="B11">
        <f t="shared" si="2"/>
        <v>162</v>
      </c>
      <c r="C11">
        <f t="shared" si="0"/>
        <v>6.7657777143172399E-4</v>
      </c>
      <c r="D11">
        <f t="shared" si="1"/>
        <v>6.0891999428855162E-3</v>
      </c>
    </row>
    <row r="12" spans="1:6" x14ac:dyDescent="0.35">
      <c r="A12">
        <v>31</v>
      </c>
      <c r="B12">
        <f t="shared" si="2"/>
        <v>279</v>
      </c>
      <c r="C12">
        <f t="shared" si="0"/>
        <v>1.1446695119210228E-3</v>
      </c>
      <c r="D12">
        <f t="shared" si="1"/>
        <v>1.0302025607289206E-2</v>
      </c>
    </row>
    <row r="13" spans="1:6" x14ac:dyDescent="0.35">
      <c r="A13">
        <v>47</v>
      </c>
      <c r="B13">
        <f t="shared" si="2"/>
        <v>423</v>
      </c>
      <c r="C13">
        <f t="shared" si="0"/>
        <v>1.5896488849351212E-3</v>
      </c>
      <c r="D13">
        <f t="shared" si="1"/>
        <v>1.4306839964416092E-2</v>
      </c>
      <c r="E13" t="s">
        <v>16</v>
      </c>
    </row>
    <row r="14" spans="1:6" x14ac:dyDescent="0.35">
      <c r="A14">
        <v>11</v>
      </c>
      <c r="B14">
        <f t="shared" si="2"/>
        <v>99</v>
      </c>
      <c r="C14">
        <f t="shared" si="0"/>
        <v>4.6300169198191669E-4</v>
      </c>
      <c r="D14">
        <f t="shared" si="1"/>
        <v>4.1670152278372504E-3</v>
      </c>
      <c r="E14">
        <f>SKEW(B2:B162)</f>
        <v>0.87819103299904899</v>
      </c>
    </row>
    <row r="15" spans="1:6" x14ac:dyDescent="0.35">
      <c r="A15">
        <v>8</v>
      </c>
      <c r="B15">
        <f t="shared" si="2"/>
        <v>72</v>
      </c>
      <c r="C15">
        <f t="shared" si="0"/>
        <v>3.8550580197119899E-4</v>
      </c>
      <c r="D15">
        <f t="shared" si="1"/>
        <v>3.4695522177407897E-3</v>
      </c>
    </row>
    <row r="16" spans="1:6" x14ac:dyDescent="0.35">
      <c r="A16">
        <v>58</v>
      </c>
      <c r="B16">
        <f t="shared" si="2"/>
        <v>522</v>
      </c>
      <c r="C16">
        <f t="shared" si="0"/>
        <v>1.6245739288411919E-3</v>
      </c>
      <c r="D16">
        <f t="shared" si="1"/>
        <v>1.4621165359570729E-2</v>
      </c>
      <c r="E16" t="s">
        <v>13</v>
      </c>
    </row>
    <row r="17" spans="1:9" x14ac:dyDescent="0.35">
      <c r="A17">
        <v>26</v>
      </c>
      <c r="B17">
        <f t="shared" si="2"/>
        <v>234</v>
      </c>
      <c r="C17">
        <f t="shared" si="0"/>
        <v>9.6113177758990864E-4</v>
      </c>
      <c r="D17">
        <f t="shared" si="1"/>
        <v>8.6501859983091796E-3</v>
      </c>
      <c r="E17">
        <f>KURT(B2:B162)</f>
        <v>0.66413543411863518</v>
      </c>
    </row>
    <row r="18" spans="1:9" x14ac:dyDescent="0.35">
      <c r="A18">
        <v>43</v>
      </c>
      <c r="B18">
        <f t="shared" si="2"/>
        <v>387</v>
      </c>
      <c r="C18">
        <f t="shared" si="0"/>
        <v>1.5134474554945512E-3</v>
      </c>
      <c r="D18">
        <f t="shared" si="1"/>
        <v>1.362102709945096E-2</v>
      </c>
    </row>
    <row r="19" spans="1:9" x14ac:dyDescent="0.35">
      <c r="A19">
        <v>26</v>
      </c>
      <c r="B19">
        <f t="shared" si="2"/>
        <v>234</v>
      </c>
      <c r="C19">
        <f t="shared" si="0"/>
        <v>9.6113177758990864E-4</v>
      </c>
      <c r="D19">
        <f t="shared" si="1"/>
        <v>8.6501859983091796E-3</v>
      </c>
      <c r="E19" t="s">
        <v>15</v>
      </c>
      <c r="F19">
        <f>_xlfn.CHISQ.INV.RT(0.05,2)</f>
        <v>5.9914645471079817</v>
      </c>
    </row>
    <row r="20" spans="1:9" x14ac:dyDescent="0.35">
      <c r="A20">
        <v>40</v>
      </c>
      <c r="B20">
        <f t="shared" si="2"/>
        <v>360</v>
      </c>
      <c r="C20">
        <f t="shared" si="0"/>
        <v>1.437809449139224E-3</v>
      </c>
      <c r="D20">
        <f t="shared" si="1"/>
        <v>1.2940285042253016E-2</v>
      </c>
      <c r="E20" t="s">
        <v>14</v>
      </c>
      <c r="F20">
        <f>160*((E14^2)/6 + (E17^2)/24 )</f>
        <v>23.506358910744638</v>
      </c>
    </row>
    <row r="21" spans="1:9" x14ac:dyDescent="0.35">
      <c r="A21">
        <v>32</v>
      </c>
      <c r="B21">
        <f t="shared" si="2"/>
        <v>288</v>
      </c>
      <c r="C21">
        <f t="shared" si="0"/>
        <v>1.1805091973981698E-3</v>
      </c>
      <c r="D21">
        <f t="shared" si="1"/>
        <v>1.0624582776583529E-2</v>
      </c>
    </row>
    <row r="22" spans="1:9" x14ac:dyDescent="0.35">
      <c r="A22">
        <v>19</v>
      </c>
      <c r="B22">
        <f t="shared" si="2"/>
        <v>171</v>
      </c>
      <c r="C22">
        <f t="shared" si="0"/>
        <v>7.1033696561630891E-4</v>
      </c>
      <c r="D22">
        <f t="shared" si="1"/>
        <v>6.3930326905467802E-3</v>
      </c>
      <c r="E22" t="s">
        <v>17</v>
      </c>
      <c r="F22" t="s">
        <v>18</v>
      </c>
      <c r="G22" t="s">
        <v>19</v>
      </c>
      <c r="H22" t="s">
        <v>21</v>
      </c>
      <c r="I22" t="s">
        <v>22</v>
      </c>
    </row>
    <row r="23" spans="1:9" x14ac:dyDescent="0.35">
      <c r="A23">
        <v>26</v>
      </c>
      <c r="B23">
        <f t="shared" si="2"/>
        <v>234</v>
      </c>
      <c r="C23">
        <f t="shared" si="0"/>
        <v>9.6113177758990864E-4</v>
      </c>
      <c r="D23">
        <f t="shared" si="1"/>
        <v>8.6501859983091796E-3</v>
      </c>
      <c r="E23">
        <f>+SQRT(160)</f>
        <v>12.649110640673518</v>
      </c>
      <c r="F23">
        <f>+MIN(B2:B112)</f>
        <v>63</v>
      </c>
      <c r="G23">
        <f>+MAX(B2:B112)</f>
        <v>1152</v>
      </c>
      <c r="H23">
        <f>G23-F23</f>
        <v>1089</v>
      </c>
      <c r="I23">
        <f>H23/E23</f>
        <v>86.093009298084127</v>
      </c>
    </row>
    <row r="24" spans="1:9" x14ac:dyDescent="0.35">
      <c r="A24">
        <v>38</v>
      </c>
      <c r="B24">
        <f t="shared" si="2"/>
        <v>342</v>
      </c>
      <c r="C24">
        <f t="shared" si="0"/>
        <v>1.3799828738339066E-3</v>
      </c>
      <c r="D24">
        <f t="shared" si="1"/>
        <v>1.2419845864505161E-2</v>
      </c>
    </row>
    <row r="25" spans="1:9" x14ac:dyDescent="0.35">
      <c r="A25">
        <v>11</v>
      </c>
      <c r="B25">
        <f t="shared" si="2"/>
        <v>99</v>
      </c>
      <c r="C25">
        <f t="shared" si="0"/>
        <v>4.6300169198191669E-4</v>
      </c>
      <c r="D25">
        <f t="shared" si="1"/>
        <v>4.1670152278372504E-3</v>
      </c>
    </row>
    <row r="26" spans="1:9" x14ac:dyDescent="0.35">
      <c r="A26">
        <v>38</v>
      </c>
      <c r="B26">
        <f t="shared" si="2"/>
        <v>342</v>
      </c>
      <c r="C26">
        <f t="shared" si="0"/>
        <v>1.3799828738339066E-3</v>
      </c>
      <c r="D26">
        <f t="shared" si="1"/>
        <v>1.2419845864505161E-2</v>
      </c>
    </row>
    <row r="27" spans="1:9" x14ac:dyDescent="0.35">
      <c r="A27">
        <v>32</v>
      </c>
      <c r="B27">
        <f t="shared" si="2"/>
        <v>288</v>
      </c>
      <c r="C27">
        <f t="shared" si="0"/>
        <v>1.1805091973981698E-3</v>
      </c>
      <c r="D27">
        <f t="shared" si="1"/>
        <v>1.0624582776583529E-2</v>
      </c>
    </row>
    <row r="28" spans="1:9" x14ac:dyDescent="0.35">
      <c r="A28">
        <v>40</v>
      </c>
      <c r="B28">
        <f t="shared" si="2"/>
        <v>360</v>
      </c>
      <c r="C28">
        <f t="shared" si="0"/>
        <v>1.437809449139224E-3</v>
      </c>
      <c r="D28">
        <f t="shared" si="1"/>
        <v>1.2940285042253016E-2</v>
      </c>
    </row>
    <row r="29" spans="1:9" x14ac:dyDescent="0.35">
      <c r="A29">
        <v>35</v>
      </c>
      <c r="B29">
        <f t="shared" si="2"/>
        <v>315</v>
      </c>
      <c r="C29">
        <f t="shared" si="0"/>
        <v>1.2842713683623322E-3</v>
      </c>
      <c r="D29">
        <f t="shared" si="1"/>
        <v>1.155844231526099E-2</v>
      </c>
    </row>
    <row r="30" spans="1:9" x14ac:dyDescent="0.35">
      <c r="A30">
        <v>15</v>
      </c>
      <c r="B30">
        <f t="shared" si="2"/>
        <v>135</v>
      </c>
      <c r="C30">
        <f t="shared" si="0"/>
        <v>5.7982548602202304E-4</v>
      </c>
      <c r="D30">
        <f t="shared" si="1"/>
        <v>5.2184293741982081E-3</v>
      </c>
    </row>
    <row r="31" spans="1:9" x14ac:dyDescent="0.35">
      <c r="A31">
        <v>27</v>
      </c>
      <c r="B31">
        <f t="shared" si="2"/>
        <v>243</v>
      </c>
      <c r="C31">
        <f t="shared" si="0"/>
        <v>9.9805809903627377E-4</v>
      </c>
      <c r="D31">
        <f t="shared" si="1"/>
        <v>8.9825228913264638E-3</v>
      </c>
    </row>
    <row r="32" spans="1:9" x14ac:dyDescent="0.35">
      <c r="A32">
        <v>12</v>
      </c>
      <c r="B32">
        <f t="shared" si="2"/>
        <v>108</v>
      </c>
      <c r="C32">
        <f t="shared" si="0"/>
        <v>4.9080202617500512E-4</v>
      </c>
      <c r="D32">
        <f t="shared" si="1"/>
        <v>4.4172182355750444E-3</v>
      </c>
    </row>
    <row r="33" spans="1:4" x14ac:dyDescent="0.35">
      <c r="A33">
        <v>63</v>
      </c>
      <c r="B33">
        <f t="shared" si="2"/>
        <v>567</v>
      </c>
      <c r="C33">
        <f t="shared" si="0"/>
        <v>1.5529611208734749E-3</v>
      </c>
      <c r="D33">
        <f t="shared" si="1"/>
        <v>1.3976650087861274E-2</v>
      </c>
    </row>
    <row r="34" spans="1:4" x14ac:dyDescent="0.35">
      <c r="A34">
        <v>63</v>
      </c>
      <c r="B34">
        <f t="shared" si="2"/>
        <v>567</v>
      </c>
      <c r="C34">
        <f t="shared" si="0"/>
        <v>1.5529611208734749E-3</v>
      </c>
      <c r="D34">
        <f t="shared" si="1"/>
        <v>1.3976650087861274E-2</v>
      </c>
    </row>
    <row r="35" spans="1:4" x14ac:dyDescent="0.35">
      <c r="A35">
        <v>45</v>
      </c>
      <c r="B35">
        <f t="shared" si="2"/>
        <v>405</v>
      </c>
      <c r="C35">
        <f t="shared" si="0"/>
        <v>1.5553485533280533E-3</v>
      </c>
      <c r="D35">
        <f t="shared" si="1"/>
        <v>1.3998136979952482E-2</v>
      </c>
    </row>
    <row r="36" spans="1:4" x14ac:dyDescent="0.35">
      <c r="A36">
        <v>42</v>
      </c>
      <c r="B36">
        <f t="shared" si="2"/>
        <v>378</v>
      </c>
      <c r="C36">
        <f t="shared" si="0"/>
        <v>1.4898483636955364E-3</v>
      </c>
      <c r="D36">
        <f t="shared" si="1"/>
        <v>1.3408635273259828E-2</v>
      </c>
    </row>
    <row r="37" spans="1:4" x14ac:dyDescent="0.35">
      <c r="A37">
        <v>87</v>
      </c>
      <c r="B37">
        <f t="shared" si="2"/>
        <v>783</v>
      </c>
      <c r="C37">
        <f t="shared" si="0"/>
        <v>7.7539217983803635E-4</v>
      </c>
      <c r="D37">
        <f t="shared" si="1"/>
        <v>6.9785296185423257E-3</v>
      </c>
    </row>
    <row r="38" spans="1:4" x14ac:dyDescent="0.35">
      <c r="A38">
        <v>42</v>
      </c>
      <c r="B38">
        <f t="shared" si="2"/>
        <v>378</v>
      </c>
      <c r="C38">
        <f t="shared" si="0"/>
        <v>1.4898483636955364E-3</v>
      </c>
      <c r="D38">
        <f t="shared" si="1"/>
        <v>1.3408635273259828E-2</v>
      </c>
    </row>
    <row r="39" spans="1:4" x14ac:dyDescent="0.35">
      <c r="A39">
        <v>47</v>
      </c>
      <c r="B39">
        <f t="shared" si="2"/>
        <v>423</v>
      </c>
      <c r="C39">
        <f t="shared" si="0"/>
        <v>1.5896488849351212E-3</v>
      </c>
      <c r="D39">
        <f t="shared" si="1"/>
        <v>1.4306839964416092E-2</v>
      </c>
    </row>
    <row r="40" spans="1:4" x14ac:dyDescent="0.35">
      <c r="A40">
        <v>53</v>
      </c>
      <c r="B40">
        <f t="shared" si="2"/>
        <v>477</v>
      </c>
      <c r="C40">
        <f t="shared" si="0"/>
        <v>1.6421024116151266E-3</v>
      </c>
      <c r="D40">
        <f t="shared" si="1"/>
        <v>1.477892170453614E-2</v>
      </c>
    </row>
    <row r="41" spans="1:4" x14ac:dyDescent="0.35">
      <c r="A41">
        <v>107</v>
      </c>
      <c r="B41">
        <f t="shared" si="2"/>
        <v>963</v>
      </c>
      <c r="C41">
        <f t="shared" si="0"/>
        <v>2.3746315683296584E-4</v>
      </c>
      <c r="D41">
        <f t="shared" si="1"/>
        <v>2.1371684114966914E-3</v>
      </c>
    </row>
    <row r="42" spans="1:4" x14ac:dyDescent="0.35">
      <c r="A42">
        <v>51</v>
      </c>
      <c r="B42">
        <f t="shared" si="2"/>
        <v>459</v>
      </c>
      <c r="C42">
        <f t="shared" si="0"/>
        <v>1.6333808682663284E-3</v>
      </c>
      <c r="D42">
        <f t="shared" si="1"/>
        <v>1.4700427814396958E-2</v>
      </c>
    </row>
    <row r="43" spans="1:4" x14ac:dyDescent="0.35">
      <c r="A43">
        <v>44</v>
      </c>
      <c r="B43">
        <f t="shared" si="2"/>
        <v>396</v>
      </c>
      <c r="C43">
        <f t="shared" si="0"/>
        <v>1.5353093730625254E-3</v>
      </c>
      <c r="D43">
        <f t="shared" si="1"/>
        <v>1.3817784357562731E-2</v>
      </c>
    </row>
    <row r="44" spans="1:4" x14ac:dyDescent="0.35">
      <c r="A44">
        <v>84</v>
      </c>
      <c r="B44">
        <f t="shared" si="2"/>
        <v>756</v>
      </c>
      <c r="C44">
        <f t="shared" si="0"/>
        <v>8.8312700423710442E-4</v>
      </c>
      <c r="D44">
        <f t="shared" si="1"/>
        <v>7.94814303813394E-3</v>
      </c>
    </row>
    <row r="45" spans="1:4" x14ac:dyDescent="0.35">
      <c r="A45">
        <v>55</v>
      </c>
      <c r="B45">
        <f t="shared" si="2"/>
        <v>495</v>
      </c>
      <c r="C45">
        <f t="shared" si="0"/>
        <v>1.6418221539105788E-3</v>
      </c>
      <c r="D45">
        <f t="shared" si="1"/>
        <v>1.4776399385195208E-2</v>
      </c>
    </row>
    <row r="46" spans="1:4" x14ac:dyDescent="0.35">
      <c r="A46">
        <v>65</v>
      </c>
      <c r="B46">
        <f t="shared" si="2"/>
        <v>585</v>
      </c>
      <c r="C46">
        <f t="shared" si="0"/>
        <v>1.5106085771581315E-3</v>
      </c>
      <c r="D46">
        <f t="shared" si="1"/>
        <v>1.3595477194423184E-2</v>
      </c>
    </row>
    <row r="47" spans="1:4" x14ac:dyDescent="0.35">
      <c r="A47">
        <v>58</v>
      </c>
      <c r="B47">
        <f t="shared" si="2"/>
        <v>522</v>
      </c>
      <c r="C47">
        <f t="shared" si="0"/>
        <v>1.6245739288411919E-3</v>
      </c>
      <c r="D47">
        <f t="shared" si="1"/>
        <v>1.4621165359570729E-2</v>
      </c>
    </row>
    <row r="48" spans="1:4" x14ac:dyDescent="0.35">
      <c r="A48">
        <v>55</v>
      </c>
      <c r="B48">
        <f t="shared" si="2"/>
        <v>495</v>
      </c>
      <c r="C48">
        <f t="shared" si="0"/>
        <v>1.6418221539105788E-3</v>
      </c>
      <c r="D48">
        <f t="shared" si="1"/>
        <v>1.4776399385195208E-2</v>
      </c>
    </row>
    <row r="49" spans="1:4" x14ac:dyDescent="0.35">
      <c r="A49">
        <v>59</v>
      </c>
      <c r="B49">
        <f t="shared" si="2"/>
        <v>531</v>
      </c>
      <c r="C49">
        <f t="shared" si="0"/>
        <v>1.6144223120459302E-3</v>
      </c>
      <c r="D49">
        <f t="shared" si="1"/>
        <v>1.4529800808413373E-2</v>
      </c>
    </row>
    <row r="50" spans="1:4" x14ac:dyDescent="0.35">
      <c r="A50">
        <v>60</v>
      </c>
      <c r="B50">
        <f t="shared" si="2"/>
        <v>540</v>
      </c>
      <c r="C50">
        <f t="shared" si="0"/>
        <v>1.6021312712417113E-3</v>
      </c>
      <c r="D50">
        <f t="shared" si="1"/>
        <v>1.4419181441175401E-2</v>
      </c>
    </row>
    <row r="51" spans="1:4" x14ac:dyDescent="0.35">
      <c r="A51">
        <v>93</v>
      </c>
      <c r="B51">
        <f t="shared" si="2"/>
        <v>837</v>
      </c>
      <c r="C51">
        <f t="shared" si="0"/>
        <v>5.7597857970305725E-4</v>
      </c>
      <c r="D51">
        <f t="shared" si="1"/>
        <v>5.1838072173275148E-3</v>
      </c>
    </row>
    <row r="52" spans="1:4" x14ac:dyDescent="0.35">
      <c r="A52">
        <v>35</v>
      </c>
      <c r="B52">
        <f t="shared" si="2"/>
        <v>315</v>
      </c>
      <c r="C52">
        <f t="shared" si="0"/>
        <v>1.2842713683623322E-3</v>
      </c>
      <c r="D52">
        <f t="shared" si="1"/>
        <v>1.155844231526099E-2</v>
      </c>
    </row>
    <row r="53" spans="1:4" x14ac:dyDescent="0.35">
      <c r="A53">
        <v>40</v>
      </c>
      <c r="B53">
        <f t="shared" si="2"/>
        <v>360</v>
      </c>
      <c r="C53">
        <f t="shared" si="0"/>
        <v>1.437809449139224E-3</v>
      </c>
      <c r="D53">
        <f t="shared" si="1"/>
        <v>1.2940285042253016E-2</v>
      </c>
    </row>
    <row r="54" spans="1:4" x14ac:dyDescent="0.35">
      <c r="A54">
        <v>45</v>
      </c>
      <c r="B54">
        <f t="shared" si="2"/>
        <v>405</v>
      </c>
      <c r="C54">
        <f t="shared" si="0"/>
        <v>1.5553485533280533E-3</v>
      </c>
      <c r="D54">
        <f t="shared" si="1"/>
        <v>1.3998136979952482E-2</v>
      </c>
    </row>
    <row r="55" spans="1:4" x14ac:dyDescent="0.35">
      <c r="A55">
        <v>128</v>
      </c>
      <c r="B55">
        <f t="shared" si="2"/>
        <v>1152</v>
      </c>
      <c r="C55">
        <f t="shared" si="0"/>
        <v>3.7938877983602699E-5</v>
      </c>
      <c r="D55">
        <f t="shared" si="1"/>
        <v>3.4144990185242338E-4</v>
      </c>
    </row>
    <row r="56" spans="1:4" x14ac:dyDescent="0.35">
      <c r="A56">
        <v>45</v>
      </c>
      <c r="B56">
        <f t="shared" si="2"/>
        <v>405</v>
      </c>
      <c r="C56">
        <f t="shared" si="0"/>
        <v>1.5553485533280533E-3</v>
      </c>
      <c r="D56">
        <f t="shared" si="1"/>
        <v>1.3998136979952482E-2</v>
      </c>
    </row>
    <row r="57" spans="1:4" x14ac:dyDescent="0.35">
      <c r="A57">
        <v>45</v>
      </c>
      <c r="B57">
        <f t="shared" si="2"/>
        <v>405</v>
      </c>
      <c r="C57">
        <f t="shared" si="0"/>
        <v>1.5553485533280533E-3</v>
      </c>
      <c r="D57">
        <f t="shared" si="1"/>
        <v>1.3998136979952482E-2</v>
      </c>
    </row>
    <row r="58" spans="1:4" x14ac:dyDescent="0.35">
      <c r="A58">
        <v>86</v>
      </c>
      <c r="B58">
        <f t="shared" si="2"/>
        <v>774</v>
      </c>
      <c r="C58">
        <f t="shared" si="0"/>
        <v>8.1087154069758058E-4</v>
      </c>
      <c r="D58">
        <f t="shared" si="1"/>
        <v>7.2978438662782254E-3</v>
      </c>
    </row>
    <row r="59" spans="1:4" x14ac:dyDescent="0.35">
      <c r="A59">
        <v>89</v>
      </c>
      <c r="B59">
        <f t="shared" si="2"/>
        <v>801</v>
      </c>
      <c r="C59">
        <f t="shared" si="0"/>
        <v>7.0610608996305303E-4</v>
      </c>
      <c r="D59">
        <f t="shared" si="1"/>
        <v>6.3549548096674766E-3</v>
      </c>
    </row>
    <row r="60" spans="1:4" x14ac:dyDescent="0.35">
      <c r="A60">
        <v>66</v>
      </c>
      <c r="B60">
        <f t="shared" si="2"/>
        <v>594</v>
      </c>
      <c r="C60">
        <f t="shared" si="0"/>
        <v>1.4867999562703286E-3</v>
      </c>
      <c r="D60">
        <f t="shared" si="1"/>
        <v>1.3381199606432958E-2</v>
      </c>
    </row>
    <row r="61" spans="1:4" x14ac:dyDescent="0.35">
      <c r="A61">
        <v>49</v>
      </c>
      <c r="B61">
        <f t="shared" si="2"/>
        <v>441</v>
      </c>
      <c r="C61">
        <f t="shared" si="0"/>
        <v>1.6158006854093154E-3</v>
      </c>
      <c r="D61">
        <f t="shared" si="1"/>
        <v>1.454220616868384E-2</v>
      </c>
    </row>
    <row r="62" spans="1:4" x14ac:dyDescent="0.35">
      <c r="A62">
        <v>73</v>
      </c>
      <c r="B62">
        <f t="shared" si="2"/>
        <v>657</v>
      </c>
      <c r="C62">
        <f t="shared" si="0"/>
        <v>1.2801132124787412E-3</v>
      </c>
      <c r="D62">
        <f t="shared" si="1"/>
        <v>1.1521018912308671E-2</v>
      </c>
    </row>
    <row r="63" spans="1:4" x14ac:dyDescent="0.35">
      <c r="A63">
        <v>90</v>
      </c>
      <c r="B63">
        <f t="shared" si="2"/>
        <v>810</v>
      </c>
      <c r="C63">
        <f t="shared" si="0"/>
        <v>6.7243318690703646E-4</v>
      </c>
      <c r="D63">
        <f t="shared" si="1"/>
        <v>6.0518986821633258E-3</v>
      </c>
    </row>
    <row r="64" spans="1:4" x14ac:dyDescent="0.35">
      <c r="A64">
        <v>40</v>
      </c>
      <c r="B64">
        <f t="shared" si="2"/>
        <v>360</v>
      </c>
      <c r="C64">
        <f t="shared" si="0"/>
        <v>1.437809449139224E-3</v>
      </c>
      <c r="D64">
        <f t="shared" si="1"/>
        <v>1.2940285042253016E-2</v>
      </c>
    </row>
    <row r="65" spans="1:4" x14ac:dyDescent="0.35">
      <c r="A65">
        <v>63</v>
      </c>
      <c r="B65">
        <f t="shared" si="2"/>
        <v>567</v>
      </c>
      <c r="C65">
        <f t="shared" si="0"/>
        <v>1.5529611208734749E-3</v>
      </c>
      <c r="D65">
        <f t="shared" si="1"/>
        <v>1.3976650087861274E-2</v>
      </c>
    </row>
    <row r="66" spans="1:4" x14ac:dyDescent="0.35">
      <c r="A66">
        <v>43</v>
      </c>
      <c r="B66">
        <f t="shared" si="2"/>
        <v>387</v>
      </c>
      <c r="C66">
        <f t="shared" si="0"/>
        <v>1.5134474554945512E-3</v>
      </c>
      <c r="D66">
        <f t="shared" si="1"/>
        <v>1.362102709945096E-2</v>
      </c>
    </row>
    <row r="67" spans="1:4" x14ac:dyDescent="0.35">
      <c r="A67">
        <v>36</v>
      </c>
      <c r="B67">
        <f t="shared" si="2"/>
        <v>324</v>
      </c>
      <c r="C67">
        <f t="shared" ref="C67:C130" si="3">+_xlfn.NORM.DIST(B67,$E$6,$E$2,0)</f>
        <v>1.3172225532135174E-3</v>
      </c>
      <c r="D67">
        <f t="shared" ref="D67:D130" si="4">+_xlfn.NORM.DIST(A67,$F$6,$F$2,0)</f>
        <v>1.1855002978921657E-2</v>
      </c>
    </row>
    <row r="68" spans="1:4" x14ac:dyDescent="0.35">
      <c r="A68">
        <v>47</v>
      </c>
      <c r="B68">
        <f t="shared" si="2"/>
        <v>423</v>
      </c>
      <c r="C68">
        <f t="shared" si="3"/>
        <v>1.5896488849351212E-3</v>
      </c>
      <c r="D68">
        <f t="shared" si="4"/>
        <v>1.4306839964416092E-2</v>
      </c>
    </row>
    <row r="69" spans="1:4" x14ac:dyDescent="0.35">
      <c r="A69">
        <v>62</v>
      </c>
      <c r="B69">
        <f t="shared" si="2"/>
        <v>558</v>
      </c>
      <c r="C69">
        <f t="shared" si="3"/>
        <v>1.5713387237380153E-3</v>
      </c>
      <c r="D69">
        <f t="shared" si="4"/>
        <v>1.4142048513642137E-2</v>
      </c>
    </row>
    <row r="70" spans="1:4" x14ac:dyDescent="0.35">
      <c r="A70">
        <v>20</v>
      </c>
      <c r="B70">
        <f t="shared" si="2"/>
        <v>180</v>
      </c>
      <c r="C70">
        <f t="shared" si="3"/>
        <v>7.4475663469291407E-4</v>
      </c>
      <c r="D70">
        <f t="shared" si="4"/>
        <v>6.7028097122362271E-3</v>
      </c>
    </row>
    <row r="71" spans="1:4" x14ac:dyDescent="0.35">
      <c r="A71">
        <v>43</v>
      </c>
      <c r="B71">
        <f t="shared" ref="B71:B134" si="5">A71*9</f>
        <v>387</v>
      </c>
      <c r="C71">
        <f t="shared" si="3"/>
        <v>1.5134474554945512E-3</v>
      </c>
      <c r="D71">
        <f t="shared" si="4"/>
        <v>1.362102709945096E-2</v>
      </c>
    </row>
    <row r="72" spans="1:4" x14ac:dyDescent="0.35">
      <c r="A72">
        <v>30</v>
      </c>
      <c r="B72">
        <f t="shared" si="5"/>
        <v>270</v>
      </c>
      <c r="C72">
        <f t="shared" si="3"/>
        <v>1.1083939095054281E-3</v>
      </c>
      <c r="D72">
        <f t="shared" si="4"/>
        <v>9.9755451855488512E-3</v>
      </c>
    </row>
    <row r="73" spans="1:4" x14ac:dyDescent="0.35">
      <c r="A73">
        <v>44</v>
      </c>
      <c r="B73">
        <f t="shared" si="5"/>
        <v>396</v>
      </c>
      <c r="C73">
        <f t="shared" si="3"/>
        <v>1.5353093730625254E-3</v>
      </c>
      <c r="D73">
        <f t="shared" si="4"/>
        <v>1.3817784357562731E-2</v>
      </c>
    </row>
    <row r="74" spans="1:4" x14ac:dyDescent="0.35">
      <c r="A74">
        <v>55</v>
      </c>
      <c r="B74">
        <f t="shared" si="5"/>
        <v>495</v>
      </c>
      <c r="C74">
        <f t="shared" si="3"/>
        <v>1.6418221539105788E-3</v>
      </c>
      <c r="D74">
        <f t="shared" si="4"/>
        <v>1.4776399385195208E-2</v>
      </c>
    </row>
    <row r="75" spans="1:4" x14ac:dyDescent="0.35">
      <c r="A75">
        <v>47</v>
      </c>
      <c r="B75">
        <f t="shared" si="5"/>
        <v>423</v>
      </c>
      <c r="C75">
        <f t="shared" si="3"/>
        <v>1.5896488849351212E-3</v>
      </c>
      <c r="D75">
        <f t="shared" si="4"/>
        <v>1.4306839964416092E-2</v>
      </c>
    </row>
    <row r="76" spans="1:4" x14ac:dyDescent="0.35">
      <c r="A76">
        <v>40</v>
      </c>
      <c r="B76">
        <f t="shared" si="5"/>
        <v>360</v>
      </c>
      <c r="C76">
        <f t="shared" si="3"/>
        <v>1.437809449139224E-3</v>
      </c>
      <c r="D76">
        <f t="shared" si="4"/>
        <v>1.2940285042253016E-2</v>
      </c>
    </row>
    <row r="77" spans="1:4" x14ac:dyDescent="0.35">
      <c r="A77">
        <v>89</v>
      </c>
      <c r="B77">
        <f t="shared" si="5"/>
        <v>801</v>
      </c>
      <c r="C77">
        <f t="shared" si="3"/>
        <v>7.0610608996305303E-4</v>
      </c>
      <c r="D77">
        <f t="shared" si="4"/>
        <v>6.3549548096674766E-3</v>
      </c>
    </row>
    <row r="78" spans="1:4" x14ac:dyDescent="0.35">
      <c r="A78">
        <v>31</v>
      </c>
      <c r="B78">
        <f t="shared" si="5"/>
        <v>279</v>
      </c>
      <c r="C78">
        <f t="shared" si="3"/>
        <v>1.1446695119210228E-3</v>
      </c>
      <c r="D78">
        <f t="shared" si="4"/>
        <v>1.0302025607289206E-2</v>
      </c>
    </row>
    <row r="79" spans="1:4" x14ac:dyDescent="0.35">
      <c r="A79">
        <v>31</v>
      </c>
      <c r="B79">
        <f t="shared" si="5"/>
        <v>279</v>
      </c>
      <c r="C79">
        <f t="shared" si="3"/>
        <v>1.1446695119210228E-3</v>
      </c>
      <c r="D79">
        <f t="shared" si="4"/>
        <v>1.0302025607289206E-2</v>
      </c>
    </row>
    <row r="80" spans="1:4" x14ac:dyDescent="0.35">
      <c r="A80">
        <v>58</v>
      </c>
      <c r="B80">
        <f t="shared" si="5"/>
        <v>522</v>
      </c>
      <c r="C80">
        <f t="shared" si="3"/>
        <v>1.6245739288411919E-3</v>
      </c>
      <c r="D80">
        <f t="shared" si="4"/>
        <v>1.4621165359570729E-2</v>
      </c>
    </row>
    <row r="81" spans="1:4" x14ac:dyDescent="0.35">
      <c r="A81">
        <v>34</v>
      </c>
      <c r="B81">
        <f t="shared" si="5"/>
        <v>306</v>
      </c>
      <c r="C81">
        <f t="shared" si="3"/>
        <v>1.2504251998975034E-3</v>
      </c>
      <c r="D81">
        <f t="shared" si="4"/>
        <v>1.1253826799077531E-2</v>
      </c>
    </row>
    <row r="82" spans="1:4" x14ac:dyDescent="0.35">
      <c r="A82">
        <v>49</v>
      </c>
      <c r="B82">
        <f t="shared" si="5"/>
        <v>441</v>
      </c>
      <c r="C82">
        <f t="shared" si="3"/>
        <v>1.6158006854093154E-3</v>
      </c>
      <c r="D82">
        <f t="shared" si="4"/>
        <v>1.454220616868384E-2</v>
      </c>
    </row>
    <row r="83" spans="1:4" x14ac:dyDescent="0.35">
      <c r="A83">
        <v>78</v>
      </c>
      <c r="B83">
        <f t="shared" si="5"/>
        <v>702</v>
      </c>
      <c r="C83">
        <f t="shared" si="3"/>
        <v>1.1038627376692702E-3</v>
      </c>
      <c r="D83">
        <f t="shared" si="4"/>
        <v>9.9347646390234318E-3</v>
      </c>
    </row>
    <row r="84" spans="1:4" x14ac:dyDescent="0.35">
      <c r="A84">
        <v>75</v>
      </c>
      <c r="B84">
        <f t="shared" si="5"/>
        <v>675</v>
      </c>
      <c r="C84">
        <f t="shared" si="3"/>
        <v>1.2114492735418611E-3</v>
      </c>
      <c r="D84">
        <f t="shared" si="4"/>
        <v>1.0903043461876752E-2</v>
      </c>
    </row>
    <row r="85" spans="1:4" x14ac:dyDescent="0.35">
      <c r="A85">
        <v>47</v>
      </c>
      <c r="B85">
        <f t="shared" si="5"/>
        <v>423</v>
      </c>
      <c r="C85">
        <f t="shared" si="3"/>
        <v>1.5896488849351212E-3</v>
      </c>
      <c r="D85">
        <f t="shared" si="4"/>
        <v>1.4306839964416092E-2</v>
      </c>
    </row>
    <row r="86" spans="1:4" x14ac:dyDescent="0.35">
      <c r="A86">
        <v>113</v>
      </c>
      <c r="B86">
        <f t="shared" si="5"/>
        <v>1017</v>
      </c>
      <c r="C86">
        <f t="shared" si="3"/>
        <v>1.49580195435663E-4</v>
      </c>
      <c r="D86">
        <f t="shared" si="4"/>
        <v>1.3462217589209659E-3</v>
      </c>
    </row>
    <row r="87" spans="1:4" x14ac:dyDescent="0.35">
      <c r="A87">
        <v>56</v>
      </c>
      <c r="B87">
        <f t="shared" si="5"/>
        <v>504</v>
      </c>
      <c r="C87">
        <f t="shared" si="3"/>
        <v>1.6383019931500622E-3</v>
      </c>
      <c r="D87">
        <f t="shared" si="4"/>
        <v>1.4744717938350563E-2</v>
      </c>
    </row>
    <row r="88" spans="1:4" x14ac:dyDescent="0.35">
      <c r="A88">
        <v>85</v>
      </c>
      <c r="B88">
        <f t="shared" si="5"/>
        <v>765</v>
      </c>
      <c r="C88">
        <f t="shared" si="3"/>
        <v>8.4680999270652008E-4</v>
      </c>
      <c r="D88">
        <f t="shared" si="4"/>
        <v>7.6212899343586805E-3</v>
      </c>
    </row>
    <row r="89" spans="1:4" x14ac:dyDescent="0.35">
      <c r="A89">
        <v>90</v>
      </c>
      <c r="B89">
        <f t="shared" si="5"/>
        <v>810</v>
      </c>
      <c r="C89">
        <f t="shared" si="3"/>
        <v>6.7243318690703646E-4</v>
      </c>
      <c r="D89">
        <f t="shared" si="4"/>
        <v>6.0518986821633258E-3</v>
      </c>
    </row>
    <row r="90" spans="1:4" x14ac:dyDescent="0.35">
      <c r="A90">
        <v>108</v>
      </c>
      <c r="B90">
        <f t="shared" si="5"/>
        <v>972</v>
      </c>
      <c r="C90">
        <f t="shared" si="3"/>
        <v>2.2061465610783733E-4</v>
      </c>
      <c r="D90">
        <f t="shared" si="4"/>
        <v>1.9855319049705347E-3</v>
      </c>
    </row>
    <row r="91" spans="1:4" x14ac:dyDescent="0.35">
      <c r="A91">
        <v>48</v>
      </c>
      <c r="B91">
        <f t="shared" si="5"/>
        <v>432</v>
      </c>
      <c r="C91">
        <f t="shared" si="3"/>
        <v>1.6037728666689248E-3</v>
      </c>
      <c r="D91">
        <f t="shared" si="4"/>
        <v>1.4433955800020323E-2</v>
      </c>
    </row>
    <row r="92" spans="1:4" x14ac:dyDescent="0.35">
      <c r="A92">
        <v>67</v>
      </c>
      <c r="B92">
        <f t="shared" si="5"/>
        <v>603</v>
      </c>
      <c r="C92">
        <f t="shared" si="3"/>
        <v>1.4613572804607227E-3</v>
      </c>
      <c r="D92">
        <f t="shared" si="4"/>
        <v>1.3152215524146504E-2</v>
      </c>
    </row>
    <row r="93" spans="1:4" x14ac:dyDescent="0.35">
      <c r="A93">
        <v>57</v>
      </c>
      <c r="B93">
        <f t="shared" si="5"/>
        <v>513</v>
      </c>
      <c r="C93">
        <f t="shared" si="3"/>
        <v>1.6325447033960049E-3</v>
      </c>
      <c r="D93">
        <f t="shared" si="4"/>
        <v>1.4692902330564044E-2</v>
      </c>
    </row>
    <row r="94" spans="1:4" x14ac:dyDescent="0.35">
      <c r="A94">
        <v>56</v>
      </c>
      <c r="B94">
        <f t="shared" si="5"/>
        <v>504</v>
      </c>
      <c r="C94">
        <f t="shared" si="3"/>
        <v>1.6383019931500622E-3</v>
      </c>
      <c r="D94">
        <f t="shared" si="4"/>
        <v>1.4744717938350563E-2</v>
      </c>
    </row>
    <row r="95" spans="1:4" x14ac:dyDescent="0.35">
      <c r="A95">
        <v>60</v>
      </c>
      <c r="B95">
        <f t="shared" si="5"/>
        <v>540</v>
      </c>
      <c r="C95">
        <f t="shared" si="3"/>
        <v>1.6021312712417113E-3</v>
      </c>
      <c r="D95">
        <f t="shared" si="4"/>
        <v>1.4419181441175401E-2</v>
      </c>
    </row>
    <row r="96" spans="1:4" x14ac:dyDescent="0.35">
      <c r="A96">
        <v>70</v>
      </c>
      <c r="B96">
        <f t="shared" si="5"/>
        <v>630</v>
      </c>
      <c r="C96">
        <f t="shared" si="3"/>
        <v>1.3762193455863349E-3</v>
      </c>
      <c r="D96">
        <f t="shared" si="4"/>
        <v>1.2385974110277012E-2</v>
      </c>
    </row>
    <row r="97" spans="1:4" x14ac:dyDescent="0.35">
      <c r="A97">
        <v>31</v>
      </c>
      <c r="B97">
        <f t="shared" si="5"/>
        <v>279</v>
      </c>
      <c r="C97">
        <f t="shared" si="3"/>
        <v>1.1446695119210228E-3</v>
      </c>
      <c r="D97">
        <f t="shared" si="4"/>
        <v>1.0302025607289206E-2</v>
      </c>
    </row>
    <row r="98" spans="1:4" x14ac:dyDescent="0.35">
      <c r="A98">
        <v>92</v>
      </c>
      <c r="B98">
        <f t="shared" si="5"/>
        <v>828</v>
      </c>
      <c r="C98">
        <f t="shared" si="3"/>
        <v>6.0731964141410709E-4</v>
      </c>
      <c r="D98">
        <f t="shared" si="4"/>
        <v>5.4658767727269629E-3</v>
      </c>
    </row>
    <row r="99" spans="1:4" x14ac:dyDescent="0.35">
      <c r="A99">
        <v>58</v>
      </c>
      <c r="B99">
        <f t="shared" si="5"/>
        <v>522</v>
      </c>
      <c r="C99">
        <f t="shared" si="3"/>
        <v>1.6245739288411919E-3</v>
      </c>
      <c r="D99">
        <f t="shared" si="4"/>
        <v>1.4621165359570729E-2</v>
      </c>
    </row>
    <row r="100" spans="1:4" x14ac:dyDescent="0.35">
      <c r="A100">
        <v>51</v>
      </c>
      <c r="B100">
        <f t="shared" si="5"/>
        <v>459</v>
      </c>
      <c r="C100">
        <f t="shared" si="3"/>
        <v>1.6333808682663284E-3</v>
      </c>
      <c r="D100">
        <f t="shared" si="4"/>
        <v>1.4700427814396958E-2</v>
      </c>
    </row>
    <row r="101" spans="1:4" x14ac:dyDescent="0.35">
      <c r="A101">
        <v>28</v>
      </c>
      <c r="B101">
        <f t="shared" si="5"/>
        <v>252</v>
      </c>
      <c r="C101">
        <f t="shared" si="3"/>
        <v>1.0349800642701248E-3</v>
      </c>
      <c r="D101">
        <f t="shared" si="4"/>
        <v>9.3148205784311239E-3</v>
      </c>
    </row>
    <row r="102" spans="1:4" x14ac:dyDescent="0.35">
      <c r="A102">
        <v>39</v>
      </c>
      <c r="B102">
        <f t="shared" si="5"/>
        <v>351</v>
      </c>
      <c r="C102">
        <f t="shared" si="3"/>
        <v>1.409567499997119E-3</v>
      </c>
      <c r="D102">
        <f t="shared" si="4"/>
        <v>1.2686107499974073E-2</v>
      </c>
    </row>
    <row r="103" spans="1:4" x14ac:dyDescent="0.35">
      <c r="A103">
        <v>47</v>
      </c>
      <c r="B103">
        <f t="shared" si="5"/>
        <v>423</v>
      </c>
      <c r="C103">
        <f t="shared" si="3"/>
        <v>1.5896488849351212E-3</v>
      </c>
      <c r="D103">
        <f t="shared" si="4"/>
        <v>1.4306839964416092E-2</v>
      </c>
    </row>
    <row r="104" spans="1:4" x14ac:dyDescent="0.35">
      <c r="A104">
        <v>43</v>
      </c>
      <c r="B104">
        <f t="shared" si="5"/>
        <v>387</v>
      </c>
      <c r="C104">
        <f t="shared" si="3"/>
        <v>1.5134474554945512E-3</v>
      </c>
      <c r="D104">
        <f t="shared" si="4"/>
        <v>1.362102709945096E-2</v>
      </c>
    </row>
    <row r="105" spans="1:4" x14ac:dyDescent="0.35">
      <c r="A105">
        <v>41</v>
      </c>
      <c r="B105">
        <f t="shared" si="5"/>
        <v>369</v>
      </c>
      <c r="C105">
        <f t="shared" si="3"/>
        <v>1.4646034863539143E-3</v>
      </c>
      <c r="D105">
        <f t="shared" si="4"/>
        <v>1.3181431377185231E-2</v>
      </c>
    </row>
    <row r="106" spans="1:4" x14ac:dyDescent="0.35">
      <c r="A106">
        <v>44</v>
      </c>
      <c r="B106">
        <f t="shared" si="5"/>
        <v>396</v>
      </c>
      <c r="C106">
        <f t="shared" si="3"/>
        <v>1.5353093730625254E-3</v>
      </c>
      <c r="D106">
        <f t="shared" si="4"/>
        <v>1.3817784357562731E-2</v>
      </c>
    </row>
    <row r="107" spans="1:4" x14ac:dyDescent="0.35">
      <c r="A107">
        <v>55</v>
      </c>
      <c r="B107">
        <f t="shared" si="5"/>
        <v>495</v>
      </c>
      <c r="C107">
        <f t="shared" si="3"/>
        <v>1.6418221539105788E-3</v>
      </c>
      <c r="D107">
        <f t="shared" si="4"/>
        <v>1.4776399385195208E-2</v>
      </c>
    </row>
    <row r="108" spans="1:4" x14ac:dyDescent="0.35">
      <c r="A108">
        <v>34</v>
      </c>
      <c r="B108">
        <f t="shared" si="5"/>
        <v>306</v>
      </c>
      <c r="C108">
        <f t="shared" si="3"/>
        <v>1.2504251998975034E-3</v>
      </c>
      <c r="D108">
        <f t="shared" si="4"/>
        <v>1.1253826799077531E-2</v>
      </c>
    </row>
    <row r="109" spans="1:4" x14ac:dyDescent="0.35">
      <c r="A109">
        <v>93</v>
      </c>
      <c r="B109">
        <f t="shared" si="5"/>
        <v>837</v>
      </c>
      <c r="C109">
        <f t="shared" si="3"/>
        <v>5.7597857970305725E-4</v>
      </c>
      <c r="D109">
        <f t="shared" si="4"/>
        <v>5.1838072173275148E-3</v>
      </c>
    </row>
    <row r="110" spans="1:4" x14ac:dyDescent="0.35">
      <c r="A110">
        <v>79</v>
      </c>
      <c r="B110">
        <f t="shared" si="5"/>
        <v>711</v>
      </c>
      <c r="C110">
        <f t="shared" si="3"/>
        <v>1.0672305180911815E-3</v>
      </c>
      <c r="D110">
        <f t="shared" si="4"/>
        <v>9.6050746628206334E-3</v>
      </c>
    </row>
    <row r="111" spans="1:4" x14ac:dyDescent="0.35">
      <c r="A111">
        <v>60</v>
      </c>
      <c r="B111">
        <f t="shared" si="5"/>
        <v>540</v>
      </c>
      <c r="C111">
        <f t="shared" si="3"/>
        <v>1.6021312712417113E-3</v>
      </c>
      <c r="D111">
        <f t="shared" si="4"/>
        <v>1.4419181441175401E-2</v>
      </c>
    </row>
    <row r="112" spans="1:4" x14ac:dyDescent="0.35">
      <c r="A112">
        <v>93</v>
      </c>
      <c r="B112">
        <f t="shared" si="5"/>
        <v>837</v>
      </c>
      <c r="C112">
        <f t="shared" si="3"/>
        <v>5.7597857970305725E-4</v>
      </c>
      <c r="D112">
        <f t="shared" si="4"/>
        <v>5.1838072173275148E-3</v>
      </c>
    </row>
    <row r="113" spans="1:4" x14ac:dyDescent="0.35">
      <c r="A113">
        <v>49</v>
      </c>
      <c r="B113">
        <f t="shared" si="5"/>
        <v>441</v>
      </c>
      <c r="C113">
        <f t="shared" si="3"/>
        <v>1.6158006854093154E-3</v>
      </c>
      <c r="D113">
        <f t="shared" si="4"/>
        <v>1.454220616868384E-2</v>
      </c>
    </row>
    <row r="114" spans="1:4" x14ac:dyDescent="0.35">
      <c r="A114">
        <v>35</v>
      </c>
      <c r="B114">
        <f t="shared" si="5"/>
        <v>315</v>
      </c>
      <c r="C114">
        <f t="shared" si="3"/>
        <v>1.2842713683623322E-3</v>
      </c>
      <c r="D114">
        <f t="shared" si="4"/>
        <v>1.155844231526099E-2</v>
      </c>
    </row>
    <row r="115" spans="1:4" x14ac:dyDescent="0.35">
      <c r="A115">
        <v>64</v>
      </c>
      <c r="B115">
        <f t="shared" si="5"/>
        <v>576</v>
      </c>
      <c r="C115">
        <f t="shared" si="3"/>
        <v>1.5326910712767593E-3</v>
      </c>
      <c r="D115">
        <f t="shared" si="4"/>
        <v>1.3794219641490833E-2</v>
      </c>
    </row>
    <row r="116" spans="1:4" x14ac:dyDescent="0.35">
      <c r="A116">
        <v>17</v>
      </c>
      <c r="B116">
        <f t="shared" si="5"/>
        <v>153</v>
      </c>
      <c r="C116">
        <f t="shared" si="3"/>
        <v>6.4353816699974544E-4</v>
      </c>
      <c r="D116">
        <f t="shared" si="4"/>
        <v>5.79184350299771E-3</v>
      </c>
    </row>
    <row r="117" spans="1:4" x14ac:dyDescent="0.35">
      <c r="A117">
        <v>67</v>
      </c>
      <c r="B117">
        <f t="shared" si="5"/>
        <v>603</v>
      </c>
      <c r="C117">
        <f t="shared" si="3"/>
        <v>1.4613572804607227E-3</v>
      </c>
      <c r="D117">
        <f t="shared" si="4"/>
        <v>1.3152215524146504E-2</v>
      </c>
    </row>
    <row r="118" spans="1:4" x14ac:dyDescent="0.35">
      <c r="A118">
        <v>37</v>
      </c>
      <c r="B118">
        <f t="shared" si="5"/>
        <v>333</v>
      </c>
      <c r="C118">
        <f t="shared" si="3"/>
        <v>1.3491641421492563E-3</v>
      </c>
      <c r="D118">
        <f t="shared" si="4"/>
        <v>1.2142477279343308E-2</v>
      </c>
    </row>
    <row r="119" spans="1:4" x14ac:dyDescent="0.35">
      <c r="A119">
        <v>53</v>
      </c>
      <c r="B119">
        <f t="shared" si="5"/>
        <v>477</v>
      </c>
      <c r="C119">
        <f t="shared" si="3"/>
        <v>1.6421024116151266E-3</v>
      </c>
      <c r="D119">
        <f t="shared" si="4"/>
        <v>1.477892170453614E-2</v>
      </c>
    </row>
    <row r="120" spans="1:4" x14ac:dyDescent="0.35">
      <c r="A120">
        <v>89</v>
      </c>
      <c r="B120">
        <f t="shared" si="5"/>
        <v>801</v>
      </c>
      <c r="C120">
        <f t="shared" si="3"/>
        <v>7.0610608996305303E-4</v>
      </c>
      <c r="D120">
        <f t="shared" si="4"/>
        <v>6.3549548096674766E-3</v>
      </c>
    </row>
    <row r="121" spans="1:4" x14ac:dyDescent="0.35">
      <c r="A121">
        <v>134</v>
      </c>
      <c r="B121">
        <f t="shared" si="5"/>
        <v>1206</v>
      </c>
      <c r="C121">
        <f t="shared" si="3"/>
        <v>2.0099022327516567E-5</v>
      </c>
      <c r="D121">
        <f t="shared" si="4"/>
        <v>1.8089120094764879E-4</v>
      </c>
    </row>
    <row r="122" spans="1:4" x14ac:dyDescent="0.35">
      <c r="A122">
        <v>20</v>
      </c>
      <c r="B122">
        <f t="shared" si="5"/>
        <v>180</v>
      </c>
      <c r="C122">
        <f t="shared" si="3"/>
        <v>7.4475663469291407E-4</v>
      </c>
      <c r="D122">
        <f t="shared" si="4"/>
        <v>6.7028097122362271E-3</v>
      </c>
    </row>
    <row r="123" spans="1:4" x14ac:dyDescent="0.35">
      <c r="A123">
        <v>148</v>
      </c>
      <c r="B123">
        <f t="shared" si="5"/>
        <v>1332</v>
      </c>
      <c r="C123">
        <f t="shared" si="3"/>
        <v>3.7656887097607049E-6</v>
      </c>
      <c r="D123">
        <f t="shared" si="4"/>
        <v>3.3891198387846283E-5</v>
      </c>
    </row>
    <row r="124" spans="1:4" x14ac:dyDescent="0.35">
      <c r="A124">
        <v>51</v>
      </c>
      <c r="B124">
        <f t="shared" si="5"/>
        <v>459</v>
      </c>
      <c r="C124">
        <f t="shared" si="3"/>
        <v>1.6333808682663284E-3</v>
      </c>
      <c r="D124">
        <f t="shared" si="4"/>
        <v>1.4700427814396958E-2</v>
      </c>
    </row>
    <row r="125" spans="1:4" x14ac:dyDescent="0.35">
      <c r="A125">
        <v>67</v>
      </c>
      <c r="B125">
        <f t="shared" si="5"/>
        <v>603</v>
      </c>
      <c r="C125">
        <f t="shared" si="3"/>
        <v>1.4613572804607227E-3</v>
      </c>
      <c r="D125">
        <f t="shared" si="4"/>
        <v>1.3152215524146504E-2</v>
      </c>
    </row>
    <row r="126" spans="1:4" x14ac:dyDescent="0.35">
      <c r="A126">
        <v>94</v>
      </c>
      <c r="B126">
        <f t="shared" si="5"/>
        <v>846</v>
      </c>
      <c r="C126">
        <f t="shared" si="3"/>
        <v>5.4550484567325521E-4</v>
      </c>
      <c r="D126">
        <f t="shared" si="4"/>
        <v>4.9095436110592966E-3</v>
      </c>
    </row>
    <row r="127" spans="1:4" x14ac:dyDescent="0.35">
      <c r="A127">
        <v>42</v>
      </c>
      <c r="B127">
        <f t="shared" si="5"/>
        <v>378</v>
      </c>
      <c r="C127">
        <f t="shared" si="3"/>
        <v>1.4898483636955364E-3</v>
      </c>
      <c r="D127">
        <f t="shared" si="4"/>
        <v>1.3408635273259828E-2</v>
      </c>
    </row>
    <row r="128" spans="1:4" x14ac:dyDescent="0.35">
      <c r="A128">
        <v>80</v>
      </c>
      <c r="B128">
        <f t="shared" si="5"/>
        <v>720</v>
      </c>
      <c r="C128">
        <f t="shared" si="3"/>
        <v>1.0303972060922769E-3</v>
      </c>
      <c r="D128">
        <f t="shared" si="4"/>
        <v>9.2735748548304943E-3</v>
      </c>
    </row>
    <row r="129" spans="1:4" x14ac:dyDescent="0.35">
      <c r="A129">
        <v>127</v>
      </c>
      <c r="B129">
        <f t="shared" si="5"/>
        <v>1143</v>
      </c>
      <c r="C129">
        <f t="shared" si="3"/>
        <v>4.1974049336157401E-5</v>
      </c>
      <c r="D129">
        <f t="shared" si="4"/>
        <v>3.7776644402541613E-4</v>
      </c>
    </row>
    <row r="130" spans="1:4" x14ac:dyDescent="0.35">
      <c r="A130">
        <v>36</v>
      </c>
      <c r="B130">
        <f t="shared" si="5"/>
        <v>324</v>
      </c>
      <c r="C130">
        <f t="shared" si="3"/>
        <v>1.3172225532135174E-3</v>
      </c>
      <c r="D130">
        <f t="shared" si="4"/>
        <v>1.1855002978921657E-2</v>
      </c>
    </row>
    <row r="131" spans="1:4" x14ac:dyDescent="0.35">
      <c r="A131">
        <v>40</v>
      </c>
      <c r="B131">
        <f t="shared" si="5"/>
        <v>360</v>
      </c>
      <c r="C131">
        <f t="shared" ref="C131:C162" si="6">+_xlfn.NORM.DIST(B131,$E$6,$E$2,0)</f>
        <v>1.437809449139224E-3</v>
      </c>
      <c r="D131">
        <f t="shared" ref="D131:D162" si="7">+_xlfn.NORM.DIST(A131,$F$6,$F$2,0)</f>
        <v>1.2940285042253016E-2</v>
      </c>
    </row>
    <row r="132" spans="1:4" x14ac:dyDescent="0.35">
      <c r="A132">
        <v>33</v>
      </c>
      <c r="B132">
        <f t="shared" si="5"/>
        <v>297</v>
      </c>
      <c r="C132">
        <f t="shared" si="6"/>
        <v>1.2157993559416521E-3</v>
      </c>
      <c r="D132">
        <f t="shared" si="7"/>
        <v>1.0942194203474871E-2</v>
      </c>
    </row>
    <row r="133" spans="1:4" x14ac:dyDescent="0.35">
      <c r="A133">
        <v>48</v>
      </c>
      <c r="B133">
        <f t="shared" si="5"/>
        <v>432</v>
      </c>
      <c r="C133">
        <f t="shared" si="6"/>
        <v>1.6037728666689248E-3</v>
      </c>
      <c r="D133">
        <f t="shared" si="7"/>
        <v>1.4433955800020323E-2</v>
      </c>
    </row>
    <row r="134" spans="1:4" x14ac:dyDescent="0.35">
      <c r="A134">
        <v>29</v>
      </c>
      <c r="B134">
        <f t="shared" si="5"/>
        <v>261</v>
      </c>
      <c r="C134">
        <f t="shared" si="6"/>
        <v>1.0717942439751194E-3</v>
      </c>
      <c r="D134">
        <f t="shared" si="7"/>
        <v>9.6461481957760761E-3</v>
      </c>
    </row>
    <row r="135" spans="1:4" x14ac:dyDescent="0.35">
      <c r="A135">
        <v>90</v>
      </c>
      <c r="B135">
        <f t="shared" ref="B135:B162" si="8">A135*9</f>
        <v>810</v>
      </c>
      <c r="C135">
        <f t="shared" si="6"/>
        <v>6.7243318690703646E-4</v>
      </c>
      <c r="D135">
        <f t="shared" si="7"/>
        <v>6.0518986821633258E-3</v>
      </c>
    </row>
    <row r="136" spans="1:4" x14ac:dyDescent="0.35">
      <c r="A136">
        <v>29</v>
      </c>
      <c r="B136">
        <f t="shared" si="8"/>
        <v>261</v>
      </c>
      <c r="C136">
        <f t="shared" si="6"/>
        <v>1.0717942439751194E-3</v>
      </c>
      <c r="D136">
        <f t="shared" si="7"/>
        <v>9.6461481957760761E-3</v>
      </c>
    </row>
    <row r="137" spans="1:4" x14ac:dyDescent="0.35">
      <c r="A137">
        <v>64</v>
      </c>
      <c r="B137">
        <f t="shared" si="8"/>
        <v>576</v>
      </c>
      <c r="C137">
        <f t="shared" si="6"/>
        <v>1.5326910712767593E-3</v>
      </c>
      <c r="D137">
        <f t="shared" si="7"/>
        <v>1.3794219641490833E-2</v>
      </c>
    </row>
    <row r="138" spans="1:4" x14ac:dyDescent="0.35">
      <c r="A138">
        <v>40</v>
      </c>
      <c r="B138">
        <f t="shared" si="8"/>
        <v>360</v>
      </c>
      <c r="C138">
        <f t="shared" si="6"/>
        <v>1.437809449139224E-3</v>
      </c>
      <c r="D138">
        <f t="shared" si="7"/>
        <v>1.2940285042253016E-2</v>
      </c>
    </row>
    <row r="139" spans="1:4" x14ac:dyDescent="0.35">
      <c r="A139">
        <v>76</v>
      </c>
      <c r="B139">
        <f t="shared" si="8"/>
        <v>684</v>
      </c>
      <c r="C139">
        <f t="shared" si="6"/>
        <v>1.1760846251135295E-3</v>
      </c>
      <c r="D139">
        <f t="shared" si="7"/>
        <v>1.0584761626021765E-2</v>
      </c>
    </row>
    <row r="140" spans="1:4" x14ac:dyDescent="0.35">
      <c r="A140">
        <v>34</v>
      </c>
      <c r="B140">
        <f t="shared" si="8"/>
        <v>306</v>
      </c>
      <c r="C140">
        <f t="shared" si="6"/>
        <v>1.2504251998975034E-3</v>
      </c>
      <c r="D140">
        <f t="shared" si="7"/>
        <v>1.1253826799077531E-2</v>
      </c>
    </row>
    <row r="141" spans="1:4" x14ac:dyDescent="0.35">
      <c r="A141">
        <v>40</v>
      </c>
      <c r="B141">
        <f t="shared" si="8"/>
        <v>360</v>
      </c>
      <c r="C141">
        <f t="shared" si="6"/>
        <v>1.437809449139224E-3</v>
      </c>
      <c r="D141">
        <f t="shared" si="7"/>
        <v>1.2940285042253016E-2</v>
      </c>
    </row>
    <row r="142" spans="1:4" x14ac:dyDescent="0.35">
      <c r="A142">
        <v>83</v>
      </c>
      <c r="B142">
        <f t="shared" si="8"/>
        <v>747</v>
      </c>
      <c r="C142">
        <f t="shared" si="6"/>
        <v>9.1973694050303579E-4</v>
      </c>
      <c r="D142">
        <f t="shared" si="7"/>
        <v>8.2776324645273212E-3</v>
      </c>
    </row>
    <row r="143" spans="1:4" x14ac:dyDescent="0.35">
      <c r="A143">
        <v>27</v>
      </c>
      <c r="B143">
        <f t="shared" si="8"/>
        <v>243</v>
      </c>
      <c r="C143">
        <f t="shared" si="6"/>
        <v>9.9805809903627377E-4</v>
      </c>
      <c r="D143">
        <f t="shared" si="7"/>
        <v>8.9825228913264638E-3</v>
      </c>
    </row>
    <row r="144" spans="1:4" x14ac:dyDescent="0.35">
      <c r="A144">
        <v>33</v>
      </c>
      <c r="B144">
        <f t="shared" si="8"/>
        <v>297</v>
      </c>
      <c r="C144">
        <f t="shared" si="6"/>
        <v>1.2157993559416521E-3</v>
      </c>
      <c r="D144">
        <f t="shared" si="7"/>
        <v>1.0942194203474871E-2</v>
      </c>
    </row>
    <row r="145" spans="1:4" x14ac:dyDescent="0.35">
      <c r="A145">
        <v>54</v>
      </c>
      <c r="B145">
        <f t="shared" si="8"/>
        <v>486</v>
      </c>
      <c r="C145">
        <f t="shared" si="6"/>
        <v>1.64309070161553E-3</v>
      </c>
      <c r="D145">
        <f t="shared" si="7"/>
        <v>1.478781631453977E-2</v>
      </c>
    </row>
    <row r="146" spans="1:4" x14ac:dyDescent="0.35">
      <c r="A146">
        <v>83</v>
      </c>
      <c r="B146">
        <f t="shared" si="8"/>
        <v>747</v>
      </c>
      <c r="C146">
        <f t="shared" si="6"/>
        <v>9.1973694050303579E-4</v>
      </c>
      <c r="D146">
        <f t="shared" si="7"/>
        <v>8.2776324645273212E-3</v>
      </c>
    </row>
    <row r="147" spans="1:4" x14ac:dyDescent="0.35">
      <c r="A147">
        <v>29</v>
      </c>
      <c r="B147">
        <f t="shared" si="8"/>
        <v>261</v>
      </c>
      <c r="C147">
        <f t="shared" si="6"/>
        <v>1.0717942439751194E-3</v>
      </c>
      <c r="D147">
        <f t="shared" si="7"/>
        <v>9.6461481957760761E-3</v>
      </c>
    </row>
    <row r="148" spans="1:4" x14ac:dyDescent="0.35">
      <c r="A148">
        <v>27</v>
      </c>
      <c r="B148">
        <f t="shared" si="8"/>
        <v>243</v>
      </c>
      <c r="C148">
        <f t="shared" si="6"/>
        <v>9.9805809903627377E-4</v>
      </c>
      <c r="D148">
        <f t="shared" si="7"/>
        <v>8.9825228913264638E-3</v>
      </c>
    </row>
    <row r="149" spans="1:4" x14ac:dyDescent="0.35">
      <c r="A149">
        <v>81</v>
      </c>
      <c r="B149">
        <f t="shared" si="8"/>
        <v>729</v>
      </c>
      <c r="C149">
        <f t="shared" si="6"/>
        <v>9.9346914574964897E-4</v>
      </c>
      <c r="D149">
        <f t="shared" si="7"/>
        <v>8.9412223117468388E-3</v>
      </c>
    </row>
    <row r="150" spans="1:4" x14ac:dyDescent="0.35">
      <c r="A150">
        <v>77</v>
      </c>
      <c r="B150">
        <f t="shared" si="8"/>
        <v>693</v>
      </c>
      <c r="C150">
        <f t="shared" si="6"/>
        <v>1.1401846389112167E-3</v>
      </c>
      <c r="D150">
        <f t="shared" si="7"/>
        <v>1.026166175020095E-2</v>
      </c>
    </row>
    <row r="151" spans="1:4" x14ac:dyDescent="0.35">
      <c r="A151">
        <v>100</v>
      </c>
      <c r="B151">
        <f t="shared" si="8"/>
        <v>900</v>
      </c>
      <c r="C151">
        <f t="shared" si="6"/>
        <v>3.8249085747881981E-4</v>
      </c>
      <c r="D151">
        <f t="shared" si="7"/>
        <v>3.442417717309377E-3</v>
      </c>
    </row>
    <row r="152" spans="1:4" x14ac:dyDescent="0.35">
      <c r="A152">
        <v>94</v>
      </c>
      <c r="B152">
        <f t="shared" si="8"/>
        <v>846</v>
      </c>
      <c r="C152">
        <f t="shared" si="6"/>
        <v>5.4550484567325521E-4</v>
      </c>
      <c r="D152">
        <f t="shared" si="7"/>
        <v>4.9095436110592966E-3</v>
      </c>
    </row>
    <row r="153" spans="1:4" x14ac:dyDescent="0.35">
      <c r="A153">
        <v>97</v>
      </c>
      <c r="B153">
        <f t="shared" si="8"/>
        <v>873</v>
      </c>
      <c r="C153">
        <f t="shared" si="6"/>
        <v>4.5961595938780181E-4</v>
      </c>
      <c r="D153">
        <f t="shared" si="7"/>
        <v>4.1365436344902159E-3</v>
      </c>
    </row>
    <row r="154" spans="1:4" x14ac:dyDescent="0.35">
      <c r="A154">
        <v>67</v>
      </c>
      <c r="B154">
        <f t="shared" si="8"/>
        <v>603</v>
      </c>
      <c r="C154">
        <f t="shared" si="6"/>
        <v>1.4613572804607227E-3</v>
      </c>
      <c r="D154">
        <f t="shared" si="7"/>
        <v>1.3152215524146504E-2</v>
      </c>
    </row>
    <row r="155" spans="1:4" x14ac:dyDescent="0.35">
      <c r="A155">
        <v>96</v>
      </c>
      <c r="B155">
        <f t="shared" si="8"/>
        <v>864</v>
      </c>
      <c r="C155">
        <f t="shared" si="6"/>
        <v>4.8729616853497549E-4</v>
      </c>
      <c r="D155">
        <f t="shared" si="7"/>
        <v>4.385665516814778E-3</v>
      </c>
    </row>
    <row r="156" spans="1:4" x14ac:dyDescent="0.35">
      <c r="A156">
        <v>110</v>
      </c>
      <c r="B156">
        <f t="shared" si="8"/>
        <v>990</v>
      </c>
      <c r="C156">
        <f t="shared" si="6"/>
        <v>1.8963584504811998E-4</v>
      </c>
      <c r="D156">
        <f t="shared" si="7"/>
        <v>1.7067226054330801E-3</v>
      </c>
    </row>
    <row r="157" spans="1:4" x14ac:dyDescent="0.35">
      <c r="A157">
        <v>36</v>
      </c>
      <c r="B157">
        <f t="shared" si="8"/>
        <v>324</v>
      </c>
      <c r="C157">
        <f t="shared" si="6"/>
        <v>1.3172225532135174E-3</v>
      </c>
      <c r="D157">
        <f t="shared" si="7"/>
        <v>1.1855002978921657E-2</v>
      </c>
    </row>
    <row r="158" spans="1:4" x14ac:dyDescent="0.35">
      <c r="A158">
        <v>26</v>
      </c>
      <c r="B158">
        <f t="shared" si="8"/>
        <v>234</v>
      </c>
      <c r="C158">
        <f t="shared" si="6"/>
        <v>9.6113177758990864E-4</v>
      </c>
      <c r="D158">
        <f t="shared" si="7"/>
        <v>8.6501859983091796E-3</v>
      </c>
    </row>
    <row r="159" spans="1:4" x14ac:dyDescent="0.35">
      <c r="A159">
        <v>47</v>
      </c>
      <c r="B159">
        <f t="shared" si="8"/>
        <v>423</v>
      </c>
      <c r="C159">
        <f t="shared" si="6"/>
        <v>1.5896488849351212E-3</v>
      </c>
      <c r="D159">
        <f t="shared" si="7"/>
        <v>1.4306839964416092E-2</v>
      </c>
    </row>
    <row r="160" spans="1:4" x14ac:dyDescent="0.35">
      <c r="A160">
        <v>65</v>
      </c>
      <c r="B160">
        <f t="shared" si="8"/>
        <v>585</v>
      </c>
      <c r="C160">
        <f t="shared" si="6"/>
        <v>1.5106085771581315E-3</v>
      </c>
      <c r="D160">
        <f t="shared" si="7"/>
        <v>1.3595477194423184E-2</v>
      </c>
    </row>
    <row r="161" spans="1:4" x14ac:dyDescent="0.35">
      <c r="A161">
        <v>52</v>
      </c>
      <c r="B161">
        <f t="shared" si="8"/>
        <v>468</v>
      </c>
      <c r="C161">
        <f t="shared" si="6"/>
        <v>1.6388613545191995E-3</v>
      </c>
      <c r="D161">
        <f t="shared" si="7"/>
        <v>1.4749752190672798E-2</v>
      </c>
    </row>
    <row r="162" spans="1:4" x14ac:dyDescent="0.35">
      <c r="A162">
        <v>35</v>
      </c>
      <c r="B162">
        <f t="shared" si="8"/>
        <v>315</v>
      </c>
      <c r="C162">
        <f t="shared" si="6"/>
        <v>1.2842713683623322E-3</v>
      </c>
      <c r="D162">
        <f t="shared" si="7"/>
        <v>1.155844231526099E-2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opLeftCell="A141" zoomScaleNormal="100" workbookViewId="0">
      <selection activeCell="A113" sqref="A113:A162"/>
    </sheetView>
  </sheetViews>
  <sheetFormatPr baseColWidth="10" defaultRowHeight="14.5" x14ac:dyDescent="0.35"/>
  <cols>
    <col min="3" max="3" width="13.26953125" bestFit="1" customWidth="1"/>
    <col min="4" max="5" width="15.90625" bestFit="1" customWidth="1"/>
  </cols>
  <sheetData>
    <row r="1" spans="1:6" x14ac:dyDescent="0.35">
      <c r="A1" s="1" t="s">
        <v>39</v>
      </c>
      <c r="B1" s="1" t="s">
        <v>0</v>
      </c>
      <c r="C1" s="2" t="s">
        <v>5</v>
      </c>
      <c r="D1" t="s">
        <v>6</v>
      </c>
      <c r="E1" t="s">
        <v>4</v>
      </c>
      <c r="F1" t="s">
        <v>2</v>
      </c>
    </row>
    <row r="2" spans="1:6" x14ac:dyDescent="0.35">
      <c r="A2">
        <v>11</v>
      </c>
      <c r="B2">
        <f>+A2*10</f>
        <v>110</v>
      </c>
      <c r="C2">
        <f>+_xlfn.NORM.DIST(B2,$E$5,$E$2,0)</f>
        <v>7.1768527784075574E-4</v>
      </c>
      <c r="D2">
        <f>+_xlfn.NORM.DIST(A2,$F$5,$F$2,0)</f>
        <v>7.1768527784075616E-3</v>
      </c>
      <c r="E2">
        <f>+_xlfn.STDEV.S(B2:B162)</f>
        <v>281.31218429185731</v>
      </c>
      <c r="F2">
        <f>+_xlfn.STDEV.S(A2:A162)</f>
        <v>28.131218429185733</v>
      </c>
    </row>
    <row r="3" spans="1:6" x14ac:dyDescent="0.35">
      <c r="A3">
        <v>32</v>
      </c>
      <c r="B3">
        <f t="shared" ref="B3:B66" si="0">+A3*10</f>
        <v>320</v>
      </c>
      <c r="C3">
        <f t="shared" ref="C3:C66" si="1">+_xlfn.NORM.DIST(B3,$E$5,$E$2,0)</f>
        <v>1.2980912767990914E-3</v>
      </c>
      <c r="D3">
        <f t="shared" ref="D3:D66" si="2">+_xlfn.NORM.DIST(A3,$F$5,$F$2,0)</f>
        <v>1.2980912767990913E-2</v>
      </c>
    </row>
    <row r="4" spans="1:6" x14ac:dyDescent="0.35">
      <c r="A4">
        <v>22</v>
      </c>
      <c r="B4">
        <f t="shared" si="0"/>
        <v>220</v>
      </c>
      <c r="C4">
        <f t="shared" si="1"/>
        <v>1.0493757939553331E-3</v>
      </c>
      <c r="D4">
        <f t="shared" si="2"/>
        <v>1.049375793955333E-2</v>
      </c>
      <c r="E4" t="s">
        <v>8</v>
      </c>
      <c r="F4" t="s">
        <v>7</v>
      </c>
    </row>
    <row r="5" spans="1:6" x14ac:dyDescent="0.35">
      <c r="A5">
        <v>17</v>
      </c>
      <c r="B5">
        <f t="shared" si="0"/>
        <v>170</v>
      </c>
      <c r="C5">
        <f t="shared" si="1"/>
        <v>8.9983788368858E-4</v>
      </c>
      <c r="D5">
        <f t="shared" si="2"/>
        <v>8.9983788368857981E-3</v>
      </c>
      <c r="E5">
        <f>+AVERAGE(B2:B162)</f>
        <v>438.3229813664596</v>
      </c>
      <c r="F5">
        <f>+AVERAGE(A2:A162)</f>
        <v>43.83229813664596</v>
      </c>
    </row>
    <row r="6" spans="1:6" x14ac:dyDescent="0.35">
      <c r="A6">
        <v>27</v>
      </c>
      <c r="B6">
        <f t="shared" si="0"/>
        <v>270</v>
      </c>
      <c r="C6">
        <f t="shared" si="1"/>
        <v>1.1857087591672039E-3</v>
      </c>
      <c r="D6">
        <f t="shared" si="2"/>
        <v>1.1857087591672038E-2</v>
      </c>
    </row>
    <row r="7" spans="1:6" x14ac:dyDescent="0.35">
      <c r="A7">
        <v>19</v>
      </c>
      <c r="B7">
        <f t="shared" si="0"/>
        <v>190</v>
      </c>
      <c r="C7">
        <f t="shared" si="1"/>
        <v>9.6054420164053123E-4</v>
      </c>
      <c r="D7">
        <f t="shared" si="2"/>
        <v>9.6054420164053116E-3</v>
      </c>
    </row>
    <row r="8" spans="1:6" x14ac:dyDescent="0.35">
      <c r="A8">
        <v>9</v>
      </c>
      <c r="B8">
        <f t="shared" si="0"/>
        <v>90</v>
      </c>
      <c r="C8">
        <f t="shared" si="1"/>
        <v>6.5887085197699306E-4</v>
      </c>
      <c r="D8">
        <f t="shared" si="2"/>
        <v>6.5887085197699315E-3</v>
      </c>
      <c r="F8" t="s">
        <v>11</v>
      </c>
    </row>
    <row r="9" spans="1:6" x14ac:dyDescent="0.35">
      <c r="A9">
        <v>24</v>
      </c>
      <c r="B9">
        <f t="shared" si="0"/>
        <v>240</v>
      </c>
      <c r="C9">
        <f t="shared" si="1"/>
        <v>1.106104630505086E-3</v>
      </c>
      <c r="D9">
        <f t="shared" si="2"/>
        <v>1.1061046305050858E-2</v>
      </c>
      <c r="F9">
        <f>F2/F5</f>
        <v>0.64179200327319019</v>
      </c>
    </row>
    <row r="10" spans="1:6" x14ac:dyDescent="0.35">
      <c r="A10">
        <v>20</v>
      </c>
      <c r="B10">
        <f t="shared" si="0"/>
        <v>200</v>
      </c>
      <c r="C10">
        <f t="shared" si="1"/>
        <v>9.9053701342948506E-4</v>
      </c>
      <c r="D10">
        <f t="shared" si="2"/>
        <v>9.9053701342948514E-3</v>
      </c>
    </row>
    <row r="11" spans="1:6" x14ac:dyDescent="0.35">
      <c r="A11">
        <v>27</v>
      </c>
      <c r="B11">
        <f t="shared" si="0"/>
        <v>270</v>
      </c>
      <c r="C11">
        <f t="shared" si="1"/>
        <v>1.1857087591672039E-3</v>
      </c>
      <c r="D11">
        <f t="shared" si="2"/>
        <v>1.1857087591672038E-2</v>
      </c>
    </row>
    <row r="12" spans="1:6" x14ac:dyDescent="0.35">
      <c r="A12">
        <v>11</v>
      </c>
      <c r="B12">
        <f t="shared" si="0"/>
        <v>110</v>
      </c>
      <c r="C12">
        <f t="shared" si="1"/>
        <v>7.1768527784075574E-4</v>
      </c>
      <c r="D12">
        <f t="shared" si="2"/>
        <v>7.1768527784075616E-3</v>
      </c>
    </row>
    <row r="13" spans="1:6" x14ac:dyDescent="0.35">
      <c r="A13">
        <v>21</v>
      </c>
      <c r="B13">
        <f t="shared" si="0"/>
        <v>210</v>
      </c>
      <c r="C13">
        <f t="shared" si="1"/>
        <v>1.0201763959112548E-3</v>
      </c>
      <c r="D13">
        <f t="shared" si="2"/>
        <v>1.0201763959112547E-2</v>
      </c>
      <c r="E13" t="s">
        <v>12</v>
      </c>
    </row>
    <row r="14" spans="1:6" x14ac:dyDescent="0.35">
      <c r="A14">
        <v>18</v>
      </c>
      <c r="B14">
        <f t="shared" si="0"/>
        <v>180</v>
      </c>
      <c r="C14">
        <f t="shared" si="1"/>
        <v>9.3028326757039592E-4</v>
      </c>
      <c r="D14">
        <f t="shared" si="2"/>
        <v>9.3028326757039603E-3</v>
      </c>
      <c r="E14">
        <f>SKEW(B2:B162)</f>
        <v>2.4309459029350862</v>
      </c>
    </row>
    <row r="15" spans="1:6" x14ac:dyDescent="0.35">
      <c r="A15">
        <v>14</v>
      </c>
      <c r="B15">
        <f t="shared" si="0"/>
        <v>140</v>
      </c>
      <c r="C15">
        <f t="shared" si="1"/>
        <v>8.0819975836012318E-4</v>
      </c>
      <c r="D15">
        <f t="shared" si="2"/>
        <v>8.0819975836012321E-3</v>
      </c>
    </row>
    <row r="16" spans="1:6" x14ac:dyDescent="0.35">
      <c r="A16">
        <v>20</v>
      </c>
      <c r="B16">
        <f t="shared" si="0"/>
        <v>200</v>
      </c>
      <c r="C16">
        <f t="shared" si="1"/>
        <v>9.9053701342948506E-4</v>
      </c>
      <c r="D16">
        <f t="shared" si="2"/>
        <v>9.9053701342948514E-3</v>
      </c>
      <c r="E16" t="s">
        <v>13</v>
      </c>
    </row>
    <row r="17" spans="1:9" x14ac:dyDescent="0.35">
      <c r="A17">
        <v>41</v>
      </c>
      <c r="B17">
        <f t="shared" si="0"/>
        <v>410</v>
      </c>
      <c r="C17">
        <f t="shared" si="1"/>
        <v>1.4109783335243956E-3</v>
      </c>
      <c r="D17">
        <f t="shared" si="2"/>
        <v>1.4109783335243953E-2</v>
      </c>
      <c r="E17">
        <f>KURT(B2:B162)</f>
        <v>9.9029297600595143</v>
      </c>
    </row>
    <row r="18" spans="1:9" x14ac:dyDescent="0.35">
      <c r="A18">
        <v>23</v>
      </c>
      <c r="B18">
        <f t="shared" si="0"/>
        <v>230</v>
      </c>
      <c r="C18">
        <f t="shared" si="1"/>
        <v>1.0780478105839523E-3</v>
      </c>
      <c r="D18">
        <f t="shared" si="2"/>
        <v>1.0780478105839521E-2</v>
      </c>
    </row>
    <row r="19" spans="1:9" x14ac:dyDescent="0.35">
      <c r="A19">
        <v>25</v>
      </c>
      <c r="B19">
        <f t="shared" si="0"/>
        <v>250</v>
      </c>
      <c r="C19">
        <f t="shared" si="1"/>
        <v>1.1334584581629526E-3</v>
      </c>
      <c r="D19">
        <f t="shared" si="2"/>
        <v>1.1334584581629524E-2</v>
      </c>
      <c r="E19" t="s">
        <v>15</v>
      </c>
      <c r="F19">
        <f>_xlfn.CHISQ.INV.RT(0.05,2)</f>
        <v>5.9914645471079817</v>
      </c>
    </row>
    <row r="20" spans="1:9" x14ac:dyDescent="0.35">
      <c r="A20">
        <v>23</v>
      </c>
      <c r="B20">
        <f t="shared" si="0"/>
        <v>230</v>
      </c>
      <c r="C20">
        <f t="shared" si="1"/>
        <v>1.0780478105839523E-3</v>
      </c>
      <c r="D20">
        <f t="shared" si="2"/>
        <v>1.0780478105839521E-2</v>
      </c>
      <c r="E20" t="s">
        <v>14</v>
      </c>
      <c r="F20">
        <f>160*((E14^2)/6 + (E17^2)/24 )</f>
        <v>811.37339843106611</v>
      </c>
    </row>
    <row r="21" spans="1:9" x14ac:dyDescent="0.35">
      <c r="A21">
        <v>16</v>
      </c>
      <c r="B21">
        <f t="shared" si="0"/>
        <v>160</v>
      </c>
      <c r="C21">
        <f t="shared" si="1"/>
        <v>8.6928972354351924E-4</v>
      </c>
      <c r="D21">
        <f t="shared" si="2"/>
        <v>8.692897235435192E-3</v>
      </c>
    </row>
    <row r="22" spans="1:9" x14ac:dyDescent="0.35">
      <c r="A22">
        <v>15</v>
      </c>
      <c r="B22">
        <f t="shared" si="0"/>
        <v>150</v>
      </c>
      <c r="C22">
        <f t="shared" si="1"/>
        <v>8.3871812150516532E-4</v>
      </c>
      <c r="D22">
        <f t="shared" si="2"/>
        <v>8.3871812150516523E-3</v>
      </c>
      <c r="E22" t="s">
        <v>17</v>
      </c>
      <c r="F22" t="s">
        <v>18</v>
      </c>
      <c r="G22" t="s">
        <v>19</v>
      </c>
      <c r="H22" t="s">
        <v>21</v>
      </c>
      <c r="I22" t="s">
        <v>22</v>
      </c>
    </row>
    <row r="23" spans="1:9" x14ac:dyDescent="0.35">
      <c r="A23">
        <v>24</v>
      </c>
      <c r="B23">
        <f t="shared" si="0"/>
        <v>240</v>
      </c>
      <c r="C23">
        <f t="shared" si="1"/>
        <v>1.106104630505086E-3</v>
      </c>
      <c r="D23">
        <f t="shared" si="2"/>
        <v>1.1061046305050858E-2</v>
      </c>
      <c r="E23">
        <f>+SQRT(160)</f>
        <v>12.649110640673518</v>
      </c>
      <c r="F23">
        <f>+MIN(B2:B162)</f>
        <v>90</v>
      </c>
      <c r="G23">
        <f>+MAX(B2:B162)</f>
        <v>2160</v>
      </c>
      <c r="H23">
        <f>G23-F23</f>
        <v>2070</v>
      </c>
      <c r="I23">
        <f>H23/E23</f>
        <v>163.64786891371361</v>
      </c>
    </row>
    <row r="24" spans="1:9" x14ac:dyDescent="0.35">
      <c r="A24">
        <v>22</v>
      </c>
      <c r="B24">
        <f t="shared" si="0"/>
        <v>220</v>
      </c>
      <c r="C24">
        <f t="shared" si="1"/>
        <v>1.0493757939553331E-3</v>
      </c>
      <c r="D24">
        <f t="shared" si="2"/>
        <v>1.049375793955333E-2</v>
      </c>
    </row>
    <row r="25" spans="1:9" x14ac:dyDescent="0.35">
      <c r="A25">
        <v>19</v>
      </c>
      <c r="B25">
        <f t="shared" si="0"/>
        <v>190</v>
      </c>
      <c r="C25">
        <f t="shared" si="1"/>
        <v>9.6054420164053123E-4</v>
      </c>
      <c r="D25">
        <f t="shared" si="2"/>
        <v>9.6054420164053116E-3</v>
      </c>
    </row>
    <row r="26" spans="1:9" x14ac:dyDescent="0.35">
      <c r="A26">
        <v>25</v>
      </c>
      <c r="B26">
        <f t="shared" si="0"/>
        <v>250</v>
      </c>
      <c r="C26">
        <f t="shared" si="1"/>
        <v>1.1334584581629526E-3</v>
      </c>
      <c r="D26">
        <f t="shared" si="2"/>
        <v>1.1334584581629524E-2</v>
      </c>
    </row>
    <row r="27" spans="1:9" x14ac:dyDescent="0.35">
      <c r="A27">
        <v>18</v>
      </c>
      <c r="B27">
        <f t="shared" si="0"/>
        <v>180</v>
      </c>
      <c r="C27">
        <f t="shared" si="1"/>
        <v>9.3028326757039592E-4</v>
      </c>
      <c r="D27">
        <f t="shared" si="2"/>
        <v>9.3028326757039603E-3</v>
      </c>
      <c r="E27" t="s">
        <v>31</v>
      </c>
      <c r="F27" t="s">
        <v>32</v>
      </c>
      <c r="G27" t="s">
        <v>33</v>
      </c>
      <c r="H27" t="s">
        <v>34</v>
      </c>
    </row>
    <row r="28" spans="1:9" x14ac:dyDescent="0.35">
      <c r="A28">
        <v>29</v>
      </c>
      <c r="B28">
        <f t="shared" si="0"/>
        <v>290</v>
      </c>
      <c r="C28">
        <f t="shared" si="1"/>
        <v>1.234114012337922E-3</v>
      </c>
      <c r="D28">
        <f t="shared" si="2"/>
        <v>1.2341140123379219E-2</v>
      </c>
      <c r="E28" s="3">
        <f>MAX(L34:L46)</f>
        <v>0.63845997068561433</v>
      </c>
      <c r="F28">
        <v>0.05</v>
      </c>
      <c r="G28">
        <v>160</v>
      </c>
      <c r="H28">
        <f>1.36/E23</f>
        <v>0.10751744044572489</v>
      </c>
    </row>
    <row r="29" spans="1:9" x14ac:dyDescent="0.35">
      <c r="A29">
        <v>55</v>
      </c>
      <c r="B29">
        <f t="shared" si="0"/>
        <v>550</v>
      </c>
      <c r="C29">
        <f t="shared" si="1"/>
        <v>1.3106887296715274E-3</v>
      </c>
      <c r="D29">
        <f t="shared" si="2"/>
        <v>1.3106887296715275E-2</v>
      </c>
    </row>
    <row r="30" spans="1:9" x14ac:dyDescent="0.35">
      <c r="A30">
        <v>18</v>
      </c>
      <c r="B30">
        <f t="shared" si="0"/>
        <v>180</v>
      </c>
      <c r="C30">
        <f t="shared" si="1"/>
        <v>9.3028326757039592E-4</v>
      </c>
      <c r="D30">
        <f t="shared" si="2"/>
        <v>9.3028326757039603E-3</v>
      </c>
    </row>
    <row r="31" spans="1:9" x14ac:dyDescent="0.35">
      <c r="A31">
        <v>11</v>
      </c>
      <c r="B31">
        <f t="shared" si="0"/>
        <v>110</v>
      </c>
      <c r="C31">
        <f t="shared" si="1"/>
        <v>7.1768527784075574E-4</v>
      </c>
      <c r="D31">
        <f t="shared" si="2"/>
        <v>7.1768527784075616E-3</v>
      </c>
    </row>
    <row r="32" spans="1:9" x14ac:dyDescent="0.35">
      <c r="A32">
        <v>31</v>
      </c>
      <c r="B32">
        <f t="shared" si="0"/>
        <v>310</v>
      </c>
      <c r="C32">
        <f t="shared" si="1"/>
        <v>1.2780191853719305E-3</v>
      </c>
      <c r="D32">
        <f t="shared" si="2"/>
        <v>1.2780191853719305E-2</v>
      </c>
    </row>
    <row r="33" spans="1:12" x14ac:dyDescent="0.35">
      <c r="A33">
        <v>34</v>
      </c>
      <c r="B33">
        <f t="shared" si="0"/>
        <v>340</v>
      </c>
      <c r="C33">
        <f t="shared" si="1"/>
        <v>1.3341190133870798E-3</v>
      </c>
      <c r="D33">
        <f t="shared" si="2"/>
        <v>1.3341190133870797E-2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30</v>
      </c>
      <c r="K33" t="s">
        <v>28</v>
      </c>
      <c r="L33" t="s">
        <v>29</v>
      </c>
    </row>
    <row r="34" spans="1:12" x14ac:dyDescent="0.35">
      <c r="A34">
        <v>26</v>
      </c>
      <c r="B34">
        <f t="shared" si="0"/>
        <v>260</v>
      </c>
      <c r="C34">
        <f t="shared" si="1"/>
        <v>1.1600219673406568E-3</v>
      </c>
      <c r="D34">
        <f t="shared" si="2"/>
        <v>1.1600219673406567E-2</v>
      </c>
      <c r="E34">
        <v>1</v>
      </c>
      <c r="F34">
        <f>F23</f>
        <v>90</v>
      </c>
      <c r="G34">
        <f>+F34+$I$23</f>
        <v>253.64786891371361</v>
      </c>
      <c r="H34">
        <f>FREQUENCY(B1:B161,G34:G46)</f>
        <v>43</v>
      </c>
      <c r="I34">
        <f>H34/$H$48</f>
        <v>2.4293785310734464E-2</v>
      </c>
      <c r="J34">
        <f>I34</f>
        <v>2.4293785310734464E-2</v>
      </c>
      <c r="K34" s="4">
        <f>_xlfn.NORM.DIST(G34,$E$5,$E$2,1)</f>
        <v>0.25575847793482642</v>
      </c>
      <c r="L34" s="3">
        <f>ABS(J34-K34)</f>
        <v>0.23146469262409197</v>
      </c>
    </row>
    <row r="35" spans="1:12" x14ac:dyDescent="0.35">
      <c r="A35">
        <v>89</v>
      </c>
      <c r="B35">
        <f t="shared" si="0"/>
        <v>890</v>
      </c>
      <c r="C35">
        <f t="shared" si="1"/>
        <v>3.9076990128622215E-4</v>
      </c>
      <c r="D35">
        <f t="shared" si="2"/>
        <v>3.9076990128622232E-3</v>
      </c>
      <c r="E35">
        <v>2</v>
      </c>
      <c r="F35">
        <f>G34</f>
        <v>253.64786891371361</v>
      </c>
      <c r="G35">
        <f t="shared" ref="G35:G46" si="3">+F35+$I$23</f>
        <v>417.29573782742722</v>
      </c>
      <c r="H35">
        <f t="array" ref="H35">FREQUENCY(B2:B162,G35:G47)</f>
        <v>95</v>
      </c>
      <c r="I35">
        <f t="shared" ref="I35:I46" si="4">H35/$H$48</f>
        <v>5.3672316384180789E-2</v>
      </c>
      <c r="J35">
        <f>J34+I35</f>
        <v>7.7966101694915246E-2</v>
      </c>
      <c r="K35" s="4">
        <f t="shared" ref="K35:K46" si="5">_xlfn.NORM.DIST(G35,$E$5,$E$2,1)</f>
        <v>0.4702080034205417</v>
      </c>
      <c r="L35" s="3">
        <f t="shared" ref="L35:L38" si="6">ABS(J35-K35)</f>
        <v>0.39224190172562645</v>
      </c>
    </row>
    <row r="36" spans="1:12" x14ac:dyDescent="0.35">
      <c r="A36">
        <v>33</v>
      </c>
      <c r="B36">
        <f t="shared" si="0"/>
        <v>330</v>
      </c>
      <c r="C36">
        <f t="shared" si="1"/>
        <v>1.3168135846214632E-3</v>
      </c>
      <c r="D36">
        <f t="shared" si="2"/>
        <v>1.3168135846214631E-2</v>
      </c>
      <c r="E36">
        <v>3</v>
      </c>
      <c r="F36">
        <f t="shared" ref="F36:F46" si="7">G35</f>
        <v>417.29573782742722</v>
      </c>
      <c r="G36">
        <f t="shared" si="3"/>
        <v>580.9436067411408</v>
      </c>
      <c r="H36">
        <f t="array" ref="H36">FREQUENCY(B3:B163,G36:G48)</f>
        <v>125</v>
      </c>
      <c r="I36">
        <f t="shared" si="4"/>
        <v>7.0621468926553674E-2</v>
      </c>
      <c r="J36">
        <f>J35+I36</f>
        <v>0.14858757062146893</v>
      </c>
      <c r="K36" s="4">
        <f t="shared" si="5"/>
        <v>0.69391678906795473</v>
      </c>
      <c r="L36" s="3">
        <f t="shared" si="6"/>
        <v>0.54532921844648574</v>
      </c>
    </row>
    <row r="37" spans="1:12" x14ac:dyDescent="0.35">
      <c r="A37">
        <v>55</v>
      </c>
      <c r="B37">
        <f t="shared" si="0"/>
        <v>550</v>
      </c>
      <c r="C37">
        <f t="shared" si="1"/>
        <v>1.3106887296715274E-3</v>
      </c>
      <c r="D37">
        <f t="shared" si="2"/>
        <v>1.3106887296715275E-2</v>
      </c>
      <c r="E37">
        <v>4</v>
      </c>
      <c r="F37">
        <f t="shared" si="7"/>
        <v>580.9436067411408</v>
      </c>
      <c r="G37">
        <f t="shared" si="3"/>
        <v>744.59147565485443</v>
      </c>
      <c r="H37">
        <f t="array" ref="H37">FREQUENCY(B4:B164,G37:G49)</f>
        <v>143</v>
      </c>
      <c r="I37">
        <f t="shared" si="4"/>
        <v>8.0790960451977395E-2</v>
      </c>
      <c r="J37">
        <f t="shared" ref="J37" si="8">J36+I37</f>
        <v>0.22937853107344633</v>
      </c>
      <c r="K37" s="4">
        <f t="shared" si="5"/>
        <v>0.86185997195982744</v>
      </c>
      <c r="L37" s="3">
        <f t="shared" si="6"/>
        <v>0.63248144088638114</v>
      </c>
    </row>
    <row r="38" spans="1:12" x14ac:dyDescent="0.35">
      <c r="A38">
        <v>25</v>
      </c>
      <c r="B38">
        <f t="shared" si="0"/>
        <v>250</v>
      </c>
      <c r="C38">
        <f t="shared" si="1"/>
        <v>1.1334584581629526E-3</v>
      </c>
      <c r="D38">
        <f t="shared" si="2"/>
        <v>1.1334584581629524E-2</v>
      </c>
      <c r="E38">
        <v>5</v>
      </c>
      <c r="F38">
        <f t="shared" si="7"/>
        <v>744.59147565485443</v>
      </c>
      <c r="G38">
        <f>+F38+$I$23</f>
        <v>908.23934456856807</v>
      </c>
      <c r="H38">
        <f t="array" ref="H38">FREQUENCY(B5:B165,G38:G50)</f>
        <v>150</v>
      </c>
      <c r="I38">
        <f t="shared" si="4"/>
        <v>8.4745762711864403E-2</v>
      </c>
      <c r="J38">
        <f>J37+I38</f>
        <v>0.3141242937853107</v>
      </c>
      <c r="K38" s="4">
        <f>_xlfn.NORM.DIST(G38,$E$5,$E$2,1)</f>
        <v>0.95258426447092504</v>
      </c>
      <c r="L38" s="3">
        <f t="shared" si="6"/>
        <v>0.63845997068561433</v>
      </c>
    </row>
    <row r="39" spans="1:12" x14ac:dyDescent="0.35">
      <c r="A39">
        <v>29</v>
      </c>
      <c r="B39">
        <f t="shared" si="0"/>
        <v>290</v>
      </c>
      <c r="C39">
        <f t="shared" si="1"/>
        <v>1.234114012337922E-3</v>
      </c>
      <c r="D39">
        <f t="shared" si="2"/>
        <v>1.2341140123379219E-2</v>
      </c>
      <c r="E39">
        <v>6</v>
      </c>
      <c r="F39">
        <f t="shared" si="7"/>
        <v>908.23934456856807</v>
      </c>
      <c r="G39">
        <f t="shared" si="3"/>
        <v>1071.8872134822816</v>
      </c>
      <c r="H39">
        <f t="array" ref="H39">FREQUENCY(B6:B166,G39:G51)</f>
        <v>153</v>
      </c>
      <c r="I39">
        <f t="shared" si="4"/>
        <v>8.6440677966101692E-2</v>
      </c>
      <c r="J39">
        <f t="shared" ref="J39:J46" si="9">J38+I39</f>
        <v>0.40056497175141237</v>
      </c>
      <c r="K39" s="4">
        <f t="shared" ref="K39:K48" si="10">_xlfn.NORM.DIST(G39,$E$5,$E$2,1)</f>
        <v>0.98784438828897958</v>
      </c>
      <c r="L39" s="3">
        <f>ABS(J39-K39)</f>
        <v>0.58727941653756721</v>
      </c>
    </row>
    <row r="40" spans="1:12" x14ac:dyDescent="0.35">
      <c r="A40">
        <v>24</v>
      </c>
      <c r="B40">
        <f t="shared" si="0"/>
        <v>240</v>
      </c>
      <c r="C40">
        <f t="shared" si="1"/>
        <v>1.106104630505086E-3</v>
      </c>
      <c r="D40">
        <f t="shared" si="2"/>
        <v>1.1061046305050858E-2</v>
      </c>
      <c r="E40">
        <v>7</v>
      </c>
      <c r="F40">
        <f t="shared" si="7"/>
        <v>1071.8872134822816</v>
      </c>
      <c r="G40">
        <f t="shared" si="3"/>
        <v>1235.5350823959952</v>
      </c>
      <c r="H40">
        <f t="array" ref="H40">FREQUENCY(B7:B167,G40:G52)</f>
        <v>153</v>
      </c>
      <c r="I40">
        <f t="shared" si="4"/>
        <v>8.6440677966101692E-2</v>
      </c>
      <c r="J40">
        <f t="shared" si="9"/>
        <v>0.48700564971751403</v>
      </c>
      <c r="K40" s="4">
        <f t="shared" si="10"/>
        <v>0.99770085246061269</v>
      </c>
      <c r="L40" s="3">
        <f t="shared" ref="L40:L46" si="11">ABS(J40-K40)</f>
        <v>0.51069520274309865</v>
      </c>
    </row>
    <row r="41" spans="1:12" x14ac:dyDescent="0.35">
      <c r="A41">
        <v>23</v>
      </c>
      <c r="B41">
        <f t="shared" si="0"/>
        <v>230</v>
      </c>
      <c r="C41">
        <f t="shared" si="1"/>
        <v>1.0780478105839523E-3</v>
      </c>
      <c r="D41">
        <f t="shared" si="2"/>
        <v>1.0780478105839521E-2</v>
      </c>
      <c r="E41">
        <v>8</v>
      </c>
      <c r="F41">
        <f t="shared" si="7"/>
        <v>1235.5350823959952</v>
      </c>
      <c r="G41">
        <f t="shared" si="3"/>
        <v>1399.1829513097089</v>
      </c>
      <c r="H41">
        <f t="array" ref="H41">FREQUENCY(B8:B168,G41:G53)</f>
        <v>153</v>
      </c>
      <c r="I41">
        <f t="shared" si="4"/>
        <v>8.6440677966101692E-2</v>
      </c>
      <c r="J41">
        <f t="shared" si="9"/>
        <v>0.5734463276836157</v>
      </c>
      <c r="K41" s="4">
        <f t="shared" si="10"/>
        <v>0.99968183355148321</v>
      </c>
      <c r="L41" s="3">
        <f t="shared" si="11"/>
        <v>0.42623550586786751</v>
      </c>
    </row>
    <row r="42" spans="1:12" x14ac:dyDescent="0.35">
      <c r="A42">
        <v>32</v>
      </c>
      <c r="B42">
        <f t="shared" si="0"/>
        <v>320</v>
      </c>
      <c r="C42">
        <f t="shared" si="1"/>
        <v>1.2980912767990914E-3</v>
      </c>
      <c r="D42">
        <f t="shared" si="2"/>
        <v>1.2980912767990913E-2</v>
      </c>
      <c r="E42">
        <v>9</v>
      </c>
      <c r="F42">
        <f t="shared" si="7"/>
        <v>1399.1829513097089</v>
      </c>
      <c r="G42">
        <f t="shared" si="3"/>
        <v>1562.8308202234225</v>
      </c>
      <c r="H42">
        <f t="array" ref="H42">FREQUENCY(B9:B169,G42:G54)</f>
        <v>152</v>
      </c>
      <c r="I42">
        <f t="shared" si="4"/>
        <v>8.5875706214689262E-2</v>
      </c>
      <c r="J42">
        <f t="shared" si="9"/>
        <v>0.65932203389830502</v>
      </c>
      <c r="K42" s="4">
        <f t="shared" si="10"/>
        <v>0.99996797442369967</v>
      </c>
      <c r="L42" s="3">
        <f t="shared" si="11"/>
        <v>0.34064594052539465</v>
      </c>
    </row>
    <row r="43" spans="1:12" x14ac:dyDescent="0.35">
      <c r="A43">
        <v>68</v>
      </c>
      <c r="B43">
        <f t="shared" si="0"/>
        <v>680</v>
      </c>
      <c r="C43">
        <f t="shared" si="1"/>
        <v>9.8051244186213196E-4</v>
      </c>
      <c r="D43">
        <f t="shared" si="2"/>
        <v>9.80512441862132E-3</v>
      </c>
      <c r="E43">
        <v>10</v>
      </c>
      <c r="F43">
        <f t="shared" si="7"/>
        <v>1562.8308202234225</v>
      </c>
      <c r="G43">
        <f t="shared" si="3"/>
        <v>1726.4786891371361</v>
      </c>
      <c r="H43">
        <f t="array" ref="H43">FREQUENCY(B10:B170,G43:G55)</f>
        <v>152</v>
      </c>
      <c r="I43">
        <f t="shared" si="4"/>
        <v>8.5875706214689262E-2</v>
      </c>
      <c r="J43">
        <f t="shared" si="9"/>
        <v>0.74519774011299433</v>
      </c>
      <c r="K43" s="4">
        <f t="shared" si="10"/>
        <v>0.99999766505912135</v>
      </c>
      <c r="L43" s="3">
        <f t="shared" si="11"/>
        <v>0.25479992494612702</v>
      </c>
    </row>
    <row r="44" spans="1:12" x14ac:dyDescent="0.35">
      <c r="A44">
        <v>65</v>
      </c>
      <c r="B44">
        <f t="shared" si="0"/>
        <v>650</v>
      </c>
      <c r="C44">
        <f t="shared" si="1"/>
        <v>1.0684953149402402E-3</v>
      </c>
      <c r="D44">
        <f t="shared" si="2"/>
        <v>1.0684953149402404E-2</v>
      </c>
      <c r="E44">
        <v>11</v>
      </c>
      <c r="F44">
        <f t="shared" si="7"/>
        <v>1726.4786891371361</v>
      </c>
      <c r="G44">
        <f t="shared" si="3"/>
        <v>1890.1265580508498</v>
      </c>
      <c r="H44">
        <f t="array" ref="H44">FREQUENCY(B11:B171,G44:G56)</f>
        <v>151</v>
      </c>
      <c r="I44">
        <f t="shared" si="4"/>
        <v>8.5310734463276833E-2</v>
      </c>
      <c r="J44">
        <f t="shared" si="9"/>
        <v>0.83050847457627119</v>
      </c>
      <c r="K44" s="4">
        <f t="shared" si="10"/>
        <v>0.99999987706948923</v>
      </c>
      <c r="L44" s="3">
        <f t="shared" si="11"/>
        <v>0.16949140249321804</v>
      </c>
    </row>
    <row r="45" spans="1:12" x14ac:dyDescent="0.35">
      <c r="A45">
        <v>92</v>
      </c>
      <c r="B45">
        <f t="shared" si="0"/>
        <v>920</v>
      </c>
      <c r="C45">
        <f t="shared" si="1"/>
        <v>3.2740749534739146E-4</v>
      </c>
      <c r="D45">
        <f t="shared" si="2"/>
        <v>3.2740749534739158E-3</v>
      </c>
      <c r="E45">
        <v>12</v>
      </c>
      <c r="F45">
        <f t="shared" si="7"/>
        <v>1890.1265580508498</v>
      </c>
      <c r="G45">
        <f t="shared" si="3"/>
        <v>2053.7744269645632</v>
      </c>
      <c r="H45">
        <f t="array" ref="H45">FREQUENCY(B12:B172,G45:G57)</f>
        <v>150</v>
      </c>
      <c r="I45">
        <f t="shared" si="4"/>
        <v>8.4745762711864403E-2</v>
      </c>
      <c r="J45">
        <f t="shared" si="9"/>
        <v>0.9152542372881356</v>
      </c>
      <c r="K45" s="4">
        <f t="shared" si="10"/>
        <v>0.99999999533714523</v>
      </c>
      <c r="L45" s="3">
        <f t="shared" si="11"/>
        <v>8.4745758049009634E-2</v>
      </c>
    </row>
    <row r="46" spans="1:12" x14ac:dyDescent="0.35">
      <c r="A46">
        <v>65</v>
      </c>
      <c r="B46">
        <f t="shared" si="0"/>
        <v>650</v>
      </c>
      <c r="C46">
        <f t="shared" si="1"/>
        <v>1.0684953149402402E-3</v>
      </c>
      <c r="D46">
        <f t="shared" si="2"/>
        <v>1.0684953149402404E-2</v>
      </c>
      <c r="E46">
        <v>13</v>
      </c>
      <c r="F46">
        <f t="shared" si="7"/>
        <v>2053.7744269645632</v>
      </c>
      <c r="G46">
        <f t="shared" si="3"/>
        <v>2217.4222958782766</v>
      </c>
      <c r="H46">
        <f t="array" ref="H46">FREQUENCY(B13:B173,G46:G58)</f>
        <v>150</v>
      </c>
      <c r="I46">
        <f t="shared" si="4"/>
        <v>8.4745762711864403E-2</v>
      </c>
      <c r="J46">
        <f t="shared" si="9"/>
        <v>1</v>
      </c>
      <c r="K46" s="4">
        <f t="shared" si="10"/>
        <v>0.99999999987279875</v>
      </c>
      <c r="L46" s="3">
        <f t="shared" si="11"/>
        <v>1.2720124953347067E-10</v>
      </c>
    </row>
    <row r="47" spans="1:12" x14ac:dyDescent="0.35">
      <c r="A47">
        <v>97</v>
      </c>
      <c r="B47">
        <f t="shared" si="0"/>
        <v>970</v>
      </c>
      <c r="C47">
        <f t="shared" si="1"/>
        <v>2.3771612661847827E-4</v>
      </c>
      <c r="D47">
        <f t="shared" si="2"/>
        <v>2.3771612661847839E-3</v>
      </c>
    </row>
    <row r="48" spans="1:12" x14ac:dyDescent="0.35">
      <c r="A48">
        <v>39</v>
      </c>
      <c r="B48">
        <f t="shared" si="0"/>
        <v>390</v>
      </c>
      <c r="C48">
        <f t="shared" si="1"/>
        <v>1.3973785777806353E-3</v>
      </c>
      <c r="D48">
        <f t="shared" si="2"/>
        <v>1.3973785777806353E-2</v>
      </c>
      <c r="H48">
        <f>SUM(H34:H46)</f>
        <v>1770</v>
      </c>
    </row>
    <row r="49" spans="1:4" x14ac:dyDescent="0.35">
      <c r="A49">
        <v>44</v>
      </c>
      <c r="B49">
        <f t="shared" si="0"/>
        <v>440</v>
      </c>
      <c r="C49">
        <f t="shared" si="1"/>
        <v>1.418122690171086E-3</v>
      </c>
      <c r="D49">
        <f t="shared" si="2"/>
        <v>1.418122690171086E-2</v>
      </c>
    </row>
    <row r="50" spans="1:4" x14ac:dyDescent="0.35">
      <c r="A50">
        <v>35</v>
      </c>
      <c r="B50">
        <f t="shared" si="0"/>
        <v>350</v>
      </c>
      <c r="C50">
        <f t="shared" si="1"/>
        <v>1.3499449474167684E-3</v>
      </c>
      <c r="D50">
        <f t="shared" si="2"/>
        <v>1.3499449474167683E-2</v>
      </c>
    </row>
    <row r="51" spans="1:4" x14ac:dyDescent="0.35">
      <c r="A51">
        <v>21</v>
      </c>
      <c r="B51">
        <f t="shared" si="0"/>
        <v>210</v>
      </c>
      <c r="C51">
        <f t="shared" si="1"/>
        <v>1.0201763959112548E-3</v>
      </c>
      <c r="D51">
        <f t="shared" si="2"/>
        <v>1.0201763959112547E-2</v>
      </c>
    </row>
    <row r="52" spans="1:4" x14ac:dyDescent="0.35">
      <c r="A52">
        <v>35</v>
      </c>
      <c r="B52">
        <f t="shared" si="0"/>
        <v>350</v>
      </c>
      <c r="C52">
        <f t="shared" si="1"/>
        <v>1.3499449474167684E-3</v>
      </c>
      <c r="D52">
        <f t="shared" si="2"/>
        <v>1.3499449474167683E-2</v>
      </c>
    </row>
    <row r="53" spans="1:4" x14ac:dyDescent="0.35">
      <c r="A53">
        <v>25</v>
      </c>
      <c r="B53">
        <f t="shared" si="0"/>
        <v>250</v>
      </c>
      <c r="C53">
        <f t="shared" si="1"/>
        <v>1.1334584581629526E-3</v>
      </c>
      <c r="D53">
        <f t="shared" si="2"/>
        <v>1.1334584581629524E-2</v>
      </c>
    </row>
    <row r="54" spans="1:4" x14ac:dyDescent="0.35">
      <c r="A54">
        <v>38</v>
      </c>
      <c r="B54">
        <f t="shared" si="0"/>
        <v>380</v>
      </c>
      <c r="C54">
        <f t="shared" si="1"/>
        <v>1.3879945544050397E-3</v>
      </c>
      <c r="D54">
        <f t="shared" si="2"/>
        <v>1.3879945544050398E-2</v>
      </c>
    </row>
    <row r="55" spans="1:4" x14ac:dyDescent="0.35">
      <c r="A55">
        <v>69</v>
      </c>
      <c r="B55">
        <f t="shared" si="0"/>
        <v>690</v>
      </c>
      <c r="C55">
        <f t="shared" si="1"/>
        <v>9.5042026636747506E-4</v>
      </c>
      <c r="D55">
        <f t="shared" si="2"/>
        <v>9.5042026636747504E-3</v>
      </c>
    </row>
    <row r="56" spans="1:4" x14ac:dyDescent="0.35">
      <c r="A56">
        <v>30</v>
      </c>
      <c r="B56">
        <f t="shared" si="0"/>
        <v>300</v>
      </c>
      <c r="C56">
        <f t="shared" si="1"/>
        <v>1.2566684854953755E-3</v>
      </c>
      <c r="D56">
        <f t="shared" si="2"/>
        <v>1.2566684854953755E-2</v>
      </c>
    </row>
    <row r="57" spans="1:4" x14ac:dyDescent="0.35">
      <c r="A57">
        <v>19</v>
      </c>
      <c r="B57">
        <f t="shared" si="0"/>
        <v>190</v>
      </c>
      <c r="C57">
        <f t="shared" si="1"/>
        <v>9.6054420164053123E-4</v>
      </c>
      <c r="D57">
        <f t="shared" si="2"/>
        <v>9.6054420164053116E-3</v>
      </c>
    </row>
    <row r="58" spans="1:4" x14ac:dyDescent="0.35">
      <c r="A58">
        <v>80</v>
      </c>
      <c r="B58">
        <f t="shared" si="0"/>
        <v>800</v>
      </c>
      <c r="C58">
        <f t="shared" si="1"/>
        <v>6.2056008436673716E-4</v>
      </c>
      <c r="D58">
        <f t="shared" si="2"/>
        <v>6.2056008436673724E-3</v>
      </c>
    </row>
    <row r="59" spans="1:4" x14ac:dyDescent="0.35">
      <c r="A59">
        <v>57</v>
      </c>
      <c r="B59">
        <f t="shared" si="0"/>
        <v>570</v>
      </c>
      <c r="C59">
        <f t="shared" si="1"/>
        <v>1.2709969458322937E-3</v>
      </c>
      <c r="D59">
        <f t="shared" si="2"/>
        <v>1.2709969458322935E-2</v>
      </c>
    </row>
    <row r="60" spans="1:4" x14ac:dyDescent="0.35">
      <c r="A60">
        <v>28</v>
      </c>
      <c r="B60">
        <f t="shared" si="0"/>
        <v>280</v>
      </c>
      <c r="C60">
        <f t="shared" si="1"/>
        <v>1.2104338252261308E-3</v>
      </c>
      <c r="D60">
        <f t="shared" si="2"/>
        <v>1.2104338252261308E-2</v>
      </c>
    </row>
    <row r="61" spans="1:4" x14ac:dyDescent="0.35">
      <c r="A61">
        <v>36</v>
      </c>
      <c r="B61">
        <f t="shared" si="0"/>
        <v>360</v>
      </c>
      <c r="C61">
        <f t="shared" si="1"/>
        <v>1.3642336279188489E-3</v>
      </c>
      <c r="D61">
        <f t="shared" si="2"/>
        <v>1.3642336279188488E-2</v>
      </c>
    </row>
    <row r="62" spans="1:4" x14ac:dyDescent="0.35">
      <c r="A62">
        <v>18</v>
      </c>
      <c r="B62">
        <f t="shared" si="0"/>
        <v>180</v>
      </c>
      <c r="C62">
        <f t="shared" si="1"/>
        <v>9.3028326757039592E-4</v>
      </c>
      <c r="D62">
        <f t="shared" si="2"/>
        <v>9.3028326757039603E-3</v>
      </c>
    </row>
    <row r="63" spans="1:4" x14ac:dyDescent="0.35">
      <c r="A63">
        <v>27</v>
      </c>
      <c r="B63">
        <f t="shared" si="0"/>
        <v>270</v>
      </c>
      <c r="C63">
        <f t="shared" si="1"/>
        <v>1.1857087591672039E-3</v>
      </c>
      <c r="D63">
        <f t="shared" si="2"/>
        <v>1.1857087591672038E-2</v>
      </c>
    </row>
    <row r="64" spans="1:4" x14ac:dyDescent="0.35">
      <c r="A64">
        <v>39</v>
      </c>
      <c r="B64">
        <f t="shared" si="0"/>
        <v>390</v>
      </c>
      <c r="C64">
        <f t="shared" si="1"/>
        <v>1.3973785777806353E-3</v>
      </c>
      <c r="D64">
        <f t="shared" si="2"/>
        <v>1.3973785777806353E-2</v>
      </c>
    </row>
    <row r="65" spans="1:4" x14ac:dyDescent="0.35">
      <c r="A65">
        <v>36</v>
      </c>
      <c r="B65">
        <f t="shared" si="0"/>
        <v>360</v>
      </c>
      <c r="C65">
        <f t="shared" si="1"/>
        <v>1.3642336279188489E-3</v>
      </c>
      <c r="D65">
        <f t="shared" si="2"/>
        <v>1.3642336279188488E-2</v>
      </c>
    </row>
    <row r="66" spans="1:4" x14ac:dyDescent="0.35">
      <c r="A66">
        <v>38</v>
      </c>
      <c r="B66">
        <f t="shared" si="0"/>
        <v>380</v>
      </c>
      <c r="C66">
        <f t="shared" si="1"/>
        <v>1.3879945544050397E-3</v>
      </c>
      <c r="D66">
        <f t="shared" si="2"/>
        <v>1.3879945544050398E-2</v>
      </c>
    </row>
    <row r="67" spans="1:4" x14ac:dyDescent="0.35">
      <c r="A67">
        <v>78</v>
      </c>
      <c r="B67">
        <f t="shared" ref="B67:B130" si="12">+A67*10</f>
        <v>780</v>
      </c>
      <c r="C67">
        <f t="shared" ref="C67:C130" si="13">+_xlfn.NORM.DIST(B67,$E$5,$E$2,0)</f>
        <v>6.7823983849276846E-4</v>
      </c>
      <c r="D67">
        <f t="shared" ref="D67:D130" si="14">+_xlfn.NORM.DIST(A67,$F$5,$F$2,0)</f>
        <v>6.7823983849276863E-3</v>
      </c>
    </row>
    <row r="68" spans="1:4" x14ac:dyDescent="0.35">
      <c r="A68">
        <v>88</v>
      </c>
      <c r="B68">
        <f t="shared" si="12"/>
        <v>880</v>
      </c>
      <c r="C68">
        <f t="shared" si="13"/>
        <v>4.1346081063752107E-4</v>
      </c>
      <c r="D68">
        <f t="shared" si="14"/>
        <v>4.1346081063752113E-3</v>
      </c>
    </row>
    <row r="69" spans="1:4" x14ac:dyDescent="0.35">
      <c r="A69">
        <v>69</v>
      </c>
      <c r="B69">
        <f t="shared" si="12"/>
        <v>690</v>
      </c>
      <c r="C69">
        <f t="shared" si="13"/>
        <v>9.5042026636747506E-4</v>
      </c>
      <c r="D69">
        <f t="shared" si="14"/>
        <v>9.5042026636747504E-3</v>
      </c>
    </row>
    <row r="70" spans="1:4" x14ac:dyDescent="0.35">
      <c r="A70">
        <v>56</v>
      </c>
      <c r="B70">
        <f t="shared" si="12"/>
        <v>560</v>
      </c>
      <c r="C70">
        <f t="shared" si="13"/>
        <v>1.2915060104730822E-3</v>
      </c>
      <c r="D70">
        <f t="shared" si="14"/>
        <v>1.291506010473082E-2</v>
      </c>
    </row>
    <row r="71" spans="1:4" x14ac:dyDescent="0.35">
      <c r="A71">
        <v>55</v>
      </c>
      <c r="B71">
        <f t="shared" si="12"/>
        <v>550</v>
      </c>
      <c r="C71">
        <f t="shared" si="13"/>
        <v>1.3106887296715274E-3</v>
      </c>
      <c r="D71">
        <f t="shared" si="14"/>
        <v>1.3106887296715275E-2</v>
      </c>
    </row>
    <row r="72" spans="1:4" x14ac:dyDescent="0.35">
      <c r="A72">
        <v>57</v>
      </c>
      <c r="B72">
        <f t="shared" si="12"/>
        <v>570</v>
      </c>
      <c r="C72">
        <f t="shared" si="13"/>
        <v>1.2709969458322937E-3</v>
      </c>
      <c r="D72">
        <f t="shared" si="14"/>
        <v>1.2709969458322935E-2</v>
      </c>
    </row>
    <row r="73" spans="1:4" x14ac:dyDescent="0.35">
      <c r="A73">
        <v>62</v>
      </c>
      <c r="B73">
        <f t="shared" si="12"/>
        <v>620</v>
      </c>
      <c r="C73">
        <f t="shared" si="13"/>
        <v>1.1512059188555279E-3</v>
      </c>
      <c r="D73">
        <f t="shared" si="14"/>
        <v>1.1512059188555277E-2</v>
      </c>
    </row>
    <row r="74" spans="1:4" x14ac:dyDescent="0.35">
      <c r="A74">
        <v>50</v>
      </c>
      <c r="B74">
        <f t="shared" si="12"/>
        <v>500</v>
      </c>
      <c r="C74">
        <f t="shared" si="13"/>
        <v>1.3844694033810978E-3</v>
      </c>
      <c r="D74">
        <f t="shared" si="14"/>
        <v>1.3844694033810978E-2</v>
      </c>
    </row>
    <row r="75" spans="1:4" x14ac:dyDescent="0.35">
      <c r="A75">
        <v>21</v>
      </c>
      <c r="B75">
        <f t="shared" si="12"/>
        <v>210</v>
      </c>
      <c r="C75">
        <f t="shared" si="13"/>
        <v>1.0201763959112548E-3</v>
      </c>
      <c r="D75">
        <f t="shared" si="14"/>
        <v>1.0201763959112547E-2</v>
      </c>
    </row>
    <row r="76" spans="1:4" x14ac:dyDescent="0.35">
      <c r="A76">
        <v>30</v>
      </c>
      <c r="B76">
        <f t="shared" si="12"/>
        <v>300</v>
      </c>
      <c r="C76">
        <f t="shared" si="13"/>
        <v>1.2566684854953755E-3</v>
      </c>
      <c r="D76">
        <f t="shared" si="14"/>
        <v>1.2566684854953755E-2</v>
      </c>
    </row>
    <row r="77" spans="1:4" x14ac:dyDescent="0.35">
      <c r="A77">
        <v>25</v>
      </c>
      <c r="B77">
        <f t="shared" si="12"/>
        <v>250</v>
      </c>
      <c r="C77">
        <f t="shared" si="13"/>
        <v>1.1334584581629526E-3</v>
      </c>
      <c r="D77">
        <f t="shared" si="14"/>
        <v>1.1334584581629524E-2</v>
      </c>
    </row>
    <row r="78" spans="1:4" x14ac:dyDescent="0.35">
      <c r="A78">
        <v>33</v>
      </c>
      <c r="B78">
        <f t="shared" si="12"/>
        <v>330</v>
      </c>
      <c r="C78">
        <f t="shared" si="13"/>
        <v>1.3168135846214632E-3</v>
      </c>
      <c r="D78">
        <f t="shared" si="14"/>
        <v>1.3168135846214631E-2</v>
      </c>
    </row>
    <row r="79" spans="1:4" x14ac:dyDescent="0.35">
      <c r="A79">
        <v>30</v>
      </c>
      <c r="B79">
        <f t="shared" si="12"/>
        <v>300</v>
      </c>
      <c r="C79">
        <f t="shared" si="13"/>
        <v>1.2566684854953755E-3</v>
      </c>
      <c r="D79">
        <f t="shared" si="14"/>
        <v>1.2566684854953755E-2</v>
      </c>
    </row>
    <row r="80" spans="1:4" x14ac:dyDescent="0.35">
      <c r="A80">
        <v>38</v>
      </c>
      <c r="B80">
        <f t="shared" si="12"/>
        <v>380</v>
      </c>
      <c r="C80">
        <f t="shared" si="13"/>
        <v>1.3879945544050397E-3</v>
      </c>
      <c r="D80">
        <f t="shared" si="14"/>
        <v>1.3879945544050398E-2</v>
      </c>
    </row>
    <row r="81" spans="1:4" x14ac:dyDescent="0.35">
      <c r="A81">
        <v>46</v>
      </c>
      <c r="B81">
        <f t="shared" si="12"/>
        <v>460</v>
      </c>
      <c r="C81">
        <f t="shared" si="13"/>
        <v>1.4139438282441091E-3</v>
      </c>
      <c r="D81">
        <f t="shared" si="14"/>
        <v>1.4139438282441089E-2</v>
      </c>
    </row>
    <row r="82" spans="1:4" x14ac:dyDescent="0.35">
      <c r="A82">
        <v>20</v>
      </c>
      <c r="B82">
        <f t="shared" si="12"/>
        <v>200</v>
      </c>
      <c r="C82">
        <f t="shared" si="13"/>
        <v>9.9053701342948506E-4</v>
      </c>
      <c r="D82">
        <f t="shared" si="14"/>
        <v>9.9053701342948514E-3</v>
      </c>
    </row>
    <row r="83" spans="1:4" x14ac:dyDescent="0.35">
      <c r="A83">
        <v>25</v>
      </c>
      <c r="B83">
        <f t="shared" si="12"/>
        <v>250</v>
      </c>
      <c r="C83">
        <f t="shared" si="13"/>
        <v>1.1334584581629526E-3</v>
      </c>
      <c r="D83">
        <f t="shared" si="14"/>
        <v>1.1334584581629524E-2</v>
      </c>
    </row>
    <row r="84" spans="1:4" x14ac:dyDescent="0.35">
      <c r="A84">
        <v>27</v>
      </c>
      <c r="B84">
        <f t="shared" si="12"/>
        <v>270</v>
      </c>
      <c r="C84">
        <f t="shared" si="13"/>
        <v>1.1857087591672039E-3</v>
      </c>
      <c r="D84">
        <f t="shared" si="14"/>
        <v>1.1857087591672038E-2</v>
      </c>
    </row>
    <row r="85" spans="1:4" x14ac:dyDescent="0.35">
      <c r="A85">
        <v>55</v>
      </c>
      <c r="B85">
        <f t="shared" si="12"/>
        <v>550</v>
      </c>
      <c r="C85">
        <f t="shared" si="13"/>
        <v>1.3106887296715274E-3</v>
      </c>
      <c r="D85">
        <f t="shared" si="14"/>
        <v>1.3106887296715275E-2</v>
      </c>
    </row>
    <row r="86" spans="1:4" x14ac:dyDescent="0.35">
      <c r="A86">
        <v>107</v>
      </c>
      <c r="B86">
        <f t="shared" si="12"/>
        <v>1070</v>
      </c>
      <c r="C86">
        <f t="shared" si="13"/>
        <v>1.1398280815304644E-4</v>
      </c>
      <c r="D86">
        <f t="shared" si="14"/>
        <v>1.1398280815304654E-3</v>
      </c>
    </row>
    <row r="87" spans="1:4" x14ac:dyDescent="0.35">
      <c r="A87">
        <v>53</v>
      </c>
      <c r="B87">
        <f t="shared" si="12"/>
        <v>530</v>
      </c>
      <c r="C87">
        <f t="shared" si="13"/>
        <v>1.3448054419947712E-3</v>
      </c>
      <c r="D87">
        <f t="shared" si="14"/>
        <v>1.3448054419947711E-2</v>
      </c>
    </row>
    <row r="88" spans="1:4" x14ac:dyDescent="0.35">
      <c r="A88">
        <v>19</v>
      </c>
      <c r="B88">
        <f t="shared" si="12"/>
        <v>190</v>
      </c>
      <c r="C88">
        <f t="shared" si="13"/>
        <v>9.6054420164053123E-4</v>
      </c>
      <c r="D88">
        <f t="shared" si="14"/>
        <v>9.6054420164053116E-3</v>
      </c>
    </row>
    <row r="89" spans="1:4" x14ac:dyDescent="0.35">
      <c r="A89">
        <v>93</v>
      </c>
      <c r="B89">
        <f t="shared" si="12"/>
        <v>930</v>
      </c>
      <c r="C89">
        <f t="shared" si="13"/>
        <v>3.0787909809339251E-4</v>
      </c>
      <c r="D89">
        <f t="shared" si="14"/>
        <v>3.0787909809339262E-3</v>
      </c>
    </row>
    <row r="90" spans="1:4" x14ac:dyDescent="0.35">
      <c r="A90">
        <v>39</v>
      </c>
      <c r="B90">
        <f t="shared" si="12"/>
        <v>390</v>
      </c>
      <c r="C90">
        <f t="shared" si="13"/>
        <v>1.3973785777806353E-3</v>
      </c>
      <c r="D90">
        <f t="shared" si="14"/>
        <v>1.3973785777806353E-2</v>
      </c>
    </row>
    <row r="91" spans="1:4" x14ac:dyDescent="0.35">
      <c r="A91">
        <v>45</v>
      </c>
      <c r="B91">
        <f t="shared" si="12"/>
        <v>450</v>
      </c>
      <c r="C91">
        <f t="shared" si="13"/>
        <v>1.4169266766024787E-3</v>
      </c>
      <c r="D91">
        <f t="shared" si="14"/>
        <v>1.4169266766024785E-2</v>
      </c>
    </row>
    <row r="92" spans="1:4" x14ac:dyDescent="0.35">
      <c r="A92">
        <v>23</v>
      </c>
      <c r="B92">
        <f t="shared" si="12"/>
        <v>230</v>
      </c>
      <c r="C92">
        <f t="shared" si="13"/>
        <v>1.0780478105839523E-3</v>
      </c>
      <c r="D92">
        <f t="shared" si="14"/>
        <v>1.0780478105839521E-2</v>
      </c>
    </row>
    <row r="93" spans="1:4" x14ac:dyDescent="0.35">
      <c r="A93">
        <v>47</v>
      </c>
      <c r="B93">
        <f t="shared" si="12"/>
        <v>470</v>
      </c>
      <c r="C93">
        <f t="shared" si="13"/>
        <v>1.4091854324521467E-3</v>
      </c>
      <c r="D93">
        <f t="shared" si="14"/>
        <v>1.4091854324521466E-2</v>
      </c>
    </row>
    <row r="94" spans="1:4" x14ac:dyDescent="0.35">
      <c r="A94">
        <v>55</v>
      </c>
      <c r="B94">
        <f t="shared" si="12"/>
        <v>550</v>
      </c>
      <c r="C94">
        <f t="shared" si="13"/>
        <v>1.3106887296715274E-3</v>
      </c>
      <c r="D94">
        <f t="shared" si="14"/>
        <v>1.3106887296715275E-2</v>
      </c>
    </row>
    <row r="95" spans="1:4" x14ac:dyDescent="0.35">
      <c r="A95">
        <v>28</v>
      </c>
      <c r="B95">
        <f t="shared" si="12"/>
        <v>280</v>
      </c>
      <c r="C95">
        <f t="shared" si="13"/>
        <v>1.2104338252261308E-3</v>
      </c>
      <c r="D95">
        <f t="shared" si="14"/>
        <v>1.2104338252261308E-2</v>
      </c>
    </row>
    <row r="96" spans="1:4" x14ac:dyDescent="0.35">
      <c r="A96">
        <v>54</v>
      </c>
      <c r="B96">
        <f t="shared" si="12"/>
        <v>540</v>
      </c>
      <c r="C96">
        <f t="shared" si="13"/>
        <v>1.3284765939949842E-3</v>
      </c>
      <c r="D96">
        <f t="shared" si="14"/>
        <v>1.3284765939949841E-2</v>
      </c>
    </row>
    <row r="97" spans="1:4" x14ac:dyDescent="0.35">
      <c r="A97">
        <v>21</v>
      </c>
      <c r="B97">
        <f t="shared" si="12"/>
        <v>210</v>
      </c>
      <c r="C97">
        <f t="shared" si="13"/>
        <v>1.0201763959112548E-3</v>
      </c>
      <c r="D97">
        <f t="shared" si="14"/>
        <v>1.0201763959112547E-2</v>
      </c>
    </row>
    <row r="98" spans="1:4" x14ac:dyDescent="0.35">
      <c r="A98">
        <v>72</v>
      </c>
      <c r="B98">
        <f t="shared" si="12"/>
        <v>720</v>
      </c>
      <c r="C98">
        <f t="shared" si="13"/>
        <v>8.5903464501737757E-4</v>
      </c>
      <c r="D98">
        <f t="shared" si="14"/>
        <v>8.5903464501737754E-3</v>
      </c>
    </row>
    <row r="99" spans="1:4" x14ac:dyDescent="0.35">
      <c r="A99">
        <v>29</v>
      </c>
      <c r="B99">
        <f t="shared" si="12"/>
        <v>290</v>
      </c>
      <c r="C99">
        <f t="shared" si="13"/>
        <v>1.234114012337922E-3</v>
      </c>
      <c r="D99">
        <f t="shared" si="14"/>
        <v>1.2341140123379219E-2</v>
      </c>
    </row>
    <row r="100" spans="1:4" x14ac:dyDescent="0.35">
      <c r="A100">
        <v>49</v>
      </c>
      <c r="B100">
        <f t="shared" si="12"/>
        <v>490</v>
      </c>
      <c r="C100">
        <f t="shared" si="13"/>
        <v>1.3944204645214009E-3</v>
      </c>
      <c r="D100">
        <f t="shared" si="14"/>
        <v>1.3944204645214005E-2</v>
      </c>
    </row>
    <row r="101" spans="1:4" x14ac:dyDescent="0.35">
      <c r="A101">
        <v>37</v>
      </c>
      <c r="B101">
        <f t="shared" si="12"/>
        <v>370</v>
      </c>
      <c r="C101">
        <f t="shared" si="13"/>
        <v>1.3769325039736731E-3</v>
      </c>
      <c r="D101">
        <f t="shared" si="14"/>
        <v>1.3769325039736728E-2</v>
      </c>
    </row>
    <row r="102" spans="1:4" x14ac:dyDescent="0.35">
      <c r="A102">
        <v>26</v>
      </c>
      <c r="B102">
        <f t="shared" si="12"/>
        <v>260</v>
      </c>
      <c r="C102">
        <f t="shared" si="13"/>
        <v>1.1600219673406568E-3</v>
      </c>
      <c r="D102">
        <f t="shared" si="14"/>
        <v>1.1600219673406567E-2</v>
      </c>
    </row>
    <row r="103" spans="1:4" x14ac:dyDescent="0.35">
      <c r="A103">
        <v>75</v>
      </c>
      <c r="B103">
        <f t="shared" si="12"/>
        <v>750</v>
      </c>
      <c r="C103">
        <f t="shared" si="13"/>
        <v>7.6765582281588314E-4</v>
      </c>
      <c r="D103">
        <f t="shared" si="14"/>
        <v>7.6765582281588304E-3</v>
      </c>
    </row>
    <row r="104" spans="1:4" x14ac:dyDescent="0.35">
      <c r="A104">
        <v>32</v>
      </c>
      <c r="B104">
        <f t="shared" si="12"/>
        <v>320</v>
      </c>
      <c r="C104">
        <f t="shared" si="13"/>
        <v>1.2980912767990914E-3</v>
      </c>
      <c r="D104">
        <f t="shared" si="14"/>
        <v>1.2980912767990913E-2</v>
      </c>
    </row>
    <row r="105" spans="1:4" x14ac:dyDescent="0.35">
      <c r="A105">
        <v>44</v>
      </c>
      <c r="B105">
        <f t="shared" si="12"/>
        <v>440</v>
      </c>
      <c r="C105">
        <f t="shared" si="13"/>
        <v>1.418122690171086E-3</v>
      </c>
      <c r="D105">
        <f t="shared" si="14"/>
        <v>1.418122690171086E-2</v>
      </c>
    </row>
    <row r="106" spans="1:4" x14ac:dyDescent="0.35">
      <c r="A106">
        <v>55</v>
      </c>
      <c r="B106">
        <f t="shared" si="12"/>
        <v>550</v>
      </c>
      <c r="C106">
        <f t="shared" si="13"/>
        <v>1.3106887296715274E-3</v>
      </c>
      <c r="D106">
        <f t="shared" si="14"/>
        <v>1.3106887296715275E-2</v>
      </c>
    </row>
    <row r="107" spans="1:4" x14ac:dyDescent="0.35">
      <c r="A107">
        <v>27</v>
      </c>
      <c r="B107">
        <f t="shared" si="12"/>
        <v>270</v>
      </c>
      <c r="C107">
        <f t="shared" si="13"/>
        <v>1.1857087591672039E-3</v>
      </c>
      <c r="D107">
        <f t="shared" si="14"/>
        <v>1.1857087591672038E-2</v>
      </c>
    </row>
    <row r="108" spans="1:4" x14ac:dyDescent="0.35">
      <c r="A108">
        <v>42</v>
      </c>
      <c r="B108">
        <f t="shared" si="12"/>
        <v>420</v>
      </c>
      <c r="C108">
        <f t="shared" si="13"/>
        <v>1.4151428775166083E-3</v>
      </c>
      <c r="D108">
        <f t="shared" si="14"/>
        <v>1.4151428775166081E-2</v>
      </c>
    </row>
    <row r="109" spans="1:4" x14ac:dyDescent="0.35">
      <c r="A109">
        <v>31</v>
      </c>
      <c r="B109">
        <f t="shared" si="12"/>
        <v>310</v>
      </c>
      <c r="C109">
        <f t="shared" si="13"/>
        <v>1.2780191853719305E-3</v>
      </c>
      <c r="D109">
        <f t="shared" si="14"/>
        <v>1.2780191853719305E-2</v>
      </c>
    </row>
    <row r="110" spans="1:4" x14ac:dyDescent="0.35">
      <c r="A110">
        <v>64</v>
      </c>
      <c r="B110">
        <f t="shared" si="12"/>
        <v>640</v>
      </c>
      <c r="C110">
        <f t="shared" si="13"/>
        <v>1.096768269461916E-3</v>
      </c>
      <c r="D110">
        <f t="shared" si="14"/>
        <v>1.0967682694619162E-2</v>
      </c>
    </row>
    <row r="111" spans="1:4" x14ac:dyDescent="0.35">
      <c r="A111">
        <v>30</v>
      </c>
      <c r="B111">
        <f t="shared" si="12"/>
        <v>300</v>
      </c>
      <c r="C111">
        <f t="shared" si="13"/>
        <v>1.2566684854953755E-3</v>
      </c>
      <c r="D111">
        <f t="shared" si="14"/>
        <v>1.2566684854953755E-2</v>
      </c>
    </row>
    <row r="112" spans="1:4" x14ac:dyDescent="0.35">
      <c r="A112">
        <v>72</v>
      </c>
      <c r="B112">
        <f t="shared" si="12"/>
        <v>720</v>
      </c>
      <c r="C112">
        <f t="shared" si="13"/>
        <v>8.5903464501737757E-4</v>
      </c>
      <c r="D112">
        <f t="shared" si="14"/>
        <v>8.5903464501737754E-3</v>
      </c>
    </row>
    <row r="113" spans="1:4" x14ac:dyDescent="0.35">
      <c r="A113">
        <v>49</v>
      </c>
      <c r="B113">
        <f t="shared" si="12"/>
        <v>490</v>
      </c>
      <c r="C113">
        <f t="shared" si="13"/>
        <v>1.3944204645214009E-3</v>
      </c>
      <c r="D113">
        <f t="shared" si="14"/>
        <v>1.3944204645214005E-2</v>
      </c>
    </row>
    <row r="114" spans="1:4" x14ac:dyDescent="0.35">
      <c r="A114">
        <v>50</v>
      </c>
      <c r="B114">
        <f t="shared" si="12"/>
        <v>500</v>
      </c>
      <c r="C114">
        <f t="shared" si="13"/>
        <v>1.3844694033810978E-3</v>
      </c>
      <c r="D114">
        <f t="shared" si="14"/>
        <v>1.3844694033810978E-2</v>
      </c>
    </row>
    <row r="115" spans="1:4" x14ac:dyDescent="0.35">
      <c r="A115">
        <v>216</v>
      </c>
      <c r="B115">
        <f t="shared" si="12"/>
        <v>2160</v>
      </c>
      <c r="C115">
        <f t="shared" si="13"/>
        <v>1.0427087579169772E-11</v>
      </c>
      <c r="D115">
        <f t="shared" si="14"/>
        <v>1.0427087579169845E-10</v>
      </c>
    </row>
    <row r="116" spans="1:4" x14ac:dyDescent="0.35">
      <c r="A116">
        <v>62</v>
      </c>
      <c r="B116">
        <f t="shared" si="12"/>
        <v>620</v>
      </c>
      <c r="C116">
        <f t="shared" si="13"/>
        <v>1.1512059188555279E-3</v>
      </c>
      <c r="D116">
        <f t="shared" si="14"/>
        <v>1.1512059188555277E-2</v>
      </c>
    </row>
    <row r="117" spans="1:4" x14ac:dyDescent="0.35">
      <c r="A117">
        <v>39</v>
      </c>
      <c r="B117">
        <f t="shared" si="12"/>
        <v>390</v>
      </c>
      <c r="C117">
        <f t="shared" si="13"/>
        <v>1.3973785777806353E-3</v>
      </c>
      <c r="D117">
        <f t="shared" si="14"/>
        <v>1.3973785777806353E-2</v>
      </c>
    </row>
    <row r="118" spans="1:4" x14ac:dyDescent="0.35">
      <c r="A118">
        <v>31</v>
      </c>
      <c r="B118">
        <f t="shared" si="12"/>
        <v>310</v>
      </c>
      <c r="C118">
        <f t="shared" si="13"/>
        <v>1.2780191853719305E-3</v>
      </c>
      <c r="D118">
        <f t="shared" si="14"/>
        <v>1.2780191853719305E-2</v>
      </c>
    </row>
    <row r="119" spans="1:4" x14ac:dyDescent="0.35">
      <c r="A119">
        <v>71</v>
      </c>
      <c r="B119">
        <f t="shared" si="12"/>
        <v>710</v>
      </c>
      <c r="C119">
        <f t="shared" si="13"/>
        <v>8.8959938438010948E-4</v>
      </c>
      <c r="D119">
        <f t="shared" si="14"/>
        <v>8.8959938438010946E-3</v>
      </c>
    </row>
    <row r="120" spans="1:4" x14ac:dyDescent="0.35">
      <c r="A120">
        <v>40</v>
      </c>
      <c r="B120">
        <f t="shared" si="12"/>
        <v>400</v>
      </c>
      <c r="C120">
        <f t="shared" si="13"/>
        <v>1.4050494480390815E-3</v>
      </c>
      <c r="D120">
        <f t="shared" si="14"/>
        <v>1.4050494480390814E-2</v>
      </c>
    </row>
    <row r="121" spans="1:4" x14ac:dyDescent="0.35">
      <c r="A121">
        <v>118</v>
      </c>
      <c r="B121">
        <f t="shared" si="12"/>
        <v>1180</v>
      </c>
      <c r="C121">
        <f t="shared" si="13"/>
        <v>4.3884659589534861E-5</v>
      </c>
      <c r="D121">
        <f t="shared" si="14"/>
        <v>4.3884659589534918E-4</v>
      </c>
    </row>
    <row r="122" spans="1:4" x14ac:dyDescent="0.35">
      <c r="A122">
        <v>38</v>
      </c>
      <c r="B122">
        <f t="shared" si="12"/>
        <v>380</v>
      </c>
      <c r="C122">
        <f t="shared" si="13"/>
        <v>1.3879945544050397E-3</v>
      </c>
      <c r="D122">
        <f t="shared" si="14"/>
        <v>1.3879945544050398E-2</v>
      </c>
    </row>
    <row r="123" spans="1:4" x14ac:dyDescent="0.35">
      <c r="A123">
        <v>43</v>
      </c>
      <c r="B123">
        <f t="shared" si="12"/>
        <v>430</v>
      </c>
      <c r="C123">
        <f t="shared" si="13"/>
        <v>1.4175273386766842E-3</v>
      </c>
      <c r="D123">
        <f t="shared" si="14"/>
        <v>1.4175273386766841E-2</v>
      </c>
    </row>
    <row r="124" spans="1:4" x14ac:dyDescent="0.35">
      <c r="A124">
        <v>138</v>
      </c>
      <c r="B124">
        <f t="shared" si="12"/>
        <v>1380</v>
      </c>
      <c r="C124">
        <f t="shared" si="13"/>
        <v>5.2300117811467021E-6</v>
      </c>
      <c r="D124">
        <f t="shared" si="14"/>
        <v>5.2300117811467102E-5</v>
      </c>
    </row>
    <row r="125" spans="1:4" x14ac:dyDescent="0.35">
      <c r="A125">
        <v>59</v>
      </c>
      <c r="B125">
        <f t="shared" si="12"/>
        <v>590</v>
      </c>
      <c r="C125">
        <f t="shared" si="13"/>
        <v>1.2262930972283578E-3</v>
      </c>
      <c r="D125">
        <f t="shared" si="14"/>
        <v>1.2262930972283577E-2</v>
      </c>
    </row>
    <row r="126" spans="1:4" x14ac:dyDescent="0.35">
      <c r="A126">
        <v>35</v>
      </c>
      <c r="B126">
        <f t="shared" si="12"/>
        <v>350</v>
      </c>
      <c r="C126">
        <f t="shared" si="13"/>
        <v>1.3499449474167684E-3</v>
      </c>
      <c r="D126">
        <f t="shared" si="14"/>
        <v>1.3499449474167683E-2</v>
      </c>
    </row>
    <row r="127" spans="1:4" x14ac:dyDescent="0.35">
      <c r="A127">
        <v>73</v>
      </c>
      <c r="B127">
        <f t="shared" si="12"/>
        <v>730</v>
      </c>
      <c r="C127">
        <f t="shared" si="13"/>
        <v>8.2847249335513498E-4</v>
      </c>
      <c r="D127">
        <f t="shared" si="14"/>
        <v>8.2847249335513476E-3</v>
      </c>
    </row>
    <row r="128" spans="1:4" x14ac:dyDescent="0.35">
      <c r="A128">
        <v>29</v>
      </c>
      <c r="B128">
        <f t="shared" si="12"/>
        <v>290</v>
      </c>
      <c r="C128">
        <f t="shared" si="13"/>
        <v>1.234114012337922E-3</v>
      </c>
      <c r="D128">
        <f t="shared" si="14"/>
        <v>1.2341140123379219E-2</v>
      </c>
    </row>
    <row r="129" spans="1:4" x14ac:dyDescent="0.35">
      <c r="A129">
        <v>34</v>
      </c>
      <c r="B129">
        <f t="shared" si="12"/>
        <v>340</v>
      </c>
      <c r="C129">
        <f t="shared" si="13"/>
        <v>1.3341190133870798E-3</v>
      </c>
      <c r="D129">
        <f t="shared" si="14"/>
        <v>1.3341190133870797E-2</v>
      </c>
    </row>
    <row r="130" spans="1:4" x14ac:dyDescent="0.35">
      <c r="A130">
        <v>60</v>
      </c>
      <c r="B130">
        <f t="shared" si="12"/>
        <v>600</v>
      </c>
      <c r="C130">
        <f t="shared" si="13"/>
        <v>1.2022533199134056E-3</v>
      </c>
      <c r="D130">
        <f t="shared" si="14"/>
        <v>1.2022533199134057E-2</v>
      </c>
    </row>
    <row r="131" spans="1:4" x14ac:dyDescent="0.35">
      <c r="A131">
        <v>88</v>
      </c>
      <c r="B131">
        <f t="shared" ref="B131:B162" si="15">+A131*10</f>
        <v>880</v>
      </c>
      <c r="C131">
        <f t="shared" ref="C131:C162" si="16">+_xlfn.NORM.DIST(B131,$E$5,$E$2,0)</f>
        <v>4.1346081063752107E-4</v>
      </c>
      <c r="D131">
        <f t="shared" ref="D131:D162" si="17">+_xlfn.NORM.DIST(A131,$F$5,$F$2,0)</f>
        <v>4.1346081063752113E-3</v>
      </c>
    </row>
    <row r="132" spans="1:4" x14ac:dyDescent="0.35">
      <c r="A132">
        <v>28</v>
      </c>
      <c r="B132">
        <f t="shared" si="15"/>
        <v>280</v>
      </c>
      <c r="C132">
        <f t="shared" si="16"/>
        <v>1.2104338252261308E-3</v>
      </c>
      <c r="D132">
        <f t="shared" si="17"/>
        <v>1.2104338252261308E-2</v>
      </c>
    </row>
    <row r="133" spans="1:4" x14ac:dyDescent="0.35">
      <c r="A133">
        <v>47</v>
      </c>
      <c r="B133">
        <f t="shared" si="15"/>
        <v>470</v>
      </c>
      <c r="C133">
        <f t="shared" si="16"/>
        <v>1.4091854324521467E-3</v>
      </c>
      <c r="D133">
        <f t="shared" si="17"/>
        <v>1.4091854324521466E-2</v>
      </c>
    </row>
    <row r="134" spans="1:4" x14ac:dyDescent="0.35">
      <c r="A134">
        <v>65</v>
      </c>
      <c r="B134">
        <f t="shared" si="15"/>
        <v>650</v>
      </c>
      <c r="C134">
        <f t="shared" si="16"/>
        <v>1.0684953149402402E-3</v>
      </c>
      <c r="D134">
        <f t="shared" si="17"/>
        <v>1.0684953149402404E-2</v>
      </c>
    </row>
    <row r="135" spans="1:4" x14ac:dyDescent="0.35">
      <c r="A135">
        <v>34</v>
      </c>
      <c r="B135">
        <f t="shared" si="15"/>
        <v>340</v>
      </c>
      <c r="C135">
        <f t="shared" si="16"/>
        <v>1.3341190133870798E-3</v>
      </c>
      <c r="D135">
        <f t="shared" si="17"/>
        <v>1.3341190133870797E-2</v>
      </c>
    </row>
    <row r="136" spans="1:4" x14ac:dyDescent="0.35">
      <c r="A136">
        <v>61</v>
      </c>
      <c r="B136">
        <f t="shared" si="15"/>
        <v>610</v>
      </c>
      <c r="C136">
        <f t="shared" si="16"/>
        <v>1.1771963180577816E-3</v>
      </c>
      <c r="D136">
        <f t="shared" si="17"/>
        <v>1.1771963180577815E-2</v>
      </c>
    </row>
    <row r="137" spans="1:4" x14ac:dyDescent="0.35">
      <c r="A137">
        <v>30</v>
      </c>
      <c r="B137">
        <f t="shared" si="15"/>
        <v>300</v>
      </c>
      <c r="C137">
        <f t="shared" si="16"/>
        <v>1.2566684854953755E-3</v>
      </c>
      <c r="D137">
        <f t="shared" si="17"/>
        <v>1.2566684854953755E-2</v>
      </c>
    </row>
    <row r="138" spans="1:4" x14ac:dyDescent="0.35">
      <c r="A138">
        <v>50</v>
      </c>
      <c r="B138">
        <f t="shared" si="15"/>
        <v>500</v>
      </c>
      <c r="C138">
        <f t="shared" si="16"/>
        <v>1.3844694033810978E-3</v>
      </c>
      <c r="D138">
        <f t="shared" si="17"/>
        <v>1.3844694033810978E-2</v>
      </c>
    </row>
    <row r="139" spans="1:4" x14ac:dyDescent="0.35">
      <c r="A139">
        <v>15</v>
      </c>
      <c r="B139">
        <f t="shared" si="15"/>
        <v>150</v>
      </c>
      <c r="C139">
        <f t="shared" si="16"/>
        <v>8.3871812150516532E-4</v>
      </c>
      <c r="D139">
        <f t="shared" si="17"/>
        <v>8.3871812150516523E-3</v>
      </c>
    </row>
    <row r="140" spans="1:4" x14ac:dyDescent="0.35">
      <c r="A140">
        <v>74</v>
      </c>
      <c r="B140">
        <f t="shared" si="15"/>
        <v>740</v>
      </c>
      <c r="C140">
        <f t="shared" si="16"/>
        <v>7.9798865447263322E-4</v>
      </c>
      <c r="D140">
        <f t="shared" si="17"/>
        <v>7.979886544726332E-3</v>
      </c>
    </row>
    <row r="141" spans="1:4" x14ac:dyDescent="0.35">
      <c r="A141">
        <v>37</v>
      </c>
      <c r="B141">
        <f t="shared" si="15"/>
        <v>370</v>
      </c>
      <c r="C141">
        <f t="shared" si="16"/>
        <v>1.3769325039736731E-3</v>
      </c>
      <c r="D141">
        <f t="shared" si="17"/>
        <v>1.3769325039736728E-2</v>
      </c>
    </row>
    <row r="142" spans="1:4" x14ac:dyDescent="0.35">
      <c r="A142">
        <v>65</v>
      </c>
      <c r="B142">
        <f t="shared" si="15"/>
        <v>650</v>
      </c>
      <c r="C142">
        <f t="shared" si="16"/>
        <v>1.0684953149402402E-3</v>
      </c>
      <c r="D142">
        <f t="shared" si="17"/>
        <v>1.0684953149402404E-2</v>
      </c>
    </row>
    <row r="143" spans="1:4" x14ac:dyDescent="0.35">
      <c r="A143">
        <v>38</v>
      </c>
      <c r="B143">
        <f t="shared" si="15"/>
        <v>380</v>
      </c>
      <c r="C143">
        <f t="shared" si="16"/>
        <v>1.3879945544050397E-3</v>
      </c>
      <c r="D143">
        <f t="shared" si="17"/>
        <v>1.3879945544050398E-2</v>
      </c>
    </row>
    <row r="144" spans="1:4" x14ac:dyDescent="0.35">
      <c r="A144">
        <v>53</v>
      </c>
      <c r="B144">
        <f t="shared" si="15"/>
        <v>530</v>
      </c>
      <c r="C144">
        <f t="shared" si="16"/>
        <v>1.3448054419947712E-3</v>
      </c>
      <c r="D144">
        <f t="shared" si="17"/>
        <v>1.3448054419947711E-2</v>
      </c>
    </row>
    <row r="145" spans="1:4" x14ac:dyDescent="0.35">
      <c r="A145">
        <v>47</v>
      </c>
      <c r="B145">
        <f t="shared" si="15"/>
        <v>470</v>
      </c>
      <c r="C145">
        <f t="shared" si="16"/>
        <v>1.4091854324521467E-3</v>
      </c>
      <c r="D145">
        <f t="shared" si="17"/>
        <v>1.4091854324521466E-2</v>
      </c>
    </row>
    <row r="146" spans="1:4" x14ac:dyDescent="0.35">
      <c r="A146">
        <v>54</v>
      </c>
      <c r="B146">
        <f t="shared" si="15"/>
        <v>540</v>
      </c>
      <c r="C146">
        <f t="shared" si="16"/>
        <v>1.3284765939949842E-3</v>
      </c>
      <c r="D146">
        <f t="shared" si="17"/>
        <v>1.3284765939949841E-2</v>
      </c>
    </row>
    <row r="147" spans="1:4" x14ac:dyDescent="0.35">
      <c r="A147">
        <v>59</v>
      </c>
      <c r="B147">
        <f t="shared" si="15"/>
        <v>590</v>
      </c>
      <c r="C147">
        <f t="shared" si="16"/>
        <v>1.2262930972283578E-3</v>
      </c>
      <c r="D147">
        <f t="shared" si="17"/>
        <v>1.2262930972283577E-2</v>
      </c>
    </row>
    <row r="148" spans="1:4" x14ac:dyDescent="0.35">
      <c r="A148">
        <v>48</v>
      </c>
      <c r="B148">
        <f t="shared" si="15"/>
        <v>480</v>
      </c>
      <c r="C148">
        <f t="shared" si="16"/>
        <v>1.4026694625084335E-3</v>
      </c>
      <c r="D148">
        <f t="shared" si="17"/>
        <v>1.4026694625084334E-2</v>
      </c>
    </row>
    <row r="149" spans="1:4" x14ac:dyDescent="0.35">
      <c r="A149">
        <v>13</v>
      </c>
      <c r="B149">
        <f t="shared" si="15"/>
        <v>130</v>
      </c>
      <c r="C149">
        <f t="shared" si="16"/>
        <v>7.7780837422212871E-4</v>
      </c>
      <c r="D149">
        <f t="shared" si="17"/>
        <v>7.7780837422212869E-3</v>
      </c>
    </row>
    <row r="150" spans="1:4" x14ac:dyDescent="0.35">
      <c r="A150">
        <v>32</v>
      </c>
      <c r="B150">
        <f t="shared" si="15"/>
        <v>320</v>
      </c>
      <c r="C150">
        <f t="shared" si="16"/>
        <v>1.2980912767990914E-3</v>
      </c>
      <c r="D150">
        <f t="shared" si="17"/>
        <v>1.2980912767990913E-2</v>
      </c>
    </row>
    <row r="151" spans="1:4" x14ac:dyDescent="0.35">
      <c r="A151">
        <v>160</v>
      </c>
      <c r="B151">
        <f t="shared" si="15"/>
        <v>1600</v>
      </c>
      <c r="C151">
        <f t="shared" si="16"/>
        <v>2.8104121133479621E-7</v>
      </c>
      <c r="D151">
        <f t="shared" si="17"/>
        <v>2.8104121133479722E-6</v>
      </c>
    </row>
    <row r="152" spans="1:4" x14ac:dyDescent="0.35">
      <c r="A152">
        <v>52</v>
      </c>
      <c r="B152">
        <f t="shared" si="15"/>
        <v>520</v>
      </c>
      <c r="C152">
        <f t="shared" si="16"/>
        <v>1.3596158453824433E-3</v>
      </c>
      <c r="D152">
        <f t="shared" si="17"/>
        <v>1.3596158453824432E-2</v>
      </c>
    </row>
    <row r="153" spans="1:4" x14ac:dyDescent="0.35">
      <c r="A153">
        <v>25</v>
      </c>
      <c r="B153">
        <f t="shared" si="15"/>
        <v>250</v>
      </c>
      <c r="C153">
        <f t="shared" si="16"/>
        <v>1.1334584581629526E-3</v>
      </c>
      <c r="D153">
        <f t="shared" si="17"/>
        <v>1.1334584581629524E-2</v>
      </c>
    </row>
    <row r="154" spans="1:4" x14ac:dyDescent="0.35">
      <c r="A154">
        <v>49</v>
      </c>
      <c r="B154">
        <f t="shared" si="15"/>
        <v>490</v>
      </c>
      <c r="C154">
        <f t="shared" si="16"/>
        <v>1.3944204645214009E-3</v>
      </c>
      <c r="D154">
        <f t="shared" si="17"/>
        <v>1.3944204645214005E-2</v>
      </c>
    </row>
    <row r="155" spans="1:4" x14ac:dyDescent="0.35">
      <c r="A155">
        <v>32</v>
      </c>
      <c r="B155">
        <f t="shared" si="15"/>
        <v>320</v>
      </c>
      <c r="C155">
        <f t="shared" si="16"/>
        <v>1.2980912767990914E-3</v>
      </c>
      <c r="D155">
        <f t="shared" si="17"/>
        <v>1.2980912767990913E-2</v>
      </c>
    </row>
    <row r="156" spans="1:4" x14ac:dyDescent="0.35">
      <c r="A156">
        <v>26</v>
      </c>
      <c r="B156">
        <f t="shared" si="15"/>
        <v>260</v>
      </c>
      <c r="C156">
        <f t="shared" si="16"/>
        <v>1.1600219673406568E-3</v>
      </c>
      <c r="D156">
        <f t="shared" si="17"/>
        <v>1.1600219673406567E-2</v>
      </c>
    </row>
    <row r="157" spans="1:4" x14ac:dyDescent="0.35">
      <c r="A157">
        <v>25</v>
      </c>
      <c r="B157">
        <f t="shared" si="15"/>
        <v>250</v>
      </c>
      <c r="C157">
        <f t="shared" si="16"/>
        <v>1.1334584581629526E-3</v>
      </c>
      <c r="D157">
        <f t="shared" si="17"/>
        <v>1.1334584581629524E-2</v>
      </c>
    </row>
    <row r="158" spans="1:4" x14ac:dyDescent="0.35">
      <c r="A158">
        <v>22</v>
      </c>
      <c r="B158">
        <f t="shared" si="15"/>
        <v>220</v>
      </c>
      <c r="C158">
        <f t="shared" si="16"/>
        <v>1.0493757939553331E-3</v>
      </c>
      <c r="D158">
        <f t="shared" si="17"/>
        <v>1.049375793955333E-2</v>
      </c>
    </row>
    <row r="159" spans="1:4" x14ac:dyDescent="0.35">
      <c r="A159">
        <v>30</v>
      </c>
      <c r="B159">
        <f t="shared" si="15"/>
        <v>300</v>
      </c>
      <c r="C159">
        <f t="shared" si="16"/>
        <v>1.2566684854953755E-3</v>
      </c>
      <c r="D159">
        <f t="shared" si="17"/>
        <v>1.2566684854953755E-2</v>
      </c>
    </row>
    <row r="160" spans="1:4" x14ac:dyDescent="0.35">
      <c r="A160">
        <v>54</v>
      </c>
      <c r="B160">
        <f t="shared" si="15"/>
        <v>540</v>
      </c>
      <c r="C160">
        <f t="shared" si="16"/>
        <v>1.3284765939949842E-3</v>
      </c>
      <c r="D160">
        <f t="shared" si="17"/>
        <v>1.3284765939949841E-2</v>
      </c>
    </row>
    <row r="161" spans="1:4" x14ac:dyDescent="0.35">
      <c r="A161">
        <v>81</v>
      </c>
      <c r="B161">
        <f t="shared" si="15"/>
        <v>810</v>
      </c>
      <c r="C161">
        <f t="shared" si="16"/>
        <v>5.9246257439186554E-4</v>
      </c>
      <c r="D161">
        <f t="shared" si="17"/>
        <v>5.924625743918656E-3</v>
      </c>
    </row>
    <row r="162" spans="1:4" x14ac:dyDescent="0.35">
      <c r="A162">
        <v>86</v>
      </c>
      <c r="B162">
        <f t="shared" si="15"/>
        <v>860</v>
      </c>
      <c r="C162">
        <f t="shared" si="16"/>
        <v>4.6112054355297637E-4</v>
      </c>
      <c r="D162">
        <f t="shared" si="17"/>
        <v>4.6112054355297635E-3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opLeftCell="A140" zoomScale="98" workbookViewId="0">
      <selection activeCell="A2" sqref="A2:A162"/>
    </sheetView>
  </sheetViews>
  <sheetFormatPr baseColWidth="10" defaultRowHeight="14.5" x14ac:dyDescent="0.35"/>
  <cols>
    <col min="3" max="3" width="13.26953125" bestFit="1" customWidth="1"/>
    <col min="4" max="5" width="15.90625" bestFit="1" customWidth="1"/>
    <col min="6" max="6" width="14.6328125" customWidth="1"/>
    <col min="8" max="8" width="11.36328125" bestFit="1" customWidth="1"/>
  </cols>
  <sheetData>
    <row r="1" spans="1:6" x14ac:dyDescent="0.35">
      <c r="A1" s="1" t="s">
        <v>39</v>
      </c>
      <c r="B1" s="1" t="s">
        <v>0</v>
      </c>
      <c r="C1" s="2" t="s">
        <v>5</v>
      </c>
      <c r="D1" t="s">
        <v>6</v>
      </c>
      <c r="E1" t="s">
        <v>4</v>
      </c>
      <c r="F1" t="s">
        <v>2</v>
      </c>
    </row>
    <row r="2" spans="1:6" x14ac:dyDescent="0.35">
      <c r="A2">
        <v>26</v>
      </c>
      <c r="B2">
        <f>+A2*15</f>
        <v>390</v>
      </c>
      <c r="C2">
        <f>+_xlfn.NORM.DIST(B2,$E$5,$E$2,0)</f>
        <v>9.3207839718307346E-4</v>
      </c>
      <c r="D2">
        <f>+_xlfn.NORM.DIST(A2,$F$5,$F$2,0)</f>
        <v>9.5128885398029217E-3</v>
      </c>
      <c r="E2">
        <f>+_xlfn.STDEV.S(B2:B162)</f>
        <v>418.21669015279662</v>
      </c>
      <c r="F2">
        <f>+_xlfn.STDEV.S(A2:A162)</f>
        <v>27.881112676853103</v>
      </c>
    </row>
    <row r="3" spans="1:6" x14ac:dyDescent="0.35">
      <c r="A3">
        <v>19</v>
      </c>
      <c r="B3">
        <f t="shared" ref="B3:B66" si="0">+A3*15</f>
        <v>285</v>
      </c>
      <c r="C3">
        <f t="shared" ref="C3:C66" si="1">+_xlfn.NORM.DIST(B3,$E$5,$E$2,0)</f>
        <v>9.5329949855036962E-4</v>
      </c>
      <c r="D3">
        <f t="shared" ref="D3:D66" si="2">+_xlfn.NORM.DIST(A3,$F$5,$F$2,0)</f>
        <v>7.3468722900242841E-3</v>
      </c>
    </row>
    <row r="4" spans="1:6" x14ac:dyDescent="0.35">
      <c r="A4">
        <v>18</v>
      </c>
      <c r="B4">
        <f t="shared" si="0"/>
        <v>270</v>
      </c>
      <c r="C4">
        <f t="shared" si="1"/>
        <v>9.5146176951547317E-4</v>
      </c>
      <c r="D4">
        <f t="shared" si="2"/>
        <v>7.0442989303640532E-3</v>
      </c>
      <c r="E4" t="s">
        <v>8</v>
      </c>
      <c r="F4" t="s">
        <v>9</v>
      </c>
    </row>
    <row r="5" spans="1:6" x14ac:dyDescent="0.35">
      <c r="A5">
        <v>20</v>
      </c>
      <c r="B5">
        <f t="shared" si="0"/>
        <v>300</v>
      </c>
      <c r="C5">
        <f t="shared" si="1"/>
        <v>9.5391286334287149E-4</v>
      </c>
      <c r="D5">
        <f t="shared" si="2"/>
        <v>7.6525913519482954E-3</v>
      </c>
      <c r="E5">
        <f>+B2:B162</f>
        <v>300</v>
      </c>
      <c r="F5">
        <f>+AVERAGE(A2:A162)</f>
        <v>51.192546583850934</v>
      </c>
    </row>
    <row r="6" spans="1:6" x14ac:dyDescent="0.35">
      <c r="A6">
        <v>25</v>
      </c>
      <c r="B6">
        <f t="shared" si="0"/>
        <v>375</v>
      </c>
      <c r="C6">
        <f t="shared" si="1"/>
        <v>9.3869648016220442E-4</v>
      </c>
      <c r="D6">
        <f t="shared" si="2"/>
        <v>9.2036154361430141E-3</v>
      </c>
    </row>
    <row r="7" spans="1:6" x14ac:dyDescent="0.35">
      <c r="A7">
        <v>35</v>
      </c>
      <c r="B7">
        <f t="shared" si="0"/>
        <v>525</v>
      </c>
      <c r="C7">
        <f t="shared" si="1"/>
        <v>8.2538593279876335E-4</v>
      </c>
      <c r="D7">
        <f t="shared" si="2"/>
        <v>1.2088077932311595E-2</v>
      </c>
    </row>
    <row r="8" spans="1:6" x14ac:dyDescent="0.35">
      <c r="A8">
        <v>19</v>
      </c>
      <c r="B8">
        <f t="shared" si="0"/>
        <v>285</v>
      </c>
      <c r="C8">
        <f t="shared" si="1"/>
        <v>9.5329949855036962E-4</v>
      </c>
      <c r="D8">
        <f t="shared" si="2"/>
        <v>7.3468722900242841E-3</v>
      </c>
      <c r="F8" t="s">
        <v>11</v>
      </c>
    </row>
    <row r="9" spans="1:6" x14ac:dyDescent="0.35">
      <c r="A9">
        <v>24</v>
      </c>
      <c r="B9">
        <f t="shared" si="0"/>
        <v>360</v>
      </c>
      <c r="C9">
        <f t="shared" si="1"/>
        <v>9.4414621208291371E-4</v>
      </c>
      <c r="D9">
        <f t="shared" si="2"/>
        <v>8.8929497456801971E-3</v>
      </c>
      <c r="F9">
        <f>F2/F5</f>
        <v>0.54463226655828068</v>
      </c>
    </row>
    <row r="10" spans="1:6" x14ac:dyDescent="0.35">
      <c r="A10">
        <v>29</v>
      </c>
      <c r="B10">
        <f t="shared" si="0"/>
        <v>435</v>
      </c>
      <c r="C10">
        <f t="shared" si="1"/>
        <v>9.054867798128515E-4</v>
      </c>
      <c r="D10">
        <f t="shared" si="2"/>
        <v>1.0423706008369657E-2</v>
      </c>
    </row>
    <row r="11" spans="1:6" x14ac:dyDescent="0.35">
      <c r="A11">
        <v>13</v>
      </c>
      <c r="B11">
        <f t="shared" si="0"/>
        <v>195</v>
      </c>
      <c r="C11">
        <f t="shared" si="1"/>
        <v>9.2431715657967915E-4</v>
      </c>
      <c r="D11">
        <f t="shared" si="2"/>
        <v>5.5993032882810647E-3</v>
      </c>
    </row>
    <row r="12" spans="1:6" x14ac:dyDescent="0.35">
      <c r="A12">
        <v>22</v>
      </c>
      <c r="B12">
        <f t="shared" si="0"/>
        <v>330</v>
      </c>
      <c r="C12">
        <f t="shared" si="1"/>
        <v>9.5146176951547317E-4</v>
      </c>
      <c r="D12">
        <f t="shared" si="2"/>
        <v>8.2707433213351673E-3</v>
      </c>
      <c r="E12" t="s">
        <v>12</v>
      </c>
    </row>
    <row r="13" spans="1:6" x14ac:dyDescent="0.35">
      <c r="A13">
        <v>20</v>
      </c>
      <c r="B13">
        <f t="shared" si="0"/>
        <v>300</v>
      </c>
      <c r="C13">
        <f t="shared" si="1"/>
        <v>9.5391286334287149E-4</v>
      </c>
      <c r="D13">
        <f t="shared" si="2"/>
        <v>7.6525913519482954E-3</v>
      </c>
      <c r="E13">
        <f>SKEW(B1:B161)</f>
        <v>0.76193873238037324</v>
      </c>
    </row>
    <row r="14" spans="1:6" x14ac:dyDescent="0.35">
      <c r="A14">
        <v>21</v>
      </c>
      <c r="B14">
        <f t="shared" si="0"/>
        <v>315</v>
      </c>
      <c r="C14">
        <f t="shared" si="1"/>
        <v>9.5329949855036962E-4</v>
      </c>
      <c r="D14">
        <f t="shared" si="2"/>
        <v>7.9607846056963093E-3</v>
      </c>
    </row>
    <row r="15" spans="1:6" x14ac:dyDescent="0.35">
      <c r="A15">
        <v>24</v>
      </c>
      <c r="B15">
        <f t="shared" si="0"/>
        <v>360</v>
      </c>
      <c r="C15">
        <f t="shared" si="1"/>
        <v>9.4414621208291371E-4</v>
      </c>
      <c r="D15">
        <f t="shared" si="2"/>
        <v>8.8929497456801971E-3</v>
      </c>
      <c r="E15" t="s">
        <v>13</v>
      </c>
    </row>
    <row r="16" spans="1:6" x14ac:dyDescent="0.35">
      <c r="A16">
        <v>12</v>
      </c>
      <c r="B16">
        <f t="shared" si="0"/>
        <v>180</v>
      </c>
      <c r="C16">
        <f t="shared" si="1"/>
        <v>9.1544214958153914E-4</v>
      </c>
      <c r="D16">
        <f t="shared" si="2"/>
        <v>5.3274231178975463E-3</v>
      </c>
      <c r="E16">
        <f>KURT(B2:B162)</f>
        <v>0.55641606379207209</v>
      </c>
    </row>
    <row r="17" spans="1:9" x14ac:dyDescent="0.35">
      <c r="A17">
        <v>45</v>
      </c>
      <c r="B17">
        <f t="shared" si="0"/>
        <v>675</v>
      </c>
      <c r="C17">
        <f t="shared" si="1"/>
        <v>6.3814711438023384E-4</v>
      </c>
      <c r="D17">
        <f t="shared" si="2"/>
        <v>1.3960080163029982E-2</v>
      </c>
    </row>
    <row r="18" spans="1:9" x14ac:dyDescent="0.35">
      <c r="A18">
        <v>11</v>
      </c>
      <c r="B18">
        <f t="shared" si="0"/>
        <v>165</v>
      </c>
      <c r="C18">
        <f t="shared" si="1"/>
        <v>9.054867798128515E-4</v>
      </c>
      <c r="D18">
        <f t="shared" si="2"/>
        <v>5.0622280833971349E-3</v>
      </c>
      <c r="E18" t="s">
        <v>15</v>
      </c>
      <c r="F18">
        <f>_xlfn.CHISQ.INV.RT(0.05,2)</f>
        <v>5.9914645471079817</v>
      </c>
    </row>
    <row r="19" spans="1:9" x14ac:dyDescent="0.35">
      <c r="A19">
        <v>10</v>
      </c>
      <c r="B19">
        <f t="shared" si="0"/>
        <v>150</v>
      </c>
      <c r="C19">
        <f t="shared" si="1"/>
        <v>8.9448825389106196E-4</v>
      </c>
      <c r="D19">
        <f t="shared" si="2"/>
        <v>4.8040502936160636E-3</v>
      </c>
      <c r="E19" t="s">
        <v>14</v>
      </c>
      <c r="F19">
        <f>160*((E13^2)/6 + (E16^2)/24 )</f>
        <v>17.545342424343353</v>
      </c>
    </row>
    <row r="20" spans="1:9" x14ac:dyDescent="0.35">
      <c r="A20">
        <v>34</v>
      </c>
      <c r="B20">
        <f t="shared" si="0"/>
        <v>510</v>
      </c>
      <c r="C20">
        <f t="shared" si="1"/>
        <v>8.4092631147600632E-4</v>
      </c>
      <c r="D20">
        <f t="shared" si="2"/>
        <v>1.1831271981863886E-2</v>
      </c>
    </row>
    <row r="21" spans="1:9" x14ac:dyDescent="0.35">
      <c r="A21">
        <v>16</v>
      </c>
      <c r="B21">
        <f t="shared" si="0"/>
        <v>240</v>
      </c>
      <c r="C21">
        <f t="shared" si="1"/>
        <v>9.4414621208291371E-4</v>
      </c>
      <c r="D21">
        <f t="shared" si="2"/>
        <v>6.4510782071130974E-3</v>
      </c>
      <c r="E21" t="s">
        <v>17</v>
      </c>
      <c r="F21" t="s">
        <v>18</v>
      </c>
      <c r="G21" t="s">
        <v>19</v>
      </c>
      <c r="H21" t="s">
        <v>21</v>
      </c>
      <c r="I21" t="s">
        <v>22</v>
      </c>
    </row>
    <row r="22" spans="1:9" x14ac:dyDescent="0.35">
      <c r="A22">
        <v>9</v>
      </c>
      <c r="B22">
        <f t="shared" si="0"/>
        <v>135</v>
      </c>
      <c r="C22">
        <f t="shared" si="1"/>
        <v>8.8248734986121915E-4</v>
      </c>
      <c r="D22">
        <f t="shared" si="2"/>
        <v>4.5531787541792648E-3</v>
      </c>
      <c r="E22">
        <f>+SQRT(160)</f>
        <v>12.649110640673518</v>
      </c>
      <c r="F22">
        <f>+MIN(B2:B162)</f>
        <v>75</v>
      </c>
      <c r="G22">
        <f>+MAX(B2:B162)</f>
        <v>2190</v>
      </c>
      <c r="H22">
        <f>G22-F22</f>
        <v>2115</v>
      </c>
      <c r="I22">
        <f>H22/E22</f>
        <v>167.20543128140304</v>
      </c>
    </row>
    <row r="23" spans="1:9" x14ac:dyDescent="0.35">
      <c r="A23">
        <v>15</v>
      </c>
      <c r="B23">
        <f t="shared" si="0"/>
        <v>225</v>
      </c>
      <c r="C23">
        <f t="shared" si="1"/>
        <v>9.3869648016220442E-4</v>
      </c>
      <c r="D23">
        <f t="shared" si="2"/>
        <v>6.161572313695499E-3</v>
      </c>
    </row>
    <row r="24" spans="1:9" x14ac:dyDescent="0.35">
      <c r="A24">
        <v>25</v>
      </c>
      <c r="B24">
        <f t="shared" si="0"/>
        <v>375</v>
      </c>
      <c r="C24">
        <f t="shared" si="1"/>
        <v>9.3869648016220442E-4</v>
      </c>
      <c r="D24">
        <f t="shared" si="2"/>
        <v>9.2036154361430141E-3</v>
      </c>
    </row>
    <row r="25" spans="1:9" x14ac:dyDescent="0.35">
      <c r="A25">
        <v>11</v>
      </c>
      <c r="B25">
        <f t="shared" si="0"/>
        <v>165</v>
      </c>
      <c r="C25">
        <f t="shared" si="1"/>
        <v>9.054867798128515E-4</v>
      </c>
      <c r="D25">
        <f t="shared" si="2"/>
        <v>5.0622280833971349E-3</v>
      </c>
      <c r="E25" t="s">
        <v>31</v>
      </c>
      <c r="F25" t="s">
        <v>32</v>
      </c>
      <c r="G25" t="s">
        <v>33</v>
      </c>
      <c r="H25" t="s">
        <v>34</v>
      </c>
    </row>
    <row r="26" spans="1:9" x14ac:dyDescent="0.35">
      <c r="A26">
        <v>8</v>
      </c>
      <c r="B26">
        <f t="shared" si="0"/>
        <v>120</v>
      </c>
      <c r="C26">
        <f t="shared" si="1"/>
        <v>8.6952816548213554E-4</v>
      </c>
      <c r="D26">
        <f t="shared" si="2"/>
        <v>4.309860117395003E-3</v>
      </c>
      <c r="E26" s="3">
        <f>MAX(L35:L47)</f>
        <v>0.72435749574385644</v>
      </c>
      <c r="F26">
        <v>0.05</v>
      </c>
      <c r="G26">
        <v>160</v>
      </c>
      <c r="H26">
        <f>1.36/E22</f>
        <v>0.10751744044572489</v>
      </c>
    </row>
    <row r="27" spans="1:9" x14ac:dyDescent="0.35">
      <c r="A27">
        <v>15</v>
      </c>
      <c r="B27">
        <f t="shared" si="0"/>
        <v>225</v>
      </c>
      <c r="C27">
        <f t="shared" si="1"/>
        <v>9.3869648016220442E-4</v>
      </c>
      <c r="D27">
        <f t="shared" si="2"/>
        <v>6.161572313695499E-3</v>
      </c>
    </row>
    <row r="28" spans="1:9" x14ac:dyDescent="0.35">
      <c r="A28">
        <v>10</v>
      </c>
      <c r="B28">
        <f t="shared" si="0"/>
        <v>150</v>
      </c>
      <c r="C28">
        <f t="shared" si="1"/>
        <v>8.9448825389106196E-4</v>
      </c>
      <c r="D28">
        <f t="shared" si="2"/>
        <v>4.8040502936160636E-3</v>
      </c>
    </row>
    <row r="29" spans="1:9" x14ac:dyDescent="0.35">
      <c r="A29">
        <v>16</v>
      </c>
      <c r="B29">
        <f t="shared" si="0"/>
        <v>240</v>
      </c>
      <c r="C29">
        <f t="shared" si="1"/>
        <v>9.4414621208291371E-4</v>
      </c>
      <c r="D29">
        <f t="shared" si="2"/>
        <v>6.4510782071130974E-3</v>
      </c>
    </row>
    <row r="30" spans="1:9" x14ac:dyDescent="0.35">
      <c r="A30">
        <v>19</v>
      </c>
      <c r="B30">
        <f t="shared" si="0"/>
        <v>285</v>
      </c>
      <c r="C30">
        <f t="shared" si="1"/>
        <v>9.5329949855036962E-4</v>
      </c>
      <c r="D30">
        <f t="shared" si="2"/>
        <v>7.3468722900242841E-3</v>
      </c>
    </row>
    <row r="31" spans="1:9" x14ac:dyDescent="0.35">
      <c r="A31">
        <v>12</v>
      </c>
      <c r="B31">
        <f t="shared" si="0"/>
        <v>180</v>
      </c>
      <c r="C31">
        <f t="shared" si="1"/>
        <v>9.1544214958153914E-4</v>
      </c>
      <c r="D31">
        <f t="shared" si="2"/>
        <v>5.3274231178975463E-3</v>
      </c>
    </row>
    <row r="32" spans="1:9" x14ac:dyDescent="0.35">
      <c r="A32">
        <v>26</v>
      </c>
      <c r="B32">
        <f t="shared" si="0"/>
        <v>390</v>
      </c>
      <c r="C32">
        <f t="shared" si="1"/>
        <v>9.3207839718307346E-4</v>
      </c>
      <c r="D32">
        <f t="shared" si="2"/>
        <v>9.5128885398029217E-3</v>
      </c>
    </row>
    <row r="33" spans="1:12" x14ac:dyDescent="0.35">
      <c r="A33">
        <v>40</v>
      </c>
      <c r="B33">
        <f t="shared" si="0"/>
        <v>600</v>
      </c>
      <c r="C33">
        <f t="shared" si="1"/>
        <v>7.375177076840917E-4</v>
      </c>
      <c r="D33">
        <f t="shared" si="2"/>
        <v>1.3200977703053635E-2</v>
      </c>
    </row>
    <row r="34" spans="1:12" x14ac:dyDescent="0.35">
      <c r="A34">
        <v>146</v>
      </c>
      <c r="B34">
        <f t="shared" si="0"/>
        <v>2190</v>
      </c>
      <c r="C34">
        <f t="shared" si="1"/>
        <v>3.5050710029474312E-8</v>
      </c>
      <c r="D34">
        <f t="shared" si="2"/>
        <v>4.4132624354519654E-5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30</v>
      </c>
      <c r="K34" t="s">
        <v>28</v>
      </c>
      <c r="L34" t="s">
        <v>29</v>
      </c>
    </row>
    <row r="35" spans="1:12" x14ac:dyDescent="0.35">
      <c r="A35">
        <v>50</v>
      </c>
      <c r="B35">
        <f t="shared" si="0"/>
        <v>750</v>
      </c>
      <c r="C35">
        <f t="shared" si="1"/>
        <v>5.3469009102826153E-4</v>
      </c>
      <c r="D35">
        <f t="shared" si="2"/>
        <v>1.4295610115526212E-2</v>
      </c>
      <c r="E35">
        <v>1</v>
      </c>
      <c r="F35">
        <f>F22</f>
        <v>75</v>
      </c>
      <c r="G35">
        <f>+F35+$I$22</f>
        <v>242.20543128140304</v>
      </c>
      <c r="H35">
        <f t="array" ref="H35">FREQUENCY(B2:B162,G35:G47)</f>
        <v>14</v>
      </c>
      <c r="I35">
        <f>H35/$H$49</f>
        <v>9.7970608817354796E-3</v>
      </c>
      <c r="J35">
        <f>I35</f>
        <v>9.7970608817354796E-3</v>
      </c>
      <c r="K35" s="3">
        <f>_xlfn.NORM.DIST(G35,$E$5,$E$2,1)</f>
        <v>0.44504399117191162</v>
      </c>
      <c r="L35" s="3">
        <f>ABS(J35-K35)</f>
        <v>0.43524693029017614</v>
      </c>
    </row>
    <row r="36" spans="1:12" x14ac:dyDescent="0.35">
      <c r="A36">
        <v>51</v>
      </c>
      <c r="B36">
        <f t="shared" si="0"/>
        <v>765</v>
      </c>
      <c r="C36">
        <f t="shared" si="1"/>
        <v>5.1411746463505745E-4</v>
      </c>
      <c r="D36">
        <f t="shared" si="2"/>
        <v>1.4308351744486055E-2</v>
      </c>
      <c r="E36">
        <v>2</v>
      </c>
      <c r="F36">
        <f>G35</f>
        <v>242.20543128140304</v>
      </c>
      <c r="G36">
        <f>+F36+$I$22</f>
        <v>409.41086256280607</v>
      </c>
      <c r="H36">
        <f t="array" ref="H36">FREQUENCY(B3:B163,G36:G48)</f>
        <v>34</v>
      </c>
      <c r="I36">
        <f t="shared" ref="I36:I47" si="3">H36/$H$49</f>
        <v>2.3792862141357594E-2</v>
      </c>
      <c r="J36">
        <f>J35+I36</f>
        <v>3.3589923023093077E-2</v>
      </c>
      <c r="K36" s="3">
        <f t="shared" ref="K36:K47" si="4">_xlfn.NORM.DIST(G36,$E$5,$E$2,1)</f>
        <v>0.60319003409884309</v>
      </c>
      <c r="L36" s="3">
        <f t="shared" ref="L36:L47" si="5">ABS(J36-K36)</f>
        <v>0.56960011107575004</v>
      </c>
    </row>
    <row r="37" spans="1:12" x14ac:dyDescent="0.35">
      <c r="A37">
        <v>65</v>
      </c>
      <c r="B37">
        <f t="shared" si="0"/>
        <v>975</v>
      </c>
      <c r="C37">
        <f t="shared" si="1"/>
        <v>2.5932472375153951E-4</v>
      </c>
      <c r="D37">
        <f t="shared" si="2"/>
        <v>1.265741018228698E-2</v>
      </c>
      <c r="E37">
        <v>3</v>
      </c>
      <c r="F37">
        <f t="shared" ref="F37:F47" si="6">G36</f>
        <v>409.41086256280607</v>
      </c>
      <c r="G37">
        <f t="shared" ref="G37:G47" si="7">+F37+$I$22</f>
        <v>576.61629384420917</v>
      </c>
      <c r="H37">
        <f t="array" ref="H37">FREQUENCY(B4:B164,G37:G49)</f>
        <v>57</v>
      </c>
      <c r="I37">
        <f t="shared" si="3"/>
        <v>3.9888033589923023E-2</v>
      </c>
      <c r="J37">
        <f>J36+I37</f>
        <v>7.3477956613016093E-2</v>
      </c>
      <c r="K37" s="3">
        <f t="shared" si="4"/>
        <v>0.74582804659523949</v>
      </c>
      <c r="L37" s="3">
        <f t="shared" si="5"/>
        <v>0.67235008998222345</v>
      </c>
    </row>
    <row r="38" spans="1:12" x14ac:dyDescent="0.35">
      <c r="A38">
        <v>76</v>
      </c>
      <c r="B38">
        <f t="shared" si="0"/>
        <v>1140</v>
      </c>
      <c r="C38">
        <f t="shared" si="1"/>
        <v>1.2691018610344379E-4</v>
      </c>
      <c r="D38">
        <f t="shared" si="2"/>
        <v>9.631435413969068E-3</v>
      </c>
      <c r="E38">
        <v>4</v>
      </c>
      <c r="F38">
        <f t="shared" si="6"/>
        <v>576.61629384420917</v>
      </c>
      <c r="G38">
        <f t="shared" si="7"/>
        <v>743.82172512561215</v>
      </c>
      <c r="H38">
        <f t="array" ref="H38">FREQUENCY(B5:B165,G38:G50)</f>
        <v>84</v>
      </c>
      <c r="I38">
        <f t="shared" si="3"/>
        <v>5.8782365290412877E-2</v>
      </c>
      <c r="J38">
        <f t="shared" ref="J37:J47" si="8">J37+I38</f>
        <v>0.13226032190342896</v>
      </c>
      <c r="K38" s="3">
        <f t="shared" si="4"/>
        <v>0.85570601661324575</v>
      </c>
      <c r="L38" s="3">
        <f t="shared" si="5"/>
        <v>0.72344569470981679</v>
      </c>
    </row>
    <row r="39" spans="1:12" x14ac:dyDescent="0.35">
      <c r="A39">
        <v>53</v>
      </c>
      <c r="B39">
        <f t="shared" si="0"/>
        <v>795</v>
      </c>
      <c r="C39">
        <f t="shared" si="1"/>
        <v>4.7348557897639444E-4</v>
      </c>
      <c r="D39">
        <f t="shared" si="2"/>
        <v>1.4278657939924682E-2</v>
      </c>
      <c r="E39">
        <v>5</v>
      </c>
      <c r="F39">
        <f t="shared" si="6"/>
        <v>743.82172512561215</v>
      </c>
      <c r="G39">
        <f t="shared" si="7"/>
        <v>911.02715640701513</v>
      </c>
      <c r="H39">
        <f t="array" ref="H39">FREQUENCY(B6:B166,G39:G51)</f>
        <v>102</v>
      </c>
      <c r="I39">
        <f t="shared" si="3"/>
        <v>7.1378586424072785E-2</v>
      </c>
      <c r="J39">
        <f>J38+I39</f>
        <v>0.20363890832750176</v>
      </c>
      <c r="K39" s="3">
        <f>_xlfn.NORM.DIST(G39,$E$5,$E$2,1)</f>
        <v>0.92799640407135819</v>
      </c>
      <c r="L39" s="3">
        <f t="shared" si="5"/>
        <v>0.72435749574385644</v>
      </c>
    </row>
    <row r="40" spans="1:12" x14ac:dyDescent="0.35">
      <c r="A40">
        <v>19</v>
      </c>
      <c r="B40">
        <f t="shared" si="0"/>
        <v>285</v>
      </c>
      <c r="C40">
        <f t="shared" si="1"/>
        <v>9.5329949855036962E-4</v>
      </c>
      <c r="D40">
        <f t="shared" si="2"/>
        <v>7.3468722900242841E-3</v>
      </c>
      <c r="E40">
        <v>6</v>
      </c>
      <c r="F40">
        <f t="shared" si="6"/>
        <v>911.02715640701513</v>
      </c>
      <c r="G40">
        <f t="shared" si="7"/>
        <v>1078.2325876884181</v>
      </c>
      <c r="H40">
        <f t="array" ref="H40">FREQUENCY(B7:B167,G40:G52)</f>
        <v>119</v>
      </c>
      <c r="I40">
        <f t="shared" si="3"/>
        <v>8.327501749475158E-2</v>
      </c>
      <c r="J40">
        <f t="shared" si="8"/>
        <v>0.28691392582225334</v>
      </c>
      <c r="K40" s="3">
        <f t="shared" si="4"/>
        <v>0.9686163156454185</v>
      </c>
      <c r="L40" s="3">
        <f>ABS(J40-K40)</f>
        <v>0.68170238982316511</v>
      </c>
    </row>
    <row r="41" spans="1:12" x14ac:dyDescent="0.35">
      <c r="A41">
        <v>100</v>
      </c>
      <c r="B41">
        <f t="shared" si="0"/>
        <v>1500</v>
      </c>
      <c r="C41">
        <f t="shared" si="1"/>
        <v>1.5549937784060845E-5</v>
      </c>
      <c r="D41">
        <f t="shared" si="2"/>
        <v>3.0914610923047942E-3</v>
      </c>
      <c r="E41">
        <v>7</v>
      </c>
      <c r="F41">
        <f t="shared" si="6"/>
        <v>1078.2325876884181</v>
      </c>
      <c r="G41">
        <f t="shared" si="7"/>
        <v>1245.4380189698211</v>
      </c>
      <c r="H41">
        <f t="array" ref="H41">FREQUENCY(B8:B168,G41:G53)</f>
        <v>137</v>
      </c>
      <c r="I41">
        <f t="shared" si="3"/>
        <v>9.5871238628411473E-2</v>
      </c>
      <c r="J41">
        <f t="shared" si="8"/>
        <v>0.38278516445066479</v>
      </c>
      <c r="K41" s="3">
        <f t="shared" si="4"/>
        <v>0.98810926812044797</v>
      </c>
      <c r="L41" s="3">
        <f t="shared" si="5"/>
        <v>0.60532410366978318</v>
      </c>
    </row>
    <row r="42" spans="1:12" x14ac:dyDescent="0.35">
      <c r="A42">
        <v>54</v>
      </c>
      <c r="B42">
        <f t="shared" si="0"/>
        <v>810</v>
      </c>
      <c r="C42">
        <f t="shared" si="1"/>
        <v>4.5351424589898869E-4</v>
      </c>
      <c r="D42">
        <f t="shared" si="2"/>
        <v>1.4236336959260285E-2</v>
      </c>
      <c r="E42">
        <v>8</v>
      </c>
      <c r="F42">
        <f t="shared" si="6"/>
        <v>1245.4380189698211</v>
      </c>
      <c r="G42">
        <f t="shared" si="7"/>
        <v>1412.6434502512241</v>
      </c>
      <c r="H42">
        <f t="array" ref="H42">FREQUENCY(B9:B169,G42:G54)</f>
        <v>142</v>
      </c>
      <c r="I42">
        <f t="shared" si="3"/>
        <v>9.9370188943317006E-2</v>
      </c>
      <c r="J42">
        <f t="shared" si="8"/>
        <v>0.4821553533939818</v>
      </c>
      <c r="K42" s="3">
        <f t="shared" si="4"/>
        <v>0.99609815269525259</v>
      </c>
      <c r="L42" s="3">
        <f t="shared" si="5"/>
        <v>0.51394279930127085</v>
      </c>
    </row>
    <row r="43" spans="1:12" x14ac:dyDescent="0.35">
      <c r="A43">
        <v>42</v>
      </c>
      <c r="B43">
        <f t="shared" si="0"/>
        <v>630</v>
      </c>
      <c r="C43">
        <f t="shared" si="1"/>
        <v>6.9872750440283255E-4</v>
      </c>
      <c r="D43">
        <f t="shared" si="2"/>
        <v>1.3551733957480668E-2</v>
      </c>
      <c r="E43">
        <v>9</v>
      </c>
      <c r="F43">
        <f t="shared" si="6"/>
        <v>1412.6434502512241</v>
      </c>
      <c r="G43">
        <f t="shared" si="7"/>
        <v>1579.848881532627</v>
      </c>
      <c r="H43">
        <f t="array" ref="H43">FREQUENCY(B10:B170,G43:G55)</f>
        <v>147</v>
      </c>
      <c r="I43">
        <f t="shared" si="3"/>
        <v>0.10286913925822254</v>
      </c>
      <c r="J43">
        <f t="shared" si="8"/>
        <v>0.58502449265220435</v>
      </c>
      <c r="K43" s="3">
        <f t="shared" si="4"/>
        <v>0.99889424955706707</v>
      </c>
      <c r="L43" s="3">
        <f t="shared" si="5"/>
        <v>0.41386975690486272</v>
      </c>
    </row>
    <row r="44" spans="1:12" x14ac:dyDescent="0.35">
      <c r="A44">
        <v>69</v>
      </c>
      <c r="B44">
        <f t="shared" si="0"/>
        <v>1035</v>
      </c>
      <c r="C44">
        <f t="shared" si="1"/>
        <v>2.0361597396432727E-4</v>
      </c>
      <c r="D44">
        <f t="shared" si="2"/>
        <v>1.1668621212533975E-2</v>
      </c>
      <c r="E44">
        <v>10</v>
      </c>
      <c r="F44">
        <f t="shared" si="6"/>
        <v>1579.848881532627</v>
      </c>
      <c r="G44">
        <f t="shared" si="7"/>
        <v>1747.05431281403</v>
      </c>
      <c r="H44">
        <f t="array" ref="H44">FREQUENCY(B11:B171,G44:G56)</f>
        <v>147</v>
      </c>
      <c r="I44">
        <f t="shared" si="3"/>
        <v>0.10286913925822254</v>
      </c>
      <c r="J44">
        <f t="shared" si="8"/>
        <v>0.68789363191042685</v>
      </c>
      <c r="K44" s="3">
        <f t="shared" si="4"/>
        <v>0.99972997121473217</v>
      </c>
      <c r="L44" s="3">
        <f t="shared" si="5"/>
        <v>0.31183633930430532</v>
      </c>
    </row>
    <row r="45" spans="1:12" x14ac:dyDescent="0.35">
      <c r="A45">
        <v>69</v>
      </c>
      <c r="B45">
        <f t="shared" si="0"/>
        <v>1035</v>
      </c>
      <c r="C45">
        <f t="shared" si="1"/>
        <v>2.0361597396432727E-4</v>
      </c>
      <c r="D45">
        <f t="shared" si="2"/>
        <v>1.1668621212533975E-2</v>
      </c>
      <c r="E45">
        <v>11</v>
      </c>
      <c r="F45">
        <f t="shared" si="6"/>
        <v>1747.05431281403</v>
      </c>
      <c r="G45">
        <f t="shared" si="7"/>
        <v>1914.259744095433</v>
      </c>
      <c r="H45">
        <f t="array" ref="H45">FREQUENCY(B12:B172,G45:G57)</f>
        <v>149</v>
      </c>
      <c r="I45">
        <f t="shared" si="3"/>
        <v>0.10426871938418475</v>
      </c>
      <c r="J45">
        <f t="shared" si="8"/>
        <v>0.79216235129461166</v>
      </c>
      <c r="K45" s="3">
        <f t="shared" si="4"/>
        <v>0.99994327503575253</v>
      </c>
      <c r="L45" s="3">
        <f t="shared" si="5"/>
        <v>0.20778092374114088</v>
      </c>
    </row>
    <row r="46" spans="1:12" x14ac:dyDescent="0.35">
      <c r="A46">
        <v>91</v>
      </c>
      <c r="B46">
        <f t="shared" si="0"/>
        <v>1365</v>
      </c>
      <c r="C46">
        <f t="shared" si="1"/>
        <v>3.7269414975967263E-5</v>
      </c>
      <c r="D46">
        <f t="shared" si="2"/>
        <v>5.163539246793596E-3</v>
      </c>
      <c r="E46">
        <v>12</v>
      </c>
      <c r="F46">
        <f t="shared" si="6"/>
        <v>1914.259744095433</v>
      </c>
      <c r="G46">
        <f t="shared" si="7"/>
        <v>2081.4651753768362</v>
      </c>
      <c r="H46">
        <f t="array" ref="H46">FREQUENCY(B13:B173,G46:G58)</f>
        <v>148</v>
      </c>
      <c r="I46">
        <f t="shared" si="3"/>
        <v>0.10356892932120364</v>
      </c>
      <c r="J46">
        <f t="shared" si="8"/>
        <v>0.89573128061581531</v>
      </c>
      <c r="K46" s="3">
        <f t="shared" si="4"/>
        <v>0.99998976356254821</v>
      </c>
      <c r="L46" s="3">
        <f t="shared" si="5"/>
        <v>0.1042584829467329</v>
      </c>
    </row>
    <row r="47" spans="1:12" x14ac:dyDescent="0.35">
      <c r="A47">
        <v>42</v>
      </c>
      <c r="B47">
        <f t="shared" si="0"/>
        <v>630</v>
      </c>
      <c r="C47">
        <f t="shared" si="1"/>
        <v>6.9872750440283255E-4</v>
      </c>
      <c r="D47">
        <f t="shared" si="2"/>
        <v>1.3551733957480668E-2</v>
      </c>
      <c r="E47">
        <v>13</v>
      </c>
      <c r="F47">
        <f t="shared" si="6"/>
        <v>2081.4651753768362</v>
      </c>
      <c r="G47">
        <f t="shared" si="7"/>
        <v>2248.6706066582392</v>
      </c>
      <c r="H47">
        <f t="array" ref="H47">FREQUENCY(B14:B174,G47:G59)</f>
        <v>149</v>
      </c>
      <c r="I47">
        <f t="shared" si="3"/>
        <v>0.10426871938418475</v>
      </c>
      <c r="J47">
        <f t="shared" si="8"/>
        <v>1</v>
      </c>
      <c r="K47" s="3">
        <f t="shared" si="4"/>
        <v>0.99999841492278929</v>
      </c>
      <c r="L47" s="3">
        <f t="shared" si="5"/>
        <v>1.585077210708441E-6</v>
      </c>
    </row>
    <row r="48" spans="1:12" x14ac:dyDescent="0.35">
      <c r="A48">
        <v>50</v>
      </c>
      <c r="B48">
        <f t="shared" si="0"/>
        <v>750</v>
      </c>
      <c r="C48">
        <f t="shared" si="1"/>
        <v>5.3469009102826153E-4</v>
      </c>
      <c r="D48">
        <f t="shared" si="2"/>
        <v>1.4295610115526212E-2</v>
      </c>
    </row>
    <row r="49" spans="1:8" x14ac:dyDescent="0.35">
      <c r="A49">
        <v>139</v>
      </c>
      <c r="B49">
        <f t="shared" si="0"/>
        <v>2085</v>
      </c>
      <c r="C49">
        <f t="shared" si="1"/>
        <v>1.056248256569441E-7</v>
      </c>
      <c r="D49">
        <f t="shared" si="2"/>
        <v>1.0042505978755135E-4</v>
      </c>
      <c r="H49">
        <f>SUM(H35:H47)</f>
        <v>1429</v>
      </c>
    </row>
    <row r="50" spans="1:8" x14ac:dyDescent="0.35">
      <c r="A50">
        <v>40</v>
      </c>
      <c r="B50">
        <f t="shared" si="0"/>
        <v>600</v>
      </c>
      <c r="C50">
        <f t="shared" si="1"/>
        <v>7.375177076840917E-4</v>
      </c>
      <c r="D50">
        <f t="shared" si="2"/>
        <v>1.3200977703053635E-2</v>
      </c>
    </row>
    <row r="51" spans="1:8" x14ac:dyDescent="0.35">
      <c r="A51">
        <v>40</v>
      </c>
      <c r="B51">
        <f t="shared" si="0"/>
        <v>600</v>
      </c>
      <c r="C51">
        <f t="shared" si="1"/>
        <v>7.375177076840917E-4</v>
      </c>
      <c r="D51">
        <f t="shared" si="2"/>
        <v>1.3200977703053635E-2</v>
      </c>
    </row>
    <row r="52" spans="1:8" x14ac:dyDescent="0.35">
      <c r="A52">
        <v>61</v>
      </c>
      <c r="B52">
        <f t="shared" si="0"/>
        <v>915</v>
      </c>
      <c r="C52">
        <f t="shared" si="1"/>
        <v>3.2354679459660517E-4</v>
      </c>
      <c r="D52">
        <f t="shared" si="2"/>
        <v>1.3450278173912315E-2</v>
      </c>
    </row>
    <row r="53" spans="1:8" x14ac:dyDescent="0.35">
      <c r="A53">
        <v>42</v>
      </c>
      <c r="B53">
        <f t="shared" si="0"/>
        <v>630</v>
      </c>
      <c r="C53">
        <f t="shared" si="1"/>
        <v>6.9872750440283255E-4</v>
      </c>
      <c r="D53">
        <f t="shared" si="2"/>
        <v>1.3551733957480668E-2</v>
      </c>
    </row>
    <row r="54" spans="1:8" x14ac:dyDescent="0.35">
      <c r="A54">
        <v>45</v>
      </c>
      <c r="B54">
        <f t="shared" si="0"/>
        <v>675</v>
      </c>
      <c r="C54">
        <f t="shared" si="1"/>
        <v>6.3814711438023384E-4</v>
      </c>
      <c r="D54">
        <f t="shared" si="2"/>
        <v>1.3960080163029982E-2</v>
      </c>
    </row>
    <row r="55" spans="1:8" x14ac:dyDescent="0.35">
      <c r="A55">
        <v>81</v>
      </c>
      <c r="B55">
        <f t="shared" si="0"/>
        <v>1215</v>
      </c>
      <c r="C55">
        <f t="shared" si="1"/>
        <v>8.7112847671352506E-5</v>
      </c>
      <c r="D55">
        <f t="shared" si="2"/>
        <v>8.0799784700894654E-3</v>
      </c>
    </row>
    <row r="56" spans="1:8" x14ac:dyDescent="0.35">
      <c r="A56">
        <v>45</v>
      </c>
      <c r="B56">
        <f t="shared" si="0"/>
        <v>675</v>
      </c>
      <c r="C56">
        <f t="shared" si="1"/>
        <v>6.3814711438023384E-4</v>
      </c>
      <c r="D56">
        <f t="shared" si="2"/>
        <v>1.3960080163029982E-2</v>
      </c>
    </row>
    <row r="57" spans="1:8" x14ac:dyDescent="0.35">
      <c r="A57">
        <v>68</v>
      </c>
      <c r="B57">
        <f t="shared" si="0"/>
        <v>1020</v>
      </c>
      <c r="C57">
        <f t="shared" si="1"/>
        <v>2.1672443898161593E-4</v>
      </c>
      <c r="D57">
        <f t="shared" si="2"/>
        <v>1.1931330940859989E-2</v>
      </c>
    </row>
    <row r="58" spans="1:8" x14ac:dyDescent="0.35">
      <c r="A58">
        <v>95</v>
      </c>
      <c r="B58">
        <f t="shared" si="0"/>
        <v>1425</v>
      </c>
      <c r="C58">
        <f t="shared" si="1"/>
        <v>2.5598684401692584E-5</v>
      </c>
      <c r="D58">
        <f t="shared" si="2"/>
        <v>4.1640824340662607E-3</v>
      </c>
    </row>
    <row r="59" spans="1:8" x14ac:dyDescent="0.35">
      <c r="A59">
        <v>105</v>
      </c>
      <c r="B59">
        <f t="shared" si="0"/>
        <v>1575</v>
      </c>
      <c r="C59">
        <f t="shared" si="1"/>
        <v>9.1468726752361652E-6</v>
      </c>
      <c r="D59">
        <f t="shared" si="2"/>
        <v>2.2224971873635118E-3</v>
      </c>
    </row>
    <row r="60" spans="1:8" x14ac:dyDescent="0.35">
      <c r="A60">
        <v>33</v>
      </c>
      <c r="B60">
        <f t="shared" si="0"/>
        <v>495</v>
      </c>
      <c r="C60">
        <f t="shared" si="1"/>
        <v>8.5565784853726076E-4</v>
      </c>
      <c r="D60">
        <f t="shared" si="2"/>
        <v>1.1565034798894459E-2</v>
      </c>
    </row>
    <row r="61" spans="1:8" x14ac:dyDescent="0.35">
      <c r="A61">
        <v>37</v>
      </c>
      <c r="B61">
        <f t="shared" si="0"/>
        <v>555</v>
      </c>
      <c r="C61">
        <f t="shared" si="1"/>
        <v>7.9209863037990678E-4</v>
      </c>
      <c r="D61">
        <f t="shared" si="2"/>
        <v>1.2569929258524723E-2</v>
      </c>
    </row>
    <row r="62" spans="1:8" x14ac:dyDescent="0.35">
      <c r="A62">
        <v>53</v>
      </c>
      <c r="B62">
        <f t="shared" si="0"/>
        <v>795</v>
      </c>
      <c r="C62">
        <f t="shared" si="1"/>
        <v>4.7348557897639444E-4</v>
      </c>
      <c r="D62">
        <f t="shared" si="2"/>
        <v>1.4278657939924682E-2</v>
      </c>
    </row>
    <row r="63" spans="1:8" x14ac:dyDescent="0.35">
      <c r="A63">
        <v>57</v>
      </c>
      <c r="B63">
        <f t="shared" si="0"/>
        <v>855</v>
      </c>
      <c r="C63">
        <f t="shared" si="1"/>
        <v>3.9544981709170823E-4</v>
      </c>
      <c r="D63">
        <f t="shared" si="2"/>
        <v>1.4001635840393718E-2</v>
      </c>
    </row>
    <row r="64" spans="1:8" x14ac:dyDescent="0.35">
      <c r="A64">
        <v>101</v>
      </c>
      <c r="B64">
        <f t="shared" si="0"/>
        <v>1515</v>
      </c>
      <c r="C64">
        <f t="shared" si="1"/>
        <v>1.4020219528592502E-5</v>
      </c>
      <c r="D64">
        <f t="shared" si="2"/>
        <v>2.9014603132111187E-3</v>
      </c>
    </row>
    <row r="65" spans="1:4" x14ac:dyDescent="0.35">
      <c r="A65">
        <v>125</v>
      </c>
      <c r="B65">
        <f t="shared" si="0"/>
        <v>1875</v>
      </c>
      <c r="C65">
        <f t="shared" si="1"/>
        <v>7.9392271791628092E-7</v>
      </c>
      <c r="D65">
        <f t="shared" si="2"/>
        <v>4.3040830588970817E-4</v>
      </c>
    </row>
    <row r="66" spans="1:4" x14ac:dyDescent="0.35">
      <c r="A66">
        <v>59</v>
      </c>
      <c r="B66">
        <f t="shared" si="0"/>
        <v>885</v>
      </c>
      <c r="C66">
        <f t="shared" si="1"/>
        <v>3.5861760252453389E-4</v>
      </c>
      <c r="D66">
        <f t="shared" si="2"/>
        <v>1.3758541077336634E-2</v>
      </c>
    </row>
    <row r="67" spans="1:4" x14ac:dyDescent="0.35">
      <c r="A67">
        <v>31</v>
      </c>
      <c r="B67">
        <f t="shared" ref="B67:B130" si="9">+A67*15</f>
        <v>465</v>
      </c>
      <c r="C67">
        <f t="shared" ref="C67:C130" si="10">+_xlfn.NORM.DIST(B67,$E$5,$E$2,0)</f>
        <v>8.8248734986121915E-4</v>
      </c>
      <c r="D67">
        <f t="shared" ref="D67:D130" si="11">+_xlfn.NORM.DIST(A67,$F$5,$F$2,0)</f>
        <v>1.1007835007708636E-2</v>
      </c>
    </row>
    <row r="68" spans="1:4" x14ac:dyDescent="0.35">
      <c r="A68">
        <v>42</v>
      </c>
      <c r="B68">
        <f t="shared" si="9"/>
        <v>630</v>
      </c>
      <c r="C68">
        <f t="shared" si="10"/>
        <v>6.9872750440283255E-4</v>
      </c>
      <c r="D68">
        <f t="shared" si="11"/>
        <v>1.3551733957480668E-2</v>
      </c>
    </row>
    <row r="69" spans="1:4" x14ac:dyDescent="0.35">
      <c r="A69">
        <v>37</v>
      </c>
      <c r="B69">
        <f t="shared" si="9"/>
        <v>555</v>
      </c>
      <c r="C69">
        <f t="shared" si="10"/>
        <v>7.9209863037990678E-4</v>
      </c>
      <c r="D69">
        <f t="shared" si="11"/>
        <v>1.2569929258524723E-2</v>
      </c>
    </row>
    <row r="70" spans="1:4" x14ac:dyDescent="0.35">
      <c r="A70">
        <v>50</v>
      </c>
      <c r="B70">
        <f t="shared" si="9"/>
        <v>750</v>
      </c>
      <c r="C70">
        <f t="shared" si="10"/>
        <v>5.3469009102826153E-4</v>
      </c>
      <c r="D70">
        <f t="shared" si="11"/>
        <v>1.4295610115526212E-2</v>
      </c>
    </row>
    <row r="71" spans="1:4" x14ac:dyDescent="0.35">
      <c r="A71">
        <v>74</v>
      </c>
      <c r="B71">
        <f t="shared" si="9"/>
        <v>1110</v>
      </c>
      <c r="C71">
        <f t="shared" si="10"/>
        <v>1.4620136256406635E-4</v>
      </c>
      <c r="D71">
        <f t="shared" si="11"/>
        <v>1.0239825909229998E-2</v>
      </c>
    </row>
    <row r="72" spans="1:4" x14ac:dyDescent="0.35">
      <c r="A72">
        <v>49</v>
      </c>
      <c r="B72">
        <f t="shared" si="9"/>
        <v>735</v>
      </c>
      <c r="C72">
        <f t="shared" si="10"/>
        <v>5.5537104447974522E-4</v>
      </c>
      <c r="D72">
        <f t="shared" si="11"/>
        <v>1.4264517990073583E-2</v>
      </c>
    </row>
    <row r="73" spans="1:4" x14ac:dyDescent="0.35">
      <c r="A73">
        <v>23</v>
      </c>
      <c r="B73">
        <f t="shared" si="9"/>
        <v>345</v>
      </c>
      <c r="C73">
        <f t="shared" si="10"/>
        <v>9.484067570699182E-4</v>
      </c>
      <c r="D73">
        <f t="shared" si="11"/>
        <v>8.5817237673574982E-3</v>
      </c>
    </row>
    <row r="74" spans="1:4" x14ac:dyDescent="0.35">
      <c r="A74">
        <v>38</v>
      </c>
      <c r="B74">
        <f t="shared" si="9"/>
        <v>570</v>
      </c>
      <c r="C74">
        <f t="shared" si="10"/>
        <v>7.7446597101760834E-4</v>
      </c>
      <c r="D74">
        <f t="shared" si="11"/>
        <v>1.2793300550701537E-2</v>
      </c>
    </row>
    <row r="75" spans="1:4" x14ac:dyDescent="0.35">
      <c r="A75">
        <v>33</v>
      </c>
      <c r="B75">
        <f t="shared" si="9"/>
        <v>495</v>
      </c>
      <c r="C75">
        <f t="shared" si="10"/>
        <v>8.5565784853726076E-4</v>
      </c>
      <c r="D75">
        <f t="shared" si="11"/>
        <v>1.1565034798894459E-2</v>
      </c>
    </row>
    <row r="76" spans="1:4" x14ac:dyDescent="0.35">
      <c r="A76">
        <v>67</v>
      </c>
      <c r="B76">
        <f t="shared" si="9"/>
        <v>1005</v>
      </c>
      <c r="C76">
        <f t="shared" si="10"/>
        <v>2.303802512132991E-4</v>
      </c>
      <c r="D76">
        <f t="shared" si="11"/>
        <v>1.2184271301408497E-2</v>
      </c>
    </row>
    <row r="77" spans="1:4" x14ac:dyDescent="0.35">
      <c r="A77">
        <v>28</v>
      </c>
      <c r="B77">
        <f t="shared" si="9"/>
        <v>420</v>
      </c>
      <c r="C77">
        <f t="shared" si="10"/>
        <v>9.1544214958153914E-4</v>
      </c>
      <c r="D77">
        <f t="shared" si="11"/>
        <v>1.012381623458483E-2</v>
      </c>
    </row>
    <row r="78" spans="1:4" x14ac:dyDescent="0.35">
      <c r="A78">
        <v>65</v>
      </c>
      <c r="B78">
        <f t="shared" si="9"/>
        <v>975</v>
      </c>
      <c r="C78">
        <f t="shared" si="10"/>
        <v>2.5932472375153951E-4</v>
      </c>
      <c r="D78">
        <f t="shared" si="11"/>
        <v>1.265741018228698E-2</v>
      </c>
    </row>
    <row r="79" spans="1:4" x14ac:dyDescent="0.35">
      <c r="A79">
        <v>49</v>
      </c>
      <c r="B79">
        <f t="shared" si="9"/>
        <v>735</v>
      </c>
      <c r="C79">
        <f t="shared" si="10"/>
        <v>5.5537104447974522E-4</v>
      </c>
      <c r="D79">
        <f t="shared" si="11"/>
        <v>1.4264517990073583E-2</v>
      </c>
    </row>
    <row r="80" spans="1:4" x14ac:dyDescent="0.35">
      <c r="A80">
        <v>78</v>
      </c>
      <c r="B80">
        <f t="shared" si="9"/>
        <v>1170</v>
      </c>
      <c r="C80">
        <f t="shared" si="10"/>
        <v>1.0959905681047468E-4</v>
      </c>
      <c r="D80">
        <f t="shared" si="11"/>
        <v>9.0126962649863963E-3</v>
      </c>
    </row>
    <row r="81" spans="1:4" x14ac:dyDescent="0.35">
      <c r="A81">
        <v>90</v>
      </c>
      <c r="B81">
        <f t="shared" si="9"/>
        <v>1350</v>
      </c>
      <c r="C81">
        <f t="shared" si="10"/>
        <v>4.0807463874536613E-5</v>
      </c>
      <c r="D81">
        <f t="shared" si="11"/>
        <v>5.4313503778931262E-3</v>
      </c>
    </row>
    <row r="82" spans="1:4" x14ac:dyDescent="0.35">
      <c r="A82">
        <v>35</v>
      </c>
      <c r="B82">
        <f t="shared" si="9"/>
        <v>525</v>
      </c>
      <c r="C82">
        <f t="shared" si="10"/>
        <v>8.2538593279876335E-4</v>
      </c>
      <c r="D82">
        <f t="shared" si="11"/>
        <v>1.2088077932311595E-2</v>
      </c>
    </row>
    <row r="83" spans="1:4" x14ac:dyDescent="0.35">
      <c r="A83">
        <v>118</v>
      </c>
      <c r="B83">
        <f t="shared" si="9"/>
        <v>1770</v>
      </c>
      <c r="C83">
        <f t="shared" si="10"/>
        <v>1.9802556836980621E-6</v>
      </c>
      <c r="D83">
        <f t="shared" si="11"/>
        <v>8.1065645078814226E-4</v>
      </c>
    </row>
    <row r="84" spans="1:4" x14ac:dyDescent="0.35">
      <c r="A84">
        <v>69</v>
      </c>
      <c r="B84">
        <f t="shared" si="9"/>
        <v>1035</v>
      </c>
      <c r="C84">
        <f t="shared" si="10"/>
        <v>2.0361597396432727E-4</v>
      </c>
      <c r="D84">
        <f t="shared" si="11"/>
        <v>1.1668621212533975E-2</v>
      </c>
    </row>
    <row r="85" spans="1:4" x14ac:dyDescent="0.35">
      <c r="A85">
        <v>85</v>
      </c>
      <c r="B85">
        <f t="shared" si="9"/>
        <v>1275</v>
      </c>
      <c r="C85">
        <f t="shared" si="10"/>
        <v>6.299332491923053E-5</v>
      </c>
      <c r="D85">
        <f t="shared" si="11"/>
        <v>6.8600817362357925E-3</v>
      </c>
    </row>
    <row r="86" spans="1:4" x14ac:dyDescent="0.35">
      <c r="A86">
        <v>41</v>
      </c>
      <c r="B86">
        <f t="shared" si="9"/>
        <v>615</v>
      </c>
      <c r="C86">
        <f t="shared" si="10"/>
        <v>7.1832252668341224E-4</v>
      </c>
      <c r="D86">
        <f t="shared" si="11"/>
        <v>1.3383811859271887E-2</v>
      </c>
    </row>
    <row r="87" spans="1:4" x14ac:dyDescent="0.35">
      <c r="A87">
        <v>89</v>
      </c>
      <c r="B87">
        <f t="shared" si="9"/>
        <v>1335</v>
      </c>
      <c r="C87">
        <f t="shared" si="10"/>
        <v>4.4623944089257159E-5</v>
      </c>
      <c r="D87">
        <f t="shared" si="11"/>
        <v>5.7057071411015488E-3</v>
      </c>
    </row>
    <row r="88" spans="1:4" x14ac:dyDescent="0.35">
      <c r="A88">
        <v>49</v>
      </c>
      <c r="B88">
        <f t="shared" si="9"/>
        <v>735</v>
      </c>
      <c r="C88">
        <f t="shared" si="10"/>
        <v>5.5537104447974522E-4</v>
      </c>
      <c r="D88">
        <f t="shared" si="11"/>
        <v>1.4264517990073583E-2</v>
      </c>
    </row>
    <row r="89" spans="1:4" x14ac:dyDescent="0.35">
      <c r="A89">
        <v>121</v>
      </c>
      <c r="B89">
        <f t="shared" si="9"/>
        <v>1815</v>
      </c>
      <c r="C89">
        <f t="shared" si="10"/>
        <v>1.3488228379939792E-6</v>
      </c>
      <c r="D89">
        <f t="shared" si="11"/>
        <v>6.2280280429563334E-4</v>
      </c>
    </row>
    <row r="90" spans="1:4" x14ac:dyDescent="0.35">
      <c r="A90">
        <v>25</v>
      </c>
      <c r="B90">
        <f t="shared" si="9"/>
        <v>375</v>
      </c>
      <c r="C90">
        <f t="shared" si="10"/>
        <v>9.3869648016220442E-4</v>
      </c>
      <c r="D90">
        <f t="shared" si="11"/>
        <v>9.2036154361430141E-3</v>
      </c>
    </row>
    <row r="91" spans="1:4" x14ac:dyDescent="0.35">
      <c r="A91">
        <v>5</v>
      </c>
      <c r="B91">
        <f t="shared" si="9"/>
        <v>75</v>
      </c>
      <c r="C91">
        <f t="shared" si="10"/>
        <v>8.2538593279876335E-4</v>
      </c>
      <c r="D91">
        <f t="shared" si="11"/>
        <v>3.6270747775590442E-3</v>
      </c>
    </row>
    <row r="92" spans="1:4" x14ac:dyDescent="0.35">
      <c r="A92">
        <v>63</v>
      </c>
      <c r="B92">
        <f t="shared" si="9"/>
        <v>945</v>
      </c>
      <c r="C92">
        <f t="shared" si="10"/>
        <v>2.9040753151201882E-4</v>
      </c>
      <c r="D92">
        <f t="shared" si="11"/>
        <v>1.308143606201582E-2</v>
      </c>
    </row>
    <row r="93" spans="1:4" x14ac:dyDescent="0.35">
      <c r="A93">
        <v>31</v>
      </c>
      <c r="B93">
        <f t="shared" si="9"/>
        <v>465</v>
      </c>
      <c r="C93">
        <f t="shared" si="10"/>
        <v>8.8248734986121915E-4</v>
      </c>
      <c r="D93">
        <f t="shared" si="11"/>
        <v>1.1007835007708636E-2</v>
      </c>
    </row>
    <row r="94" spans="1:4" x14ac:dyDescent="0.35">
      <c r="A94">
        <v>62</v>
      </c>
      <c r="B94">
        <f t="shared" si="9"/>
        <v>930</v>
      </c>
      <c r="C94">
        <f t="shared" si="10"/>
        <v>3.0672687437863347E-4</v>
      </c>
      <c r="D94">
        <f t="shared" si="11"/>
        <v>1.327310974461199E-2</v>
      </c>
    </row>
    <row r="95" spans="1:4" x14ac:dyDescent="0.35">
      <c r="A95">
        <v>55</v>
      </c>
      <c r="B95">
        <f t="shared" si="9"/>
        <v>825</v>
      </c>
      <c r="C95">
        <f t="shared" si="10"/>
        <v>4.3382685266003188E-4</v>
      </c>
      <c r="D95">
        <f t="shared" si="11"/>
        <v>1.4175893652879763E-2</v>
      </c>
    </row>
    <row r="96" spans="1:4" x14ac:dyDescent="0.35">
      <c r="A96">
        <v>100</v>
      </c>
      <c r="B96">
        <f t="shared" si="9"/>
        <v>1500</v>
      </c>
      <c r="C96">
        <f t="shared" si="10"/>
        <v>1.5549937784060845E-5</v>
      </c>
      <c r="D96">
        <f t="shared" si="11"/>
        <v>3.0914610923047942E-3</v>
      </c>
    </row>
    <row r="97" spans="1:4" x14ac:dyDescent="0.35">
      <c r="A97">
        <v>93</v>
      </c>
      <c r="B97">
        <f t="shared" si="9"/>
        <v>1395</v>
      </c>
      <c r="C97">
        <f t="shared" si="10"/>
        <v>3.0967238105564003E-5</v>
      </c>
      <c r="D97">
        <f t="shared" si="11"/>
        <v>4.6489059784420089E-3</v>
      </c>
    </row>
    <row r="98" spans="1:4" x14ac:dyDescent="0.35">
      <c r="A98">
        <v>65</v>
      </c>
      <c r="B98">
        <f t="shared" si="9"/>
        <v>975</v>
      </c>
      <c r="C98">
        <f t="shared" si="10"/>
        <v>2.5932472375153951E-4</v>
      </c>
      <c r="D98">
        <f t="shared" si="11"/>
        <v>1.265741018228698E-2</v>
      </c>
    </row>
    <row r="99" spans="1:4" x14ac:dyDescent="0.35">
      <c r="A99">
        <v>40</v>
      </c>
      <c r="B99">
        <f t="shared" si="9"/>
        <v>600</v>
      </c>
      <c r="C99">
        <f t="shared" si="10"/>
        <v>7.375177076840917E-4</v>
      </c>
      <c r="D99">
        <f t="shared" si="11"/>
        <v>1.3200977703053635E-2</v>
      </c>
    </row>
    <row r="100" spans="1:4" x14ac:dyDescent="0.35">
      <c r="A100">
        <v>51</v>
      </c>
      <c r="B100">
        <f t="shared" si="9"/>
        <v>765</v>
      </c>
      <c r="C100">
        <f t="shared" si="10"/>
        <v>5.1411746463505745E-4</v>
      </c>
      <c r="D100">
        <f t="shared" si="11"/>
        <v>1.4308351744486055E-2</v>
      </c>
    </row>
    <row r="101" spans="1:4" x14ac:dyDescent="0.35">
      <c r="A101">
        <v>36</v>
      </c>
      <c r="B101">
        <f t="shared" si="9"/>
        <v>540</v>
      </c>
      <c r="C101">
        <f t="shared" si="10"/>
        <v>8.0909124768018426E-4</v>
      </c>
      <c r="D101">
        <f t="shared" si="11"/>
        <v>1.2334580481481842E-2</v>
      </c>
    </row>
    <row r="102" spans="1:4" x14ac:dyDescent="0.35">
      <c r="A102">
        <v>60</v>
      </c>
      <c r="B102">
        <f t="shared" si="9"/>
        <v>900</v>
      </c>
      <c r="C102">
        <f t="shared" si="10"/>
        <v>3.4085030962334434E-4</v>
      </c>
      <c r="D102">
        <f t="shared" si="11"/>
        <v>1.3612289164918774E-2</v>
      </c>
    </row>
    <row r="103" spans="1:4" x14ac:dyDescent="0.35">
      <c r="A103">
        <v>37</v>
      </c>
      <c r="B103">
        <f t="shared" si="9"/>
        <v>555</v>
      </c>
      <c r="C103">
        <f t="shared" si="10"/>
        <v>7.9209863037990678E-4</v>
      </c>
      <c r="D103">
        <f t="shared" si="11"/>
        <v>1.2569929258524723E-2</v>
      </c>
    </row>
    <row r="104" spans="1:4" x14ac:dyDescent="0.35">
      <c r="A104">
        <v>49</v>
      </c>
      <c r="B104">
        <f t="shared" si="9"/>
        <v>735</v>
      </c>
      <c r="C104">
        <f t="shared" si="10"/>
        <v>5.5537104447974522E-4</v>
      </c>
      <c r="D104">
        <f t="shared" si="11"/>
        <v>1.4264517990073583E-2</v>
      </c>
    </row>
    <row r="105" spans="1:4" x14ac:dyDescent="0.35">
      <c r="A105">
        <v>33</v>
      </c>
      <c r="B105">
        <f t="shared" si="9"/>
        <v>495</v>
      </c>
      <c r="C105">
        <f t="shared" si="10"/>
        <v>8.5565784853726076E-4</v>
      </c>
      <c r="D105">
        <f t="shared" si="11"/>
        <v>1.1565034798894459E-2</v>
      </c>
    </row>
    <row r="106" spans="1:4" x14ac:dyDescent="0.35">
      <c r="A106">
        <v>53</v>
      </c>
      <c r="B106">
        <f t="shared" si="9"/>
        <v>795</v>
      </c>
      <c r="C106">
        <f t="shared" si="10"/>
        <v>4.7348557897639444E-4</v>
      </c>
      <c r="D106">
        <f t="shared" si="11"/>
        <v>1.4278657939924682E-2</v>
      </c>
    </row>
    <row r="107" spans="1:4" x14ac:dyDescent="0.35">
      <c r="A107">
        <v>26</v>
      </c>
      <c r="B107">
        <f t="shared" si="9"/>
        <v>390</v>
      </c>
      <c r="C107">
        <f t="shared" si="10"/>
        <v>9.3207839718307346E-4</v>
      </c>
      <c r="D107">
        <f t="shared" si="11"/>
        <v>9.5128885398029217E-3</v>
      </c>
    </row>
    <row r="108" spans="1:4" x14ac:dyDescent="0.35">
      <c r="A108">
        <v>47</v>
      </c>
      <c r="B108">
        <f t="shared" si="9"/>
        <v>705</v>
      </c>
      <c r="C108">
        <f t="shared" si="10"/>
        <v>5.968557524914102E-4</v>
      </c>
      <c r="D108">
        <f t="shared" si="11"/>
        <v>1.4147831186983977E-2</v>
      </c>
    </row>
    <row r="109" spans="1:4" x14ac:dyDescent="0.35">
      <c r="A109">
        <v>64</v>
      </c>
      <c r="B109">
        <f t="shared" si="9"/>
        <v>960</v>
      </c>
      <c r="C109">
        <f t="shared" si="10"/>
        <v>2.746029764215385E-4</v>
      </c>
      <c r="D109">
        <f t="shared" si="11"/>
        <v>1.2875955859772196E-2</v>
      </c>
    </row>
    <row r="110" spans="1:4" x14ac:dyDescent="0.35">
      <c r="A110">
        <v>42</v>
      </c>
      <c r="B110">
        <f t="shared" si="9"/>
        <v>630</v>
      </c>
      <c r="C110">
        <f t="shared" si="10"/>
        <v>6.9872750440283255E-4</v>
      </c>
      <c r="D110">
        <f t="shared" si="11"/>
        <v>1.3551733957480668E-2</v>
      </c>
    </row>
    <row r="111" spans="1:4" x14ac:dyDescent="0.35">
      <c r="A111">
        <v>78</v>
      </c>
      <c r="B111">
        <f t="shared" si="9"/>
        <v>1170</v>
      </c>
      <c r="C111">
        <f t="shared" si="10"/>
        <v>1.0959905681047468E-4</v>
      </c>
      <c r="D111">
        <f t="shared" si="11"/>
        <v>9.0126962649863963E-3</v>
      </c>
    </row>
    <row r="112" spans="1:4" x14ac:dyDescent="0.35">
      <c r="A112">
        <v>79</v>
      </c>
      <c r="B112">
        <f t="shared" si="9"/>
        <v>1185</v>
      </c>
      <c r="C112">
        <f t="shared" si="10"/>
        <v>1.0165388068216235E-4</v>
      </c>
      <c r="D112">
        <f t="shared" si="11"/>
        <v>8.7015891221440007E-3</v>
      </c>
    </row>
    <row r="113" spans="1:4" x14ac:dyDescent="0.35">
      <c r="A113">
        <v>62</v>
      </c>
      <c r="B113">
        <f t="shared" si="9"/>
        <v>930</v>
      </c>
      <c r="C113">
        <f t="shared" si="10"/>
        <v>3.0672687437863347E-4</v>
      </c>
      <c r="D113">
        <f t="shared" si="11"/>
        <v>1.327310974461199E-2</v>
      </c>
    </row>
    <row r="114" spans="1:4" x14ac:dyDescent="0.35">
      <c r="A114">
        <v>43</v>
      </c>
      <c r="B114">
        <f t="shared" si="9"/>
        <v>645</v>
      </c>
      <c r="C114">
        <f t="shared" si="10"/>
        <v>6.7879324297237401E-4</v>
      </c>
      <c r="D114">
        <f t="shared" si="11"/>
        <v>1.3704122436701631E-2</v>
      </c>
    </row>
    <row r="115" spans="1:4" x14ac:dyDescent="0.35">
      <c r="A115">
        <v>56</v>
      </c>
      <c r="B115">
        <f t="shared" si="9"/>
        <v>840</v>
      </c>
      <c r="C115">
        <f t="shared" si="10"/>
        <v>4.1446059409972825E-4</v>
      </c>
      <c r="D115">
        <f t="shared" si="11"/>
        <v>1.409756004284929E-2</v>
      </c>
    </row>
    <row r="116" spans="1:4" x14ac:dyDescent="0.35">
      <c r="A116">
        <v>77</v>
      </c>
      <c r="B116">
        <f t="shared" si="9"/>
        <v>1155</v>
      </c>
      <c r="C116">
        <f t="shared" si="10"/>
        <v>1.180133094511623E-4</v>
      </c>
      <c r="D116">
        <f t="shared" si="11"/>
        <v>9.3229255610949215E-3</v>
      </c>
    </row>
    <row r="117" spans="1:4" x14ac:dyDescent="0.35">
      <c r="A117">
        <v>77</v>
      </c>
      <c r="B117">
        <f t="shared" si="9"/>
        <v>1155</v>
      </c>
      <c r="C117">
        <f t="shared" si="10"/>
        <v>1.180133094511623E-4</v>
      </c>
      <c r="D117">
        <f t="shared" si="11"/>
        <v>9.3229255610949215E-3</v>
      </c>
    </row>
    <row r="118" spans="1:4" x14ac:dyDescent="0.35">
      <c r="A118">
        <v>67</v>
      </c>
      <c r="B118">
        <f t="shared" si="9"/>
        <v>1005</v>
      </c>
      <c r="C118">
        <f t="shared" si="10"/>
        <v>2.303802512132991E-4</v>
      </c>
      <c r="D118">
        <f t="shared" si="11"/>
        <v>1.2184271301408497E-2</v>
      </c>
    </row>
    <row r="119" spans="1:4" x14ac:dyDescent="0.35">
      <c r="A119">
        <v>35</v>
      </c>
      <c r="B119">
        <f t="shared" si="9"/>
        <v>525</v>
      </c>
      <c r="C119">
        <f t="shared" si="10"/>
        <v>8.2538593279876335E-4</v>
      </c>
      <c r="D119">
        <f t="shared" si="11"/>
        <v>1.2088077932311595E-2</v>
      </c>
    </row>
    <row r="120" spans="1:4" x14ac:dyDescent="0.35">
      <c r="A120">
        <v>49</v>
      </c>
      <c r="B120">
        <f t="shared" si="9"/>
        <v>735</v>
      </c>
      <c r="C120">
        <f t="shared" si="10"/>
        <v>5.5537104447974522E-4</v>
      </c>
      <c r="D120">
        <f t="shared" si="11"/>
        <v>1.4264517990073583E-2</v>
      </c>
    </row>
    <row r="121" spans="1:4" x14ac:dyDescent="0.35">
      <c r="A121">
        <v>40</v>
      </c>
      <c r="B121">
        <f t="shared" si="9"/>
        <v>600</v>
      </c>
      <c r="C121">
        <f t="shared" si="10"/>
        <v>7.375177076840917E-4</v>
      </c>
      <c r="D121">
        <f t="shared" si="11"/>
        <v>1.3200977703053635E-2</v>
      </c>
    </row>
    <row r="122" spans="1:4" x14ac:dyDescent="0.35">
      <c r="A122">
        <v>77</v>
      </c>
      <c r="B122">
        <f t="shared" si="9"/>
        <v>1155</v>
      </c>
      <c r="C122">
        <f t="shared" si="10"/>
        <v>1.180133094511623E-4</v>
      </c>
      <c r="D122">
        <f t="shared" si="11"/>
        <v>9.3229255610949215E-3</v>
      </c>
    </row>
    <row r="123" spans="1:4" x14ac:dyDescent="0.35">
      <c r="A123">
        <v>21</v>
      </c>
      <c r="B123">
        <f t="shared" si="9"/>
        <v>315</v>
      </c>
      <c r="C123">
        <f t="shared" si="10"/>
        <v>9.5329949855036962E-4</v>
      </c>
      <c r="D123">
        <f t="shared" si="11"/>
        <v>7.9607846056963093E-3</v>
      </c>
    </row>
    <row r="124" spans="1:4" x14ac:dyDescent="0.35">
      <c r="A124">
        <v>34</v>
      </c>
      <c r="B124">
        <f t="shared" si="9"/>
        <v>510</v>
      </c>
      <c r="C124">
        <f t="shared" si="10"/>
        <v>8.4092631147600632E-4</v>
      </c>
      <c r="D124">
        <f t="shared" si="11"/>
        <v>1.1831271981863886E-2</v>
      </c>
    </row>
    <row r="125" spans="1:4" x14ac:dyDescent="0.35">
      <c r="A125">
        <v>43</v>
      </c>
      <c r="B125">
        <f t="shared" si="9"/>
        <v>645</v>
      </c>
      <c r="C125">
        <f t="shared" si="10"/>
        <v>6.7879324297237401E-4</v>
      </c>
      <c r="D125">
        <f t="shared" si="11"/>
        <v>1.3704122436701631E-2</v>
      </c>
    </row>
    <row r="126" spans="1:4" x14ac:dyDescent="0.35">
      <c r="A126">
        <v>41</v>
      </c>
      <c r="B126">
        <f t="shared" si="9"/>
        <v>615</v>
      </c>
      <c r="C126">
        <f t="shared" si="10"/>
        <v>7.1832252668341224E-4</v>
      </c>
      <c r="D126">
        <f t="shared" si="11"/>
        <v>1.3383811859271887E-2</v>
      </c>
    </row>
    <row r="127" spans="1:4" x14ac:dyDescent="0.35">
      <c r="A127">
        <v>52</v>
      </c>
      <c r="B127">
        <f t="shared" si="9"/>
        <v>780</v>
      </c>
      <c r="C127">
        <f t="shared" si="10"/>
        <v>4.9370087541073047E-4</v>
      </c>
      <c r="D127">
        <f t="shared" si="11"/>
        <v>1.4302693745747077E-2</v>
      </c>
    </row>
    <row r="128" spans="1:4" x14ac:dyDescent="0.35">
      <c r="A128">
        <v>78</v>
      </c>
      <c r="B128">
        <f t="shared" si="9"/>
        <v>1170</v>
      </c>
      <c r="C128">
        <f t="shared" si="10"/>
        <v>1.0959905681047468E-4</v>
      </c>
      <c r="D128">
        <f t="shared" si="11"/>
        <v>9.0126962649863963E-3</v>
      </c>
    </row>
    <row r="129" spans="1:4" x14ac:dyDescent="0.35">
      <c r="A129">
        <v>110</v>
      </c>
      <c r="B129">
        <f t="shared" si="9"/>
        <v>1650</v>
      </c>
      <c r="C129">
        <f t="shared" si="10"/>
        <v>5.2101422416123562E-6</v>
      </c>
      <c r="D129">
        <f t="shared" si="11"/>
        <v>1.5472184065873575E-3</v>
      </c>
    </row>
    <row r="130" spans="1:4" x14ac:dyDescent="0.35">
      <c r="A130">
        <v>40</v>
      </c>
      <c r="B130">
        <f t="shared" si="9"/>
        <v>600</v>
      </c>
      <c r="C130">
        <f t="shared" si="10"/>
        <v>7.375177076840917E-4</v>
      </c>
      <c r="D130">
        <f t="shared" si="11"/>
        <v>1.3200977703053635E-2</v>
      </c>
    </row>
    <row r="131" spans="1:4" x14ac:dyDescent="0.35">
      <c r="A131">
        <v>17</v>
      </c>
      <c r="B131">
        <f t="shared" ref="B131:B162" si="12">+A131*15</f>
        <v>255</v>
      </c>
      <c r="C131">
        <f t="shared" ref="C131:C162" si="13">+_xlfn.NORM.DIST(B131,$E$5,$E$2,0)</f>
        <v>9.484067570699182E-4</v>
      </c>
      <c r="D131">
        <f t="shared" ref="D131:D162" si="14">+_xlfn.NORM.DIST(A131,$F$5,$F$2,0)</f>
        <v>6.7455036675686635E-3</v>
      </c>
    </row>
    <row r="132" spans="1:4" x14ac:dyDescent="0.35">
      <c r="A132">
        <v>61</v>
      </c>
      <c r="B132">
        <f t="shared" si="12"/>
        <v>915</v>
      </c>
      <c r="C132">
        <f t="shared" si="13"/>
        <v>3.2354679459660517E-4</v>
      </c>
      <c r="D132">
        <f t="shared" si="14"/>
        <v>1.3450278173912315E-2</v>
      </c>
    </row>
    <row r="133" spans="1:4" x14ac:dyDescent="0.35">
      <c r="A133">
        <v>27</v>
      </c>
      <c r="B133">
        <f t="shared" si="12"/>
        <v>405</v>
      </c>
      <c r="C133">
        <f t="shared" si="13"/>
        <v>9.2431715657967915E-4</v>
      </c>
      <c r="D133">
        <f t="shared" si="14"/>
        <v>9.8199137071891766E-3</v>
      </c>
    </row>
    <row r="134" spans="1:4" x14ac:dyDescent="0.35">
      <c r="A134">
        <v>38</v>
      </c>
      <c r="B134">
        <f t="shared" si="12"/>
        <v>570</v>
      </c>
      <c r="C134">
        <f t="shared" si="13"/>
        <v>7.7446597101760834E-4</v>
      </c>
      <c r="D134">
        <f t="shared" si="14"/>
        <v>1.2793300550701537E-2</v>
      </c>
    </row>
    <row r="135" spans="1:4" x14ac:dyDescent="0.35">
      <c r="A135">
        <v>81</v>
      </c>
      <c r="B135">
        <f t="shared" si="12"/>
        <v>1215</v>
      </c>
      <c r="C135">
        <f t="shared" si="13"/>
        <v>8.7112847671352506E-5</v>
      </c>
      <c r="D135">
        <f t="shared" si="14"/>
        <v>8.0799784700894654E-3</v>
      </c>
    </row>
    <row r="136" spans="1:4" x14ac:dyDescent="0.35">
      <c r="A136">
        <v>73</v>
      </c>
      <c r="B136">
        <f t="shared" si="12"/>
        <v>1095</v>
      </c>
      <c r="C136">
        <f t="shared" si="13"/>
        <v>1.5661770937561853E-4</v>
      </c>
      <c r="D136">
        <f t="shared" si="14"/>
        <v>1.0537930486423812E-2</v>
      </c>
    </row>
    <row r="137" spans="1:4" x14ac:dyDescent="0.35">
      <c r="A137">
        <v>57</v>
      </c>
      <c r="B137">
        <f t="shared" si="12"/>
        <v>855</v>
      </c>
      <c r="C137">
        <f t="shared" si="13"/>
        <v>3.9544981709170823E-4</v>
      </c>
      <c r="D137">
        <f t="shared" si="14"/>
        <v>1.4001635840393718E-2</v>
      </c>
    </row>
    <row r="138" spans="1:4" x14ac:dyDescent="0.35">
      <c r="A138">
        <v>37</v>
      </c>
      <c r="B138">
        <f t="shared" si="12"/>
        <v>555</v>
      </c>
      <c r="C138">
        <f t="shared" si="13"/>
        <v>7.9209863037990678E-4</v>
      </c>
      <c r="D138">
        <f t="shared" si="14"/>
        <v>1.2569929258524723E-2</v>
      </c>
    </row>
    <row r="139" spans="1:4" x14ac:dyDescent="0.35">
      <c r="A139">
        <v>45</v>
      </c>
      <c r="B139">
        <f t="shared" si="12"/>
        <v>675</v>
      </c>
      <c r="C139">
        <f t="shared" si="13"/>
        <v>6.3814711438023384E-4</v>
      </c>
      <c r="D139">
        <f t="shared" si="14"/>
        <v>1.3960080163029982E-2</v>
      </c>
    </row>
    <row r="140" spans="1:4" x14ac:dyDescent="0.35">
      <c r="A140">
        <v>58</v>
      </c>
      <c r="B140">
        <f t="shared" si="12"/>
        <v>870</v>
      </c>
      <c r="C140">
        <f t="shared" si="13"/>
        <v>3.7682597502739027E-4</v>
      </c>
      <c r="D140">
        <f t="shared" si="14"/>
        <v>1.3888486535555952E-2</v>
      </c>
    </row>
    <row r="141" spans="1:4" x14ac:dyDescent="0.35">
      <c r="A141">
        <v>36</v>
      </c>
      <c r="B141">
        <f t="shared" si="12"/>
        <v>540</v>
      </c>
      <c r="C141">
        <f t="shared" si="13"/>
        <v>8.0909124768018426E-4</v>
      </c>
      <c r="D141">
        <f t="shared" si="14"/>
        <v>1.2334580481481842E-2</v>
      </c>
    </row>
    <row r="142" spans="1:4" x14ac:dyDescent="0.35">
      <c r="A142">
        <v>59</v>
      </c>
      <c r="B142">
        <f t="shared" si="12"/>
        <v>885</v>
      </c>
      <c r="C142">
        <f t="shared" si="13"/>
        <v>3.5861760252453389E-4</v>
      </c>
      <c r="D142">
        <f t="shared" si="14"/>
        <v>1.3758541077336634E-2</v>
      </c>
    </row>
    <row r="143" spans="1:4" x14ac:dyDescent="0.35">
      <c r="A143">
        <v>96</v>
      </c>
      <c r="B143">
        <f t="shared" si="12"/>
        <v>1440</v>
      </c>
      <c r="C143">
        <f t="shared" si="13"/>
        <v>2.3229358180881894E-5</v>
      </c>
      <c r="D143">
        <f t="shared" si="14"/>
        <v>3.9333770027706848E-3</v>
      </c>
    </row>
    <row r="144" spans="1:4" x14ac:dyDescent="0.35">
      <c r="A144">
        <v>28</v>
      </c>
      <c r="B144">
        <f t="shared" si="12"/>
        <v>420</v>
      </c>
      <c r="C144">
        <f t="shared" si="13"/>
        <v>9.1544214958153914E-4</v>
      </c>
      <c r="D144">
        <f t="shared" si="14"/>
        <v>1.012381623458483E-2</v>
      </c>
    </row>
    <row r="145" spans="1:4" x14ac:dyDescent="0.35">
      <c r="A145">
        <v>87</v>
      </c>
      <c r="B145">
        <f t="shared" si="12"/>
        <v>1305</v>
      </c>
      <c r="C145">
        <f t="shared" si="13"/>
        <v>5.3155548620973753E-5</v>
      </c>
      <c r="D145">
        <f t="shared" si="14"/>
        <v>6.2724433263791519E-3</v>
      </c>
    </row>
    <row r="146" spans="1:4" x14ac:dyDescent="0.35">
      <c r="A146">
        <v>79</v>
      </c>
      <c r="B146">
        <f t="shared" si="12"/>
        <v>1185</v>
      </c>
      <c r="C146">
        <f t="shared" si="13"/>
        <v>1.0165388068216235E-4</v>
      </c>
      <c r="D146">
        <f t="shared" si="14"/>
        <v>8.7015891221440007E-3</v>
      </c>
    </row>
    <row r="147" spans="1:4" x14ac:dyDescent="0.35">
      <c r="A147">
        <v>44</v>
      </c>
      <c r="B147">
        <f t="shared" si="12"/>
        <v>660</v>
      </c>
      <c r="C147">
        <f t="shared" si="13"/>
        <v>6.5857994388527242E-4</v>
      </c>
      <c r="D147">
        <f t="shared" si="14"/>
        <v>1.384040860288809E-2</v>
      </c>
    </row>
    <row r="148" spans="1:4" x14ac:dyDescent="0.35">
      <c r="A148">
        <v>70</v>
      </c>
      <c r="B148">
        <f t="shared" si="12"/>
        <v>1050</v>
      </c>
      <c r="C148">
        <f t="shared" si="13"/>
        <v>1.9105443493113903E-4</v>
      </c>
      <c r="D148">
        <f t="shared" si="14"/>
        <v>1.1397025257493615E-2</v>
      </c>
    </row>
    <row r="149" spans="1:4" x14ac:dyDescent="0.35">
      <c r="A149">
        <v>44</v>
      </c>
      <c r="B149">
        <f t="shared" si="12"/>
        <v>660</v>
      </c>
      <c r="C149">
        <f t="shared" si="13"/>
        <v>6.5857994388527242E-4</v>
      </c>
      <c r="D149">
        <f t="shared" si="14"/>
        <v>1.384040860288809E-2</v>
      </c>
    </row>
    <row r="150" spans="1:4" x14ac:dyDescent="0.35">
      <c r="A150">
        <v>70</v>
      </c>
      <c r="B150">
        <f t="shared" si="12"/>
        <v>1050</v>
      </c>
      <c r="C150">
        <f t="shared" si="13"/>
        <v>1.9105443493113903E-4</v>
      </c>
      <c r="D150">
        <f t="shared" si="14"/>
        <v>1.1397025257493615E-2</v>
      </c>
    </row>
    <row r="151" spans="1:4" x14ac:dyDescent="0.35">
      <c r="A151">
        <v>33</v>
      </c>
      <c r="B151">
        <f t="shared" si="12"/>
        <v>495</v>
      </c>
      <c r="C151">
        <f t="shared" si="13"/>
        <v>8.5565784853726076E-4</v>
      </c>
      <c r="D151">
        <f t="shared" si="14"/>
        <v>1.1565034798894459E-2</v>
      </c>
    </row>
    <row r="152" spans="1:4" x14ac:dyDescent="0.35">
      <c r="A152">
        <v>41</v>
      </c>
      <c r="B152">
        <f t="shared" si="12"/>
        <v>615</v>
      </c>
      <c r="C152">
        <f t="shared" si="13"/>
        <v>7.1832252668341224E-4</v>
      </c>
      <c r="D152">
        <f t="shared" si="14"/>
        <v>1.3383811859271887E-2</v>
      </c>
    </row>
    <row r="153" spans="1:4" x14ac:dyDescent="0.35">
      <c r="A153">
        <v>83</v>
      </c>
      <c r="B153">
        <f t="shared" si="12"/>
        <v>1245</v>
      </c>
      <c r="C153">
        <f t="shared" si="13"/>
        <v>7.4268684919631374E-5</v>
      </c>
      <c r="D153">
        <f t="shared" si="14"/>
        <v>7.4642660292797191E-3</v>
      </c>
    </row>
    <row r="154" spans="1:4" x14ac:dyDescent="0.35">
      <c r="A154">
        <v>73</v>
      </c>
      <c r="B154">
        <f t="shared" si="12"/>
        <v>1095</v>
      </c>
      <c r="C154">
        <f t="shared" si="13"/>
        <v>1.5661770937561853E-4</v>
      </c>
      <c r="D154">
        <f t="shared" si="14"/>
        <v>1.0537930486423812E-2</v>
      </c>
    </row>
    <row r="155" spans="1:4" x14ac:dyDescent="0.35">
      <c r="A155">
        <v>79</v>
      </c>
      <c r="B155">
        <f t="shared" si="12"/>
        <v>1185</v>
      </c>
      <c r="C155">
        <f t="shared" si="13"/>
        <v>1.0165388068216235E-4</v>
      </c>
      <c r="D155">
        <f t="shared" si="14"/>
        <v>8.7015891221440007E-3</v>
      </c>
    </row>
    <row r="156" spans="1:4" x14ac:dyDescent="0.35">
      <c r="A156">
        <v>64</v>
      </c>
      <c r="B156">
        <f t="shared" si="12"/>
        <v>960</v>
      </c>
      <c r="C156">
        <f t="shared" si="13"/>
        <v>2.746029764215385E-4</v>
      </c>
      <c r="D156">
        <f t="shared" si="14"/>
        <v>1.2875955859772196E-2</v>
      </c>
    </row>
    <row r="157" spans="1:4" x14ac:dyDescent="0.35">
      <c r="A157">
        <v>75</v>
      </c>
      <c r="B157">
        <f t="shared" si="12"/>
        <v>1125</v>
      </c>
      <c r="C157">
        <f t="shared" si="13"/>
        <v>1.3630233355272321E-4</v>
      </c>
      <c r="D157">
        <f t="shared" si="14"/>
        <v>9.9373625692849594E-3</v>
      </c>
    </row>
    <row r="158" spans="1:4" x14ac:dyDescent="0.35">
      <c r="A158">
        <v>33</v>
      </c>
      <c r="B158">
        <f t="shared" si="12"/>
        <v>495</v>
      </c>
      <c r="C158">
        <f t="shared" si="13"/>
        <v>8.5565784853726076E-4</v>
      </c>
      <c r="D158">
        <f t="shared" si="14"/>
        <v>1.1565034798894459E-2</v>
      </c>
    </row>
    <row r="159" spans="1:4" x14ac:dyDescent="0.35">
      <c r="A159">
        <v>76</v>
      </c>
      <c r="B159">
        <f t="shared" si="12"/>
        <v>1140</v>
      </c>
      <c r="C159">
        <f t="shared" si="13"/>
        <v>1.2691018610344379E-4</v>
      </c>
      <c r="D159">
        <f t="shared" si="14"/>
        <v>9.631435413969068E-3</v>
      </c>
    </row>
    <row r="160" spans="1:4" x14ac:dyDescent="0.35">
      <c r="A160">
        <v>76</v>
      </c>
      <c r="B160">
        <f t="shared" si="12"/>
        <v>1140</v>
      </c>
      <c r="C160">
        <f t="shared" si="13"/>
        <v>1.2691018610344379E-4</v>
      </c>
      <c r="D160">
        <f t="shared" si="14"/>
        <v>9.631435413969068E-3</v>
      </c>
    </row>
    <row r="161" spans="1:4" x14ac:dyDescent="0.35">
      <c r="A161">
        <v>60</v>
      </c>
      <c r="B161">
        <f t="shared" si="12"/>
        <v>900</v>
      </c>
      <c r="C161">
        <f t="shared" si="13"/>
        <v>3.4085030962334434E-4</v>
      </c>
      <c r="D161">
        <f t="shared" si="14"/>
        <v>1.3612289164918774E-2</v>
      </c>
    </row>
    <row r="162" spans="1:4" x14ac:dyDescent="0.35">
      <c r="A162">
        <v>33</v>
      </c>
      <c r="B162">
        <f t="shared" si="12"/>
        <v>495</v>
      </c>
      <c r="C162">
        <f t="shared" si="13"/>
        <v>8.5565784853726076E-4</v>
      </c>
      <c r="D162">
        <f t="shared" si="14"/>
        <v>1.1565034798894459E-2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7" sqref="E17"/>
    </sheetView>
  </sheetViews>
  <sheetFormatPr baseColWidth="10" defaultRowHeight="14.5" x14ac:dyDescent="0.35"/>
  <sheetData>
    <row r="1" spans="1:7" x14ac:dyDescent="0.35">
      <c r="A1" t="s">
        <v>42</v>
      </c>
    </row>
    <row r="3" spans="1:7" ht="15" thickBot="1" x14ac:dyDescent="0.4">
      <c r="A3" t="s">
        <v>43</v>
      </c>
    </row>
    <row r="4" spans="1:7" x14ac:dyDescent="0.35">
      <c r="A4" s="8" t="s">
        <v>44</v>
      </c>
      <c r="B4" s="8" t="s">
        <v>45</v>
      </c>
      <c r="C4" s="8" t="s">
        <v>46</v>
      </c>
      <c r="D4" s="8" t="s">
        <v>47</v>
      </c>
      <c r="E4" s="8" t="s">
        <v>48</v>
      </c>
    </row>
    <row r="5" spans="1:7" x14ac:dyDescent="0.35">
      <c r="A5" s="6" t="s">
        <v>35</v>
      </c>
      <c r="B5" s="6">
        <v>161</v>
      </c>
      <c r="C5" s="6">
        <v>7007</v>
      </c>
      <c r="D5" s="6">
        <v>43.521739130434781</v>
      </c>
      <c r="E5" s="6">
        <v>490.4260869565216</v>
      </c>
    </row>
    <row r="6" spans="1:7" x14ac:dyDescent="0.35">
      <c r="A6" s="6" t="s">
        <v>36</v>
      </c>
      <c r="B6" s="6">
        <v>111</v>
      </c>
      <c r="C6" s="6">
        <v>5632</v>
      </c>
      <c r="D6" s="6">
        <v>50.738738738738739</v>
      </c>
      <c r="E6" s="6">
        <v>588.63112203112212</v>
      </c>
    </row>
    <row r="7" spans="1:7" x14ac:dyDescent="0.35">
      <c r="A7" s="6" t="s">
        <v>37</v>
      </c>
      <c r="B7" s="6">
        <v>161</v>
      </c>
      <c r="C7" s="6">
        <v>7057</v>
      </c>
      <c r="D7" s="6">
        <v>43.83229813664596</v>
      </c>
      <c r="E7" s="6">
        <v>791.36545031055903</v>
      </c>
    </row>
    <row r="8" spans="1:7" ht="15" thickBot="1" x14ac:dyDescent="0.4">
      <c r="A8" s="7" t="s">
        <v>38</v>
      </c>
      <c r="B8" s="7">
        <v>161</v>
      </c>
      <c r="C8" s="7">
        <v>8242</v>
      </c>
      <c r="D8" s="7">
        <v>51.192546583850934</v>
      </c>
      <c r="E8" s="7">
        <v>777.3564440993789</v>
      </c>
    </row>
    <row r="11" spans="1:7" ht="15" thickBot="1" x14ac:dyDescent="0.4">
      <c r="A11" t="s">
        <v>49</v>
      </c>
    </row>
    <row r="12" spans="1:7" x14ac:dyDescent="0.35">
      <c r="A12" s="8" t="s">
        <v>50</v>
      </c>
      <c r="B12" s="8" t="s">
        <v>51</v>
      </c>
      <c r="C12" s="8" t="s">
        <v>52</v>
      </c>
      <c r="D12" s="8" t="s">
        <v>53</v>
      </c>
      <c r="E12" s="8" t="s">
        <v>54</v>
      </c>
      <c r="F12" s="8" t="s">
        <v>55</v>
      </c>
      <c r="G12" s="8" t="s">
        <v>56</v>
      </c>
    </row>
    <row r="13" spans="1:7" x14ac:dyDescent="0.35">
      <c r="A13" s="6" t="s">
        <v>57</v>
      </c>
      <c r="B13" s="6">
        <v>7944.2261572701973</v>
      </c>
      <c r="C13" s="6">
        <v>3</v>
      </c>
      <c r="D13" s="6">
        <v>2648.0753857567324</v>
      </c>
      <c r="E13" s="6">
        <v>3.9632484964210737</v>
      </c>
      <c r="F13" s="6">
        <v>8.1704585766619129E-3</v>
      </c>
      <c r="G13" s="6">
        <v>2.6200060860765904</v>
      </c>
    </row>
    <row r="14" spans="1:7" x14ac:dyDescent="0.35">
      <c r="A14" s="6" t="s">
        <v>58</v>
      </c>
      <c r="B14" s="6">
        <v>394213.10044205701</v>
      </c>
      <c r="C14" s="6">
        <v>590</v>
      </c>
      <c r="D14" s="6">
        <v>668.15779735941862</v>
      </c>
      <c r="E14" s="6"/>
      <c r="F14" s="6"/>
      <c r="G14" s="6"/>
    </row>
    <row r="15" spans="1:7" x14ac:dyDescent="0.35">
      <c r="A15" s="6"/>
      <c r="B15" s="6"/>
      <c r="C15" s="6"/>
      <c r="D15" s="6"/>
      <c r="E15" s="6"/>
      <c r="F15" s="6"/>
      <c r="G15" s="6"/>
    </row>
    <row r="16" spans="1:7" ht="15" thickBot="1" x14ac:dyDescent="0.4">
      <c r="A16" s="7" t="s">
        <v>59</v>
      </c>
      <c r="B16" s="7">
        <v>402157.32659932721</v>
      </c>
      <c r="C16" s="7">
        <v>593</v>
      </c>
      <c r="D16" s="7"/>
      <c r="E16" s="7"/>
      <c r="F16" s="7"/>
      <c r="G1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20" sqref="I20"/>
    </sheetView>
  </sheetViews>
  <sheetFormatPr baseColWidth="10" defaultRowHeight="14.5" x14ac:dyDescent="0.35"/>
  <sheetData>
    <row r="1" spans="1:7" x14ac:dyDescent="0.35">
      <c r="A1" t="s">
        <v>42</v>
      </c>
    </row>
    <row r="3" spans="1:7" ht="15" thickBot="1" x14ac:dyDescent="0.4">
      <c r="A3" t="s">
        <v>43</v>
      </c>
    </row>
    <row r="4" spans="1:7" x14ac:dyDescent="0.35">
      <c r="A4" s="8" t="s">
        <v>44</v>
      </c>
      <c r="B4" s="8" t="s">
        <v>45</v>
      </c>
      <c r="C4" s="8" t="s">
        <v>46</v>
      </c>
      <c r="D4" s="8" t="s">
        <v>47</v>
      </c>
      <c r="E4" s="8" t="s">
        <v>48</v>
      </c>
    </row>
    <row r="5" spans="1:7" x14ac:dyDescent="0.35">
      <c r="A5" s="6" t="s">
        <v>35</v>
      </c>
      <c r="B5" s="6">
        <v>161</v>
      </c>
      <c r="C5" s="6">
        <v>7007</v>
      </c>
      <c r="D5" s="6">
        <v>43.521739130434781</v>
      </c>
      <c r="E5" s="6">
        <v>490.4260869565216</v>
      </c>
    </row>
    <row r="6" spans="1:7" x14ac:dyDescent="0.35">
      <c r="A6" s="6" t="s">
        <v>36</v>
      </c>
      <c r="B6" s="6">
        <v>161</v>
      </c>
      <c r="C6" s="6">
        <v>25747</v>
      </c>
      <c r="D6" s="6">
        <v>159.91925465838509</v>
      </c>
      <c r="E6" s="6">
        <v>39113.724689440991</v>
      </c>
    </row>
    <row r="7" spans="1:7" x14ac:dyDescent="0.35">
      <c r="A7" s="6" t="s">
        <v>37</v>
      </c>
      <c r="B7" s="6">
        <v>161</v>
      </c>
      <c r="C7" s="6">
        <v>7057</v>
      </c>
      <c r="D7" s="6">
        <v>43.83229813664596</v>
      </c>
      <c r="E7" s="6">
        <v>791.36545031055903</v>
      </c>
    </row>
    <row r="8" spans="1:7" ht="15" thickBot="1" x14ac:dyDescent="0.4">
      <c r="A8" s="7" t="s">
        <v>38</v>
      </c>
      <c r="B8" s="7">
        <v>161</v>
      </c>
      <c r="C8" s="7">
        <v>8242</v>
      </c>
      <c r="D8" s="7">
        <v>51.192546583850934</v>
      </c>
      <c r="E8" s="7">
        <v>777.3564440993789</v>
      </c>
    </row>
    <row r="11" spans="1:7" x14ac:dyDescent="0.35">
      <c r="A11" t="s">
        <v>49</v>
      </c>
    </row>
    <row r="12" spans="1:7" x14ac:dyDescent="0.3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 x14ac:dyDescent="0.35">
      <c r="A13" t="s">
        <v>57</v>
      </c>
      <c r="B13">
        <v>1568106.6381987594</v>
      </c>
      <c r="C13">
        <v>3</v>
      </c>
      <c r="D13">
        <v>522702.21273291978</v>
      </c>
      <c r="E13">
        <v>50.781223541249588</v>
      </c>
      <c r="F13">
        <v>1.8860374493256707E-29</v>
      </c>
      <c r="G13">
        <v>2.6188228284760542</v>
      </c>
    </row>
    <row r="14" spans="1:7" x14ac:dyDescent="0.35">
      <c r="A14" t="s">
        <v>58</v>
      </c>
      <c r="B14">
        <v>6587659.6273291921</v>
      </c>
      <c r="C14">
        <v>640</v>
      </c>
      <c r="D14">
        <v>10293.218167701863</v>
      </c>
    </row>
    <row r="16" spans="1:7" x14ac:dyDescent="0.35">
      <c r="A16" t="s">
        <v>59</v>
      </c>
      <c r="B16">
        <v>8155766.2655279515</v>
      </c>
      <c r="C16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141" workbookViewId="0">
      <selection sqref="A1:D162"/>
    </sheetView>
  </sheetViews>
  <sheetFormatPr baseColWidth="10" defaultRowHeight="14.5" x14ac:dyDescent="0.35"/>
  <sheetData>
    <row r="1" spans="1:6" x14ac:dyDescent="0.35">
      <c r="A1" t="s">
        <v>35</v>
      </c>
      <c r="B1" t="s">
        <v>36</v>
      </c>
      <c r="C1" t="s">
        <v>37</v>
      </c>
      <c r="D1" t="s">
        <v>38</v>
      </c>
    </row>
    <row r="2" spans="1:6" x14ac:dyDescent="0.35">
      <c r="A2">
        <v>47</v>
      </c>
      <c r="B2">
        <v>38</v>
      </c>
      <c r="C2">
        <v>11</v>
      </c>
      <c r="D2">
        <v>26</v>
      </c>
      <c r="F2" s="5" t="s">
        <v>40</v>
      </c>
    </row>
    <row r="3" spans="1:6" x14ac:dyDescent="0.35">
      <c r="A3">
        <v>50</v>
      </c>
      <c r="B3">
        <v>7</v>
      </c>
      <c r="C3">
        <v>32</v>
      </c>
      <c r="D3">
        <v>19</v>
      </c>
      <c r="F3" s="5" t="s">
        <v>41</v>
      </c>
    </row>
    <row r="4" spans="1:6" x14ac:dyDescent="0.35">
      <c r="A4">
        <v>64</v>
      </c>
      <c r="B4">
        <v>33</v>
      </c>
      <c r="C4">
        <v>22</v>
      </c>
      <c r="D4">
        <v>18</v>
      </c>
    </row>
    <row r="5" spans="1:6" x14ac:dyDescent="0.35">
      <c r="A5">
        <v>58</v>
      </c>
      <c r="B5">
        <v>30</v>
      </c>
      <c r="C5">
        <v>17</v>
      </c>
      <c r="D5">
        <v>20</v>
      </c>
    </row>
    <row r="6" spans="1:6" x14ac:dyDescent="0.35">
      <c r="A6">
        <v>25</v>
      </c>
      <c r="B6">
        <v>40</v>
      </c>
      <c r="C6">
        <v>27</v>
      </c>
      <c r="D6">
        <v>25</v>
      </c>
    </row>
    <row r="7" spans="1:6" x14ac:dyDescent="0.35">
      <c r="A7">
        <v>11</v>
      </c>
      <c r="B7">
        <v>14</v>
      </c>
      <c r="C7">
        <v>19</v>
      </c>
      <c r="D7">
        <v>35</v>
      </c>
    </row>
    <row r="8" spans="1:6" x14ac:dyDescent="0.35">
      <c r="A8">
        <v>13</v>
      </c>
      <c r="B8">
        <v>66</v>
      </c>
      <c r="C8">
        <v>9</v>
      </c>
      <c r="D8">
        <v>19</v>
      </c>
    </row>
    <row r="9" spans="1:6" x14ac:dyDescent="0.35">
      <c r="A9">
        <v>75</v>
      </c>
      <c r="B9">
        <v>25</v>
      </c>
      <c r="C9">
        <v>24</v>
      </c>
      <c r="D9">
        <v>24</v>
      </c>
    </row>
    <row r="10" spans="1:6" x14ac:dyDescent="0.35">
      <c r="A10">
        <v>17</v>
      </c>
      <c r="B10">
        <v>22</v>
      </c>
      <c r="C10">
        <v>20</v>
      </c>
      <c r="D10">
        <v>29</v>
      </c>
    </row>
    <row r="11" spans="1:6" x14ac:dyDescent="0.35">
      <c r="A11">
        <v>29</v>
      </c>
      <c r="B11">
        <v>18</v>
      </c>
      <c r="C11">
        <v>27</v>
      </c>
      <c r="D11">
        <v>13</v>
      </c>
    </row>
    <row r="12" spans="1:6" x14ac:dyDescent="0.35">
      <c r="A12">
        <v>24</v>
      </c>
      <c r="B12">
        <v>31</v>
      </c>
      <c r="C12">
        <v>11</v>
      </c>
      <c r="D12">
        <v>22</v>
      </c>
    </row>
    <row r="13" spans="1:6" x14ac:dyDescent="0.35">
      <c r="A13">
        <v>28</v>
      </c>
      <c r="B13">
        <v>47</v>
      </c>
      <c r="C13">
        <v>21</v>
      </c>
      <c r="D13">
        <v>20</v>
      </c>
    </row>
    <row r="14" spans="1:6" x14ac:dyDescent="0.35">
      <c r="A14">
        <v>22</v>
      </c>
      <c r="B14">
        <v>11</v>
      </c>
      <c r="C14">
        <v>18</v>
      </c>
      <c r="D14">
        <v>21</v>
      </c>
    </row>
    <row r="15" spans="1:6" x14ac:dyDescent="0.35">
      <c r="A15">
        <v>32</v>
      </c>
      <c r="B15">
        <v>8</v>
      </c>
      <c r="C15">
        <v>14</v>
      </c>
      <c r="D15">
        <v>24</v>
      </c>
    </row>
    <row r="16" spans="1:6" x14ac:dyDescent="0.35">
      <c r="A16">
        <v>21</v>
      </c>
      <c r="B16">
        <v>58</v>
      </c>
      <c r="C16">
        <v>20</v>
      </c>
      <c r="D16">
        <v>12</v>
      </c>
    </row>
    <row r="17" spans="1:4" x14ac:dyDescent="0.35">
      <c r="A17">
        <v>68</v>
      </c>
      <c r="B17">
        <v>26</v>
      </c>
      <c r="C17">
        <v>41</v>
      </c>
      <c r="D17">
        <v>45</v>
      </c>
    </row>
    <row r="18" spans="1:4" x14ac:dyDescent="0.35">
      <c r="A18">
        <v>11</v>
      </c>
      <c r="B18">
        <v>43</v>
      </c>
      <c r="C18">
        <v>23</v>
      </c>
      <c r="D18">
        <v>11</v>
      </c>
    </row>
    <row r="19" spans="1:4" x14ac:dyDescent="0.35">
      <c r="A19">
        <v>17</v>
      </c>
      <c r="B19">
        <v>26</v>
      </c>
      <c r="C19">
        <v>25</v>
      </c>
      <c r="D19">
        <v>10</v>
      </c>
    </row>
    <row r="20" spans="1:4" x14ac:dyDescent="0.35">
      <c r="A20">
        <v>21</v>
      </c>
      <c r="B20">
        <v>40</v>
      </c>
      <c r="C20">
        <v>23</v>
      </c>
      <c r="D20">
        <v>34</v>
      </c>
    </row>
    <row r="21" spans="1:4" x14ac:dyDescent="0.35">
      <c r="A21">
        <v>17</v>
      </c>
      <c r="B21">
        <v>32</v>
      </c>
      <c r="C21">
        <v>16</v>
      </c>
      <c r="D21">
        <v>16</v>
      </c>
    </row>
    <row r="22" spans="1:4" x14ac:dyDescent="0.35">
      <c r="A22">
        <v>29</v>
      </c>
      <c r="B22">
        <v>19</v>
      </c>
      <c r="C22">
        <v>15</v>
      </c>
      <c r="D22">
        <v>9</v>
      </c>
    </row>
    <row r="23" spans="1:4" x14ac:dyDescent="0.35">
      <c r="A23">
        <v>39</v>
      </c>
      <c r="B23">
        <v>26</v>
      </c>
      <c r="C23">
        <v>24</v>
      </c>
      <c r="D23">
        <v>15</v>
      </c>
    </row>
    <row r="24" spans="1:4" x14ac:dyDescent="0.35">
      <c r="A24">
        <v>21</v>
      </c>
      <c r="B24">
        <v>38</v>
      </c>
      <c r="C24">
        <v>22</v>
      </c>
      <c r="D24">
        <v>25</v>
      </c>
    </row>
    <row r="25" spans="1:4" x14ac:dyDescent="0.35">
      <c r="A25">
        <v>51</v>
      </c>
      <c r="B25">
        <v>11</v>
      </c>
      <c r="C25">
        <v>19</v>
      </c>
      <c r="D25">
        <v>11</v>
      </c>
    </row>
    <row r="26" spans="1:4" x14ac:dyDescent="0.35">
      <c r="A26">
        <v>6</v>
      </c>
      <c r="B26">
        <v>38</v>
      </c>
      <c r="C26">
        <v>25</v>
      </c>
      <c r="D26">
        <v>8</v>
      </c>
    </row>
    <row r="27" spans="1:4" x14ac:dyDescent="0.35">
      <c r="A27">
        <v>38</v>
      </c>
      <c r="B27">
        <v>32</v>
      </c>
      <c r="C27">
        <v>18</v>
      </c>
      <c r="D27">
        <v>15</v>
      </c>
    </row>
    <row r="28" spans="1:4" x14ac:dyDescent="0.35">
      <c r="A28">
        <v>13</v>
      </c>
      <c r="B28">
        <v>40</v>
      </c>
      <c r="C28">
        <v>29</v>
      </c>
      <c r="D28">
        <v>10</v>
      </c>
    </row>
    <row r="29" spans="1:4" x14ac:dyDescent="0.35">
      <c r="A29">
        <v>14</v>
      </c>
      <c r="B29">
        <v>35</v>
      </c>
      <c r="C29">
        <v>55</v>
      </c>
      <c r="D29">
        <v>16</v>
      </c>
    </row>
    <row r="30" spans="1:4" x14ac:dyDescent="0.35">
      <c r="A30">
        <v>20</v>
      </c>
      <c r="B30">
        <v>15</v>
      </c>
      <c r="C30">
        <v>18</v>
      </c>
      <c r="D30">
        <v>19</v>
      </c>
    </row>
    <row r="31" spans="1:4" x14ac:dyDescent="0.35">
      <c r="A31">
        <v>39</v>
      </c>
      <c r="B31">
        <v>27</v>
      </c>
      <c r="C31">
        <v>11</v>
      </c>
      <c r="D31">
        <v>12</v>
      </c>
    </row>
    <row r="32" spans="1:4" x14ac:dyDescent="0.35">
      <c r="A32">
        <v>30</v>
      </c>
      <c r="B32">
        <v>12</v>
      </c>
      <c r="C32">
        <v>31</v>
      </c>
      <c r="D32">
        <v>26</v>
      </c>
    </row>
    <row r="33" spans="1:4" x14ac:dyDescent="0.35">
      <c r="A33">
        <v>35</v>
      </c>
      <c r="B33">
        <v>63</v>
      </c>
      <c r="C33">
        <v>34</v>
      </c>
      <c r="D33">
        <v>40</v>
      </c>
    </row>
    <row r="34" spans="1:4" x14ac:dyDescent="0.35">
      <c r="A34">
        <v>72</v>
      </c>
      <c r="B34">
        <v>63</v>
      </c>
      <c r="C34">
        <v>26</v>
      </c>
      <c r="D34">
        <v>146</v>
      </c>
    </row>
    <row r="35" spans="1:4" x14ac:dyDescent="0.35">
      <c r="A35">
        <v>92</v>
      </c>
      <c r="B35">
        <v>45</v>
      </c>
      <c r="C35">
        <v>89</v>
      </c>
      <c r="D35">
        <v>50</v>
      </c>
    </row>
    <row r="36" spans="1:4" x14ac:dyDescent="0.35">
      <c r="A36">
        <v>34</v>
      </c>
      <c r="B36">
        <v>42</v>
      </c>
      <c r="C36">
        <v>33</v>
      </c>
      <c r="D36">
        <v>51</v>
      </c>
    </row>
    <row r="37" spans="1:4" x14ac:dyDescent="0.35">
      <c r="A37">
        <v>43</v>
      </c>
      <c r="B37">
        <v>87</v>
      </c>
      <c r="C37">
        <v>55</v>
      </c>
      <c r="D37">
        <v>65</v>
      </c>
    </row>
    <row r="38" spans="1:4" x14ac:dyDescent="0.35">
      <c r="A38">
        <v>32</v>
      </c>
      <c r="B38">
        <v>42</v>
      </c>
      <c r="C38">
        <v>25</v>
      </c>
      <c r="D38">
        <v>76</v>
      </c>
    </row>
    <row r="39" spans="1:4" x14ac:dyDescent="0.35">
      <c r="A39">
        <v>31</v>
      </c>
      <c r="B39">
        <v>47</v>
      </c>
      <c r="C39">
        <v>29</v>
      </c>
      <c r="D39">
        <v>53</v>
      </c>
    </row>
    <row r="40" spans="1:4" x14ac:dyDescent="0.35">
      <c r="A40">
        <v>23</v>
      </c>
      <c r="B40">
        <v>53</v>
      </c>
      <c r="C40">
        <v>24</v>
      </c>
      <c r="D40">
        <v>19</v>
      </c>
    </row>
    <row r="41" spans="1:4" x14ac:dyDescent="0.35">
      <c r="A41">
        <v>50</v>
      </c>
      <c r="B41">
        <v>107</v>
      </c>
      <c r="C41">
        <v>23</v>
      </c>
      <c r="D41">
        <v>100</v>
      </c>
    </row>
    <row r="42" spans="1:4" x14ac:dyDescent="0.35">
      <c r="A42">
        <v>36</v>
      </c>
      <c r="B42">
        <v>51</v>
      </c>
      <c r="C42">
        <v>32</v>
      </c>
      <c r="D42">
        <v>54</v>
      </c>
    </row>
    <row r="43" spans="1:4" x14ac:dyDescent="0.35">
      <c r="A43">
        <v>88</v>
      </c>
      <c r="B43">
        <v>44</v>
      </c>
      <c r="C43">
        <v>68</v>
      </c>
      <c r="D43">
        <v>42</v>
      </c>
    </row>
    <row r="44" spans="1:4" x14ac:dyDescent="0.35">
      <c r="A44">
        <v>49</v>
      </c>
      <c r="B44">
        <v>84</v>
      </c>
      <c r="C44">
        <v>65</v>
      </c>
      <c r="D44">
        <v>69</v>
      </c>
    </row>
    <row r="45" spans="1:4" x14ac:dyDescent="0.35">
      <c r="A45">
        <v>27</v>
      </c>
      <c r="B45">
        <v>55</v>
      </c>
      <c r="C45">
        <v>92</v>
      </c>
      <c r="D45">
        <v>69</v>
      </c>
    </row>
    <row r="46" spans="1:4" x14ac:dyDescent="0.35">
      <c r="A46">
        <v>46</v>
      </c>
      <c r="B46">
        <v>65</v>
      </c>
      <c r="C46">
        <v>65</v>
      </c>
      <c r="D46">
        <v>91</v>
      </c>
    </row>
    <row r="47" spans="1:4" x14ac:dyDescent="0.35">
      <c r="A47">
        <v>46</v>
      </c>
      <c r="B47">
        <v>58</v>
      </c>
      <c r="C47">
        <v>97</v>
      </c>
      <c r="D47">
        <v>42</v>
      </c>
    </row>
    <row r="48" spans="1:4" x14ac:dyDescent="0.35">
      <c r="A48">
        <v>31</v>
      </c>
      <c r="B48">
        <v>55</v>
      </c>
      <c r="C48">
        <v>39</v>
      </c>
      <c r="D48">
        <v>50</v>
      </c>
    </row>
    <row r="49" spans="1:4" x14ac:dyDescent="0.35">
      <c r="A49">
        <v>38</v>
      </c>
      <c r="B49">
        <v>59</v>
      </c>
      <c r="C49">
        <v>44</v>
      </c>
      <c r="D49">
        <v>139</v>
      </c>
    </row>
    <row r="50" spans="1:4" x14ac:dyDescent="0.35">
      <c r="A50">
        <v>51</v>
      </c>
      <c r="B50">
        <v>60</v>
      </c>
      <c r="C50">
        <v>35</v>
      </c>
      <c r="D50">
        <v>40</v>
      </c>
    </row>
    <row r="51" spans="1:4" x14ac:dyDescent="0.35">
      <c r="A51">
        <v>98</v>
      </c>
      <c r="B51">
        <v>93</v>
      </c>
      <c r="C51">
        <v>21</v>
      </c>
      <c r="D51">
        <v>40</v>
      </c>
    </row>
    <row r="52" spans="1:4" x14ac:dyDescent="0.35">
      <c r="A52">
        <v>86</v>
      </c>
      <c r="B52">
        <v>35</v>
      </c>
      <c r="C52">
        <v>35</v>
      </c>
      <c r="D52">
        <v>61</v>
      </c>
    </row>
    <row r="53" spans="1:4" x14ac:dyDescent="0.35">
      <c r="A53">
        <v>74</v>
      </c>
      <c r="B53">
        <v>40</v>
      </c>
      <c r="C53">
        <v>25</v>
      </c>
      <c r="D53">
        <v>42</v>
      </c>
    </row>
    <row r="54" spans="1:4" x14ac:dyDescent="0.35">
      <c r="A54">
        <v>86</v>
      </c>
      <c r="B54">
        <v>45</v>
      </c>
      <c r="C54">
        <v>38</v>
      </c>
      <c r="D54">
        <v>45</v>
      </c>
    </row>
    <row r="55" spans="1:4" x14ac:dyDescent="0.35">
      <c r="A55">
        <v>67</v>
      </c>
      <c r="B55">
        <v>128</v>
      </c>
      <c r="C55">
        <v>69</v>
      </c>
      <c r="D55">
        <v>81</v>
      </c>
    </row>
    <row r="56" spans="1:4" x14ac:dyDescent="0.35">
      <c r="A56">
        <v>39</v>
      </c>
      <c r="B56">
        <v>45</v>
      </c>
      <c r="C56">
        <v>30</v>
      </c>
      <c r="D56">
        <v>45</v>
      </c>
    </row>
    <row r="57" spans="1:4" x14ac:dyDescent="0.35">
      <c r="A57">
        <v>63</v>
      </c>
      <c r="B57">
        <v>45</v>
      </c>
      <c r="C57">
        <v>19</v>
      </c>
      <c r="D57">
        <v>68</v>
      </c>
    </row>
    <row r="58" spans="1:4" x14ac:dyDescent="0.35">
      <c r="A58">
        <v>29</v>
      </c>
      <c r="B58">
        <v>86</v>
      </c>
      <c r="C58">
        <v>80</v>
      </c>
      <c r="D58">
        <v>95</v>
      </c>
    </row>
    <row r="59" spans="1:4" x14ac:dyDescent="0.35">
      <c r="A59">
        <v>45</v>
      </c>
      <c r="B59">
        <v>89</v>
      </c>
      <c r="C59">
        <v>57</v>
      </c>
      <c r="D59">
        <v>105</v>
      </c>
    </row>
    <row r="60" spans="1:4" x14ac:dyDescent="0.35">
      <c r="A60">
        <v>36</v>
      </c>
      <c r="B60">
        <v>66</v>
      </c>
      <c r="C60">
        <v>28</v>
      </c>
      <c r="D60">
        <v>33</v>
      </c>
    </row>
    <row r="61" spans="1:4" x14ac:dyDescent="0.35">
      <c r="A61">
        <v>33</v>
      </c>
      <c r="B61">
        <v>49</v>
      </c>
      <c r="C61">
        <v>36</v>
      </c>
      <c r="D61">
        <v>37</v>
      </c>
    </row>
    <row r="62" spans="1:4" x14ac:dyDescent="0.35">
      <c r="A62">
        <v>85</v>
      </c>
      <c r="B62">
        <v>73</v>
      </c>
      <c r="C62">
        <v>18</v>
      </c>
      <c r="D62">
        <v>53</v>
      </c>
    </row>
    <row r="63" spans="1:4" x14ac:dyDescent="0.35">
      <c r="A63">
        <v>14</v>
      </c>
      <c r="B63">
        <v>90</v>
      </c>
      <c r="C63">
        <v>27</v>
      </c>
      <c r="D63">
        <v>57</v>
      </c>
    </row>
    <row r="64" spans="1:4" x14ac:dyDescent="0.35">
      <c r="A64">
        <v>74</v>
      </c>
      <c r="B64">
        <v>40</v>
      </c>
      <c r="C64">
        <v>39</v>
      </c>
      <c r="D64">
        <v>101</v>
      </c>
    </row>
    <row r="65" spans="1:4" x14ac:dyDescent="0.35">
      <c r="A65">
        <v>86</v>
      </c>
      <c r="B65">
        <v>63</v>
      </c>
      <c r="C65">
        <v>36</v>
      </c>
      <c r="D65">
        <v>125</v>
      </c>
    </row>
    <row r="66" spans="1:4" x14ac:dyDescent="0.35">
      <c r="A66">
        <v>85</v>
      </c>
      <c r="B66">
        <v>43</v>
      </c>
      <c r="C66">
        <v>38</v>
      </c>
      <c r="D66">
        <v>59</v>
      </c>
    </row>
    <row r="67" spans="1:4" x14ac:dyDescent="0.35">
      <c r="A67">
        <v>57</v>
      </c>
      <c r="B67">
        <v>36</v>
      </c>
      <c r="C67">
        <v>78</v>
      </c>
      <c r="D67">
        <v>31</v>
      </c>
    </row>
    <row r="68" spans="1:4" x14ac:dyDescent="0.35">
      <c r="A68">
        <v>44</v>
      </c>
      <c r="B68">
        <v>47</v>
      </c>
      <c r="C68">
        <v>88</v>
      </c>
      <c r="D68">
        <v>42</v>
      </c>
    </row>
    <row r="69" spans="1:4" x14ac:dyDescent="0.35">
      <c r="A69">
        <v>87</v>
      </c>
      <c r="B69">
        <v>62</v>
      </c>
      <c r="C69">
        <v>69</v>
      </c>
      <c r="D69">
        <v>37</v>
      </c>
    </row>
    <row r="70" spans="1:4" x14ac:dyDescent="0.35">
      <c r="A70">
        <v>23</v>
      </c>
      <c r="B70">
        <v>20</v>
      </c>
      <c r="C70">
        <v>56</v>
      </c>
      <c r="D70">
        <v>50</v>
      </c>
    </row>
    <row r="71" spans="1:4" x14ac:dyDescent="0.35">
      <c r="A71">
        <v>26</v>
      </c>
      <c r="B71">
        <v>43</v>
      </c>
      <c r="C71">
        <v>55</v>
      </c>
      <c r="D71">
        <v>74</v>
      </c>
    </row>
    <row r="72" spans="1:4" x14ac:dyDescent="0.35">
      <c r="A72">
        <v>35</v>
      </c>
      <c r="B72">
        <v>30</v>
      </c>
      <c r="C72">
        <v>57</v>
      </c>
      <c r="D72">
        <v>49</v>
      </c>
    </row>
    <row r="73" spans="1:4" x14ac:dyDescent="0.35">
      <c r="A73">
        <v>24</v>
      </c>
      <c r="B73">
        <v>44</v>
      </c>
      <c r="C73">
        <v>62</v>
      </c>
      <c r="D73">
        <v>23</v>
      </c>
    </row>
    <row r="74" spans="1:4" x14ac:dyDescent="0.35">
      <c r="A74">
        <v>40</v>
      </c>
      <c r="B74">
        <v>55</v>
      </c>
      <c r="C74">
        <v>50</v>
      </c>
      <c r="D74">
        <v>38</v>
      </c>
    </row>
    <row r="75" spans="1:4" x14ac:dyDescent="0.35">
      <c r="A75">
        <v>35</v>
      </c>
      <c r="B75">
        <v>47</v>
      </c>
      <c r="C75">
        <v>21</v>
      </c>
      <c r="D75">
        <v>33</v>
      </c>
    </row>
    <row r="76" spans="1:4" x14ac:dyDescent="0.35">
      <c r="A76">
        <v>32</v>
      </c>
      <c r="B76">
        <v>40</v>
      </c>
      <c r="C76">
        <v>30</v>
      </c>
      <c r="D76">
        <v>67</v>
      </c>
    </row>
    <row r="77" spans="1:4" x14ac:dyDescent="0.35">
      <c r="A77">
        <v>41</v>
      </c>
      <c r="B77">
        <v>89</v>
      </c>
      <c r="C77">
        <v>25</v>
      </c>
      <c r="D77">
        <v>28</v>
      </c>
    </row>
    <row r="78" spans="1:4" x14ac:dyDescent="0.35">
      <c r="A78">
        <v>64</v>
      </c>
      <c r="B78">
        <v>31</v>
      </c>
      <c r="C78">
        <v>33</v>
      </c>
      <c r="D78">
        <v>65</v>
      </c>
    </row>
    <row r="79" spans="1:4" x14ac:dyDescent="0.35">
      <c r="A79">
        <v>34</v>
      </c>
      <c r="B79">
        <v>31</v>
      </c>
      <c r="C79">
        <v>30</v>
      </c>
      <c r="D79">
        <v>49</v>
      </c>
    </row>
    <row r="80" spans="1:4" x14ac:dyDescent="0.35">
      <c r="A80">
        <v>31</v>
      </c>
      <c r="B80">
        <v>58</v>
      </c>
      <c r="C80">
        <v>38</v>
      </c>
      <c r="D80">
        <v>78</v>
      </c>
    </row>
    <row r="81" spans="1:4" x14ac:dyDescent="0.35">
      <c r="A81">
        <v>45</v>
      </c>
      <c r="B81">
        <v>34</v>
      </c>
      <c r="C81">
        <v>46</v>
      </c>
      <c r="D81">
        <v>90</v>
      </c>
    </row>
    <row r="82" spans="1:4" x14ac:dyDescent="0.35">
      <c r="A82">
        <v>54</v>
      </c>
      <c r="B82">
        <v>49</v>
      </c>
      <c r="C82">
        <v>20</v>
      </c>
      <c r="D82">
        <v>35</v>
      </c>
    </row>
    <row r="83" spans="1:4" x14ac:dyDescent="0.35">
      <c r="A83">
        <v>47</v>
      </c>
      <c r="B83">
        <v>78</v>
      </c>
      <c r="C83">
        <v>25</v>
      </c>
      <c r="D83">
        <v>118</v>
      </c>
    </row>
    <row r="84" spans="1:4" x14ac:dyDescent="0.35">
      <c r="A84">
        <v>33</v>
      </c>
      <c r="B84">
        <v>75</v>
      </c>
      <c r="C84">
        <v>27</v>
      </c>
      <c r="D84">
        <v>69</v>
      </c>
    </row>
    <row r="85" spans="1:4" x14ac:dyDescent="0.35">
      <c r="A85">
        <v>62</v>
      </c>
      <c r="B85">
        <v>47</v>
      </c>
      <c r="C85">
        <v>55</v>
      </c>
      <c r="D85">
        <v>85</v>
      </c>
    </row>
    <row r="86" spans="1:4" x14ac:dyDescent="0.35">
      <c r="A86">
        <v>39</v>
      </c>
      <c r="B86">
        <v>113</v>
      </c>
      <c r="C86">
        <v>107</v>
      </c>
      <c r="D86">
        <v>41</v>
      </c>
    </row>
    <row r="87" spans="1:4" x14ac:dyDescent="0.35">
      <c r="A87">
        <v>17</v>
      </c>
      <c r="B87">
        <v>56</v>
      </c>
      <c r="C87">
        <v>53</v>
      </c>
      <c r="D87">
        <v>89</v>
      </c>
    </row>
    <row r="88" spans="1:4" x14ac:dyDescent="0.35">
      <c r="A88">
        <v>37</v>
      </c>
      <c r="B88">
        <v>85</v>
      </c>
      <c r="C88">
        <v>19</v>
      </c>
      <c r="D88">
        <v>49</v>
      </c>
    </row>
    <row r="89" spans="1:4" x14ac:dyDescent="0.35">
      <c r="A89">
        <v>32</v>
      </c>
      <c r="B89">
        <v>90</v>
      </c>
      <c r="C89">
        <v>93</v>
      </c>
      <c r="D89">
        <v>121</v>
      </c>
    </row>
    <row r="90" spans="1:4" x14ac:dyDescent="0.35">
      <c r="A90">
        <v>94</v>
      </c>
      <c r="B90">
        <v>108</v>
      </c>
      <c r="C90">
        <v>39</v>
      </c>
      <c r="D90">
        <v>25</v>
      </c>
    </row>
    <row r="91" spans="1:4" x14ac:dyDescent="0.35">
      <c r="A91">
        <v>27</v>
      </c>
      <c r="B91">
        <v>48</v>
      </c>
      <c r="C91">
        <v>45</v>
      </c>
      <c r="D91">
        <v>5</v>
      </c>
    </row>
    <row r="92" spans="1:4" x14ac:dyDescent="0.35">
      <c r="A92">
        <v>27</v>
      </c>
      <c r="B92">
        <v>67</v>
      </c>
      <c r="C92">
        <v>23</v>
      </c>
      <c r="D92">
        <v>63</v>
      </c>
    </row>
    <row r="93" spans="1:4" x14ac:dyDescent="0.35">
      <c r="A93">
        <v>38</v>
      </c>
      <c r="B93">
        <v>57</v>
      </c>
      <c r="C93">
        <v>47</v>
      </c>
      <c r="D93">
        <v>31</v>
      </c>
    </row>
    <row r="94" spans="1:4" x14ac:dyDescent="0.35">
      <c r="A94">
        <v>80</v>
      </c>
      <c r="B94">
        <v>56</v>
      </c>
      <c r="C94">
        <v>55</v>
      </c>
      <c r="D94">
        <v>62</v>
      </c>
    </row>
    <row r="95" spans="1:4" x14ac:dyDescent="0.35">
      <c r="A95">
        <v>60</v>
      </c>
      <c r="B95">
        <v>60</v>
      </c>
      <c r="C95">
        <v>28</v>
      </c>
      <c r="D95">
        <v>55</v>
      </c>
    </row>
    <row r="96" spans="1:4" x14ac:dyDescent="0.35">
      <c r="A96">
        <v>21</v>
      </c>
      <c r="B96">
        <v>70</v>
      </c>
      <c r="C96">
        <v>54</v>
      </c>
      <c r="D96">
        <v>100</v>
      </c>
    </row>
    <row r="97" spans="1:4" x14ac:dyDescent="0.35">
      <c r="A97">
        <v>35</v>
      </c>
      <c r="B97">
        <v>31</v>
      </c>
      <c r="C97">
        <v>21</v>
      </c>
      <c r="D97">
        <v>93</v>
      </c>
    </row>
    <row r="98" spans="1:4" x14ac:dyDescent="0.35">
      <c r="A98">
        <v>50</v>
      </c>
      <c r="B98">
        <v>92</v>
      </c>
      <c r="C98">
        <v>72</v>
      </c>
      <c r="D98">
        <v>65</v>
      </c>
    </row>
    <row r="99" spans="1:4" x14ac:dyDescent="0.35">
      <c r="A99">
        <v>19</v>
      </c>
      <c r="B99">
        <v>58</v>
      </c>
      <c r="C99">
        <v>29</v>
      </c>
      <c r="D99">
        <v>40</v>
      </c>
    </row>
    <row r="100" spans="1:4" x14ac:dyDescent="0.35">
      <c r="A100">
        <v>34</v>
      </c>
      <c r="B100">
        <v>51</v>
      </c>
      <c r="C100">
        <v>49</v>
      </c>
      <c r="D100">
        <v>51</v>
      </c>
    </row>
    <row r="101" spans="1:4" x14ac:dyDescent="0.35">
      <c r="A101">
        <v>34</v>
      </c>
      <c r="B101">
        <v>28</v>
      </c>
      <c r="C101">
        <v>37</v>
      </c>
      <c r="D101">
        <v>36</v>
      </c>
    </row>
    <row r="102" spans="1:4" x14ac:dyDescent="0.35">
      <c r="A102">
        <v>95</v>
      </c>
      <c r="B102">
        <v>39</v>
      </c>
      <c r="C102">
        <v>26</v>
      </c>
      <c r="D102">
        <v>60</v>
      </c>
    </row>
    <row r="103" spans="1:4" x14ac:dyDescent="0.35">
      <c r="A103">
        <v>39</v>
      </c>
      <c r="B103">
        <v>47</v>
      </c>
      <c r="C103">
        <v>75</v>
      </c>
      <c r="D103">
        <v>37</v>
      </c>
    </row>
    <row r="104" spans="1:4" x14ac:dyDescent="0.35">
      <c r="A104">
        <v>44</v>
      </c>
      <c r="B104">
        <v>43</v>
      </c>
      <c r="C104">
        <v>32</v>
      </c>
      <c r="D104">
        <v>49</v>
      </c>
    </row>
    <row r="105" spans="1:4" x14ac:dyDescent="0.35">
      <c r="A105">
        <v>74</v>
      </c>
      <c r="B105">
        <v>41</v>
      </c>
      <c r="C105">
        <v>44</v>
      </c>
      <c r="D105">
        <v>33</v>
      </c>
    </row>
    <row r="106" spans="1:4" x14ac:dyDescent="0.35">
      <c r="A106">
        <v>38</v>
      </c>
      <c r="B106">
        <v>44</v>
      </c>
      <c r="C106">
        <v>55</v>
      </c>
      <c r="D106">
        <v>53</v>
      </c>
    </row>
    <row r="107" spans="1:4" x14ac:dyDescent="0.35">
      <c r="A107">
        <v>42</v>
      </c>
      <c r="B107">
        <v>55</v>
      </c>
      <c r="C107">
        <v>27</v>
      </c>
      <c r="D107">
        <v>26</v>
      </c>
    </row>
    <row r="108" spans="1:4" x14ac:dyDescent="0.35">
      <c r="A108">
        <v>30</v>
      </c>
      <c r="B108">
        <v>34</v>
      </c>
      <c r="C108">
        <v>42</v>
      </c>
      <c r="D108">
        <v>47</v>
      </c>
    </row>
    <row r="109" spans="1:4" x14ac:dyDescent="0.35">
      <c r="A109">
        <v>18</v>
      </c>
      <c r="B109">
        <v>93</v>
      </c>
      <c r="C109">
        <v>31</v>
      </c>
      <c r="D109">
        <v>64</v>
      </c>
    </row>
    <row r="110" spans="1:4" x14ac:dyDescent="0.35">
      <c r="A110">
        <v>70</v>
      </c>
      <c r="B110">
        <v>79</v>
      </c>
      <c r="C110">
        <v>64</v>
      </c>
      <c r="D110">
        <v>42</v>
      </c>
    </row>
    <row r="111" spans="1:4" x14ac:dyDescent="0.35">
      <c r="A111">
        <v>40</v>
      </c>
      <c r="B111">
        <v>60</v>
      </c>
      <c r="C111">
        <v>30</v>
      </c>
      <c r="D111">
        <v>78</v>
      </c>
    </row>
    <row r="112" spans="1:4" x14ac:dyDescent="0.35">
      <c r="A112">
        <v>50</v>
      </c>
      <c r="B112">
        <v>93</v>
      </c>
      <c r="C112">
        <v>72</v>
      </c>
      <c r="D112">
        <v>79</v>
      </c>
    </row>
    <row r="113" spans="1:4" x14ac:dyDescent="0.35">
      <c r="A113">
        <v>40</v>
      </c>
      <c r="B113">
        <f t="shared" ref="B113:B162" si="0">A113*9</f>
        <v>360</v>
      </c>
      <c r="C113">
        <v>49</v>
      </c>
      <c r="D113">
        <v>62</v>
      </c>
    </row>
    <row r="114" spans="1:4" x14ac:dyDescent="0.35">
      <c r="A114">
        <v>19</v>
      </c>
      <c r="B114">
        <f t="shared" si="0"/>
        <v>171</v>
      </c>
      <c r="C114">
        <v>50</v>
      </c>
      <c r="D114">
        <v>43</v>
      </c>
    </row>
    <row r="115" spans="1:4" x14ac:dyDescent="0.35">
      <c r="A115">
        <v>73</v>
      </c>
      <c r="B115">
        <f t="shared" si="0"/>
        <v>657</v>
      </c>
      <c r="C115">
        <v>216</v>
      </c>
      <c r="D115">
        <v>56</v>
      </c>
    </row>
    <row r="116" spans="1:4" x14ac:dyDescent="0.35">
      <c r="A116">
        <v>18</v>
      </c>
      <c r="B116">
        <f t="shared" si="0"/>
        <v>162</v>
      </c>
      <c r="C116">
        <v>62</v>
      </c>
      <c r="D116">
        <v>77</v>
      </c>
    </row>
    <row r="117" spans="1:4" x14ac:dyDescent="0.35">
      <c r="A117">
        <v>27</v>
      </c>
      <c r="B117">
        <f t="shared" si="0"/>
        <v>243</v>
      </c>
      <c r="C117">
        <v>39</v>
      </c>
      <c r="D117">
        <v>77</v>
      </c>
    </row>
    <row r="118" spans="1:4" x14ac:dyDescent="0.35">
      <c r="A118">
        <v>59</v>
      </c>
      <c r="B118">
        <f t="shared" si="0"/>
        <v>531</v>
      </c>
      <c r="C118">
        <v>31</v>
      </c>
      <c r="D118">
        <v>67</v>
      </c>
    </row>
    <row r="119" spans="1:4" x14ac:dyDescent="0.35">
      <c r="A119">
        <v>18</v>
      </c>
      <c r="B119">
        <f t="shared" si="0"/>
        <v>162</v>
      </c>
      <c r="C119">
        <v>71</v>
      </c>
      <c r="D119">
        <v>35</v>
      </c>
    </row>
    <row r="120" spans="1:4" x14ac:dyDescent="0.35">
      <c r="A120">
        <v>49</v>
      </c>
      <c r="B120">
        <f t="shared" si="0"/>
        <v>441</v>
      </c>
      <c r="C120">
        <v>40</v>
      </c>
      <c r="D120">
        <v>49</v>
      </c>
    </row>
    <row r="121" spans="1:4" x14ac:dyDescent="0.35">
      <c r="A121">
        <v>55</v>
      </c>
      <c r="B121">
        <f t="shared" si="0"/>
        <v>495</v>
      </c>
      <c r="C121">
        <v>118</v>
      </c>
      <c r="D121">
        <v>40</v>
      </c>
    </row>
    <row r="122" spans="1:4" x14ac:dyDescent="0.35">
      <c r="A122">
        <v>85</v>
      </c>
      <c r="B122">
        <f t="shared" si="0"/>
        <v>765</v>
      </c>
      <c r="C122">
        <v>38</v>
      </c>
      <c r="D122">
        <v>77</v>
      </c>
    </row>
    <row r="123" spans="1:4" x14ac:dyDescent="0.35">
      <c r="A123">
        <v>61</v>
      </c>
      <c r="B123">
        <f t="shared" si="0"/>
        <v>549</v>
      </c>
      <c r="C123">
        <v>43</v>
      </c>
      <c r="D123">
        <v>21</v>
      </c>
    </row>
    <row r="124" spans="1:4" x14ac:dyDescent="0.35">
      <c r="A124">
        <v>48</v>
      </c>
      <c r="B124">
        <f t="shared" si="0"/>
        <v>432</v>
      </c>
      <c r="C124">
        <v>138</v>
      </c>
      <c r="D124">
        <v>34</v>
      </c>
    </row>
    <row r="125" spans="1:4" x14ac:dyDescent="0.35">
      <c r="A125">
        <v>76</v>
      </c>
      <c r="B125">
        <f t="shared" si="0"/>
        <v>684</v>
      </c>
      <c r="C125">
        <v>59</v>
      </c>
      <c r="D125">
        <v>43</v>
      </c>
    </row>
    <row r="126" spans="1:4" x14ac:dyDescent="0.35">
      <c r="A126">
        <v>65</v>
      </c>
      <c r="B126">
        <f t="shared" si="0"/>
        <v>585</v>
      </c>
      <c r="C126">
        <v>35</v>
      </c>
      <c r="D126">
        <v>41</v>
      </c>
    </row>
    <row r="127" spans="1:4" x14ac:dyDescent="0.35">
      <c r="A127">
        <v>27</v>
      </c>
      <c r="B127">
        <f t="shared" si="0"/>
        <v>243</v>
      </c>
      <c r="C127">
        <v>73</v>
      </c>
      <c r="D127">
        <v>52</v>
      </c>
    </row>
    <row r="128" spans="1:4" x14ac:dyDescent="0.35">
      <c r="A128">
        <v>52</v>
      </c>
      <c r="B128">
        <f t="shared" si="0"/>
        <v>468</v>
      </c>
      <c r="C128">
        <v>29</v>
      </c>
      <c r="D128">
        <v>78</v>
      </c>
    </row>
    <row r="129" spans="1:4" x14ac:dyDescent="0.35">
      <c r="A129">
        <v>18</v>
      </c>
      <c r="B129">
        <f t="shared" si="0"/>
        <v>162</v>
      </c>
      <c r="C129">
        <v>34</v>
      </c>
      <c r="D129">
        <v>110</v>
      </c>
    </row>
    <row r="130" spans="1:4" x14ac:dyDescent="0.35">
      <c r="A130">
        <v>27</v>
      </c>
      <c r="B130">
        <f t="shared" si="0"/>
        <v>243</v>
      </c>
      <c r="C130">
        <v>60</v>
      </c>
      <c r="D130">
        <v>40</v>
      </c>
    </row>
    <row r="131" spans="1:4" x14ac:dyDescent="0.35">
      <c r="A131">
        <v>42</v>
      </c>
      <c r="B131">
        <f t="shared" si="0"/>
        <v>378</v>
      </c>
      <c r="C131">
        <v>88</v>
      </c>
      <c r="D131">
        <v>17</v>
      </c>
    </row>
    <row r="132" spans="1:4" x14ac:dyDescent="0.35">
      <c r="A132">
        <v>59</v>
      </c>
      <c r="B132">
        <f t="shared" si="0"/>
        <v>531</v>
      </c>
      <c r="C132">
        <v>28</v>
      </c>
      <c r="D132">
        <v>61</v>
      </c>
    </row>
    <row r="133" spans="1:4" x14ac:dyDescent="0.35">
      <c r="A133">
        <v>26</v>
      </c>
      <c r="B133">
        <f t="shared" si="0"/>
        <v>234</v>
      </c>
      <c r="C133">
        <v>47</v>
      </c>
      <c r="D133">
        <v>27</v>
      </c>
    </row>
    <row r="134" spans="1:4" x14ac:dyDescent="0.35">
      <c r="A134">
        <v>43</v>
      </c>
      <c r="B134">
        <f t="shared" si="0"/>
        <v>387</v>
      </c>
      <c r="C134">
        <v>65</v>
      </c>
      <c r="D134">
        <v>38</v>
      </c>
    </row>
    <row r="135" spans="1:4" x14ac:dyDescent="0.35">
      <c r="A135">
        <v>24</v>
      </c>
      <c r="B135">
        <f t="shared" si="0"/>
        <v>216</v>
      </c>
      <c r="C135">
        <v>34</v>
      </c>
      <c r="D135">
        <v>81</v>
      </c>
    </row>
    <row r="136" spans="1:4" x14ac:dyDescent="0.35">
      <c r="A136">
        <v>18</v>
      </c>
      <c r="B136">
        <f t="shared" si="0"/>
        <v>162</v>
      </c>
      <c r="C136">
        <v>61</v>
      </c>
      <c r="D136">
        <v>73</v>
      </c>
    </row>
    <row r="137" spans="1:4" x14ac:dyDescent="0.35">
      <c r="A137">
        <v>18</v>
      </c>
      <c r="B137">
        <f t="shared" si="0"/>
        <v>162</v>
      </c>
      <c r="C137">
        <v>30</v>
      </c>
      <c r="D137">
        <v>57</v>
      </c>
    </row>
    <row r="138" spans="1:4" x14ac:dyDescent="0.35">
      <c r="A138">
        <v>27</v>
      </c>
      <c r="B138">
        <f t="shared" si="0"/>
        <v>243</v>
      </c>
      <c r="C138">
        <v>50</v>
      </c>
      <c r="D138">
        <v>37</v>
      </c>
    </row>
    <row r="139" spans="1:4" x14ac:dyDescent="0.35">
      <c r="A139">
        <v>50</v>
      </c>
      <c r="B139">
        <f t="shared" si="0"/>
        <v>450</v>
      </c>
      <c r="C139">
        <v>15</v>
      </c>
      <c r="D139">
        <v>45</v>
      </c>
    </row>
    <row r="140" spans="1:4" x14ac:dyDescent="0.35">
      <c r="A140">
        <v>54</v>
      </c>
      <c r="B140">
        <f t="shared" si="0"/>
        <v>486</v>
      </c>
      <c r="C140">
        <v>74</v>
      </c>
      <c r="D140">
        <v>58</v>
      </c>
    </row>
    <row r="141" spans="1:4" x14ac:dyDescent="0.35">
      <c r="A141">
        <v>32</v>
      </c>
      <c r="B141">
        <f t="shared" si="0"/>
        <v>288</v>
      </c>
      <c r="C141">
        <v>37</v>
      </c>
      <c r="D141">
        <v>36</v>
      </c>
    </row>
    <row r="142" spans="1:4" x14ac:dyDescent="0.35">
      <c r="A142">
        <v>37</v>
      </c>
      <c r="B142">
        <f t="shared" si="0"/>
        <v>333</v>
      </c>
      <c r="C142">
        <v>65</v>
      </c>
      <c r="D142">
        <v>59</v>
      </c>
    </row>
    <row r="143" spans="1:4" x14ac:dyDescent="0.35">
      <c r="A143">
        <v>80</v>
      </c>
      <c r="B143">
        <f t="shared" si="0"/>
        <v>720</v>
      </c>
      <c r="C143">
        <v>38</v>
      </c>
      <c r="D143">
        <v>96</v>
      </c>
    </row>
    <row r="144" spans="1:4" x14ac:dyDescent="0.35">
      <c r="A144">
        <v>54</v>
      </c>
      <c r="B144">
        <f t="shared" si="0"/>
        <v>486</v>
      </c>
      <c r="C144">
        <v>53</v>
      </c>
      <c r="D144">
        <v>28</v>
      </c>
    </row>
    <row r="145" spans="1:4" x14ac:dyDescent="0.35">
      <c r="A145">
        <v>38</v>
      </c>
      <c r="B145">
        <f t="shared" si="0"/>
        <v>342</v>
      </c>
      <c r="C145">
        <v>47</v>
      </c>
      <c r="D145">
        <v>87</v>
      </c>
    </row>
    <row r="146" spans="1:4" x14ac:dyDescent="0.35">
      <c r="A146">
        <v>60</v>
      </c>
      <c r="B146">
        <f t="shared" si="0"/>
        <v>540</v>
      </c>
      <c r="C146">
        <v>54</v>
      </c>
      <c r="D146">
        <v>79</v>
      </c>
    </row>
    <row r="147" spans="1:4" x14ac:dyDescent="0.35">
      <c r="A147">
        <v>37</v>
      </c>
      <c r="B147">
        <f t="shared" si="0"/>
        <v>333</v>
      </c>
      <c r="C147">
        <v>59</v>
      </c>
      <c r="D147">
        <v>44</v>
      </c>
    </row>
    <row r="148" spans="1:4" x14ac:dyDescent="0.35">
      <c r="A148">
        <v>62</v>
      </c>
      <c r="B148">
        <f t="shared" si="0"/>
        <v>558</v>
      </c>
      <c r="C148">
        <v>48</v>
      </c>
      <c r="D148">
        <v>70</v>
      </c>
    </row>
    <row r="149" spans="1:4" x14ac:dyDescent="0.35">
      <c r="A149">
        <v>98</v>
      </c>
      <c r="B149">
        <f t="shared" si="0"/>
        <v>882</v>
      </c>
      <c r="C149">
        <v>13</v>
      </c>
      <c r="D149">
        <v>44</v>
      </c>
    </row>
    <row r="150" spans="1:4" x14ac:dyDescent="0.35">
      <c r="A150">
        <v>40</v>
      </c>
      <c r="B150">
        <f t="shared" si="0"/>
        <v>360</v>
      </c>
      <c r="C150">
        <v>32</v>
      </c>
      <c r="D150">
        <v>70</v>
      </c>
    </row>
    <row r="151" spans="1:4" x14ac:dyDescent="0.35">
      <c r="A151">
        <v>20</v>
      </c>
      <c r="B151">
        <f t="shared" si="0"/>
        <v>180</v>
      </c>
      <c r="C151">
        <v>160</v>
      </c>
      <c r="D151">
        <v>33</v>
      </c>
    </row>
    <row r="152" spans="1:4" x14ac:dyDescent="0.35">
      <c r="A152">
        <v>100</v>
      </c>
      <c r="B152">
        <f t="shared" si="0"/>
        <v>900</v>
      </c>
      <c r="C152">
        <v>52</v>
      </c>
      <c r="D152">
        <v>41</v>
      </c>
    </row>
    <row r="153" spans="1:4" x14ac:dyDescent="0.35">
      <c r="A153">
        <v>63</v>
      </c>
      <c r="B153">
        <f t="shared" si="0"/>
        <v>567</v>
      </c>
      <c r="C153">
        <v>25</v>
      </c>
      <c r="D153">
        <v>83</v>
      </c>
    </row>
    <row r="154" spans="1:4" x14ac:dyDescent="0.35">
      <c r="A154">
        <v>13</v>
      </c>
      <c r="B154">
        <f t="shared" si="0"/>
        <v>117</v>
      </c>
      <c r="C154">
        <v>49</v>
      </c>
      <c r="D154">
        <v>73</v>
      </c>
    </row>
    <row r="155" spans="1:4" x14ac:dyDescent="0.35">
      <c r="A155">
        <v>58</v>
      </c>
      <c r="B155">
        <f t="shared" si="0"/>
        <v>522</v>
      </c>
      <c r="C155">
        <v>32</v>
      </c>
      <c r="D155">
        <v>79</v>
      </c>
    </row>
    <row r="156" spans="1:4" x14ac:dyDescent="0.35">
      <c r="A156">
        <v>61</v>
      </c>
      <c r="B156">
        <f t="shared" si="0"/>
        <v>549</v>
      </c>
      <c r="C156">
        <v>26</v>
      </c>
      <c r="D156">
        <v>64</v>
      </c>
    </row>
    <row r="157" spans="1:4" x14ac:dyDescent="0.35">
      <c r="A157">
        <v>32</v>
      </c>
      <c r="B157">
        <f t="shared" si="0"/>
        <v>288</v>
      </c>
      <c r="C157">
        <v>25</v>
      </c>
      <c r="D157">
        <v>75</v>
      </c>
    </row>
    <row r="158" spans="1:4" x14ac:dyDescent="0.35">
      <c r="A158">
        <v>21</v>
      </c>
      <c r="B158">
        <f t="shared" si="0"/>
        <v>189</v>
      </c>
      <c r="C158">
        <v>22</v>
      </c>
      <c r="D158">
        <v>33</v>
      </c>
    </row>
    <row r="159" spans="1:4" x14ac:dyDescent="0.35">
      <c r="A159">
        <v>67</v>
      </c>
      <c r="B159">
        <f t="shared" si="0"/>
        <v>603</v>
      </c>
      <c r="C159">
        <v>30</v>
      </c>
      <c r="D159">
        <v>76</v>
      </c>
    </row>
    <row r="160" spans="1:4" x14ac:dyDescent="0.35">
      <c r="A160">
        <v>40</v>
      </c>
      <c r="B160">
        <f t="shared" si="0"/>
        <v>360</v>
      </c>
      <c r="C160">
        <v>54</v>
      </c>
      <c r="D160">
        <v>76</v>
      </c>
    </row>
    <row r="161" spans="1:4" x14ac:dyDescent="0.35">
      <c r="A161">
        <v>21</v>
      </c>
      <c r="B161">
        <f t="shared" si="0"/>
        <v>189</v>
      </c>
      <c r="C161">
        <v>81</v>
      </c>
      <c r="D161">
        <v>60</v>
      </c>
    </row>
    <row r="162" spans="1:4" x14ac:dyDescent="0.35">
      <c r="A162">
        <v>23</v>
      </c>
      <c r="B162">
        <f t="shared" si="0"/>
        <v>207</v>
      </c>
      <c r="C162">
        <v>86</v>
      </c>
      <c r="D162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E1_2 jugadores</vt:lpstr>
      <vt:lpstr>E1_3 jugadores</vt:lpstr>
      <vt:lpstr>E2_2jug</vt:lpstr>
      <vt:lpstr>E2_3jug</vt:lpstr>
      <vt:lpstr>Anova</vt:lpstr>
      <vt:lpstr>Res_Anova</vt:lpstr>
      <vt:lpstr>datos_anova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2025-03-18T21:16:49Z</dcterms:created>
  <dcterms:modified xsi:type="dcterms:W3CDTF">2025-03-28T22:28:53Z</dcterms:modified>
</cp:coreProperties>
</file>