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E3143DC7-DF15-4EFE-9707-826216F2CA4C}" xr6:coauthVersionLast="47" xr6:coauthVersionMax="47" xr10:uidLastSave="{00000000-0000-0000-0000-000000000000}"/>
  <bookViews>
    <workbookView xWindow="-120" yWindow="-120" windowWidth="29040" windowHeight="15840" firstSheet="7" activeTab="25" xr2:uid="{00000000-000D-0000-FFFF-FFFF00000000}"/>
  </bookViews>
  <sheets>
    <sheet name="EJ1" sheetId="1" r:id="rId1"/>
    <sheet name="EJ2" sheetId="2" r:id="rId2"/>
    <sheet name="EJ3" sheetId="3" r:id="rId3"/>
    <sheet name="EJ4" sheetId="4" r:id="rId4"/>
    <sheet name="EJ5A" sheetId="5" r:id="rId5"/>
    <sheet name="EJ5B" sheetId="6" r:id="rId6"/>
    <sheet name="EJ6" sheetId="7" r:id="rId7"/>
    <sheet name="EJ7" sheetId="8" r:id="rId8"/>
    <sheet name="EJ8" sheetId="9" r:id="rId9"/>
    <sheet name="EJ9" sheetId="10" r:id="rId10"/>
    <sheet name="EJ10" sheetId="11" r:id="rId11"/>
    <sheet name="EJ11" sheetId="12" r:id="rId12"/>
    <sheet name="EJ12" sheetId="13" r:id="rId13"/>
    <sheet name="EJ13" sheetId="14" r:id="rId14"/>
    <sheet name="EJ14" sheetId="15" r:id="rId15"/>
    <sheet name="EJ15" sheetId="16" r:id="rId16"/>
    <sheet name="EJ16" sheetId="17" r:id="rId17"/>
    <sheet name="EJ17" sheetId="18" r:id="rId18"/>
    <sheet name="EJ18" sheetId="19" r:id="rId19"/>
    <sheet name="EJ19" sheetId="20" r:id="rId20"/>
    <sheet name="EJ20" sheetId="21" r:id="rId21"/>
    <sheet name="EJ21" sheetId="22" r:id="rId22"/>
    <sheet name="EJ22" sheetId="23" r:id="rId23"/>
    <sheet name="EJ23" sheetId="24" r:id="rId24"/>
    <sheet name="EJ24" sheetId="25" r:id="rId25"/>
    <sheet name="EJ25" sheetId="26" r:id="rId2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21" l="1"/>
  <c r="O18" i="21"/>
  <c r="O14" i="21"/>
  <c r="O16" i="21"/>
  <c r="O17" i="21"/>
  <c r="N18" i="21"/>
  <c r="N14" i="21"/>
  <c r="N15" i="21"/>
  <c r="N16" i="21"/>
  <c r="N17" i="21"/>
  <c r="M15" i="21"/>
  <c r="M18" i="21"/>
  <c r="M16" i="21"/>
  <c r="M14" i="21"/>
  <c r="M17" i="21"/>
  <c r="L14" i="21"/>
  <c r="L16" i="21"/>
  <c r="L15" i="21"/>
  <c r="L17" i="21"/>
  <c r="L18" i="21"/>
  <c r="J18" i="21"/>
  <c r="J17" i="21"/>
  <c r="J16" i="21"/>
  <c r="J15" i="21"/>
  <c r="J14" i="21"/>
</calcChain>
</file>

<file path=xl/sharedStrings.xml><?xml version="1.0" encoding="utf-8"?>
<sst xmlns="http://schemas.openxmlformats.org/spreadsheetml/2006/main" count="917" uniqueCount="447">
  <si>
    <t>RC: REGION CRÍTICA</t>
  </si>
  <si>
    <t>R</t>
  </si>
  <si>
    <t>S</t>
  </si>
  <si>
    <t>T</t>
  </si>
  <si>
    <t>U</t>
  </si>
  <si>
    <t>A</t>
  </si>
  <si>
    <t>B</t>
  </si>
  <si>
    <t>C</t>
  </si>
  <si>
    <t>D</t>
  </si>
  <si>
    <t>procesos</t>
  </si>
  <si>
    <t>orden</t>
  </si>
  <si>
    <t>CABD</t>
  </si>
  <si>
    <t>P(T)</t>
  </si>
  <si>
    <t>P(U)</t>
  </si>
  <si>
    <t>P(R)</t>
  </si>
  <si>
    <t>RC</t>
  </si>
  <si>
    <t>P(S)</t>
  </si>
  <si>
    <t>V(S)</t>
  </si>
  <si>
    <t>V(R)</t>
  </si>
  <si>
    <t>V(T)</t>
  </si>
  <si>
    <t>V(U)</t>
  </si>
  <si>
    <t>instrucción</t>
  </si>
  <si>
    <t>darle al que</t>
  </si>
  <si>
    <t>no usé</t>
  </si>
  <si>
    <t>poner situacion inicial en el fin</t>
  </si>
  <si>
    <t>otro en 1 siempre pida 2</t>
  </si>
  <si>
    <t>¡¡¡MANTENER ESO SIMPLE!!!</t>
  </si>
  <si>
    <t>DEADLOCKS</t>
  </si>
  <si>
    <t>INANICIÓN</t>
  </si>
  <si>
    <t>EVITAR:</t>
  </si>
  <si>
    <t>ARRANCAR Y TERMINAR CON LA MISMA CANTIDAD DE RECURSOS</t>
  </si>
  <si>
    <t>TODOS PARTICIPEN 1 VEZ</t>
  </si>
  <si>
    <t>X</t>
  </si>
  <si>
    <t>Y</t>
  </si>
  <si>
    <t>Z</t>
  </si>
  <si>
    <t>DEADLOCK</t>
  </si>
  <si>
    <t>JUSTIFICACION: TODOS piden X, Y y Z pero no hay ninguno que de Y y Z.</t>
  </si>
  <si>
    <t>PIDO 3, devuelvo 2, en 3 pasos me quedo sin algo</t>
  </si>
  <si>
    <t>w</t>
  </si>
  <si>
    <t>W</t>
  </si>
  <si>
    <t>P(W)</t>
  </si>
  <si>
    <t>P(X)</t>
  </si>
  <si>
    <t>P(Y)</t>
  </si>
  <si>
    <t>P(Z)</t>
  </si>
  <si>
    <t>V(W)</t>
  </si>
  <si>
    <t>V(Z)</t>
  </si>
  <si>
    <t>V(X)</t>
  </si>
  <si>
    <t>V(Y)</t>
  </si>
  <si>
    <t>y</t>
  </si>
  <si>
    <t xml:space="preserve">C </t>
  </si>
  <si>
    <t>ABC</t>
  </si>
  <si>
    <t>BABC</t>
  </si>
  <si>
    <t>1Slock</t>
  </si>
  <si>
    <t>1Tlock</t>
  </si>
  <si>
    <t>2Tlock</t>
  </si>
  <si>
    <t>Si se completa ADBC</t>
  </si>
  <si>
    <t>C no</t>
  </si>
  <si>
    <t>A no</t>
  </si>
  <si>
    <t>D no</t>
  </si>
  <si>
    <t>B si o si</t>
  </si>
  <si>
    <t>B no</t>
  </si>
  <si>
    <t>No hay otra secuencia</t>
  </si>
  <si>
    <t>No se repite</t>
  </si>
  <si>
    <t>ABCBA</t>
  </si>
  <si>
    <t>1Wlock</t>
  </si>
  <si>
    <t>1Zlock</t>
  </si>
  <si>
    <t>CICLO</t>
  </si>
  <si>
    <t>P1</t>
  </si>
  <si>
    <t>P2</t>
  </si>
  <si>
    <t>C1</t>
  </si>
  <si>
    <t>BUFFER NO ORDEN</t>
  </si>
  <si>
    <t>CONSUME SI HAY MENSAJE</t>
  </si>
  <si>
    <t>M</t>
  </si>
  <si>
    <t>hay mensaje</t>
  </si>
  <si>
    <t>productor DOS</t>
  </si>
  <si>
    <t>productor UNO</t>
  </si>
  <si>
    <t>capacidadMaxima</t>
  </si>
  <si>
    <t>BUFFER</t>
  </si>
  <si>
    <t>P(D)</t>
  </si>
  <si>
    <t>P(C)</t>
  </si>
  <si>
    <t>P(M)</t>
  </si>
  <si>
    <t>V(M)</t>
  </si>
  <si>
    <t>V(D)</t>
  </si>
  <si>
    <t>mutex</t>
  </si>
  <si>
    <t>ACCESO A REGION CRITICA PROTEGIDO CON MUTEX</t>
  </si>
  <si>
    <t>OK</t>
  </si>
  <si>
    <t>REGULAR</t>
  </si>
  <si>
    <t>C2</t>
  </si>
  <si>
    <t>capacidad maxima</t>
  </si>
  <si>
    <t>P(H)</t>
  </si>
  <si>
    <t>H</t>
  </si>
  <si>
    <t>V(H)</t>
  </si>
  <si>
    <t>PUEDO PEDIR TODO Y ENTRO</t>
  </si>
  <si>
    <t>habilitado(MUTEX)</t>
  </si>
  <si>
    <t>MUTEX lo más cerca de la RC posible</t>
  </si>
  <si>
    <t>PUEDO TENER INTERRUPCION DESPUÉS DE CUALQUIER PASO</t>
  </si>
  <si>
    <t>alternancia 1</t>
  </si>
  <si>
    <t>alternancia 2</t>
  </si>
  <si>
    <t>A1</t>
  </si>
  <si>
    <t>A2</t>
  </si>
  <si>
    <t>P(A1)</t>
  </si>
  <si>
    <t>V(A2)</t>
  </si>
  <si>
    <t>V(A1)</t>
  </si>
  <si>
    <t>P(A2)</t>
  </si>
  <si>
    <t>ES NECESARIO USAR 2 SEMAFOROS porque podria entrar 2 o más veces 1 proceso si no lo aclaro</t>
  </si>
  <si>
    <t>ALTERNANCIA ESTRICTA</t>
  </si>
  <si>
    <t>ABABC</t>
  </si>
  <si>
    <t>V(C)</t>
  </si>
  <si>
    <t>contador</t>
  </si>
  <si>
    <t>SE PUEDE SIMPLIFICAR</t>
  </si>
  <si>
    <t>(lo puedo quitar)</t>
  </si>
  <si>
    <t>SIN ORDEN</t>
  </si>
  <si>
    <t>PROD MEN</t>
  </si>
  <si>
    <t>CONSU</t>
  </si>
  <si>
    <t>SI HAY MEN</t>
  </si>
  <si>
    <t>X(MUTEX)</t>
  </si>
  <si>
    <t>CAPACIDAD</t>
  </si>
  <si>
    <t>Mensaje en buffer</t>
  </si>
  <si>
    <t>(consumidor consuma)</t>
  </si>
  <si>
    <t>CP</t>
  </si>
  <si>
    <t>capA</t>
  </si>
  <si>
    <t>muxA</t>
  </si>
  <si>
    <t>capB</t>
  </si>
  <si>
    <t>muxB</t>
  </si>
  <si>
    <t>hayMa</t>
  </si>
  <si>
    <t>hayMb</t>
  </si>
  <si>
    <t>P(capA)</t>
  </si>
  <si>
    <t>P(muxA)</t>
  </si>
  <si>
    <t>P(hayMa)</t>
  </si>
  <si>
    <t>P(capB)</t>
  </si>
  <si>
    <t>P(muxB)</t>
  </si>
  <si>
    <t>P(hayMb)</t>
  </si>
  <si>
    <t>RCb</t>
  </si>
  <si>
    <t>RCa</t>
  </si>
  <si>
    <t>V(muxA)</t>
  </si>
  <si>
    <t>V(hayMa)</t>
  </si>
  <si>
    <t>V(muxB)</t>
  </si>
  <si>
    <t>V(hayMb)</t>
  </si>
  <si>
    <t>V(capB)</t>
  </si>
  <si>
    <t>V(capA)</t>
  </si>
  <si>
    <t>PREGUNTAR AL PROFE</t>
  </si>
  <si>
    <t>Si esta bien hacerlo por separado o monopolizo buffers</t>
  </si>
  <si>
    <t>ENTRAR</t>
  </si>
  <si>
    <t>SALIR</t>
  </si>
  <si>
    <t>ELEVADOR</t>
  </si>
  <si>
    <t>hay auto</t>
  </si>
  <si>
    <t>SI HAY ALGO</t>
  </si>
  <si>
    <t>MAXIMA CANTIDAD ACEPTADA</t>
  </si>
  <si>
    <t>PUEDO USAR EL RECURSO</t>
  </si>
  <si>
    <t>¿PORQUÉ LAS FUNCIONES SON REGIONES CRITICAS Y NO PRIMITIVAS EN ESTE CASO?</t>
  </si>
  <si>
    <t>TENDRIA SENTIDO QUE P y V sean entrar y salir y la region critica el ASCENSOR</t>
  </si>
  <si>
    <t>bajar_al_primer_subsuelo()</t>
  </si>
  <si>
    <t>subir_al_primer_subsuelo()</t>
  </si>
  <si>
    <t>bajar_al_segundo_subsuelo()</t>
  </si>
  <si>
    <t>C2S</t>
  </si>
  <si>
    <t>PB</t>
  </si>
  <si>
    <t>C1S</t>
  </si>
  <si>
    <t xml:space="preserve">MONTACARGAS B </t>
  </si>
  <si>
    <t xml:space="preserve">MONTACARGAS A </t>
  </si>
  <si>
    <t>MA</t>
  </si>
  <si>
    <t>MB</t>
  </si>
  <si>
    <t>HA</t>
  </si>
  <si>
    <t>HB</t>
  </si>
  <si>
    <t>HAY AUTO EN 1</t>
  </si>
  <si>
    <t>HAY AUTO EN 2</t>
  </si>
  <si>
    <t>CAPACIDAD EN 1</t>
  </si>
  <si>
    <t>CAPACIDAD EN 2</t>
  </si>
  <si>
    <t>P(C1S)</t>
  </si>
  <si>
    <t>P(MA)</t>
  </si>
  <si>
    <t>P(C2S)</t>
  </si>
  <si>
    <t>V(MA)</t>
  </si>
  <si>
    <t>V(HA)</t>
  </si>
  <si>
    <t>P(HA)</t>
  </si>
  <si>
    <t>V(C1S)</t>
  </si>
  <si>
    <t>P(HB)</t>
  </si>
  <si>
    <t>P(MB)</t>
  </si>
  <si>
    <t>V(MB)</t>
  </si>
  <si>
    <t>V(C2S)</t>
  </si>
  <si>
    <t>V(HB)</t>
  </si>
  <si>
    <t>SEGUIR EL FLUJO</t>
  </si>
  <si>
    <t>BAJAR</t>
  </si>
  <si>
    <t>SUBIR</t>
  </si>
  <si>
    <t>[pensar como transacción]</t>
  </si>
  <si>
    <t>subir_a_la_planta_baja()</t>
  </si>
  <si>
    <t>E1</t>
  </si>
  <si>
    <t>E2</t>
  </si>
  <si>
    <t>R1</t>
  </si>
  <si>
    <t>R2</t>
  </si>
  <si>
    <t>BUFFER R1 y R2</t>
  </si>
  <si>
    <t>COM</t>
  </si>
  <si>
    <t>MENSAJE COMPLETO</t>
  </si>
  <si>
    <t>APORTE DE M1</t>
  </si>
  <si>
    <t>APORTE DE M2</t>
  </si>
  <si>
    <t>AM1</t>
  </si>
  <si>
    <t>AM2</t>
  </si>
  <si>
    <t>MUX2</t>
  </si>
  <si>
    <t xml:space="preserve"> </t>
  </si>
  <si>
    <t>CB1</t>
  </si>
  <si>
    <t>CB2</t>
  </si>
  <si>
    <t>MUX3</t>
  </si>
  <si>
    <t>MUX1</t>
  </si>
  <si>
    <t>ACCESO AL BUFFER1</t>
  </si>
  <si>
    <t>ACCESO AL BUFFER2</t>
  </si>
  <si>
    <t>ACCESO AL BUFFER3</t>
  </si>
  <si>
    <t>H1</t>
  </si>
  <si>
    <t>H2</t>
  </si>
  <si>
    <t>hay mensaje1</t>
  </si>
  <si>
    <t>hay mensaje2</t>
  </si>
  <si>
    <t>P(CB1)</t>
  </si>
  <si>
    <t>P(MUX1)</t>
  </si>
  <si>
    <t>V(MUX1)</t>
  </si>
  <si>
    <t>V(H1)</t>
  </si>
  <si>
    <t>CB3</t>
  </si>
  <si>
    <t>P(CB3)</t>
  </si>
  <si>
    <t>P(MUX3)</t>
  </si>
  <si>
    <t>V(MUX3)</t>
  </si>
  <si>
    <t>P(AM1)</t>
  </si>
  <si>
    <t>P(H1)</t>
  </si>
  <si>
    <t>V(CB1)</t>
  </si>
  <si>
    <t>P(H2)</t>
  </si>
  <si>
    <t>P(AM2)</t>
  </si>
  <si>
    <t>V(CB2)</t>
  </si>
  <si>
    <t>V(H2)</t>
  </si>
  <si>
    <t>P(CB2)</t>
  </si>
  <si>
    <t>V(CB3)</t>
  </si>
  <si>
    <t>V(AM1)</t>
  </si>
  <si>
    <t>V(AM2)</t>
  </si>
  <si>
    <t>P(MUX2)</t>
  </si>
  <si>
    <t>V(MUX2)</t>
  </si>
  <si>
    <t>PREGUNTAR PORQUE NO SE USA MUTEX 3 EN COM</t>
  </si>
  <si>
    <t>N</t>
  </si>
  <si>
    <t>SE</t>
  </si>
  <si>
    <t>CSH</t>
  </si>
  <si>
    <t>CSM</t>
  </si>
  <si>
    <t>CSN</t>
  </si>
  <si>
    <t>CAP SILLON HOMBRE</t>
  </si>
  <si>
    <t>P(SE)</t>
  </si>
  <si>
    <t>P(CSH)</t>
  </si>
  <si>
    <t>P(CSM)</t>
  </si>
  <si>
    <t>P(CSN)</t>
  </si>
  <si>
    <t>V(CSH)</t>
  </si>
  <si>
    <t>V(SE)</t>
  </si>
  <si>
    <t>V(CSM)</t>
  </si>
  <si>
    <t>V(CSN)</t>
  </si>
  <si>
    <t>CH</t>
  </si>
  <si>
    <t>MUX</t>
  </si>
  <si>
    <t>HAY AVION EN HANGAR</t>
  </si>
  <si>
    <t>DESPEGAR</t>
  </si>
  <si>
    <t>ATERRIZAR</t>
  </si>
  <si>
    <t>SALIR DEL HANGAR</t>
  </si>
  <si>
    <t>ENTRAR AL HANGAR</t>
  </si>
  <si>
    <t>HAH</t>
  </si>
  <si>
    <t>CAPACIDAD HANGAR</t>
  </si>
  <si>
    <t>P(HAH)</t>
  </si>
  <si>
    <t>PIDO CALLE DE RODAJE ENTRE PISTA Y HANGAR</t>
  </si>
  <si>
    <t>P(CH)</t>
  </si>
  <si>
    <t>CAPACIDAD PISTA(PISTA DISP)</t>
  </si>
  <si>
    <t>P(CP)</t>
  </si>
  <si>
    <t>P(MUX)</t>
  </si>
  <si>
    <t>SI,</t>
  </si>
  <si>
    <t>NO PODRIA DESPEGAR MÁS NADIE, PRIMERO DEBERIA SOLICITAR CAPACIDAD DE HANGAR Y LUEGO PISTA</t>
  </si>
  <si>
    <t>V(MUX)</t>
  </si>
  <si>
    <t>V(CP)</t>
  </si>
  <si>
    <t>V(HAH)</t>
  </si>
  <si>
    <t>LEH</t>
  </si>
  <si>
    <t>LISTO PARA ENTRAR AL HANGAR</t>
  </si>
  <si>
    <t>V(LEH)</t>
  </si>
  <si>
    <t>P(LEH)</t>
  </si>
  <si>
    <t>V(CH)</t>
  </si>
  <si>
    <t>P(LPD)</t>
  </si>
  <si>
    <t>LPD</t>
  </si>
  <si>
    <t>LISTO PARA DESPEGAR</t>
  </si>
  <si>
    <t>V(LPD)</t>
  </si>
  <si>
    <t>aterrizar()</t>
  </si>
  <si>
    <t>calle()</t>
  </si>
  <si>
    <t>entrarH()</t>
  </si>
  <si>
    <t>despegar()</t>
  </si>
  <si>
    <t>(NO PUEDO HACER ESO)</t>
  </si>
  <si>
    <t>ESPERA =&gt; SOLO 2 PISTAS, LA TERCERA ES PARA DESPEGAR SI O SI</t>
  </si>
  <si>
    <t>LIMITO LA CANTIDAD DE RECURSO A LA QUE PUEDO ACCEDER</t>
  </si>
  <si>
    <t>cortar_e_hilvanar()</t>
  </si>
  <si>
    <t>costura_definitiva()</t>
  </si>
  <si>
    <t>bordados()</t>
  </si>
  <si>
    <t>1 SOLA MÁQUINA DE COSER</t>
  </si>
  <si>
    <t>3 HERMANAS</t>
  </si>
  <si>
    <t>APROBADO DE LAS 3 antes de seguir</t>
  </si>
  <si>
    <t>H3</t>
  </si>
  <si>
    <t>MAQUINA</t>
  </si>
  <si>
    <t>P(PR)</t>
  </si>
  <si>
    <t>PR</t>
  </si>
  <si>
    <t>V(PR)</t>
  </si>
  <si>
    <t>APROBADO 1(las 3 verifican)</t>
  </si>
  <si>
    <t>APROBADO 2(las 3 verifican)</t>
  </si>
  <si>
    <t>INICIO DE PROCESO / AP 3(las 3 verifican)</t>
  </si>
  <si>
    <t>PREGUNTAR</t>
  </si>
  <si>
    <t>5 cajas</t>
  </si>
  <si>
    <t>sumarProductos()</t>
  </si>
  <si>
    <t>convertirADolarOYen()</t>
  </si>
  <si>
    <t xml:space="preserve">3 dolares </t>
  </si>
  <si>
    <t>2 yenes</t>
  </si>
  <si>
    <t>3 monedas(p,d,y)</t>
  </si>
  <si>
    <t>verificarBilletes()</t>
  </si>
  <si>
    <t>verificarYenes()</t>
  </si>
  <si>
    <t>MUTEX(solo 1)</t>
  </si>
  <si>
    <t>CD</t>
  </si>
  <si>
    <t>CY</t>
  </si>
  <si>
    <t>CONTADOR DE CAJAS</t>
  </si>
  <si>
    <t>CAJA DE DOLARES</t>
  </si>
  <si>
    <t>CAJA DE YENES</t>
  </si>
  <si>
    <t>MVCY</t>
  </si>
  <si>
    <t>MCDOY</t>
  </si>
  <si>
    <t>CONVERSION</t>
  </si>
  <si>
    <t>CONTROL YENES</t>
  </si>
  <si>
    <t>P(MCDOY)</t>
  </si>
  <si>
    <t>V(MCDOY)</t>
  </si>
  <si>
    <t>P(MVCY)</t>
  </si>
  <si>
    <t>V(MVCY)</t>
  </si>
  <si>
    <t>PE</t>
  </si>
  <si>
    <t>P(PE)</t>
  </si>
  <si>
    <t>V(PE)</t>
  </si>
  <si>
    <t>P3</t>
  </si>
  <si>
    <t>P4</t>
  </si>
  <si>
    <t>P5</t>
  </si>
  <si>
    <t>P6</t>
  </si>
  <si>
    <t>P7</t>
  </si>
  <si>
    <t>P(A)</t>
  </si>
  <si>
    <t>P(B)</t>
  </si>
  <si>
    <t>V(B)</t>
  </si>
  <si>
    <t>E</t>
  </si>
  <si>
    <t>V(E)</t>
  </si>
  <si>
    <t>P(E)</t>
  </si>
  <si>
    <t>V(A)</t>
  </si>
  <si>
    <t>V</t>
  </si>
  <si>
    <t>P</t>
  </si>
  <si>
    <t>a)</t>
  </si>
  <si>
    <t>Existe?</t>
  </si>
  <si>
    <t>Cual?</t>
  </si>
  <si>
    <t>Cant Rep</t>
  </si>
  <si>
    <t>Existe +1?</t>
  </si>
  <si>
    <t>b)</t>
  </si>
  <si>
    <t>hay deadlock?</t>
  </si>
  <si>
    <t>si o si</t>
  </si>
  <si>
    <t>deadlock</t>
  </si>
  <si>
    <t>DACB</t>
  </si>
  <si>
    <t>Si</t>
  </si>
  <si>
    <t>No</t>
  </si>
  <si>
    <t>No es segura, hay deadlock</t>
  </si>
  <si>
    <t>Desde la primer ejecución</t>
  </si>
  <si>
    <t>No hay ciclo</t>
  </si>
  <si>
    <t>PA</t>
  </si>
  <si>
    <t>PC</t>
  </si>
  <si>
    <t>CapPP</t>
  </si>
  <si>
    <t>APP</t>
  </si>
  <si>
    <t>BPP</t>
  </si>
  <si>
    <t>CPP</t>
  </si>
  <si>
    <t>PaC</t>
  </si>
  <si>
    <t>S.I</t>
  </si>
  <si>
    <t>entrar_patio_PA()</t>
  </si>
  <si>
    <t>entrar_patio_PB()</t>
  </si>
  <si>
    <t>entrar_patio_PC()</t>
  </si>
  <si>
    <t>entrar_pasillo_central()</t>
  </si>
  <si>
    <t>entrar_patio_principal()</t>
  </si>
  <si>
    <t>entrar_sala_inmun()</t>
  </si>
  <si>
    <t>enfermeria()</t>
  </si>
  <si>
    <t>P(PA)</t>
  </si>
  <si>
    <t>P(PB)</t>
  </si>
  <si>
    <t>P(PC)</t>
  </si>
  <si>
    <t>P(CapPP)</t>
  </si>
  <si>
    <t>P(APP)</t>
  </si>
  <si>
    <t>P(BPP)</t>
  </si>
  <si>
    <t>P(CPP)</t>
  </si>
  <si>
    <t>P(PaC)</t>
  </si>
  <si>
    <t>V(PaC)</t>
  </si>
  <si>
    <t>VenSI</t>
  </si>
  <si>
    <t>V(PC)</t>
  </si>
  <si>
    <t>V(PB)</t>
  </si>
  <si>
    <t>V(PA)</t>
  </si>
  <si>
    <t>P(S.I.)</t>
  </si>
  <si>
    <t>V(S.I.)</t>
  </si>
  <si>
    <t>V(APP)</t>
  </si>
  <si>
    <t>V(CaPP)</t>
  </si>
  <si>
    <t>V(BPP)</t>
  </si>
  <si>
    <t>V(CPP)</t>
  </si>
  <si>
    <t>preguntar</t>
  </si>
  <si>
    <t>5 PENSADORES CHINOS</t>
  </si>
  <si>
    <t>1 mesa</t>
  </si>
  <si>
    <t>comen y piensan</t>
  </si>
  <si>
    <t>1 PLATO ARROZ y 1 PALILLO A IZQ</t>
  </si>
  <si>
    <t>Tomar DER (LE SACA AL COMPAÑERO)</t>
  </si>
  <si>
    <t>TPI1</t>
  </si>
  <si>
    <t>TPI2</t>
  </si>
  <si>
    <t>TPI3</t>
  </si>
  <si>
    <t>TPI4</t>
  </si>
  <si>
    <t>TPI5</t>
  </si>
  <si>
    <t>P(TPI1)</t>
  </si>
  <si>
    <t>P(TPI2)</t>
  </si>
  <si>
    <t>P(TPI3)</t>
  </si>
  <si>
    <t>P(TPI4)</t>
  </si>
  <si>
    <t>P(TPI5)</t>
  </si>
  <si>
    <t>comer()</t>
  </si>
  <si>
    <t>V(TPI1)</t>
  </si>
  <si>
    <t>V(TPI2)</t>
  </si>
  <si>
    <t>V(TPI3)</t>
  </si>
  <si>
    <t>V(TPI4)</t>
  </si>
  <si>
    <t>V(TPI5)</t>
  </si>
  <si>
    <t>NO EFICIENTE</t>
  </si>
  <si>
    <t>SOLUCIÓN: Cuando tengo algun ejercicio CIRCULAR, debo implementar un SEMÁFORO con CANTIDAD DE PROCESOS - 1 como valor, YA QUE EVITARA QUE TODOS LOS PROCESOS SE BLOQUEEN</t>
  </si>
  <si>
    <t>simil ejercicio espera(15)</t>
  </si>
  <si>
    <t>30 cajeros automaticos</t>
  </si>
  <si>
    <t>3 tarjetas de debito</t>
  </si>
  <si>
    <t>consulta</t>
  </si>
  <si>
    <t>depósito</t>
  </si>
  <si>
    <t>extracción</t>
  </si>
  <si>
    <t>BBDD CENTRAL</t>
  </si>
  <si>
    <t>max 20</t>
  </si>
  <si>
    <t>banco 1y2</t>
  </si>
  <si>
    <t>max 10</t>
  </si>
  <si>
    <t>banco 3</t>
  </si>
  <si>
    <t>max 15</t>
  </si>
  <si>
    <t>3 bancos 1 extraccion</t>
  </si>
  <si>
    <t>MUTEXextraccion</t>
  </si>
  <si>
    <t>2 extracciones entre los 30 cajeros(distintos bancos)</t>
  </si>
  <si>
    <t>MB1</t>
  </si>
  <si>
    <t>MB2</t>
  </si>
  <si>
    <t>MB3</t>
  </si>
  <si>
    <t>CantEx</t>
  </si>
  <si>
    <t>PREGUNTAR PORQUE EXISTE VALIDAR APARTE, SI SIEMPRE SE USA</t>
  </si>
  <si>
    <t>EXTRACCIÓN B1</t>
  </si>
  <si>
    <t>EXTRACCIÓN B2</t>
  </si>
  <si>
    <t>EXTRACCIÓN B3</t>
  </si>
  <si>
    <t>P(CBBDD)</t>
  </si>
  <si>
    <t>CBBDD</t>
  </si>
  <si>
    <t>validar()</t>
  </si>
  <si>
    <t>V(CBBDD)</t>
  </si>
  <si>
    <t>P(MB1)</t>
  </si>
  <si>
    <t>P(CantEx)</t>
  </si>
  <si>
    <t>extracción()</t>
  </si>
  <si>
    <t>V(MB1)</t>
  </si>
  <si>
    <t>V(CantEx)</t>
  </si>
  <si>
    <t>P(MB2)</t>
  </si>
  <si>
    <t>V(MB2)</t>
  </si>
  <si>
    <t>V(MB3)</t>
  </si>
  <si>
    <t>P(MB3)</t>
  </si>
  <si>
    <t>preg</t>
  </si>
  <si>
    <t xml:space="preserve">si </t>
  </si>
  <si>
    <t>cambio</t>
  </si>
  <si>
    <t>pq esta 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</si>
</sst>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15" borderId="0" xfId="0" applyFont="1" applyFill="1" applyAlignment="1">
      <alignment horizontal="center"/>
    </xf>
    <xf numFmtId="0" fontId="0" fillId="16" borderId="0" xfId="0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1" fillId="15" borderId="0" xfId="0" applyFont="1" applyFill="1" applyAlignment="1">
      <alignment horizontal="left"/>
    </xf>
    <xf numFmtId="0" fontId="1" fillId="17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4" Type="http://schemas.openxmlformats.org/officeDocument/2006/relationships/image" Target="../media/image3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.png"/><Relationship Id="rId1" Type="http://schemas.openxmlformats.org/officeDocument/2006/relationships/image" Target="../media/image40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Relationship Id="rId4" Type="http://schemas.openxmlformats.org/officeDocument/2006/relationships/image" Target="../media/image48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220476</xdr:colOff>
      <xdr:row>5</xdr:row>
      <xdr:rowOff>162054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EBBA00-5A86-6470-FFB7-2D2F73415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040751" cy="924054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6</xdr:row>
      <xdr:rowOff>180975</xdr:rowOff>
    </xdr:from>
    <xdr:to>
      <xdr:col>17</xdr:col>
      <xdr:colOff>276665</xdr:colOff>
      <xdr:row>20</xdr:row>
      <xdr:rowOff>86084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99FC0B-F357-2F1A-0E66-9766D9410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50" y="1323975"/>
          <a:ext cx="3153215" cy="25721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9525</xdr:rowOff>
    </xdr:from>
    <xdr:to>
      <xdr:col>15</xdr:col>
      <xdr:colOff>87132</xdr:colOff>
      <xdr:row>9</xdr:row>
      <xdr:rowOff>162159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2DE8A9-AAE5-35A3-155B-D2288A6E4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0025"/>
          <a:ext cx="10078857" cy="1676634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19</xdr:row>
      <xdr:rowOff>95250</xdr:rowOff>
    </xdr:from>
    <xdr:to>
      <xdr:col>4</xdr:col>
      <xdr:colOff>305118</xdr:colOff>
      <xdr:row>35</xdr:row>
      <xdr:rowOff>9938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F6F82B-43C2-1FFE-977F-888A82608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3714750"/>
          <a:ext cx="2276793" cy="296268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171450</xdr:rowOff>
    </xdr:from>
    <xdr:to>
      <xdr:col>17</xdr:col>
      <xdr:colOff>372904</xdr:colOff>
      <xdr:row>14</xdr:row>
      <xdr:rowOff>348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CEC2D3-C96E-9629-7EFD-2EF6BDD03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71450"/>
          <a:ext cx="10240804" cy="2495898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14</xdr:row>
      <xdr:rowOff>142875</xdr:rowOff>
    </xdr:from>
    <xdr:to>
      <xdr:col>14</xdr:col>
      <xdr:colOff>362292</xdr:colOff>
      <xdr:row>31</xdr:row>
      <xdr:rowOff>152853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55719F-A252-4680-661F-7930D278D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3200" y="2809875"/>
          <a:ext cx="2448267" cy="324847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171450</xdr:rowOff>
    </xdr:from>
    <xdr:to>
      <xdr:col>15</xdr:col>
      <xdr:colOff>544322</xdr:colOff>
      <xdr:row>7</xdr:row>
      <xdr:rowOff>162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BC355-7AB7-94AB-C10B-8C770DB92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171450"/>
          <a:ext cx="10012172" cy="1162212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15</xdr:row>
      <xdr:rowOff>142875</xdr:rowOff>
    </xdr:from>
    <xdr:to>
      <xdr:col>7</xdr:col>
      <xdr:colOff>200639</xdr:colOff>
      <xdr:row>27</xdr:row>
      <xdr:rowOff>38404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EFC4CF-60B5-A7DC-60AD-7DD4B12BE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" y="3000375"/>
          <a:ext cx="4401164" cy="218152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0</xdr:row>
      <xdr:rowOff>180975</xdr:rowOff>
    </xdr:from>
    <xdr:to>
      <xdr:col>8</xdr:col>
      <xdr:colOff>582397</xdr:colOff>
      <xdr:row>14</xdr:row>
      <xdr:rowOff>133716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2E178D-C6C6-6EC1-96C1-C6BC071D3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180975"/>
          <a:ext cx="9831172" cy="26197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76200</xdr:rowOff>
    </xdr:from>
    <xdr:to>
      <xdr:col>4</xdr:col>
      <xdr:colOff>1820025</xdr:colOff>
      <xdr:row>46</xdr:row>
      <xdr:rowOff>152969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C07AD2-B6BD-1C4E-13AA-61F840E22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38700"/>
          <a:ext cx="5372850" cy="40772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0</xdr:rowOff>
    </xdr:from>
    <xdr:to>
      <xdr:col>16</xdr:col>
      <xdr:colOff>258598</xdr:colOff>
      <xdr:row>28</xdr:row>
      <xdr:rowOff>181718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24818E-075E-4899-59A4-DC83EC6C1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90500"/>
          <a:ext cx="10193173" cy="5325218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</xdr:colOff>
      <xdr:row>28</xdr:row>
      <xdr:rowOff>133350</xdr:rowOff>
    </xdr:from>
    <xdr:to>
      <xdr:col>23</xdr:col>
      <xdr:colOff>200815</xdr:colOff>
      <xdr:row>53</xdr:row>
      <xdr:rowOff>162594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E8B5EA-54E8-823B-4213-0928EE5CE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1650" y="5467350"/>
          <a:ext cx="5658640" cy="479174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9525</xdr:rowOff>
    </xdr:from>
    <xdr:to>
      <xdr:col>17</xdr:col>
      <xdr:colOff>420520</xdr:colOff>
      <xdr:row>16</xdr:row>
      <xdr:rowOff>133766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DFF0B-4567-87AA-D05D-932A2FA38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0025"/>
          <a:ext cx="10174120" cy="2981741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16</xdr:row>
      <xdr:rowOff>152400</xdr:rowOff>
    </xdr:from>
    <xdr:to>
      <xdr:col>19</xdr:col>
      <xdr:colOff>572151</xdr:colOff>
      <xdr:row>30</xdr:row>
      <xdr:rowOff>19404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D3ED6A-E0D2-4223-17A5-B2715F732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6650" y="3200400"/>
          <a:ext cx="4667901" cy="253400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0</xdr:row>
      <xdr:rowOff>180975</xdr:rowOff>
    </xdr:from>
    <xdr:to>
      <xdr:col>10</xdr:col>
      <xdr:colOff>277606</xdr:colOff>
      <xdr:row>27</xdr:row>
      <xdr:rowOff>29272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82C1C9-F050-A5FD-BCD0-5F3A44DDE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180975"/>
          <a:ext cx="9897856" cy="4991797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37</xdr:row>
      <xdr:rowOff>19050</xdr:rowOff>
    </xdr:from>
    <xdr:to>
      <xdr:col>9</xdr:col>
      <xdr:colOff>1715346</xdr:colOff>
      <xdr:row>73</xdr:row>
      <xdr:rowOff>39060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8BD0EB-B5C8-48B6-3910-114B0FD00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7067550"/>
          <a:ext cx="6058746" cy="687801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0</xdr:rowOff>
    </xdr:from>
    <xdr:to>
      <xdr:col>10</xdr:col>
      <xdr:colOff>96647</xdr:colOff>
      <xdr:row>10</xdr:row>
      <xdr:rowOff>162187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FE1B17-A396-FA41-FB98-F84E70AB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90500"/>
          <a:ext cx="10012172" cy="1876687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19</xdr:row>
      <xdr:rowOff>28575</xdr:rowOff>
    </xdr:from>
    <xdr:to>
      <xdr:col>5</xdr:col>
      <xdr:colOff>257837</xdr:colOff>
      <xdr:row>34</xdr:row>
      <xdr:rowOff>86132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422C61-C62D-9441-EA8E-0AEDEFE64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4425" y="3648075"/>
          <a:ext cx="4744112" cy="291505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0</xdr:rowOff>
    </xdr:from>
    <xdr:to>
      <xdr:col>10</xdr:col>
      <xdr:colOff>525258</xdr:colOff>
      <xdr:row>19</xdr:row>
      <xdr:rowOff>10005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A1CC7D-C3B8-57E2-BFF8-F8F3514A4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90500"/>
          <a:ext cx="9907383" cy="3439005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20</xdr:row>
      <xdr:rowOff>38100</xdr:rowOff>
    </xdr:from>
    <xdr:to>
      <xdr:col>18</xdr:col>
      <xdr:colOff>10151</xdr:colOff>
      <xdr:row>35</xdr:row>
      <xdr:rowOff>67078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F31CE2-A3AA-9802-333E-742679178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3848100"/>
          <a:ext cx="4486901" cy="288647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19050</xdr:rowOff>
    </xdr:from>
    <xdr:to>
      <xdr:col>16</xdr:col>
      <xdr:colOff>87125</xdr:colOff>
      <xdr:row>15</xdr:row>
      <xdr:rowOff>86107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6DE37-1433-A2DF-5643-44B9BD304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9550"/>
          <a:ext cx="10031225" cy="2734057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37</xdr:row>
      <xdr:rowOff>47625</xdr:rowOff>
    </xdr:from>
    <xdr:to>
      <xdr:col>14</xdr:col>
      <xdr:colOff>332756</xdr:colOff>
      <xdr:row>57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810204-502B-5A86-2169-56EBE2B25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" y="7096125"/>
          <a:ext cx="9343406" cy="3943350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17</xdr:row>
      <xdr:rowOff>19050</xdr:rowOff>
    </xdr:from>
    <xdr:to>
      <xdr:col>13</xdr:col>
      <xdr:colOff>562374</xdr:colOff>
      <xdr:row>27</xdr:row>
      <xdr:rowOff>76474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F5277-DB75-3A83-1184-47328A7AC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29375" y="3257550"/>
          <a:ext cx="2857899" cy="1962424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17</xdr:row>
      <xdr:rowOff>57150</xdr:rowOff>
    </xdr:from>
    <xdr:to>
      <xdr:col>23</xdr:col>
      <xdr:colOff>534230</xdr:colOff>
      <xdr:row>30</xdr:row>
      <xdr:rowOff>86075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940E14-334F-5D2C-3A89-89C86E787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10700" y="3295650"/>
          <a:ext cx="5944430" cy="2505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572864</xdr:colOff>
      <xdr:row>7</xdr:row>
      <xdr:rowOff>95423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17FB6E-6893-0A1D-A487-23B70A33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9774014" cy="123842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171450</xdr:rowOff>
    </xdr:from>
    <xdr:to>
      <xdr:col>6</xdr:col>
      <xdr:colOff>190949</xdr:colOff>
      <xdr:row>23</xdr:row>
      <xdr:rowOff>76586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96A7DB-9AA5-E42C-B677-B3CAD8C32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1695450"/>
          <a:ext cx="3219899" cy="276263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</xdr:row>
      <xdr:rowOff>0</xdr:rowOff>
    </xdr:from>
    <xdr:to>
      <xdr:col>16</xdr:col>
      <xdr:colOff>487122</xdr:colOff>
      <xdr:row>24</xdr:row>
      <xdr:rowOff>57770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8B94D1-B5A5-A53B-5CA5-D55F6F75F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190500"/>
          <a:ext cx="9650172" cy="4439270"/>
        </a:xfrm>
        <a:prstGeom prst="rect">
          <a:avLst/>
        </a:prstGeom>
      </xdr:spPr>
    </xdr:pic>
    <xdr:clientData/>
  </xdr:twoCellAnchor>
  <xdr:twoCellAnchor editAs="oneCell">
    <xdr:from>
      <xdr:col>13</xdr:col>
      <xdr:colOff>590550</xdr:colOff>
      <xdr:row>25</xdr:row>
      <xdr:rowOff>133350</xdr:rowOff>
    </xdr:from>
    <xdr:to>
      <xdr:col>20</xdr:col>
      <xdr:colOff>513</xdr:colOff>
      <xdr:row>35</xdr:row>
      <xdr:rowOff>247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81E634-07A5-8CD6-A8A4-3C12B764D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4895850"/>
          <a:ext cx="3677163" cy="177189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9525</xdr:rowOff>
    </xdr:from>
    <xdr:to>
      <xdr:col>14</xdr:col>
      <xdr:colOff>458563</xdr:colOff>
      <xdr:row>10</xdr:row>
      <xdr:rowOff>38343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1ABD12-5919-DCE4-A7BC-F7D8D2CEB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0025"/>
          <a:ext cx="9764488" cy="1743318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438150</xdr:colOff>
      <xdr:row>11</xdr:row>
      <xdr:rowOff>180975</xdr:rowOff>
    </xdr:from>
    <xdr:to>
      <xdr:col>4</xdr:col>
      <xdr:colOff>924207</xdr:colOff>
      <xdr:row>20</xdr:row>
      <xdr:rowOff>162162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302D48-787A-D2BD-58C9-421A4B288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7350" y="2276475"/>
          <a:ext cx="2019582" cy="1695687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22</xdr:row>
      <xdr:rowOff>19050</xdr:rowOff>
    </xdr:from>
    <xdr:to>
      <xdr:col>15</xdr:col>
      <xdr:colOff>515259</xdr:colOff>
      <xdr:row>29</xdr:row>
      <xdr:rowOff>85920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D1BE63-22DF-3C3C-5344-466755CEC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24375" y="4210050"/>
          <a:ext cx="6516009" cy="140037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477665</xdr:colOff>
      <xdr:row>22</xdr:row>
      <xdr:rowOff>19638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0DD273-B384-9E4B-B044-707A0F7D6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36015" cy="4210638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23</xdr:row>
      <xdr:rowOff>9525</xdr:rowOff>
    </xdr:from>
    <xdr:to>
      <xdr:col>6</xdr:col>
      <xdr:colOff>153180</xdr:colOff>
      <xdr:row>49</xdr:row>
      <xdr:rowOff>105480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A1449C-24F0-2A0D-C0C2-895918DB0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4391025"/>
          <a:ext cx="5591955" cy="504895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23</xdr:row>
      <xdr:rowOff>0</xdr:rowOff>
    </xdr:from>
    <xdr:to>
      <xdr:col>11</xdr:col>
      <xdr:colOff>286129</xdr:colOff>
      <xdr:row>30</xdr:row>
      <xdr:rowOff>143081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D36CC5-D01C-BEA0-FE02-9D748BEE4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29475" y="4381500"/>
          <a:ext cx="2715004" cy="1476581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64</xdr:row>
      <xdr:rowOff>161925</xdr:rowOff>
    </xdr:from>
    <xdr:to>
      <xdr:col>2</xdr:col>
      <xdr:colOff>1019366</xdr:colOff>
      <xdr:row>73</xdr:row>
      <xdr:rowOff>85954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952849-C0CE-6683-6EFD-3268FE95B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6775" y="12353925"/>
          <a:ext cx="1371791" cy="1638529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990600</xdr:colOff>
      <xdr:row>64</xdr:row>
      <xdr:rowOff>161925</xdr:rowOff>
    </xdr:from>
    <xdr:to>
      <xdr:col>4</xdr:col>
      <xdr:colOff>714754</xdr:colOff>
      <xdr:row>72</xdr:row>
      <xdr:rowOff>114506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F85B36A-3E74-45E2-B0DC-782BF7DCE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09800" y="12353925"/>
          <a:ext cx="2715004" cy="147658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</xdr:row>
      <xdr:rowOff>28575</xdr:rowOff>
    </xdr:from>
    <xdr:to>
      <xdr:col>16</xdr:col>
      <xdr:colOff>525272</xdr:colOff>
      <xdr:row>11</xdr:row>
      <xdr:rowOff>124104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2F9725-B33C-1414-60F6-13B4D38DA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219075"/>
          <a:ext cx="10012172" cy="2000529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23</xdr:row>
      <xdr:rowOff>9525</xdr:rowOff>
    </xdr:from>
    <xdr:to>
      <xdr:col>11</xdr:col>
      <xdr:colOff>353245</xdr:colOff>
      <xdr:row>38</xdr:row>
      <xdr:rowOff>57555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9F0D47-E9C8-3DB8-6DCB-41CAB4417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" y="4391025"/>
          <a:ext cx="5877745" cy="2905530"/>
        </a:xfrm>
        <a:prstGeom prst="rect">
          <a:avLst/>
        </a:prstGeom>
      </xdr:spPr>
    </xdr:pic>
    <xdr:clientData/>
  </xdr:twoCellAnchor>
  <xdr:twoCellAnchor editAs="oneCell">
    <xdr:from>
      <xdr:col>11</xdr:col>
      <xdr:colOff>600190</xdr:colOff>
      <xdr:row>20</xdr:row>
      <xdr:rowOff>9524</xdr:rowOff>
    </xdr:from>
    <xdr:to>
      <xdr:col>26</xdr:col>
      <xdr:colOff>611657</xdr:colOff>
      <xdr:row>41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F1CE02-391D-AA7C-576B-200B05AD3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5790" y="3819524"/>
          <a:ext cx="9479317" cy="4000501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17</xdr:col>
      <xdr:colOff>258570</xdr:colOff>
      <xdr:row>10</xdr:row>
      <xdr:rowOff>76447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5A2098-1523-0643-B968-66A866F04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209550"/>
          <a:ext cx="9993120" cy="1771897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47625</xdr:rowOff>
    </xdr:from>
    <xdr:to>
      <xdr:col>16</xdr:col>
      <xdr:colOff>239500</xdr:colOff>
      <xdr:row>35</xdr:row>
      <xdr:rowOff>143819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41916F-CAEC-A794-6B5C-EAA9901FC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47625"/>
          <a:ext cx="9850225" cy="676369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161925</xdr:rowOff>
    </xdr:from>
    <xdr:to>
      <xdr:col>9</xdr:col>
      <xdr:colOff>438973</xdr:colOff>
      <xdr:row>37</xdr:row>
      <xdr:rowOff>67645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FDA16-BB83-6485-2C64-1E72C837D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61925"/>
          <a:ext cx="5896798" cy="69542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239520</xdr:colOff>
      <xdr:row>5</xdr:row>
      <xdr:rowOff>152528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51D02C-3F75-D00B-C5E0-CB68832D4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9993120" cy="914528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19</xdr:row>
      <xdr:rowOff>123825</xdr:rowOff>
    </xdr:from>
    <xdr:to>
      <xdr:col>3</xdr:col>
      <xdr:colOff>143068</xdr:colOff>
      <xdr:row>28</xdr:row>
      <xdr:rowOff>66906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7C4F4A-C12E-277F-82CF-D4873E1B9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3743325"/>
          <a:ext cx="1381318" cy="16575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180975</xdr:rowOff>
    </xdr:from>
    <xdr:to>
      <xdr:col>17</xdr:col>
      <xdr:colOff>153792</xdr:colOff>
      <xdr:row>6</xdr:row>
      <xdr:rowOff>47766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6B1596-247B-C6F8-A4B4-08333B801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180975"/>
          <a:ext cx="9974067" cy="1009791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16</xdr:row>
      <xdr:rowOff>95250</xdr:rowOff>
    </xdr:from>
    <xdr:to>
      <xdr:col>4</xdr:col>
      <xdr:colOff>209753</xdr:colOff>
      <xdr:row>23</xdr:row>
      <xdr:rowOff>104962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62A1C0-2995-43C9-D448-6295DE57D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25" y="3143250"/>
          <a:ext cx="1457528" cy="13432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161925</xdr:rowOff>
    </xdr:from>
    <xdr:to>
      <xdr:col>17</xdr:col>
      <xdr:colOff>49021</xdr:colOff>
      <xdr:row>19</xdr:row>
      <xdr:rowOff>143378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DBE0EB-E7C5-DA21-EC94-E5B28FB4F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61925"/>
          <a:ext cx="10002646" cy="36009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1</xdr:row>
      <xdr:rowOff>9525</xdr:rowOff>
    </xdr:from>
    <xdr:to>
      <xdr:col>16</xdr:col>
      <xdr:colOff>468068</xdr:colOff>
      <xdr:row>5</xdr:row>
      <xdr:rowOff>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A92E53-4355-8D90-B609-8A89549E9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200025"/>
          <a:ext cx="9621593" cy="75258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12</xdr:row>
      <xdr:rowOff>180975</xdr:rowOff>
    </xdr:from>
    <xdr:to>
      <xdr:col>7</xdr:col>
      <xdr:colOff>181241</xdr:colOff>
      <xdr:row>32</xdr:row>
      <xdr:rowOff>133875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A44BF9-636F-A7FE-EB5B-E7603DA47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3175" y="2466975"/>
          <a:ext cx="1905266" cy="3762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180975</xdr:rowOff>
    </xdr:from>
    <xdr:to>
      <xdr:col>16</xdr:col>
      <xdr:colOff>87122</xdr:colOff>
      <xdr:row>9</xdr:row>
      <xdr:rowOff>114530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E000B3-2023-883A-7E67-5058B0CFA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180975"/>
          <a:ext cx="10012172" cy="1648055"/>
        </a:xfrm>
        <a:prstGeom prst="rect">
          <a:avLst/>
        </a:prstGeom>
      </xdr:spPr>
    </xdr:pic>
    <xdr:clientData/>
  </xdr:twoCellAnchor>
  <xdr:twoCellAnchor editAs="oneCell">
    <xdr:from>
      <xdr:col>15</xdr:col>
      <xdr:colOff>219075</xdr:colOff>
      <xdr:row>19</xdr:row>
      <xdr:rowOff>171450</xdr:rowOff>
    </xdr:from>
    <xdr:to>
      <xdr:col>18</xdr:col>
      <xdr:colOff>152646</xdr:colOff>
      <xdr:row>36</xdr:row>
      <xdr:rowOff>29007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A41132-0BA0-AB08-B32E-0F2AB4959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2700" y="3790950"/>
          <a:ext cx="1762371" cy="30960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1</xdr:row>
      <xdr:rowOff>19050</xdr:rowOff>
    </xdr:from>
    <xdr:to>
      <xdr:col>12</xdr:col>
      <xdr:colOff>230000</xdr:colOff>
      <xdr:row>9</xdr:row>
      <xdr:rowOff>143105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FF40BB-AF44-243E-B320-29CC65163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209550"/>
          <a:ext cx="10031225" cy="1648055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18</xdr:row>
      <xdr:rowOff>133350</xdr:rowOff>
    </xdr:from>
    <xdr:to>
      <xdr:col>5</xdr:col>
      <xdr:colOff>1790971</xdr:colOff>
      <xdr:row>38</xdr:row>
      <xdr:rowOff>124355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2AD777-F847-C75F-864A-B9D729322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0" y="3562350"/>
          <a:ext cx="1943371" cy="38010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171450</xdr:rowOff>
    </xdr:from>
    <xdr:to>
      <xdr:col>16</xdr:col>
      <xdr:colOff>1387</xdr:colOff>
      <xdr:row>4</xdr:row>
      <xdr:rowOff>47714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BF01D9-67EA-C737-8BED-65F8AD1F7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71450"/>
          <a:ext cx="9935962" cy="638264"/>
        </a:xfrm>
        <a:prstGeom prst="rect">
          <a:avLst/>
        </a:prstGeom>
      </xdr:spPr>
    </xdr:pic>
    <xdr:clientData/>
  </xdr:twoCellAnchor>
  <xdr:twoCellAnchor editAs="oneCell">
    <xdr:from>
      <xdr:col>5</xdr:col>
      <xdr:colOff>581025</xdr:colOff>
      <xdr:row>11</xdr:row>
      <xdr:rowOff>123825</xdr:rowOff>
    </xdr:from>
    <xdr:to>
      <xdr:col>9</xdr:col>
      <xdr:colOff>19312</xdr:colOff>
      <xdr:row>28</xdr:row>
      <xdr:rowOff>9961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338231-F8A1-9D41-97DD-61F840CAA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0075" y="2219325"/>
          <a:ext cx="1876687" cy="3124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L24"/>
  <sheetViews>
    <sheetView workbookViewId="0">
      <selection activeCell="D27" sqref="D27"/>
    </sheetView>
  </sheetViews>
  <sheetFormatPr defaultRowHeight="15" x14ac:dyDescent="0.25"/>
  <cols>
    <col min="1" max="1" width="11.5703125" customWidth="1"/>
    <col min="8" max="8" width="10.140625" customWidth="1"/>
  </cols>
  <sheetData>
    <row r="8" spans="1:12" x14ac:dyDescent="0.25">
      <c r="B8" t="s">
        <v>0</v>
      </c>
    </row>
    <row r="9" spans="1:12" x14ac:dyDescent="0.25">
      <c r="B9" t="s">
        <v>10</v>
      </c>
      <c r="C9" s="1" t="s">
        <v>11</v>
      </c>
    </row>
    <row r="10" spans="1:12" x14ac:dyDescent="0.25">
      <c r="B10" t="s">
        <v>9</v>
      </c>
    </row>
    <row r="11" spans="1:12" x14ac:dyDescent="0.25">
      <c r="B11" s="2" t="s">
        <v>5</v>
      </c>
      <c r="C11" s="2" t="s">
        <v>6</v>
      </c>
      <c r="D11" s="2" t="s">
        <v>7</v>
      </c>
      <c r="E11" s="2" t="s">
        <v>8</v>
      </c>
      <c r="K11" s="1" t="s">
        <v>1</v>
      </c>
      <c r="L11">
        <v>0</v>
      </c>
    </row>
    <row r="12" spans="1:12" x14ac:dyDescent="0.25">
      <c r="A12" t="s">
        <v>21</v>
      </c>
      <c r="B12" t="s">
        <v>14</v>
      </c>
      <c r="C12" t="s">
        <v>16</v>
      </c>
      <c r="D12" t="s">
        <v>12</v>
      </c>
      <c r="E12" t="s">
        <v>13</v>
      </c>
      <c r="F12" t="s">
        <v>25</v>
      </c>
      <c r="K12" s="1" t="s">
        <v>2</v>
      </c>
      <c r="L12">
        <v>0</v>
      </c>
    </row>
    <row r="13" spans="1:12" x14ac:dyDescent="0.25">
      <c r="E13" t="s">
        <v>13</v>
      </c>
      <c r="K13" s="1" t="s">
        <v>3</v>
      </c>
      <c r="L13">
        <v>1</v>
      </c>
    </row>
    <row r="14" spans="1:12" x14ac:dyDescent="0.25">
      <c r="B14" t="s">
        <v>15</v>
      </c>
      <c r="C14" t="s">
        <v>15</v>
      </c>
      <c r="D14" t="s">
        <v>15</v>
      </c>
      <c r="E14" t="s">
        <v>15</v>
      </c>
      <c r="K14" s="1" t="s">
        <v>4</v>
      </c>
      <c r="L14">
        <v>1</v>
      </c>
    </row>
    <row r="15" spans="1:12" x14ac:dyDescent="0.25">
      <c r="A15" t="s">
        <v>22</v>
      </c>
      <c r="B15" s="3" t="s">
        <v>17</v>
      </c>
      <c r="C15" s="3" t="s">
        <v>20</v>
      </c>
      <c r="D15" s="3" t="s">
        <v>18</v>
      </c>
      <c r="E15" s="3" t="s">
        <v>20</v>
      </c>
      <c r="F15" s="4" t="s">
        <v>24</v>
      </c>
    </row>
    <row r="16" spans="1:12" x14ac:dyDescent="0.25">
      <c r="A16" t="s">
        <v>23</v>
      </c>
      <c r="B16" s="3"/>
      <c r="C16" s="3"/>
      <c r="D16" s="3"/>
      <c r="E16" s="3" t="s">
        <v>19</v>
      </c>
    </row>
    <row r="17" spans="1:12" x14ac:dyDescent="0.25">
      <c r="C17" s="2"/>
    </row>
    <row r="18" spans="1:12" x14ac:dyDescent="0.25">
      <c r="A18" s="22" t="s">
        <v>26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1:12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</row>
    <row r="22" spans="1:12" x14ac:dyDescent="0.25">
      <c r="A22" t="s">
        <v>29</v>
      </c>
      <c r="C22" t="s">
        <v>30</v>
      </c>
    </row>
    <row r="23" spans="1:12" x14ac:dyDescent="0.25">
      <c r="A23" t="s">
        <v>27</v>
      </c>
      <c r="C23" t="s">
        <v>31</v>
      </c>
    </row>
    <row r="24" spans="1:12" x14ac:dyDescent="0.25">
      <c r="A24" t="s">
        <v>28</v>
      </c>
    </row>
  </sheetData>
  <mergeCells count="1">
    <mergeCell ref="A18:L2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C9F4-0733-475B-8B82-A6D90CB093FD}">
  <dimension ref="B11:J18"/>
  <sheetViews>
    <sheetView workbookViewId="0">
      <selection activeCell="G24" sqref="G24"/>
    </sheetView>
  </sheetViews>
  <sheetFormatPr defaultRowHeight="15" x14ac:dyDescent="0.25"/>
  <cols>
    <col min="7" max="7" width="10.28515625" customWidth="1"/>
    <col min="8" max="8" width="10.7109375" bestFit="1" customWidth="1"/>
    <col min="9" max="9" width="16.7109375" customWidth="1"/>
    <col min="10" max="10" width="20.7109375" customWidth="1"/>
  </cols>
  <sheetData>
    <row r="11" spans="2:10" x14ac:dyDescent="0.25">
      <c r="G11" t="s">
        <v>112</v>
      </c>
      <c r="H11" t="s">
        <v>111</v>
      </c>
    </row>
    <row r="12" spans="2:10" x14ac:dyDescent="0.25">
      <c r="B12" s="2" t="s">
        <v>67</v>
      </c>
      <c r="C12" s="2" t="s">
        <v>68</v>
      </c>
      <c r="D12" s="2" t="s">
        <v>69</v>
      </c>
      <c r="E12" s="2" t="s">
        <v>87</v>
      </c>
      <c r="G12" t="s">
        <v>113</v>
      </c>
      <c r="H12" t="s">
        <v>114</v>
      </c>
    </row>
    <row r="13" spans="2:10" x14ac:dyDescent="0.25">
      <c r="B13" t="s">
        <v>79</v>
      </c>
      <c r="C13" t="s">
        <v>79</v>
      </c>
      <c r="D13" t="s">
        <v>89</v>
      </c>
      <c r="E13" t="s">
        <v>89</v>
      </c>
    </row>
    <row r="14" spans="2:10" x14ac:dyDescent="0.25">
      <c r="B14" t="s">
        <v>41</v>
      </c>
      <c r="C14" t="s">
        <v>41</v>
      </c>
      <c r="D14" t="s">
        <v>41</v>
      </c>
      <c r="E14" t="s">
        <v>41</v>
      </c>
      <c r="G14" s="2" t="s">
        <v>7</v>
      </c>
      <c r="H14">
        <v>3</v>
      </c>
      <c r="I14" t="s">
        <v>116</v>
      </c>
    </row>
    <row r="15" spans="2:10" x14ac:dyDescent="0.25">
      <c r="G15" s="2" t="s">
        <v>115</v>
      </c>
      <c r="H15">
        <v>1</v>
      </c>
    </row>
    <row r="16" spans="2:10" x14ac:dyDescent="0.25">
      <c r="B16" t="s">
        <v>15</v>
      </c>
      <c r="C16" t="s">
        <v>15</v>
      </c>
      <c r="D16" t="s">
        <v>15</v>
      </c>
      <c r="E16" t="s">
        <v>15</v>
      </c>
      <c r="G16" s="2" t="s">
        <v>90</v>
      </c>
      <c r="H16">
        <v>0</v>
      </c>
      <c r="I16" t="s">
        <v>117</v>
      </c>
      <c r="J16" t="s">
        <v>118</v>
      </c>
    </row>
    <row r="17" spans="2:5" x14ac:dyDescent="0.25">
      <c r="B17" t="s">
        <v>46</v>
      </c>
      <c r="C17" t="s">
        <v>46</v>
      </c>
      <c r="D17" t="s">
        <v>46</v>
      </c>
      <c r="E17" t="s">
        <v>46</v>
      </c>
    </row>
    <row r="18" spans="2:5" x14ac:dyDescent="0.25">
      <c r="B18" t="s">
        <v>91</v>
      </c>
      <c r="C18" t="s">
        <v>91</v>
      </c>
      <c r="D18" t="s">
        <v>107</v>
      </c>
      <c r="E18" t="s">
        <v>107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A133-82A6-4FF6-B603-36001035F6B4}">
  <dimension ref="C3:U28"/>
  <sheetViews>
    <sheetView workbookViewId="0">
      <selection activeCell="T5" sqref="T5"/>
    </sheetView>
  </sheetViews>
  <sheetFormatPr defaultRowHeight="15" x14ac:dyDescent="0.25"/>
  <cols>
    <col min="4" max="4" width="10.7109375" customWidth="1"/>
    <col min="21" max="21" width="12.42578125" customWidth="1"/>
  </cols>
  <sheetData>
    <row r="3" spans="20:21" x14ac:dyDescent="0.25">
      <c r="T3" s="7" t="s">
        <v>140</v>
      </c>
      <c r="U3" s="7"/>
    </row>
    <row r="4" spans="20:21" x14ac:dyDescent="0.25">
      <c r="T4" t="s">
        <v>141</v>
      </c>
    </row>
    <row r="18" spans="3:10" x14ac:dyDescent="0.25">
      <c r="C18" t="s">
        <v>67</v>
      </c>
      <c r="D18" t="s">
        <v>119</v>
      </c>
      <c r="E18" t="s">
        <v>87</v>
      </c>
      <c r="I18" t="s">
        <v>120</v>
      </c>
      <c r="J18">
        <v>3</v>
      </c>
    </row>
    <row r="19" spans="3:10" x14ac:dyDescent="0.25">
      <c r="C19" t="s">
        <v>126</v>
      </c>
      <c r="D19" t="s">
        <v>128</v>
      </c>
      <c r="E19" t="s">
        <v>131</v>
      </c>
      <c r="I19" t="s">
        <v>122</v>
      </c>
      <c r="J19">
        <v>3</v>
      </c>
    </row>
    <row r="20" spans="3:10" x14ac:dyDescent="0.25">
      <c r="C20" t="s">
        <v>127</v>
      </c>
      <c r="D20" t="s">
        <v>127</v>
      </c>
      <c r="E20" t="s">
        <v>130</v>
      </c>
      <c r="I20" t="s">
        <v>121</v>
      </c>
      <c r="J20">
        <v>1</v>
      </c>
    </row>
    <row r="21" spans="3:10" x14ac:dyDescent="0.25">
      <c r="C21" t="s">
        <v>133</v>
      </c>
      <c r="D21" t="s">
        <v>133</v>
      </c>
      <c r="I21" t="s">
        <v>123</v>
      </c>
      <c r="J21">
        <v>1</v>
      </c>
    </row>
    <row r="22" spans="3:10" x14ac:dyDescent="0.25">
      <c r="C22" t="s">
        <v>134</v>
      </c>
      <c r="D22" t="s">
        <v>134</v>
      </c>
      <c r="I22" t="s">
        <v>124</v>
      </c>
      <c r="J22">
        <v>0</v>
      </c>
    </row>
    <row r="23" spans="3:10" x14ac:dyDescent="0.25">
      <c r="C23" t="s">
        <v>135</v>
      </c>
      <c r="D23" t="s">
        <v>139</v>
      </c>
      <c r="I23" t="s">
        <v>125</v>
      </c>
      <c r="J23">
        <v>0</v>
      </c>
    </row>
    <row r="24" spans="3:10" x14ac:dyDescent="0.25">
      <c r="D24" t="s">
        <v>129</v>
      </c>
    </row>
    <row r="25" spans="3:10" x14ac:dyDescent="0.25">
      <c r="D25" t="s">
        <v>130</v>
      </c>
    </row>
    <row r="26" spans="3:10" x14ac:dyDescent="0.25">
      <c r="D26" t="s">
        <v>132</v>
      </c>
      <c r="E26" t="s">
        <v>132</v>
      </c>
    </row>
    <row r="27" spans="3:10" x14ac:dyDescent="0.25">
      <c r="D27" t="s">
        <v>136</v>
      </c>
      <c r="E27" t="s">
        <v>136</v>
      </c>
    </row>
    <row r="28" spans="3:10" x14ac:dyDescent="0.25">
      <c r="D28" t="s">
        <v>137</v>
      </c>
      <c r="E28" t="s">
        <v>138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BA925-BF6E-4375-820E-8F52F6496DF2}">
  <dimension ref="C10:M14"/>
  <sheetViews>
    <sheetView workbookViewId="0">
      <selection activeCell="F12" sqref="F12"/>
    </sheetView>
  </sheetViews>
  <sheetFormatPr defaultRowHeight="15" x14ac:dyDescent="0.25"/>
  <cols>
    <col min="5" max="5" width="14.140625" customWidth="1"/>
    <col min="6" max="6" width="11.85546875" customWidth="1"/>
    <col min="8" max="8" width="10.7109375" customWidth="1"/>
    <col min="15" max="15" width="10.5703125" customWidth="1"/>
  </cols>
  <sheetData>
    <row r="10" spans="3:13" x14ac:dyDescent="0.25">
      <c r="C10" t="s">
        <v>79</v>
      </c>
      <c r="D10" t="s">
        <v>89</v>
      </c>
      <c r="F10" t="s">
        <v>72</v>
      </c>
      <c r="G10">
        <v>1</v>
      </c>
      <c r="H10" t="s">
        <v>144</v>
      </c>
      <c r="I10" t="s">
        <v>148</v>
      </c>
      <c r="M10" t="s">
        <v>149</v>
      </c>
    </row>
    <row r="11" spans="3:13" x14ac:dyDescent="0.25">
      <c r="C11" t="s">
        <v>80</v>
      </c>
      <c r="D11" t="s">
        <v>80</v>
      </c>
      <c r="F11" t="s">
        <v>7</v>
      </c>
      <c r="G11">
        <v>10</v>
      </c>
      <c r="I11" t="s">
        <v>147</v>
      </c>
      <c r="M11" t="s">
        <v>150</v>
      </c>
    </row>
    <row r="12" spans="3:13" x14ac:dyDescent="0.25">
      <c r="C12" t="s">
        <v>142</v>
      </c>
      <c r="D12" t="s">
        <v>143</v>
      </c>
      <c r="F12" t="s">
        <v>90</v>
      </c>
      <c r="G12">
        <v>0</v>
      </c>
      <c r="H12" t="s">
        <v>145</v>
      </c>
      <c r="I12" t="s">
        <v>146</v>
      </c>
    </row>
    <row r="13" spans="3:13" x14ac:dyDescent="0.25">
      <c r="C13" t="s">
        <v>81</v>
      </c>
      <c r="D13" t="s">
        <v>81</v>
      </c>
    </row>
    <row r="14" spans="3:13" x14ac:dyDescent="0.25">
      <c r="C14" t="s">
        <v>91</v>
      </c>
      <c r="D14" t="s">
        <v>107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6977-A869-404A-B235-0AB41BA3ACB6}">
  <dimension ref="D19:M38"/>
  <sheetViews>
    <sheetView topLeftCell="A7" zoomScale="130" zoomScaleNormal="130" workbookViewId="0">
      <selection activeCell="F22" sqref="F22"/>
    </sheetView>
  </sheetViews>
  <sheetFormatPr defaultRowHeight="15" x14ac:dyDescent="0.25"/>
  <cols>
    <col min="4" max="4" width="25.85546875" customWidth="1"/>
    <col min="5" max="5" width="30.5703125" customWidth="1"/>
    <col min="6" max="6" width="27" customWidth="1"/>
    <col min="7" max="7" width="27.5703125" customWidth="1"/>
    <col min="11" max="11" width="25.42578125" customWidth="1"/>
  </cols>
  <sheetData>
    <row r="19" spans="4:13" x14ac:dyDescent="0.25">
      <c r="D19" s="7" t="s">
        <v>169</v>
      </c>
      <c r="E19" s="11" t="s">
        <v>172</v>
      </c>
    </row>
    <row r="20" spans="4:13" x14ac:dyDescent="0.25">
      <c r="D20" s="9" t="s">
        <v>167</v>
      </c>
      <c r="E20" s="12" t="s">
        <v>168</v>
      </c>
      <c r="I20" t="s">
        <v>154</v>
      </c>
      <c r="J20">
        <v>10</v>
      </c>
      <c r="K20" t="s">
        <v>166</v>
      </c>
    </row>
    <row r="21" spans="4:13" x14ac:dyDescent="0.25">
      <c r="D21" s="10" t="s">
        <v>168</v>
      </c>
      <c r="I21" t="s">
        <v>159</v>
      </c>
      <c r="J21">
        <v>1</v>
      </c>
      <c r="K21" t="s">
        <v>158</v>
      </c>
      <c r="L21" s="8" t="s">
        <v>155</v>
      </c>
      <c r="M21">
        <v>1</v>
      </c>
    </row>
    <row r="22" spans="4:13" x14ac:dyDescent="0.25">
      <c r="D22" t="s">
        <v>151</v>
      </c>
      <c r="E22" t="s">
        <v>183</v>
      </c>
      <c r="I22" t="s">
        <v>160</v>
      </c>
      <c r="J22">
        <v>1</v>
      </c>
      <c r="K22" t="s">
        <v>157</v>
      </c>
      <c r="L22">
        <v>1</v>
      </c>
      <c r="M22">
        <v>2</v>
      </c>
    </row>
    <row r="23" spans="4:13" x14ac:dyDescent="0.25">
      <c r="D23" s="10" t="s">
        <v>170</v>
      </c>
      <c r="E23" s="12" t="s">
        <v>170</v>
      </c>
      <c r="I23" t="s">
        <v>156</v>
      </c>
      <c r="J23">
        <v>2</v>
      </c>
      <c r="K23" t="s">
        <v>165</v>
      </c>
    </row>
    <row r="24" spans="4:13" x14ac:dyDescent="0.25">
      <c r="D24" s="11" t="s">
        <v>171</v>
      </c>
      <c r="E24" s="9" t="s">
        <v>173</v>
      </c>
      <c r="I24" t="s">
        <v>161</v>
      </c>
      <c r="J24">
        <v>0</v>
      </c>
      <c r="K24" t="s">
        <v>163</v>
      </c>
    </row>
    <row r="25" spans="4:13" x14ac:dyDescent="0.25">
      <c r="F25" s="13" t="s">
        <v>172</v>
      </c>
      <c r="G25" s="14" t="s">
        <v>174</v>
      </c>
      <c r="I25" t="s">
        <v>162</v>
      </c>
      <c r="J25">
        <v>0</v>
      </c>
      <c r="K25" t="s">
        <v>164</v>
      </c>
    </row>
    <row r="26" spans="4:13" x14ac:dyDescent="0.25">
      <c r="F26" s="15" t="s">
        <v>175</v>
      </c>
      <c r="G26" s="9" t="s">
        <v>167</v>
      </c>
    </row>
    <row r="27" spans="4:13" x14ac:dyDescent="0.25">
      <c r="G27" s="16" t="s">
        <v>175</v>
      </c>
    </row>
    <row r="28" spans="4:13" x14ac:dyDescent="0.25">
      <c r="F28" t="s">
        <v>153</v>
      </c>
      <c r="G28" t="s">
        <v>152</v>
      </c>
    </row>
    <row r="29" spans="4:13" x14ac:dyDescent="0.25">
      <c r="F29" s="15" t="s">
        <v>176</v>
      </c>
      <c r="G29" s="16" t="s">
        <v>176</v>
      </c>
    </row>
    <row r="30" spans="4:13" x14ac:dyDescent="0.25">
      <c r="F30" s="9" t="s">
        <v>173</v>
      </c>
      <c r="G30" s="7" t="s">
        <v>177</v>
      </c>
    </row>
    <row r="31" spans="4:13" x14ac:dyDescent="0.25">
      <c r="F31" s="14" t="s">
        <v>178</v>
      </c>
      <c r="G31" s="13" t="s">
        <v>171</v>
      </c>
    </row>
    <row r="37" spans="6:7" x14ac:dyDescent="0.25">
      <c r="F37" t="s">
        <v>179</v>
      </c>
      <c r="G37" t="s">
        <v>180</v>
      </c>
    </row>
    <row r="38" spans="6:7" x14ac:dyDescent="0.25">
      <c r="F38" t="s">
        <v>182</v>
      </c>
      <c r="G38" t="s">
        <v>181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D5B1-4139-411B-A67C-60597B63BA20}">
  <dimension ref="D30:O44"/>
  <sheetViews>
    <sheetView topLeftCell="A10" workbookViewId="0">
      <selection activeCell="J33" sqref="J33"/>
    </sheetView>
  </sheetViews>
  <sheetFormatPr defaultRowHeight="15" x14ac:dyDescent="0.25"/>
  <cols>
    <col min="14" max="14" width="21.5703125" customWidth="1"/>
  </cols>
  <sheetData>
    <row r="30" spans="4:14" x14ac:dyDescent="0.25">
      <c r="L30" t="s">
        <v>204</v>
      </c>
      <c r="M30">
        <v>0</v>
      </c>
      <c r="N30" t="s">
        <v>206</v>
      </c>
    </row>
    <row r="31" spans="4:14" x14ac:dyDescent="0.25">
      <c r="D31" t="s">
        <v>184</v>
      </c>
      <c r="E31" t="s">
        <v>185</v>
      </c>
      <c r="F31" t="s">
        <v>186</v>
      </c>
      <c r="G31" t="s">
        <v>187</v>
      </c>
      <c r="H31" t="s">
        <v>189</v>
      </c>
      <c r="L31" t="s">
        <v>205</v>
      </c>
      <c r="M31">
        <v>0</v>
      </c>
      <c r="N31" t="s">
        <v>207</v>
      </c>
    </row>
    <row r="32" spans="4:14" x14ac:dyDescent="0.25">
      <c r="D32" s="7" t="s">
        <v>208</v>
      </c>
      <c r="E32" s="7" t="s">
        <v>223</v>
      </c>
      <c r="F32" s="7" t="s">
        <v>217</v>
      </c>
      <c r="G32" s="7" t="s">
        <v>219</v>
      </c>
      <c r="H32" s="9" t="s">
        <v>213</v>
      </c>
      <c r="L32" t="s">
        <v>197</v>
      </c>
      <c r="M32">
        <v>15</v>
      </c>
      <c r="N32" t="s">
        <v>188</v>
      </c>
    </row>
    <row r="33" spans="4:15" x14ac:dyDescent="0.25">
      <c r="D33" s="7" t="s">
        <v>209</v>
      </c>
      <c r="E33" s="7" t="s">
        <v>227</v>
      </c>
      <c r="F33" s="17" t="s">
        <v>216</v>
      </c>
      <c r="G33" s="17" t="s">
        <v>220</v>
      </c>
      <c r="H33" s="9" t="s">
        <v>213</v>
      </c>
      <c r="L33" t="s">
        <v>198</v>
      </c>
      <c r="M33">
        <v>15</v>
      </c>
      <c r="N33" t="s">
        <v>188</v>
      </c>
    </row>
    <row r="34" spans="4:15" x14ac:dyDescent="0.25">
      <c r="D34" t="s">
        <v>15</v>
      </c>
      <c r="E34" t="s">
        <v>15</v>
      </c>
      <c r="F34" s="17" t="s">
        <v>209</v>
      </c>
      <c r="G34" s="17" t="s">
        <v>227</v>
      </c>
      <c r="H34" s="18" t="s">
        <v>214</v>
      </c>
      <c r="L34" t="s">
        <v>200</v>
      </c>
      <c r="M34">
        <v>1</v>
      </c>
      <c r="N34" t="s">
        <v>201</v>
      </c>
    </row>
    <row r="35" spans="4:15" x14ac:dyDescent="0.25">
      <c r="D35" s="7" t="s">
        <v>210</v>
      </c>
      <c r="E35" s="7" t="s">
        <v>228</v>
      </c>
      <c r="F35" s="17" t="s">
        <v>214</v>
      </c>
      <c r="G35" s="17" t="s">
        <v>214</v>
      </c>
      <c r="H35" t="s">
        <v>15</v>
      </c>
      <c r="L35" t="s">
        <v>195</v>
      </c>
      <c r="M35">
        <v>1</v>
      </c>
      <c r="N35" t="s">
        <v>202</v>
      </c>
    </row>
    <row r="36" spans="4:15" x14ac:dyDescent="0.25">
      <c r="D36" s="7" t="s">
        <v>211</v>
      </c>
      <c r="E36" s="7" t="s">
        <v>222</v>
      </c>
      <c r="F36" t="s">
        <v>15</v>
      </c>
      <c r="G36" t="s">
        <v>15</v>
      </c>
      <c r="H36" s="18" t="s">
        <v>215</v>
      </c>
      <c r="L36" t="s">
        <v>193</v>
      </c>
      <c r="M36">
        <v>1</v>
      </c>
      <c r="N36" t="s">
        <v>191</v>
      </c>
    </row>
    <row r="37" spans="4:15" x14ac:dyDescent="0.25">
      <c r="F37" s="17" t="s">
        <v>210</v>
      </c>
      <c r="G37" s="17" t="s">
        <v>228</v>
      </c>
      <c r="H37" s="17" t="s">
        <v>225</v>
      </c>
      <c r="L37" t="s">
        <v>194</v>
      </c>
      <c r="M37">
        <v>1</v>
      </c>
      <c r="N37" t="s">
        <v>192</v>
      </c>
      <c r="O37" t="s">
        <v>196</v>
      </c>
    </row>
    <row r="38" spans="4:15" x14ac:dyDescent="0.25">
      <c r="F38" s="17" t="s">
        <v>215</v>
      </c>
      <c r="G38" s="17" t="s">
        <v>215</v>
      </c>
      <c r="H38" s="17" t="s">
        <v>226</v>
      </c>
      <c r="L38" t="s">
        <v>212</v>
      </c>
      <c r="M38">
        <v>0</v>
      </c>
      <c r="N38" t="s">
        <v>190</v>
      </c>
    </row>
    <row r="39" spans="4:15" x14ac:dyDescent="0.25">
      <c r="F39" s="7" t="s">
        <v>218</v>
      </c>
      <c r="G39" s="7" t="s">
        <v>221</v>
      </c>
      <c r="L39" t="s">
        <v>199</v>
      </c>
      <c r="M39">
        <v>1</v>
      </c>
      <c r="N39" t="s">
        <v>203</v>
      </c>
    </row>
    <row r="40" spans="4:15" x14ac:dyDescent="0.25">
      <c r="F40" s="9" t="s">
        <v>224</v>
      </c>
      <c r="G40" s="9" t="s">
        <v>224</v>
      </c>
    </row>
    <row r="44" spans="4:15" x14ac:dyDescent="0.25">
      <c r="G44" t="s">
        <v>229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62FF2-575F-4DED-B1B8-23CE77AF3083}">
  <dimension ref="D19:K24"/>
  <sheetViews>
    <sheetView workbookViewId="0">
      <selection activeCell="H24" sqref="H24"/>
    </sheetView>
  </sheetViews>
  <sheetFormatPr defaultRowHeight="15" x14ac:dyDescent="0.25"/>
  <sheetData>
    <row r="19" spans="4:11" x14ac:dyDescent="0.25">
      <c r="D19" t="s">
        <v>90</v>
      </c>
      <c r="E19" t="s">
        <v>72</v>
      </c>
      <c r="F19" t="s">
        <v>230</v>
      </c>
      <c r="I19" t="s">
        <v>232</v>
      </c>
      <c r="J19">
        <v>1</v>
      </c>
      <c r="K19" t="s">
        <v>235</v>
      </c>
    </row>
    <row r="20" spans="4:11" x14ac:dyDescent="0.25">
      <c r="D20" t="s">
        <v>236</v>
      </c>
      <c r="E20" t="s">
        <v>236</v>
      </c>
      <c r="F20" t="s">
        <v>236</v>
      </c>
      <c r="I20" t="s">
        <v>233</v>
      </c>
      <c r="J20">
        <v>1</v>
      </c>
    </row>
    <row r="21" spans="4:11" x14ac:dyDescent="0.25">
      <c r="D21" t="s">
        <v>237</v>
      </c>
      <c r="E21" t="s">
        <v>238</v>
      </c>
      <c r="F21" t="s">
        <v>239</v>
      </c>
      <c r="I21" t="s">
        <v>234</v>
      </c>
      <c r="J21">
        <v>2</v>
      </c>
    </row>
    <row r="22" spans="4:11" x14ac:dyDescent="0.25">
      <c r="D22" t="s">
        <v>15</v>
      </c>
      <c r="E22" t="s">
        <v>15</v>
      </c>
      <c r="F22" t="s">
        <v>15</v>
      </c>
      <c r="I22" t="s">
        <v>231</v>
      </c>
      <c r="J22">
        <v>10</v>
      </c>
    </row>
    <row r="23" spans="4:11" x14ac:dyDescent="0.25">
      <c r="D23" t="s">
        <v>241</v>
      </c>
      <c r="E23" t="s">
        <v>241</v>
      </c>
      <c r="F23" t="s">
        <v>241</v>
      </c>
    </row>
    <row r="24" spans="4:11" x14ac:dyDescent="0.25">
      <c r="D24" t="s">
        <v>240</v>
      </c>
      <c r="E24" t="s">
        <v>242</v>
      </c>
      <c r="F24" t="s">
        <v>243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6CE2-E3A7-481D-A4BD-15A008894925}">
  <dimension ref="B4:Q48"/>
  <sheetViews>
    <sheetView workbookViewId="0">
      <selection activeCell="L10" sqref="L10"/>
    </sheetView>
  </sheetViews>
  <sheetFormatPr defaultRowHeight="15" x14ac:dyDescent="0.25"/>
  <cols>
    <col min="2" max="2" width="10.85546875" customWidth="1"/>
    <col min="3" max="3" width="17.28515625" customWidth="1"/>
    <col min="4" max="4" width="18.140625" customWidth="1"/>
    <col min="5" max="5" width="19.7109375" customWidth="1"/>
    <col min="9" max="9" width="8.140625" customWidth="1"/>
    <col min="10" max="10" width="42.42578125" customWidth="1"/>
  </cols>
  <sheetData>
    <row r="4" spans="12:17" x14ac:dyDescent="0.25">
      <c r="L4" s="25" t="s">
        <v>279</v>
      </c>
      <c r="M4" s="25"/>
      <c r="N4" s="25"/>
      <c r="O4" s="25"/>
      <c r="P4" s="25"/>
      <c r="Q4" s="25"/>
    </row>
    <row r="30" spans="2:14" x14ac:dyDescent="0.25">
      <c r="B30" t="s">
        <v>247</v>
      </c>
      <c r="C30" t="s">
        <v>248</v>
      </c>
      <c r="D30" t="s">
        <v>249</v>
      </c>
      <c r="E30" t="s">
        <v>250</v>
      </c>
    </row>
    <row r="31" spans="2:14" x14ac:dyDescent="0.25">
      <c r="B31" t="s">
        <v>269</v>
      </c>
      <c r="C31" t="s">
        <v>257</v>
      </c>
      <c r="D31" t="s">
        <v>253</v>
      </c>
      <c r="E31" t="s">
        <v>267</v>
      </c>
      <c r="H31" t="s">
        <v>119</v>
      </c>
      <c r="I31">
        <v>3</v>
      </c>
      <c r="J31" t="s">
        <v>256</v>
      </c>
      <c r="L31" t="s">
        <v>6</v>
      </c>
      <c r="M31" t="s">
        <v>259</v>
      </c>
      <c r="N31" t="s">
        <v>260</v>
      </c>
    </row>
    <row r="32" spans="2:14" x14ac:dyDescent="0.25">
      <c r="C32" t="s">
        <v>255</v>
      </c>
      <c r="D32" t="s">
        <v>257</v>
      </c>
      <c r="H32" t="s">
        <v>244</v>
      </c>
      <c r="I32">
        <v>10</v>
      </c>
      <c r="J32" t="s">
        <v>252</v>
      </c>
      <c r="N32" t="s">
        <v>277</v>
      </c>
    </row>
    <row r="33" spans="2:12" x14ac:dyDescent="0.25">
      <c r="C33" t="s">
        <v>258</v>
      </c>
      <c r="D33" t="s">
        <v>258</v>
      </c>
      <c r="H33" t="s">
        <v>251</v>
      </c>
      <c r="I33">
        <v>0</v>
      </c>
      <c r="J33" t="s">
        <v>246</v>
      </c>
    </row>
    <row r="34" spans="2:12" x14ac:dyDescent="0.25">
      <c r="B34" t="s">
        <v>15</v>
      </c>
      <c r="C34" t="s">
        <v>15</v>
      </c>
      <c r="D34" t="s">
        <v>15</v>
      </c>
      <c r="E34" t="s">
        <v>15</v>
      </c>
      <c r="H34" t="s">
        <v>245</v>
      </c>
      <c r="I34">
        <v>1</v>
      </c>
      <c r="J34" t="s">
        <v>254</v>
      </c>
    </row>
    <row r="35" spans="2:12" x14ac:dyDescent="0.25">
      <c r="B35" t="s">
        <v>262</v>
      </c>
      <c r="C35" t="s">
        <v>261</v>
      </c>
      <c r="D35" t="s">
        <v>261</v>
      </c>
      <c r="E35" t="s">
        <v>263</v>
      </c>
      <c r="H35" t="s">
        <v>264</v>
      </c>
      <c r="I35">
        <v>0</v>
      </c>
      <c r="J35" t="s">
        <v>265</v>
      </c>
      <c r="L35" t="s">
        <v>278</v>
      </c>
    </row>
    <row r="36" spans="2:12" x14ac:dyDescent="0.25">
      <c r="C36" t="s">
        <v>262</v>
      </c>
      <c r="D36" t="s">
        <v>268</v>
      </c>
      <c r="H36" t="s">
        <v>270</v>
      </c>
      <c r="I36">
        <v>0</v>
      </c>
      <c r="J36" t="s">
        <v>271</v>
      </c>
    </row>
    <row r="37" spans="2:12" x14ac:dyDescent="0.25">
      <c r="C37" t="s">
        <v>266</v>
      </c>
      <c r="D37" t="s">
        <v>272</v>
      </c>
    </row>
    <row r="39" spans="2:12" x14ac:dyDescent="0.25">
      <c r="B39" t="s">
        <v>248</v>
      </c>
      <c r="C39" t="s">
        <v>247</v>
      </c>
    </row>
    <row r="40" spans="2:12" x14ac:dyDescent="0.25">
      <c r="B40" s="7" t="s">
        <v>257</v>
      </c>
      <c r="C40" s="19" t="s">
        <v>253</v>
      </c>
    </row>
    <row r="41" spans="2:12" x14ac:dyDescent="0.25">
      <c r="B41" s="17" t="s">
        <v>255</v>
      </c>
      <c r="C41" s="7" t="s">
        <v>257</v>
      </c>
    </row>
    <row r="42" spans="2:12" x14ac:dyDescent="0.25">
      <c r="B42" t="s">
        <v>273</v>
      </c>
      <c r="C42" t="s">
        <v>258</v>
      </c>
    </row>
    <row r="43" spans="2:12" x14ac:dyDescent="0.25">
      <c r="B43" t="s">
        <v>258</v>
      </c>
      <c r="C43" t="s">
        <v>274</v>
      </c>
    </row>
    <row r="44" spans="2:12" x14ac:dyDescent="0.25">
      <c r="B44" t="s">
        <v>274</v>
      </c>
      <c r="C44" t="s">
        <v>261</v>
      </c>
    </row>
    <row r="45" spans="2:12" x14ac:dyDescent="0.25">
      <c r="B45" t="s">
        <v>261</v>
      </c>
      <c r="C45" s="17" t="s">
        <v>268</v>
      </c>
    </row>
    <row r="46" spans="2:12" x14ac:dyDescent="0.25">
      <c r="B46" s="7" t="s">
        <v>262</v>
      </c>
      <c r="C46" t="s">
        <v>276</v>
      </c>
    </row>
    <row r="47" spans="2:12" x14ac:dyDescent="0.25">
      <c r="B47" t="s">
        <v>275</v>
      </c>
      <c r="C47" s="7" t="s">
        <v>262</v>
      </c>
    </row>
    <row r="48" spans="2:12" x14ac:dyDescent="0.25">
      <c r="B48" s="19" t="s">
        <v>263</v>
      </c>
    </row>
  </sheetData>
  <mergeCells count="1">
    <mergeCell ref="L4:Q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8B79-7953-4611-AEF9-AFA3C54C834B}">
  <dimension ref="C13:N18"/>
  <sheetViews>
    <sheetView topLeftCell="A4" workbookViewId="0">
      <selection activeCell="I21" sqref="I21"/>
    </sheetView>
  </sheetViews>
  <sheetFormatPr defaultRowHeight="15" x14ac:dyDescent="0.25"/>
  <cols>
    <col min="3" max="3" width="21.7109375" customWidth="1"/>
    <col min="4" max="4" width="25.28515625" customWidth="1"/>
    <col min="5" max="5" width="18.7109375" customWidth="1"/>
    <col min="9" max="9" width="37.42578125" customWidth="1"/>
  </cols>
  <sheetData>
    <row r="13" spans="3:14" x14ac:dyDescent="0.25">
      <c r="C13" t="s">
        <v>204</v>
      </c>
      <c r="D13" t="s">
        <v>205</v>
      </c>
      <c r="E13" t="s">
        <v>286</v>
      </c>
      <c r="G13" t="s">
        <v>245</v>
      </c>
      <c r="H13">
        <v>1</v>
      </c>
      <c r="I13" t="s">
        <v>287</v>
      </c>
      <c r="L13" t="s">
        <v>280</v>
      </c>
      <c r="N13" t="s">
        <v>204</v>
      </c>
    </row>
    <row r="14" spans="3:14" x14ac:dyDescent="0.25">
      <c r="C14" t="s">
        <v>288</v>
      </c>
      <c r="D14" t="s">
        <v>100</v>
      </c>
      <c r="E14" t="s">
        <v>103</v>
      </c>
      <c r="G14" t="s">
        <v>98</v>
      </c>
      <c r="H14">
        <v>0</v>
      </c>
      <c r="I14" t="s">
        <v>291</v>
      </c>
      <c r="L14" t="s">
        <v>281</v>
      </c>
      <c r="N14" t="s">
        <v>205</v>
      </c>
    </row>
    <row r="15" spans="3:14" x14ac:dyDescent="0.25">
      <c r="C15" t="s">
        <v>258</v>
      </c>
      <c r="D15" t="s">
        <v>258</v>
      </c>
      <c r="E15" t="s">
        <v>258</v>
      </c>
      <c r="G15" t="s">
        <v>99</v>
      </c>
      <c r="H15">
        <v>0</v>
      </c>
      <c r="I15" t="s">
        <v>292</v>
      </c>
      <c r="L15" t="s">
        <v>282</v>
      </c>
      <c r="N15" t="s">
        <v>286</v>
      </c>
    </row>
    <row r="16" spans="3:14" x14ac:dyDescent="0.25">
      <c r="C16" t="s">
        <v>280</v>
      </c>
      <c r="D16" t="s">
        <v>281</v>
      </c>
      <c r="E16" t="s">
        <v>282</v>
      </c>
      <c r="G16" t="s">
        <v>289</v>
      </c>
      <c r="H16">
        <v>1</v>
      </c>
      <c r="I16" t="s">
        <v>293</v>
      </c>
      <c r="L16" t="s">
        <v>284</v>
      </c>
    </row>
    <row r="17" spans="3:12" x14ac:dyDescent="0.25">
      <c r="C17" t="s">
        <v>261</v>
      </c>
      <c r="D17" t="s">
        <v>261</v>
      </c>
      <c r="E17" t="s">
        <v>261</v>
      </c>
      <c r="L17" t="s">
        <v>283</v>
      </c>
    </row>
    <row r="18" spans="3:12" x14ac:dyDescent="0.25">
      <c r="C18" t="s">
        <v>102</v>
      </c>
      <c r="D18" t="s">
        <v>101</v>
      </c>
      <c r="E18" t="s">
        <v>290</v>
      </c>
      <c r="I18" s="20" t="s">
        <v>294</v>
      </c>
      <c r="L18" t="s">
        <v>285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0B87-FD9D-4BA4-B504-04EAA8024DC7}">
  <dimension ref="C23:J38"/>
  <sheetViews>
    <sheetView workbookViewId="0">
      <selection activeCell="C35" sqref="C35"/>
    </sheetView>
  </sheetViews>
  <sheetFormatPr defaultRowHeight="15" x14ac:dyDescent="0.25"/>
  <cols>
    <col min="3" max="3" width="20.42578125" customWidth="1"/>
    <col min="4" max="4" width="23.28515625" customWidth="1"/>
    <col min="5" max="5" width="21.7109375" customWidth="1"/>
    <col min="9" max="9" width="24.28515625" customWidth="1"/>
    <col min="10" max="10" width="14.5703125" customWidth="1"/>
  </cols>
  <sheetData>
    <row r="23" spans="3:10" x14ac:dyDescent="0.25">
      <c r="E23" t="s">
        <v>295</v>
      </c>
      <c r="I23" t="s">
        <v>296</v>
      </c>
    </row>
    <row r="24" spans="3:10" x14ac:dyDescent="0.25">
      <c r="E24" t="s">
        <v>300</v>
      </c>
      <c r="I24" t="s">
        <v>297</v>
      </c>
      <c r="J24" t="s">
        <v>303</v>
      </c>
    </row>
    <row r="25" spans="3:10" x14ac:dyDescent="0.25">
      <c r="E25" t="s">
        <v>298</v>
      </c>
      <c r="I25" t="s">
        <v>301</v>
      </c>
    </row>
    <row r="26" spans="3:10" x14ac:dyDescent="0.25">
      <c r="E26" t="s">
        <v>299</v>
      </c>
      <c r="I26" t="s">
        <v>302</v>
      </c>
      <c r="J26" t="s">
        <v>303</v>
      </c>
    </row>
    <row r="29" spans="3:10" x14ac:dyDescent="0.25">
      <c r="C29" t="s">
        <v>119</v>
      </c>
      <c r="D29" t="s">
        <v>304</v>
      </c>
      <c r="E29" t="s">
        <v>305</v>
      </c>
      <c r="H29" t="s">
        <v>317</v>
      </c>
      <c r="I29">
        <v>3</v>
      </c>
      <c r="J29" t="s">
        <v>306</v>
      </c>
    </row>
    <row r="30" spans="3:10" x14ac:dyDescent="0.25">
      <c r="C30" t="s">
        <v>318</v>
      </c>
      <c r="D30" t="s">
        <v>78</v>
      </c>
      <c r="E30" t="s">
        <v>42</v>
      </c>
      <c r="H30" t="s">
        <v>8</v>
      </c>
      <c r="I30">
        <v>3</v>
      </c>
      <c r="J30" t="s">
        <v>307</v>
      </c>
    </row>
    <row r="31" spans="3:10" x14ac:dyDescent="0.25">
      <c r="C31" t="s">
        <v>296</v>
      </c>
      <c r="D31" t="s">
        <v>296</v>
      </c>
      <c r="E31" t="s">
        <v>296</v>
      </c>
      <c r="H31" t="s">
        <v>33</v>
      </c>
      <c r="I31">
        <v>2</v>
      </c>
      <c r="J31" t="s">
        <v>308</v>
      </c>
    </row>
    <row r="32" spans="3:10" x14ac:dyDescent="0.25">
      <c r="C32" t="s">
        <v>301</v>
      </c>
      <c r="D32" t="s">
        <v>313</v>
      </c>
      <c r="E32" t="s">
        <v>313</v>
      </c>
      <c r="H32" t="s">
        <v>309</v>
      </c>
      <c r="I32">
        <v>1</v>
      </c>
      <c r="J32" t="s">
        <v>312</v>
      </c>
    </row>
    <row r="33" spans="3:10" x14ac:dyDescent="0.25">
      <c r="C33" t="s">
        <v>319</v>
      </c>
      <c r="D33" t="s">
        <v>297</v>
      </c>
      <c r="E33" t="s">
        <v>297</v>
      </c>
      <c r="H33" t="s">
        <v>310</v>
      </c>
      <c r="I33">
        <v>1</v>
      </c>
      <c r="J33" t="s">
        <v>311</v>
      </c>
    </row>
    <row r="34" spans="3:10" x14ac:dyDescent="0.25">
      <c r="D34" t="s">
        <v>314</v>
      </c>
      <c r="E34" t="s">
        <v>314</v>
      </c>
    </row>
    <row r="35" spans="3:10" x14ac:dyDescent="0.25">
      <c r="D35" t="s">
        <v>301</v>
      </c>
      <c r="E35" t="s">
        <v>315</v>
      </c>
    </row>
    <row r="36" spans="3:10" x14ac:dyDescent="0.25">
      <c r="D36" t="s">
        <v>82</v>
      </c>
      <c r="E36" t="s">
        <v>302</v>
      </c>
    </row>
    <row r="37" spans="3:10" x14ac:dyDescent="0.25">
      <c r="E37" t="s">
        <v>316</v>
      </c>
    </row>
    <row r="38" spans="3:10" x14ac:dyDescent="0.25">
      <c r="E38" t="s">
        <v>47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65E7-61C5-4D6F-9E1F-275136CF46F7}">
  <dimension ref="A18:I35"/>
  <sheetViews>
    <sheetView workbookViewId="0">
      <selection activeCell="L30" sqref="L30"/>
    </sheetView>
  </sheetViews>
  <sheetFormatPr defaultRowHeight="15" x14ac:dyDescent="0.25"/>
  <cols>
    <col min="3" max="3" width="12.140625" customWidth="1"/>
    <col min="4" max="4" width="10.85546875" customWidth="1"/>
    <col min="5" max="5" width="12.85546875" customWidth="1"/>
    <col min="6" max="6" width="12.7109375" customWidth="1"/>
  </cols>
  <sheetData>
    <row r="18" spans="1:9" x14ac:dyDescent="0.25">
      <c r="C18" t="s">
        <v>5</v>
      </c>
      <c r="D18" t="s">
        <v>6</v>
      </c>
      <c r="E18" t="s">
        <v>7</v>
      </c>
    </row>
    <row r="19" spans="1:9" x14ac:dyDescent="0.25">
      <c r="C19" t="s">
        <v>364</v>
      </c>
      <c r="D19" t="s">
        <v>365</v>
      </c>
      <c r="E19" t="s">
        <v>366</v>
      </c>
      <c r="G19" t="s">
        <v>349</v>
      </c>
      <c r="H19">
        <v>3</v>
      </c>
    </row>
    <row r="20" spans="1:9" x14ac:dyDescent="0.25">
      <c r="C20" t="s">
        <v>357</v>
      </c>
      <c r="D20" t="s">
        <v>358</v>
      </c>
      <c r="E20" t="s">
        <v>359</v>
      </c>
      <c r="G20" t="s">
        <v>155</v>
      </c>
      <c r="H20">
        <v>3</v>
      </c>
    </row>
    <row r="21" spans="1:9" x14ac:dyDescent="0.25">
      <c r="C21" t="s">
        <v>368</v>
      </c>
      <c r="D21" t="s">
        <v>369</v>
      </c>
      <c r="E21" t="s">
        <v>370</v>
      </c>
      <c r="G21" t="s">
        <v>350</v>
      </c>
      <c r="H21">
        <v>3</v>
      </c>
    </row>
    <row r="22" spans="1:9" x14ac:dyDescent="0.25">
      <c r="C22" t="s">
        <v>367</v>
      </c>
      <c r="D22" t="s">
        <v>367</v>
      </c>
      <c r="E22" t="s">
        <v>367</v>
      </c>
      <c r="G22" t="s">
        <v>351</v>
      </c>
      <c r="H22">
        <v>5</v>
      </c>
      <c r="I22" t="s">
        <v>373</v>
      </c>
    </row>
    <row r="23" spans="1:9" x14ac:dyDescent="0.25">
      <c r="C23" t="s">
        <v>371</v>
      </c>
      <c r="D23" t="s">
        <v>371</v>
      </c>
      <c r="E23" t="s">
        <v>371</v>
      </c>
      <c r="G23" t="s">
        <v>352</v>
      </c>
      <c r="H23">
        <v>2</v>
      </c>
      <c r="I23" t="s">
        <v>373</v>
      </c>
    </row>
    <row r="24" spans="1:9" x14ac:dyDescent="0.25">
      <c r="C24" t="s">
        <v>360</v>
      </c>
      <c r="D24" t="s">
        <v>360</v>
      </c>
      <c r="E24" t="s">
        <v>360</v>
      </c>
      <c r="G24" t="s">
        <v>353</v>
      </c>
      <c r="H24">
        <v>2</v>
      </c>
      <c r="I24" t="s">
        <v>373</v>
      </c>
    </row>
    <row r="25" spans="1:9" x14ac:dyDescent="0.25">
      <c r="C25" t="s">
        <v>372</v>
      </c>
      <c r="D25" t="s">
        <v>372</v>
      </c>
      <c r="E25" t="s">
        <v>372</v>
      </c>
      <c r="G25" t="s">
        <v>354</v>
      </c>
      <c r="H25">
        <v>2</v>
      </c>
      <c r="I25" t="s">
        <v>373</v>
      </c>
    </row>
    <row r="26" spans="1:9" x14ac:dyDescent="0.25">
      <c r="C26" t="s">
        <v>376</v>
      </c>
      <c r="D26" t="s">
        <v>375</v>
      </c>
      <c r="E26" t="s">
        <v>374</v>
      </c>
      <c r="G26" t="s">
        <v>355</v>
      </c>
      <c r="H26">
        <v>1</v>
      </c>
      <c r="I26" t="s">
        <v>83</v>
      </c>
    </row>
    <row r="27" spans="1:9" x14ac:dyDescent="0.25">
      <c r="C27" t="s">
        <v>361</v>
      </c>
      <c r="D27" t="s">
        <v>361</v>
      </c>
      <c r="E27" t="s">
        <v>361</v>
      </c>
      <c r="G27" t="s">
        <v>356</v>
      </c>
      <c r="H27">
        <v>1</v>
      </c>
      <c r="I27" t="s">
        <v>83</v>
      </c>
    </row>
    <row r="28" spans="1:9" x14ac:dyDescent="0.25">
      <c r="C28" t="s">
        <v>377</v>
      </c>
      <c r="D28" t="s">
        <v>377</v>
      </c>
      <c r="E28" t="s">
        <v>377</v>
      </c>
    </row>
    <row r="29" spans="1:9" x14ac:dyDescent="0.25">
      <c r="C29" t="s">
        <v>362</v>
      </c>
      <c r="D29" t="s">
        <v>362</v>
      </c>
      <c r="E29" t="s">
        <v>362</v>
      </c>
      <c r="G29" t="s">
        <v>357</v>
      </c>
    </row>
    <row r="30" spans="1:9" x14ac:dyDescent="0.25">
      <c r="A30" t="s">
        <v>383</v>
      </c>
      <c r="B30" s="7"/>
      <c r="C30" t="s">
        <v>379</v>
      </c>
      <c r="D30" t="s">
        <v>381</v>
      </c>
      <c r="E30" t="s">
        <v>382</v>
      </c>
      <c r="G30" t="s">
        <v>358</v>
      </c>
    </row>
    <row r="31" spans="1:9" x14ac:dyDescent="0.25">
      <c r="A31" t="s">
        <v>10</v>
      </c>
      <c r="B31" s="7"/>
      <c r="C31" t="s">
        <v>380</v>
      </c>
      <c r="D31" t="s">
        <v>380</v>
      </c>
      <c r="E31" t="s">
        <v>380</v>
      </c>
      <c r="G31" t="s">
        <v>359</v>
      </c>
    </row>
    <row r="32" spans="1:9" x14ac:dyDescent="0.25">
      <c r="C32" t="s">
        <v>363</v>
      </c>
      <c r="D32" t="s">
        <v>363</v>
      </c>
      <c r="E32" t="s">
        <v>363</v>
      </c>
      <c r="G32" t="s">
        <v>360</v>
      </c>
    </row>
    <row r="33" spans="1:7" x14ac:dyDescent="0.25">
      <c r="A33" t="s">
        <v>341</v>
      </c>
      <c r="C33" t="s">
        <v>378</v>
      </c>
      <c r="D33" t="s">
        <v>378</v>
      </c>
      <c r="E33" t="s">
        <v>378</v>
      </c>
      <c r="G33" t="s">
        <v>361</v>
      </c>
    </row>
    <row r="34" spans="1:7" x14ac:dyDescent="0.25">
      <c r="G34" t="s">
        <v>362</v>
      </c>
    </row>
    <row r="35" spans="1:7" x14ac:dyDescent="0.25">
      <c r="G35" t="s">
        <v>363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27EB-2B00-4026-9104-7A6C0737328D}">
  <dimension ref="I9:P20"/>
  <sheetViews>
    <sheetView workbookViewId="0">
      <selection activeCell="P11" sqref="P11"/>
    </sheetView>
  </sheetViews>
  <sheetFormatPr defaultRowHeight="15" x14ac:dyDescent="0.25"/>
  <cols>
    <col min="13" max="13" width="10" customWidth="1"/>
  </cols>
  <sheetData>
    <row r="9" spans="9:16" x14ac:dyDescent="0.25">
      <c r="K9" s="3" t="s">
        <v>5</v>
      </c>
      <c r="L9" s="3" t="s">
        <v>5</v>
      </c>
      <c r="M9" t="s">
        <v>35</v>
      </c>
      <c r="P9" t="s">
        <v>36</v>
      </c>
    </row>
    <row r="10" spans="9:16" x14ac:dyDescent="0.25">
      <c r="I10" s="2" t="s">
        <v>32</v>
      </c>
      <c r="J10">
        <v>2</v>
      </c>
      <c r="K10">
        <v>2</v>
      </c>
      <c r="L10">
        <v>2</v>
      </c>
      <c r="P10" t="s">
        <v>37</v>
      </c>
    </row>
    <row r="11" spans="9:16" x14ac:dyDescent="0.25">
      <c r="I11" s="2" t="s">
        <v>33</v>
      </c>
      <c r="J11">
        <v>2</v>
      </c>
      <c r="K11">
        <v>2</v>
      </c>
      <c r="L11">
        <v>2</v>
      </c>
    </row>
    <row r="12" spans="9:16" x14ac:dyDescent="0.25">
      <c r="I12" s="2" t="s">
        <v>34</v>
      </c>
      <c r="J12">
        <v>2</v>
      </c>
      <c r="K12">
        <v>1</v>
      </c>
      <c r="L12">
        <v>0</v>
      </c>
    </row>
    <row r="13" spans="9:16" x14ac:dyDescent="0.25">
      <c r="K13" s="3" t="s">
        <v>5</v>
      </c>
      <c r="L13" s="3" t="s">
        <v>6</v>
      </c>
      <c r="M13" s="3" t="s">
        <v>7</v>
      </c>
    </row>
    <row r="14" spans="9:16" x14ac:dyDescent="0.25">
      <c r="I14" s="2" t="s">
        <v>32</v>
      </c>
      <c r="J14">
        <v>2</v>
      </c>
      <c r="K14">
        <v>2</v>
      </c>
      <c r="L14">
        <v>2</v>
      </c>
      <c r="M14">
        <v>2</v>
      </c>
      <c r="N14" t="s">
        <v>35</v>
      </c>
    </row>
    <row r="15" spans="9:16" x14ac:dyDescent="0.25">
      <c r="I15" s="2" t="s">
        <v>33</v>
      </c>
      <c r="J15">
        <v>2</v>
      </c>
      <c r="K15">
        <v>2</v>
      </c>
      <c r="L15">
        <v>1</v>
      </c>
      <c r="M15">
        <v>0</v>
      </c>
    </row>
    <row r="16" spans="9:16" x14ac:dyDescent="0.25">
      <c r="I16" s="2" t="s">
        <v>34</v>
      </c>
      <c r="J16">
        <v>2</v>
      </c>
      <c r="K16">
        <v>1</v>
      </c>
      <c r="L16">
        <v>1</v>
      </c>
      <c r="M16">
        <v>1</v>
      </c>
    </row>
    <row r="17" spans="9:14" x14ac:dyDescent="0.25">
      <c r="K17" s="3" t="s">
        <v>5</v>
      </c>
      <c r="L17" s="3" t="s">
        <v>6</v>
      </c>
      <c r="M17" s="3" t="s">
        <v>8</v>
      </c>
      <c r="N17" s="3" t="s">
        <v>35</v>
      </c>
    </row>
    <row r="18" spans="9:14" x14ac:dyDescent="0.25">
      <c r="I18" s="2" t="s">
        <v>32</v>
      </c>
      <c r="J18">
        <v>2</v>
      </c>
      <c r="K18">
        <v>2</v>
      </c>
      <c r="L18">
        <v>2</v>
      </c>
      <c r="M18">
        <v>1</v>
      </c>
    </row>
    <row r="19" spans="9:14" x14ac:dyDescent="0.25">
      <c r="I19" s="2" t="s">
        <v>33</v>
      </c>
      <c r="J19">
        <v>2</v>
      </c>
      <c r="K19">
        <v>2</v>
      </c>
      <c r="L19">
        <v>1</v>
      </c>
      <c r="M19">
        <v>1</v>
      </c>
    </row>
    <row r="20" spans="9:14" x14ac:dyDescent="0.25">
      <c r="I20" s="2" t="s">
        <v>34</v>
      </c>
      <c r="J20">
        <v>2</v>
      </c>
      <c r="K20">
        <v>1</v>
      </c>
      <c r="L20">
        <v>1</v>
      </c>
      <c r="M20"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5396-FB3D-4EEA-A05D-A6387DF978BD}">
  <dimension ref="D29:M33"/>
  <sheetViews>
    <sheetView workbookViewId="0">
      <selection activeCell="D33" sqref="D33"/>
    </sheetView>
  </sheetViews>
  <sheetFormatPr defaultRowHeight="15" x14ac:dyDescent="0.25"/>
  <sheetData>
    <row r="29" spans="4:13" x14ac:dyDescent="0.25">
      <c r="D29" t="s">
        <v>67</v>
      </c>
      <c r="E29" t="s">
        <v>68</v>
      </c>
      <c r="F29" t="s">
        <v>320</v>
      </c>
      <c r="G29" t="s">
        <v>321</v>
      </c>
      <c r="H29" t="s">
        <v>322</v>
      </c>
      <c r="I29" t="s">
        <v>323</v>
      </c>
      <c r="J29" t="s">
        <v>324</v>
      </c>
      <c r="L29" t="s">
        <v>5</v>
      </c>
      <c r="M29">
        <v>1</v>
      </c>
    </row>
    <row r="30" spans="4:13" x14ac:dyDescent="0.25">
      <c r="D30" t="s">
        <v>325</v>
      </c>
      <c r="E30" t="s">
        <v>326</v>
      </c>
      <c r="F30" t="s">
        <v>79</v>
      </c>
      <c r="G30" t="s">
        <v>326</v>
      </c>
      <c r="H30" t="s">
        <v>326</v>
      </c>
      <c r="I30" t="s">
        <v>78</v>
      </c>
      <c r="J30" t="s">
        <v>330</v>
      </c>
      <c r="L30" t="s">
        <v>6</v>
      </c>
      <c r="M30">
        <v>0</v>
      </c>
    </row>
    <row r="31" spans="4:13" x14ac:dyDescent="0.25">
      <c r="D31" t="s">
        <v>15</v>
      </c>
      <c r="E31" t="s">
        <v>15</v>
      </c>
      <c r="F31" t="s">
        <v>15</v>
      </c>
      <c r="G31" t="s">
        <v>15</v>
      </c>
      <c r="H31" t="s">
        <v>15</v>
      </c>
      <c r="I31" t="s">
        <v>15</v>
      </c>
      <c r="J31" t="s">
        <v>15</v>
      </c>
      <c r="L31" t="s">
        <v>7</v>
      </c>
      <c r="M31">
        <v>0</v>
      </c>
    </row>
    <row r="32" spans="4:13" x14ac:dyDescent="0.25">
      <c r="D32" t="s">
        <v>327</v>
      </c>
      <c r="E32" t="s">
        <v>107</v>
      </c>
      <c r="F32" t="s">
        <v>329</v>
      </c>
      <c r="G32" t="s">
        <v>82</v>
      </c>
      <c r="H32" t="s">
        <v>82</v>
      </c>
      <c r="I32" t="s">
        <v>329</v>
      </c>
      <c r="J32" t="s">
        <v>331</v>
      </c>
      <c r="L32" t="s">
        <v>8</v>
      </c>
      <c r="M32">
        <v>0</v>
      </c>
    </row>
    <row r="33" spans="12:13" x14ac:dyDescent="0.25">
      <c r="L33" t="s">
        <v>328</v>
      </c>
      <c r="M33"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8C1F-AB2F-475C-AA7A-0D6313BBF20C}">
  <dimension ref="C12:P29"/>
  <sheetViews>
    <sheetView workbookViewId="0">
      <selection activeCell="P15" sqref="P15"/>
    </sheetView>
  </sheetViews>
  <sheetFormatPr defaultRowHeight="15" x14ac:dyDescent="0.25"/>
  <cols>
    <col min="4" max="4" width="13.85546875" customWidth="1"/>
    <col min="5" max="5" width="25.140625" customWidth="1"/>
    <col min="16" max="16" width="11.7109375" customWidth="1"/>
  </cols>
  <sheetData>
    <row r="12" spans="9:16" x14ac:dyDescent="0.25">
      <c r="L12" t="s">
        <v>341</v>
      </c>
    </row>
    <row r="13" spans="9:16" x14ac:dyDescent="0.25">
      <c r="L13" t="s">
        <v>8</v>
      </c>
      <c r="M13" t="s">
        <v>5</v>
      </c>
      <c r="N13" t="s">
        <v>7</v>
      </c>
      <c r="O13" t="s">
        <v>6</v>
      </c>
      <c r="P13" t="s">
        <v>348</v>
      </c>
    </row>
    <row r="14" spans="9:16" x14ac:dyDescent="0.25">
      <c r="I14" t="s">
        <v>32</v>
      </c>
      <c r="J14">
        <f>0</f>
        <v>0</v>
      </c>
      <c r="L14">
        <f>0+2</f>
        <v>2</v>
      </c>
      <c r="M14">
        <f>0+2-2</f>
        <v>0</v>
      </c>
      <c r="N14">
        <f>0+2-2+1</f>
        <v>1</v>
      </c>
      <c r="O14">
        <f>0+2-2+1-1</f>
        <v>0</v>
      </c>
      <c r="P14" t="s">
        <v>342</v>
      </c>
    </row>
    <row r="15" spans="9:16" x14ac:dyDescent="0.25">
      <c r="I15" t="s">
        <v>33</v>
      </c>
      <c r="J15">
        <f>2</f>
        <v>2</v>
      </c>
      <c r="L15">
        <f>2-1</f>
        <v>1</v>
      </c>
      <c r="M15">
        <f>2-1+1</f>
        <v>2</v>
      </c>
      <c r="N15">
        <f>2-1+1-1</f>
        <v>1</v>
      </c>
      <c r="O15">
        <f>2-1+1-1-1+1</f>
        <v>1</v>
      </c>
    </row>
    <row r="16" spans="9:16" x14ac:dyDescent="0.25">
      <c r="I16" t="s">
        <v>34</v>
      </c>
      <c r="J16">
        <f>3</f>
        <v>3</v>
      </c>
      <c r="L16">
        <f>3-1</f>
        <v>2</v>
      </c>
      <c r="M16">
        <f>3-1-1</f>
        <v>1</v>
      </c>
      <c r="N16">
        <f>3-1-1-1</f>
        <v>0</v>
      </c>
      <c r="O16">
        <f>3-1-1-1</f>
        <v>0</v>
      </c>
    </row>
    <row r="17" spans="3:15" x14ac:dyDescent="0.25">
      <c r="I17" t="s">
        <v>332</v>
      </c>
      <c r="J17">
        <f>1</f>
        <v>1</v>
      </c>
      <c r="L17">
        <f>1-1</f>
        <v>0</v>
      </c>
      <c r="M17">
        <f>1-1</f>
        <v>0</v>
      </c>
      <c r="N17">
        <f>1-1</f>
        <v>0</v>
      </c>
      <c r="O17">
        <f>1-1</f>
        <v>0</v>
      </c>
    </row>
    <row r="18" spans="3:15" x14ac:dyDescent="0.25">
      <c r="I18" t="s">
        <v>333</v>
      </c>
      <c r="J18">
        <f>0</f>
        <v>0</v>
      </c>
      <c r="L18">
        <f>0</f>
        <v>0</v>
      </c>
      <c r="M18">
        <f>0+1</f>
        <v>1</v>
      </c>
      <c r="N18">
        <f>0+1-1+1</f>
        <v>1</v>
      </c>
      <c r="O18">
        <f>0+1-1+1-1+1</f>
        <v>1</v>
      </c>
    </row>
    <row r="23" spans="3:15" x14ac:dyDescent="0.25">
      <c r="C23" t="s">
        <v>334</v>
      </c>
      <c r="D23" t="s">
        <v>335</v>
      </c>
      <c r="E23" t="s">
        <v>344</v>
      </c>
    </row>
    <row r="24" spans="3:15" x14ac:dyDescent="0.25">
      <c r="D24" t="s">
        <v>336</v>
      </c>
      <c r="E24" t="s">
        <v>343</v>
      </c>
    </row>
    <row r="25" spans="3:15" x14ac:dyDescent="0.25">
      <c r="D25" t="s">
        <v>337</v>
      </c>
      <c r="E25">
        <v>1</v>
      </c>
    </row>
    <row r="26" spans="3:15" x14ac:dyDescent="0.25">
      <c r="D26" t="s">
        <v>338</v>
      </c>
      <c r="E26" t="s">
        <v>345</v>
      </c>
    </row>
    <row r="28" spans="3:15" x14ac:dyDescent="0.25">
      <c r="C28" t="s">
        <v>339</v>
      </c>
      <c r="D28" t="s">
        <v>340</v>
      </c>
      <c r="E28" t="s">
        <v>346</v>
      </c>
    </row>
    <row r="29" spans="3:15" x14ac:dyDescent="0.25">
      <c r="E29" t="s">
        <v>347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9060-EAED-49FB-9BE4-83817895DE73}">
  <dimension ref="A35:Q73"/>
  <sheetViews>
    <sheetView topLeftCell="A19" workbookViewId="0">
      <selection activeCell="J43" sqref="J43"/>
    </sheetView>
  </sheetViews>
  <sheetFormatPr defaultRowHeight="15" x14ac:dyDescent="0.25"/>
  <cols>
    <col min="3" max="3" width="22.7109375" customWidth="1"/>
    <col min="4" max="4" width="22.140625" customWidth="1"/>
    <col min="5" max="5" width="18.140625" customWidth="1"/>
    <col min="6" max="6" width="14" customWidth="1"/>
    <col min="7" max="7" width="13" customWidth="1"/>
  </cols>
  <sheetData>
    <row r="35" spans="11:17" x14ac:dyDescent="0.25">
      <c r="K35" s="27" t="s">
        <v>426</v>
      </c>
      <c r="L35" s="27"/>
      <c r="M35" s="27"/>
      <c r="N35" s="27"/>
      <c r="O35" s="27"/>
      <c r="P35" s="27"/>
      <c r="Q35" s="27"/>
    </row>
    <row r="53" spans="1:11" x14ac:dyDescent="0.25">
      <c r="J53" t="s">
        <v>197</v>
      </c>
      <c r="K53">
        <v>10</v>
      </c>
    </row>
    <row r="54" spans="1:11" x14ac:dyDescent="0.25">
      <c r="C54" t="s">
        <v>427</v>
      </c>
      <c r="D54" t="s">
        <v>428</v>
      </c>
      <c r="E54" t="s">
        <v>429</v>
      </c>
      <c r="J54" t="s">
        <v>198</v>
      </c>
      <c r="K54">
        <v>10</v>
      </c>
    </row>
    <row r="55" spans="1:11" x14ac:dyDescent="0.25">
      <c r="C55" t="s">
        <v>430</v>
      </c>
      <c r="D55" t="s">
        <v>430</v>
      </c>
      <c r="E55" t="s">
        <v>430</v>
      </c>
      <c r="J55" t="s">
        <v>212</v>
      </c>
      <c r="K55">
        <v>15</v>
      </c>
    </row>
    <row r="56" spans="1:11" x14ac:dyDescent="0.25">
      <c r="C56" t="s">
        <v>432</v>
      </c>
      <c r="D56" t="s">
        <v>432</v>
      </c>
      <c r="E56" t="s">
        <v>432</v>
      </c>
      <c r="J56" t="s">
        <v>431</v>
      </c>
      <c r="K56">
        <v>20</v>
      </c>
    </row>
    <row r="57" spans="1:11" x14ac:dyDescent="0.25">
      <c r="C57" t="s">
        <v>433</v>
      </c>
      <c r="D57" t="s">
        <v>433</v>
      </c>
      <c r="E57" t="s">
        <v>433</v>
      </c>
      <c r="J57" t="s">
        <v>422</v>
      </c>
      <c r="K57">
        <v>1</v>
      </c>
    </row>
    <row r="58" spans="1:11" x14ac:dyDescent="0.25">
      <c r="C58" t="s">
        <v>434</v>
      </c>
      <c r="D58" t="s">
        <v>439</v>
      </c>
      <c r="E58" t="s">
        <v>442</v>
      </c>
      <c r="J58" t="s">
        <v>423</v>
      </c>
      <c r="K58">
        <v>1</v>
      </c>
    </row>
    <row r="59" spans="1:11" x14ac:dyDescent="0.25">
      <c r="A59" t="s">
        <v>443</v>
      </c>
      <c r="B59" s="7"/>
      <c r="C59" t="s">
        <v>208</v>
      </c>
      <c r="D59" t="s">
        <v>223</v>
      </c>
      <c r="E59" t="s">
        <v>213</v>
      </c>
      <c r="J59" t="s">
        <v>424</v>
      </c>
      <c r="K59">
        <v>1</v>
      </c>
    </row>
    <row r="60" spans="1:11" x14ac:dyDescent="0.25">
      <c r="A60" t="s">
        <v>444</v>
      </c>
      <c r="B60" s="7"/>
      <c r="C60" t="s">
        <v>435</v>
      </c>
      <c r="D60" t="s">
        <v>435</v>
      </c>
      <c r="E60" t="s">
        <v>435</v>
      </c>
      <c r="J60" t="s">
        <v>425</v>
      </c>
      <c r="K60">
        <v>2</v>
      </c>
    </row>
    <row r="61" spans="1:11" x14ac:dyDescent="0.25">
      <c r="A61" t="s">
        <v>445</v>
      </c>
      <c r="C61" t="s">
        <v>436</v>
      </c>
      <c r="D61" t="s">
        <v>436</v>
      </c>
      <c r="E61" t="s">
        <v>436</v>
      </c>
    </row>
    <row r="62" spans="1:11" x14ac:dyDescent="0.25">
      <c r="A62" t="s">
        <v>10</v>
      </c>
      <c r="C62" t="s">
        <v>437</v>
      </c>
      <c r="D62" t="s">
        <v>440</v>
      </c>
      <c r="E62" t="s">
        <v>441</v>
      </c>
    </row>
    <row r="63" spans="1:11" x14ac:dyDescent="0.25">
      <c r="A63" t="s">
        <v>446</v>
      </c>
      <c r="C63" t="s">
        <v>438</v>
      </c>
      <c r="D63" t="s">
        <v>438</v>
      </c>
      <c r="E63" t="s">
        <v>438</v>
      </c>
    </row>
    <row r="64" spans="1:11" x14ac:dyDescent="0.25">
      <c r="C64" t="s">
        <v>218</v>
      </c>
      <c r="D64" t="s">
        <v>221</v>
      </c>
      <c r="E64" t="s">
        <v>224</v>
      </c>
      <c r="G64" t="s">
        <v>408</v>
      </c>
    </row>
    <row r="65" spans="7:9" x14ac:dyDescent="0.25">
      <c r="G65" t="s">
        <v>409</v>
      </c>
    </row>
    <row r="66" spans="7:9" x14ac:dyDescent="0.25">
      <c r="G66" t="s">
        <v>411</v>
      </c>
    </row>
    <row r="67" spans="7:9" x14ac:dyDescent="0.25">
      <c r="G67" t="s">
        <v>412</v>
      </c>
    </row>
    <row r="68" spans="7:9" x14ac:dyDescent="0.25">
      <c r="G68" t="s">
        <v>410</v>
      </c>
    </row>
    <row r="69" spans="7:9" x14ac:dyDescent="0.25">
      <c r="G69" t="s">
        <v>413</v>
      </c>
      <c r="I69" t="s">
        <v>414</v>
      </c>
    </row>
    <row r="70" spans="7:9" x14ac:dyDescent="0.25">
      <c r="G70" t="s">
        <v>415</v>
      </c>
      <c r="H70" t="s">
        <v>416</v>
      </c>
    </row>
    <row r="71" spans="7:9" x14ac:dyDescent="0.25">
      <c r="G71" t="s">
        <v>417</v>
      </c>
      <c r="H71" t="s">
        <v>418</v>
      </c>
    </row>
    <row r="72" spans="7:9" x14ac:dyDescent="0.25">
      <c r="G72" t="s">
        <v>419</v>
      </c>
      <c r="I72" t="s">
        <v>420</v>
      </c>
    </row>
    <row r="73" spans="7:9" x14ac:dyDescent="0.25">
      <c r="G73" t="s">
        <v>421</v>
      </c>
    </row>
  </sheetData>
  <mergeCells count="1">
    <mergeCell ref="K35:Q35"/>
  </mergeCells>
  <phoneticPr fontId="4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BE01-A374-4FFE-AF5F-673F0178348E}">
  <dimension ref="C2:AK22"/>
  <sheetViews>
    <sheetView topLeftCell="B1" zoomScale="85" zoomScaleNormal="85" workbookViewId="0">
      <selection activeCell="V12" sqref="V12"/>
    </sheetView>
  </sheetViews>
  <sheetFormatPr defaultRowHeight="15" x14ac:dyDescent="0.25"/>
  <cols>
    <col min="12" max="12" width="14" customWidth="1"/>
    <col min="27" max="27" width="22.28515625" customWidth="1"/>
    <col min="28" max="34" width="9.140625" hidden="1" customWidth="1"/>
    <col min="35" max="35" width="3" hidden="1" customWidth="1"/>
    <col min="36" max="36" width="9.140625" hidden="1" customWidth="1"/>
    <col min="37" max="37" width="72.140625" customWidth="1"/>
  </cols>
  <sheetData>
    <row r="2" spans="3:37" x14ac:dyDescent="0.25">
      <c r="S2" s="26" t="s">
        <v>406</v>
      </c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</row>
    <row r="3" spans="3:37" x14ac:dyDescent="0.25"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</row>
    <row r="4" spans="3:37" x14ac:dyDescent="0.25"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</row>
    <row r="5" spans="3:37" x14ac:dyDescent="0.25"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</row>
    <row r="6" spans="3:37" x14ac:dyDescent="0.25"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</row>
    <row r="7" spans="3:37" x14ac:dyDescent="0.25"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</row>
    <row r="8" spans="3:37" x14ac:dyDescent="0.25"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</row>
    <row r="9" spans="3:37" x14ac:dyDescent="0.25"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</row>
    <row r="11" spans="3:37" x14ac:dyDescent="0.25">
      <c r="S11" t="s">
        <v>407</v>
      </c>
    </row>
    <row r="14" spans="3:37" x14ac:dyDescent="0.25">
      <c r="R14" t="s">
        <v>384</v>
      </c>
    </row>
    <row r="15" spans="3:37" x14ac:dyDescent="0.25">
      <c r="C15" t="s">
        <v>67</v>
      </c>
      <c r="D15" t="s">
        <v>68</v>
      </c>
      <c r="E15" t="s">
        <v>320</v>
      </c>
      <c r="F15" t="s">
        <v>321</v>
      </c>
      <c r="G15" t="s">
        <v>322</v>
      </c>
      <c r="R15" t="s">
        <v>385</v>
      </c>
    </row>
    <row r="16" spans="3:37" x14ac:dyDescent="0.25">
      <c r="C16" t="s">
        <v>80</v>
      </c>
      <c r="D16" t="s">
        <v>80</v>
      </c>
      <c r="E16" t="s">
        <v>80</v>
      </c>
      <c r="F16" t="s">
        <v>80</v>
      </c>
      <c r="G16" t="s">
        <v>80</v>
      </c>
      <c r="I16" t="s">
        <v>389</v>
      </c>
      <c r="J16">
        <v>1</v>
      </c>
      <c r="L16" s="21" t="s">
        <v>405</v>
      </c>
      <c r="R16" t="s">
        <v>386</v>
      </c>
    </row>
    <row r="17" spans="3:18" x14ac:dyDescent="0.25">
      <c r="C17" t="s">
        <v>394</v>
      </c>
      <c r="D17" t="s">
        <v>395</v>
      </c>
      <c r="E17" t="s">
        <v>396</v>
      </c>
      <c r="F17" t="s">
        <v>397</v>
      </c>
      <c r="G17" t="s">
        <v>398</v>
      </c>
      <c r="I17" t="s">
        <v>390</v>
      </c>
      <c r="J17">
        <v>1</v>
      </c>
      <c r="R17" t="s">
        <v>387</v>
      </c>
    </row>
    <row r="18" spans="3:18" x14ac:dyDescent="0.25">
      <c r="C18" t="s">
        <v>395</v>
      </c>
      <c r="D18" t="s">
        <v>396</v>
      </c>
      <c r="E18" t="s">
        <v>397</v>
      </c>
      <c r="F18" t="s">
        <v>398</v>
      </c>
      <c r="G18" t="s">
        <v>394</v>
      </c>
      <c r="I18" t="s">
        <v>391</v>
      </c>
      <c r="J18">
        <v>1</v>
      </c>
      <c r="R18" t="s">
        <v>388</v>
      </c>
    </row>
    <row r="19" spans="3:18" x14ac:dyDescent="0.25">
      <c r="C19" t="s">
        <v>399</v>
      </c>
      <c r="D19" t="s">
        <v>399</v>
      </c>
      <c r="E19" t="s">
        <v>399</v>
      </c>
      <c r="F19" t="s">
        <v>399</v>
      </c>
      <c r="G19" t="s">
        <v>399</v>
      </c>
      <c r="I19" t="s">
        <v>392</v>
      </c>
      <c r="J19">
        <v>1</v>
      </c>
    </row>
    <row r="20" spans="3:18" x14ac:dyDescent="0.25">
      <c r="C20" t="s">
        <v>400</v>
      </c>
      <c r="D20" t="s">
        <v>401</v>
      </c>
      <c r="E20" t="s">
        <v>402</v>
      </c>
      <c r="F20" t="s">
        <v>403</v>
      </c>
      <c r="G20" t="s">
        <v>404</v>
      </c>
      <c r="I20" t="s">
        <v>393</v>
      </c>
      <c r="J20">
        <v>1</v>
      </c>
    </row>
    <row r="21" spans="3:18" x14ac:dyDescent="0.25">
      <c r="C21" t="s">
        <v>401</v>
      </c>
      <c r="D21" t="s">
        <v>402</v>
      </c>
      <c r="E21" t="s">
        <v>403</v>
      </c>
      <c r="F21" t="s">
        <v>404</v>
      </c>
      <c r="G21" t="s">
        <v>400</v>
      </c>
      <c r="I21" t="s">
        <v>72</v>
      </c>
      <c r="J21">
        <v>1</v>
      </c>
    </row>
    <row r="22" spans="3:18" x14ac:dyDescent="0.25">
      <c r="C22" t="s">
        <v>81</v>
      </c>
      <c r="D22" t="s">
        <v>81</v>
      </c>
      <c r="E22" t="s">
        <v>81</v>
      </c>
      <c r="F22" t="s">
        <v>81</v>
      </c>
      <c r="G22" t="s">
        <v>81</v>
      </c>
    </row>
  </sheetData>
  <mergeCells count="1">
    <mergeCell ref="S2:AK9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2385-CE8F-4839-8C67-F407BC1F493C}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A1D7-A84B-47BB-84E1-2F8E89720F35}">
  <dimension ref="A1"/>
  <sheetViews>
    <sheetView workbookViewId="0">
      <selection activeCell="S24" sqref="S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BF97-FAE2-4AC9-86E4-398C81D11A76}">
  <dimension ref="A1"/>
  <sheetViews>
    <sheetView tabSelected="1" workbookViewId="0">
      <selection activeCell="L8" sqref="L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6BCB5-7AEF-4033-B04D-230B9ACECEFE}">
  <dimension ref="B7:N19"/>
  <sheetViews>
    <sheetView workbookViewId="0">
      <selection activeCell="G22" sqref="G22"/>
    </sheetView>
  </sheetViews>
  <sheetFormatPr defaultRowHeight="15" x14ac:dyDescent="0.25"/>
  <sheetData>
    <row r="7" spans="2:14" x14ac:dyDescent="0.25">
      <c r="H7" t="s">
        <v>50</v>
      </c>
      <c r="I7" s="3" t="s">
        <v>6</v>
      </c>
      <c r="J7" s="3" t="s">
        <v>7</v>
      </c>
      <c r="K7" s="3" t="s">
        <v>5</v>
      </c>
      <c r="L7" s="3" t="s">
        <v>6</v>
      </c>
      <c r="M7" s="3" t="s">
        <v>7</v>
      </c>
      <c r="N7" s="3"/>
    </row>
    <row r="8" spans="2:14" x14ac:dyDescent="0.25">
      <c r="B8" s="2" t="s">
        <v>5</v>
      </c>
      <c r="C8" s="2" t="s">
        <v>6</v>
      </c>
      <c r="D8" s="2" t="s">
        <v>7</v>
      </c>
      <c r="G8" s="2" t="s">
        <v>39</v>
      </c>
      <c r="H8">
        <v>2</v>
      </c>
      <c r="I8">
        <v>0</v>
      </c>
      <c r="J8">
        <v>0</v>
      </c>
      <c r="K8">
        <v>1</v>
      </c>
      <c r="L8">
        <v>0</v>
      </c>
      <c r="M8">
        <v>2</v>
      </c>
    </row>
    <row r="9" spans="2:14" x14ac:dyDescent="0.25">
      <c r="B9" t="s">
        <v>43</v>
      </c>
      <c r="C9" t="s">
        <v>40</v>
      </c>
      <c r="D9" t="s">
        <v>42</v>
      </c>
      <c r="G9" s="2" t="s">
        <v>32</v>
      </c>
      <c r="H9">
        <v>1</v>
      </c>
      <c r="I9">
        <v>1</v>
      </c>
      <c r="J9">
        <v>1</v>
      </c>
      <c r="K9">
        <v>0</v>
      </c>
      <c r="L9">
        <v>0</v>
      </c>
      <c r="M9">
        <v>1</v>
      </c>
    </row>
    <row r="10" spans="2:14" x14ac:dyDescent="0.25">
      <c r="B10" t="s">
        <v>41</v>
      </c>
      <c r="C10" t="s">
        <v>40</v>
      </c>
      <c r="D10" t="s">
        <v>42</v>
      </c>
      <c r="G10" s="2" t="s">
        <v>33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</row>
    <row r="11" spans="2:14" x14ac:dyDescent="0.25">
      <c r="C11" t="s">
        <v>40</v>
      </c>
      <c r="G11" s="2" t="s">
        <v>34</v>
      </c>
      <c r="H11">
        <v>1</v>
      </c>
      <c r="I11">
        <v>1</v>
      </c>
      <c r="J11">
        <v>1</v>
      </c>
      <c r="K11">
        <v>0</v>
      </c>
      <c r="L11">
        <v>0</v>
      </c>
      <c r="M11">
        <v>1</v>
      </c>
    </row>
    <row r="12" spans="2:14" x14ac:dyDescent="0.25">
      <c r="I12" s="3" t="s">
        <v>38</v>
      </c>
      <c r="J12" s="3" t="s">
        <v>48</v>
      </c>
      <c r="K12" s="3"/>
      <c r="L12" s="3"/>
      <c r="M12" s="3"/>
    </row>
    <row r="13" spans="2:14" x14ac:dyDescent="0.25">
      <c r="G13" s="2"/>
      <c r="H13" t="s">
        <v>50</v>
      </c>
      <c r="I13" s="3" t="s">
        <v>49</v>
      </c>
      <c r="J13" s="3" t="s">
        <v>5</v>
      </c>
      <c r="K13" s="3" t="s">
        <v>6</v>
      </c>
      <c r="L13" s="3" t="s">
        <v>7</v>
      </c>
    </row>
    <row r="14" spans="2:14" x14ac:dyDescent="0.25">
      <c r="B14" t="s">
        <v>15</v>
      </c>
      <c r="C14" t="s">
        <v>15</v>
      </c>
      <c r="D14" t="s">
        <v>15</v>
      </c>
      <c r="G14" s="2" t="s">
        <v>39</v>
      </c>
      <c r="H14">
        <v>2</v>
      </c>
      <c r="I14">
        <v>2</v>
      </c>
      <c r="J14">
        <v>3</v>
      </c>
      <c r="K14">
        <v>0</v>
      </c>
      <c r="L14">
        <v>2</v>
      </c>
    </row>
    <row r="15" spans="2:14" x14ac:dyDescent="0.25">
      <c r="B15" t="s">
        <v>44</v>
      </c>
      <c r="C15" t="s">
        <v>47</v>
      </c>
      <c r="D15" t="s">
        <v>44</v>
      </c>
      <c r="G15" s="2" t="s">
        <v>32</v>
      </c>
      <c r="H15">
        <v>1</v>
      </c>
      <c r="I15">
        <v>1</v>
      </c>
      <c r="J15">
        <v>0</v>
      </c>
      <c r="K15">
        <v>0</v>
      </c>
      <c r="L15">
        <v>1</v>
      </c>
    </row>
    <row r="16" spans="2:14" x14ac:dyDescent="0.25">
      <c r="D16" t="s">
        <v>44</v>
      </c>
      <c r="G16" s="2" t="s">
        <v>33</v>
      </c>
      <c r="H16">
        <v>1</v>
      </c>
      <c r="I16">
        <v>0</v>
      </c>
      <c r="J16">
        <v>0</v>
      </c>
      <c r="K16">
        <v>1</v>
      </c>
      <c r="L16">
        <v>1</v>
      </c>
    </row>
    <row r="17" spans="4:12" x14ac:dyDescent="0.25">
      <c r="D17" t="s">
        <v>46</v>
      </c>
      <c r="G17" s="2" t="s">
        <v>34</v>
      </c>
      <c r="H17">
        <v>1</v>
      </c>
      <c r="I17">
        <v>1</v>
      </c>
      <c r="J17">
        <v>0</v>
      </c>
      <c r="K17">
        <v>0</v>
      </c>
      <c r="L17">
        <v>1</v>
      </c>
    </row>
    <row r="18" spans="4:12" x14ac:dyDescent="0.25">
      <c r="D18" t="s">
        <v>47</v>
      </c>
      <c r="I18" s="3" t="s">
        <v>48</v>
      </c>
    </row>
    <row r="19" spans="4:12" x14ac:dyDescent="0.25">
      <c r="D19" t="s">
        <v>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7E15-F986-4E1E-BFE1-C75B89DFD41F}">
  <dimension ref="A8:R15"/>
  <sheetViews>
    <sheetView workbookViewId="0">
      <selection activeCell="G21" sqref="G21"/>
    </sheetView>
  </sheetViews>
  <sheetFormatPr defaultRowHeight="15" x14ac:dyDescent="0.25"/>
  <sheetData>
    <row r="8" spans="1:18" x14ac:dyDescent="0.25">
      <c r="A8" s="1" t="s">
        <v>51</v>
      </c>
      <c r="K8" s="3" t="s">
        <v>7</v>
      </c>
      <c r="L8" s="3" t="s">
        <v>5</v>
      </c>
      <c r="M8" s="3" t="s">
        <v>6</v>
      </c>
      <c r="N8" s="3" t="s">
        <v>7</v>
      </c>
      <c r="O8" s="3" t="s">
        <v>5</v>
      </c>
      <c r="P8" s="3" t="s">
        <v>6</v>
      </c>
      <c r="Q8" s="3" t="s">
        <v>5</v>
      </c>
      <c r="R8" s="3" t="s">
        <v>7</v>
      </c>
    </row>
    <row r="9" spans="1:18" x14ac:dyDescent="0.25">
      <c r="C9" s="2" t="s">
        <v>5</v>
      </c>
      <c r="D9" s="2" t="s">
        <v>6</v>
      </c>
      <c r="E9" s="2" t="s">
        <v>7</v>
      </c>
      <c r="I9" s="1" t="s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</row>
    <row r="10" spans="1:18" x14ac:dyDescent="0.25">
      <c r="C10" t="s">
        <v>16</v>
      </c>
      <c r="D10" t="s">
        <v>14</v>
      </c>
      <c r="E10" t="s">
        <v>12</v>
      </c>
      <c r="I10" s="1" t="s">
        <v>2</v>
      </c>
      <c r="J10">
        <v>1</v>
      </c>
      <c r="K10">
        <v>1</v>
      </c>
      <c r="L10">
        <v>0</v>
      </c>
      <c r="M10">
        <v>1</v>
      </c>
      <c r="N10">
        <v>1</v>
      </c>
      <c r="O10">
        <v>0</v>
      </c>
      <c r="P10">
        <v>1</v>
      </c>
      <c r="Q10">
        <v>0</v>
      </c>
      <c r="R10">
        <v>0</v>
      </c>
    </row>
    <row r="11" spans="1:18" x14ac:dyDescent="0.25">
      <c r="C11" t="s">
        <v>16</v>
      </c>
      <c r="E11" t="s">
        <v>12</v>
      </c>
      <c r="I11" s="1" t="s">
        <v>3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1</v>
      </c>
      <c r="R11">
        <v>0</v>
      </c>
    </row>
    <row r="12" spans="1:18" x14ac:dyDescent="0.25">
      <c r="K12" t="s">
        <v>54</v>
      </c>
      <c r="L12" t="s">
        <v>52</v>
      </c>
      <c r="N12" t="s">
        <v>53</v>
      </c>
      <c r="Q12" t="s">
        <v>52</v>
      </c>
    </row>
    <row r="13" spans="1:18" x14ac:dyDescent="0.25">
      <c r="C13" t="s">
        <v>15</v>
      </c>
      <c r="D13" t="s">
        <v>15</v>
      </c>
      <c r="E13" t="s">
        <v>15</v>
      </c>
    </row>
    <row r="14" spans="1:18" x14ac:dyDescent="0.25">
      <c r="C14" t="s">
        <v>18</v>
      </c>
      <c r="D14" t="s">
        <v>17</v>
      </c>
    </row>
    <row r="15" spans="1:18" x14ac:dyDescent="0.25">
      <c r="D15" t="s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4697-35C3-48B1-9D10-45264E8B0D16}">
  <dimension ref="B21:T31"/>
  <sheetViews>
    <sheetView workbookViewId="0">
      <selection activeCell="F27" sqref="F27"/>
    </sheetView>
  </sheetViews>
  <sheetFormatPr defaultRowHeight="15" x14ac:dyDescent="0.25"/>
  <sheetData>
    <row r="21" spans="2:20" x14ac:dyDescent="0.25">
      <c r="I21" s="3"/>
      <c r="J21" s="3"/>
      <c r="K21" s="3" t="s">
        <v>5</v>
      </c>
      <c r="L21" s="3" t="s">
        <v>8</v>
      </c>
      <c r="M21" s="3" t="s">
        <v>6</v>
      </c>
      <c r="N21" s="3" t="s">
        <v>7</v>
      </c>
      <c r="O21" s="3" t="s">
        <v>57</v>
      </c>
      <c r="P21" s="3" t="s">
        <v>60</v>
      </c>
      <c r="Q21" s="3" t="s">
        <v>56</v>
      </c>
      <c r="R21" s="3" t="s">
        <v>58</v>
      </c>
    </row>
    <row r="22" spans="2:20" x14ac:dyDescent="0.25">
      <c r="C22" s="3"/>
      <c r="D22" s="3"/>
      <c r="E22" s="3"/>
      <c r="F22" s="3"/>
      <c r="I22" s="1" t="s">
        <v>32</v>
      </c>
      <c r="J22">
        <v>1</v>
      </c>
      <c r="K22">
        <v>0</v>
      </c>
      <c r="L22">
        <v>0</v>
      </c>
      <c r="M22">
        <v>2</v>
      </c>
      <c r="N22">
        <v>1</v>
      </c>
    </row>
    <row r="23" spans="2:20" x14ac:dyDescent="0.25">
      <c r="I23" s="1" t="s">
        <v>33</v>
      </c>
      <c r="J23">
        <v>3</v>
      </c>
      <c r="K23">
        <v>2</v>
      </c>
      <c r="L23">
        <v>1</v>
      </c>
      <c r="M23">
        <v>0</v>
      </c>
      <c r="N23">
        <v>1</v>
      </c>
    </row>
    <row r="24" spans="2:20" x14ac:dyDescent="0.25">
      <c r="I24" s="1" t="s">
        <v>34</v>
      </c>
      <c r="J24">
        <v>1</v>
      </c>
      <c r="K24">
        <v>2</v>
      </c>
      <c r="L24">
        <v>0</v>
      </c>
      <c r="M24">
        <v>0</v>
      </c>
      <c r="N24">
        <v>1</v>
      </c>
    </row>
    <row r="25" spans="2:20" x14ac:dyDescent="0.25">
      <c r="I25" s="1" t="s">
        <v>39</v>
      </c>
      <c r="J25">
        <v>0</v>
      </c>
      <c r="K25">
        <v>0</v>
      </c>
      <c r="L25">
        <v>2</v>
      </c>
      <c r="M25">
        <v>1</v>
      </c>
      <c r="N25">
        <v>0</v>
      </c>
    </row>
    <row r="27" spans="2:20" x14ac:dyDescent="0.25">
      <c r="I27" s="3"/>
      <c r="J27" s="3"/>
      <c r="K27" s="3" t="s">
        <v>5</v>
      </c>
      <c r="L27" s="3" t="s">
        <v>8</v>
      </c>
      <c r="M27" s="3" t="s">
        <v>56</v>
      </c>
      <c r="N27" s="3" t="s">
        <v>57</v>
      </c>
      <c r="O27" s="3" t="s">
        <v>58</v>
      </c>
      <c r="P27" s="3" t="s">
        <v>59</v>
      </c>
      <c r="Q27" s="3" t="s">
        <v>57</v>
      </c>
      <c r="R27" s="3" t="s">
        <v>60</v>
      </c>
      <c r="S27" s="3" t="s">
        <v>58</v>
      </c>
      <c r="T27" s="3" t="s">
        <v>7</v>
      </c>
    </row>
    <row r="28" spans="2:20" x14ac:dyDescent="0.25">
      <c r="B28" t="s">
        <v>55</v>
      </c>
      <c r="I28" s="1" t="s">
        <v>32</v>
      </c>
      <c r="J28">
        <v>1</v>
      </c>
      <c r="K28">
        <v>0</v>
      </c>
      <c r="L28">
        <v>0</v>
      </c>
      <c r="P28">
        <v>2</v>
      </c>
      <c r="T28">
        <v>1</v>
      </c>
    </row>
    <row r="29" spans="2:20" x14ac:dyDescent="0.25">
      <c r="B29" t="s">
        <v>61</v>
      </c>
      <c r="I29" s="1" t="s">
        <v>33</v>
      </c>
      <c r="J29">
        <v>3</v>
      </c>
      <c r="K29">
        <v>2</v>
      </c>
      <c r="L29">
        <v>1</v>
      </c>
      <c r="P29">
        <v>0</v>
      </c>
      <c r="T29">
        <v>1</v>
      </c>
    </row>
    <row r="30" spans="2:20" x14ac:dyDescent="0.25">
      <c r="B30" t="s">
        <v>62</v>
      </c>
      <c r="I30" s="1" t="s">
        <v>34</v>
      </c>
      <c r="J30">
        <v>1</v>
      </c>
      <c r="K30">
        <v>2</v>
      </c>
      <c r="L30">
        <v>0</v>
      </c>
      <c r="P30">
        <v>0</v>
      </c>
      <c r="T30">
        <v>1</v>
      </c>
    </row>
    <row r="31" spans="2:20" x14ac:dyDescent="0.25">
      <c r="I31" s="1" t="s">
        <v>39</v>
      </c>
      <c r="J31">
        <v>0</v>
      </c>
      <c r="K31">
        <v>0</v>
      </c>
      <c r="L31">
        <v>2</v>
      </c>
      <c r="P31">
        <v>1</v>
      </c>
      <c r="T3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031F-1DA5-4E41-8BE0-D024E968257C}">
  <dimension ref="B6:Q15"/>
  <sheetViews>
    <sheetView workbookViewId="0">
      <selection activeCell="J18" sqref="J18"/>
    </sheetView>
  </sheetViews>
  <sheetFormatPr defaultRowHeight="15" x14ac:dyDescent="0.25"/>
  <sheetData>
    <row r="6" spans="2:17" x14ac:dyDescent="0.25">
      <c r="F6" t="s">
        <v>63</v>
      </c>
    </row>
    <row r="7" spans="2:17" x14ac:dyDescent="0.25">
      <c r="I7" s="5" t="s">
        <v>6</v>
      </c>
      <c r="J7" s="3" t="s">
        <v>7</v>
      </c>
      <c r="K7" s="5" t="s">
        <v>5</v>
      </c>
      <c r="L7" s="5" t="s">
        <v>6</v>
      </c>
      <c r="M7" s="3" t="s">
        <v>5</v>
      </c>
      <c r="N7" s="5" t="s">
        <v>7</v>
      </c>
      <c r="O7" s="3" t="s">
        <v>6</v>
      </c>
      <c r="P7" s="2" t="s">
        <v>5</v>
      </c>
      <c r="Q7" t="s">
        <v>66</v>
      </c>
    </row>
    <row r="8" spans="2:17" x14ac:dyDescent="0.25">
      <c r="B8" s="2" t="s">
        <v>5</v>
      </c>
      <c r="C8" s="2" t="s">
        <v>6</v>
      </c>
      <c r="D8" s="2" t="s">
        <v>7</v>
      </c>
      <c r="G8" s="2" t="s">
        <v>39</v>
      </c>
      <c r="H8">
        <v>2</v>
      </c>
      <c r="I8">
        <v>2</v>
      </c>
      <c r="J8">
        <v>2</v>
      </c>
      <c r="K8">
        <v>0</v>
      </c>
      <c r="L8">
        <v>1</v>
      </c>
      <c r="M8">
        <v>0</v>
      </c>
      <c r="N8">
        <v>1</v>
      </c>
      <c r="O8">
        <v>2</v>
      </c>
      <c r="P8">
        <v>0</v>
      </c>
    </row>
    <row r="9" spans="2:17" x14ac:dyDescent="0.25">
      <c r="B9" t="s">
        <v>41</v>
      </c>
      <c r="C9" t="s">
        <v>42</v>
      </c>
      <c r="D9" t="s">
        <v>43</v>
      </c>
      <c r="G9" s="2" t="s">
        <v>32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</row>
    <row r="10" spans="2:17" x14ac:dyDescent="0.25">
      <c r="B10" t="s">
        <v>40</v>
      </c>
      <c r="D10" t="s">
        <v>43</v>
      </c>
      <c r="G10" s="2" t="s">
        <v>33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1</v>
      </c>
    </row>
    <row r="11" spans="2:17" x14ac:dyDescent="0.25">
      <c r="B11" t="s">
        <v>40</v>
      </c>
      <c r="G11" s="2" t="s">
        <v>34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1</v>
      </c>
      <c r="P11">
        <v>0</v>
      </c>
    </row>
    <row r="12" spans="2:17" x14ac:dyDescent="0.25">
      <c r="B12" t="s">
        <v>15</v>
      </c>
      <c r="C12" t="s">
        <v>15</v>
      </c>
      <c r="D12" t="s">
        <v>15</v>
      </c>
      <c r="J12" t="s">
        <v>65</v>
      </c>
      <c r="M12" t="s">
        <v>64</v>
      </c>
    </row>
    <row r="13" spans="2:17" x14ac:dyDescent="0.25">
      <c r="B13" t="s">
        <v>47</v>
      </c>
      <c r="C13" t="s">
        <v>45</v>
      </c>
      <c r="D13" t="s">
        <v>47</v>
      </c>
    </row>
    <row r="14" spans="2:17" x14ac:dyDescent="0.25">
      <c r="C14" t="s">
        <v>46</v>
      </c>
      <c r="D14" t="s">
        <v>44</v>
      </c>
    </row>
    <row r="15" spans="2:17" x14ac:dyDescent="0.25">
      <c r="C15" t="s">
        <v>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B9F08-F40E-4F20-82E5-B7FD12136709}">
  <dimension ref="B11:K32"/>
  <sheetViews>
    <sheetView workbookViewId="0">
      <selection activeCell="E13" sqref="E13"/>
    </sheetView>
  </sheetViews>
  <sheetFormatPr defaultRowHeight="15" x14ac:dyDescent="0.25"/>
  <cols>
    <col min="7" max="7" width="21.28515625" customWidth="1"/>
  </cols>
  <sheetData>
    <row r="11" spans="2:9" x14ac:dyDescent="0.25">
      <c r="C11" s="23" t="s">
        <v>70</v>
      </c>
      <c r="D11" s="23"/>
      <c r="E11" t="s">
        <v>71</v>
      </c>
    </row>
    <row r="12" spans="2:9" x14ac:dyDescent="0.25">
      <c r="B12" t="s">
        <v>86</v>
      </c>
      <c r="C12" s="5" t="s">
        <v>67</v>
      </c>
      <c r="D12" s="5" t="s">
        <v>68</v>
      </c>
      <c r="E12" s="5" t="s">
        <v>69</v>
      </c>
    </row>
    <row r="13" spans="2:9" x14ac:dyDescent="0.25">
      <c r="C13" s="4" t="s">
        <v>13</v>
      </c>
      <c r="D13" s="4" t="s">
        <v>78</v>
      </c>
      <c r="E13" s="4" t="s">
        <v>80</v>
      </c>
      <c r="G13" t="s">
        <v>73</v>
      </c>
      <c r="H13" s="2" t="s">
        <v>72</v>
      </c>
      <c r="I13">
        <v>0</v>
      </c>
    </row>
    <row r="14" spans="2:9" x14ac:dyDescent="0.25">
      <c r="C14" s="4" t="s">
        <v>41</v>
      </c>
      <c r="D14" s="4" t="s">
        <v>41</v>
      </c>
      <c r="E14" s="4"/>
      <c r="G14" t="s">
        <v>75</v>
      </c>
      <c r="H14" s="2" t="s">
        <v>4</v>
      </c>
      <c r="I14">
        <v>1</v>
      </c>
    </row>
    <row r="15" spans="2:9" x14ac:dyDescent="0.25">
      <c r="C15" s="4"/>
      <c r="D15" s="4"/>
      <c r="E15" s="4"/>
      <c r="G15" t="s">
        <v>74</v>
      </c>
      <c r="H15" s="2" t="s">
        <v>8</v>
      </c>
      <c r="I15">
        <v>1</v>
      </c>
    </row>
    <row r="16" spans="2:9" x14ac:dyDescent="0.25">
      <c r="C16" s="4"/>
      <c r="D16" s="4"/>
      <c r="E16" s="4"/>
      <c r="G16" t="s">
        <v>76</v>
      </c>
      <c r="H16" s="2" t="s">
        <v>32</v>
      </c>
      <c r="I16">
        <v>3</v>
      </c>
    </row>
    <row r="17" spans="2:11" x14ac:dyDescent="0.25">
      <c r="C17" s="4"/>
      <c r="D17" s="4"/>
      <c r="E17" s="4"/>
    </row>
    <row r="18" spans="2:11" x14ac:dyDescent="0.25">
      <c r="B18" t="s">
        <v>77</v>
      </c>
      <c r="C18" s="2" t="s">
        <v>15</v>
      </c>
      <c r="D18" s="2" t="s">
        <v>15</v>
      </c>
      <c r="E18" s="2" t="s">
        <v>15</v>
      </c>
    </row>
    <row r="19" spans="2:11" x14ac:dyDescent="0.25">
      <c r="C19" t="s">
        <v>81</v>
      </c>
      <c r="D19" t="s">
        <v>81</v>
      </c>
      <c r="E19" s="4" t="s">
        <v>20</v>
      </c>
    </row>
    <row r="20" spans="2:11" x14ac:dyDescent="0.25">
      <c r="E20" s="4" t="s">
        <v>82</v>
      </c>
    </row>
    <row r="21" spans="2:11" x14ac:dyDescent="0.25">
      <c r="E21" s="4" t="s">
        <v>46</v>
      </c>
    </row>
    <row r="23" spans="2:11" x14ac:dyDescent="0.25">
      <c r="B23" t="s">
        <v>85</v>
      </c>
      <c r="C23" s="6" t="s">
        <v>67</v>
      </c>
      <c r="D23" s="6" t="s">
        <v>68</v>
      </c>
      <c r="E23" s="6" t="s">
        <v>69</v>
      </c>
    </row>
    <row r="24" spans="2:11" x14ac:dyDescent="0.25">
      <c r="C24" s="4" t="s">
        <v>41</v>
      </c>
      <c r="D24" s="4" t="s">
        <v>41</v>
      </c>
      <c r="E24" s="4" t="s">
        <v>80</v>
      </c>
      <c r="G24" t="s">
        <v>73</v>
      </c>
      <c r="H24" s="2" t="s">
        <v>72</v>
      </c>
      <c r="I24">
        <v>0</v>
      </c>
    </row>
    <row r="25" spans="2:11" x14ac:dyDescent="0.25">
      <c r="C25" s="4" t="s">
        <v>12</v>
      </c>
      <c r="D25" s="4" t="s">
        <v>12</v>
      </c>
      <c r="E25" s="4" t="s">
        <v>12</v>
      </c>
      <c r="G25" t="s">
        <v>83</v>
      </c>
      <c r="H25" s="2" t="s">
        <v>3</v>
      </c>
      <c r="I25">
        <v>1</v>
      </c>
      <c r="K25" t="s">
        <v>84</v>
      </c>
    </row>
    <row r="26" spans="2:11" x14ac:dyDescent="0.25">
      <c r="C26" s="4"/>
      <c r="D26" s="4"/>
      <c r="E26" s="4"/>
      <c r="G26" t="s">
        <v>76</v>
      </c>
      <c r="H26" s="2" t="s">
        <v>32</v>
      </c>
      <c r="I26">
        <v>3</v>
      </c>
    </row>
    <row r="27" spans="2:11" x14ac:dyDescent="0.25">
      <c r="C27" s="2" t="s">
        <v>15</v>
      </c>
      <c r="D27" s="2" t="s">
        <v>15</v>
      </c>
      <c r="E27" s="2" t="s">
        <v>15</v>
      </c>
    </row>
    <row r="28" spans="2:11" x14ac:dyDescent="0.25">
      <c r="C28" s="4" t="s">
        <v>19</v>
      </c>
      <c r="D28" s="4" t="s">
        <v>19</v>
      </c>
      <c r="E28" s="4" t="s">
        <v>19</v>
      </c>
    </row>
    <row r="29" spans="2:11" x14ac:dyDescent="0.25">
      <c r="C29" t="s">
        <v>81</v>
      </c>
      <c r="D29" t="s">
        <v>81</v>
      </c>
      <c r="E29" s="4" t="s">
        <v>46</v>
      </c>
    </row>
    <row r="30" spans="2:11" x14ac:dyDescent="0.25">
      <c r="E30" s="4"/>
    </row>
    <row r="31" spans="2:11" x14ac:dyDescent="0.25">
      <c r="E31" s="4"/>
    </row>
    <row r="32" spans="2:11" x14ac:dyDescent="0.25">
      <c r="E32" s="4"/>
    </row>
  </sheetData>
  <mergeCells count="1">
    <mergeCell ref="C11:D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00F8-E243-42CE-8F2B-56F66B54AAC7}">
  <dimension ref="B3:S21"/>
  <sheetViews>
    <sheetView workbookViewId="0">
      <selection activeCell="N3" sqref="N3:S4"/>
    </sheetView>
  </sheetViews>
  <sheetFormatPr defaultRowHeight="15" x14ac:dyDescent="0.25"/>
  <cols>
    <col min="6" max="6" width="54.85546875" customWidth="1"/>
  </cols>
  <sheetData>
    <row r="3" spans="2:19" x14ac:dyDescent="0.25">
      <c r="N3" s="24" t="s">
        <v>105</v>
      </c>
      <c r="O3" s="24"/>
      <c r="P3" s="24"/>
      <c r="Q3" s="24"/>
      <c r="R3" s="24"/>
      <c r="S3" s="24"/>
    </row>
    <row r="4" spans="2:19" x14ac:dyDescent="0.25">
      <c r="N4" s="24"/>
      <c r="O4" s="24"/>
      <c r="P4" s="24"/>
      <c r="Q4" s="24"/>
      <c r="R4" s="24"/>
      <c r="S4" s="24"/>
    </row>
    <row r="11" spans="2:19" x14ac:dyDescent="0.25">
      <c r="F11" s="2" t="s">
        <v>96</v>
      </c>
      <c r="G11" s="2" t="s">
        <v>98</v>
      </c>
      <c r="H11">
        <v>1</v>
      </c>
    </row>
    <row r="12" spans="2:19" x14ac:dyDescent="0.25">
      <c r="B12" s="2" t="s">
        <v>67</v>
      </c>
      <c r="C12" s="2" t="s">
        <v>69</v>
      </c>
      <c r="D12" s="2" t="s">
        <v>87</v>
      </c>
      <c r="F12" s="2" t="s">
        <v>97</v>
      </c>
      <c r="G12" s="2" t="s">
        <v>99</v>
      </c>
      <c r="H12">
        <v>0</v>
      </c>
      <c r="J12" t="s">
        <v>104</v>
      </c>
    </row>
    <row r="13" spans="2:19" x14ac:dyDescent="0.25">
      <c r="B13" t="s">
        <v>41</v>
      </c>
      <c r="C13" t="s">
        <v>100</v>
      </c>
      <c r="D13" t="s">
        <v>103</v>
      </c>
      <c r="F13" s="2" t="s">
        <v>88</v>
      </c>
      <c r="G13" s="2" t="s">
        <v>32</v>
      </c>
      <c r="H13">
        <v>3</v>
      </c>
    </row>
    <row r="14" spans="2:19" x14ac:dyDescent="0.25">
      <c r="B14" t="s">
        <v>89</v>
      </c>
      <c r="C14" t="s">
        <v>80</v>
      </c>
      <c r="D14" t="s">
        <v>80</v>
      </c>
      <c r="F14" s="2" t="s">
        <v>73</v>
      </c>
      <c r="G14" s="2" t="s">
        <v>72</v>
      </c>
      <c r="H14">
        <v>0</v>
      </c>
    </row>
    <row r="15" spans="2:19" x14ac:dyDescent="0.25">
      <c r="C15" t="s">
        <v>89</v>
      </c>
      <c r="D15" t="s">
        <v>89</v>
      </c>
      <c r="F15" s="2" t="s">
        <v>93</v>
      </c>
      <c r="G15" s="2" t="s">
        <v>90</v>
      </c>
      <c r="H15">
        <v>1</v>
      </c>
    </row>
    <row r="16" spans="2:19" x14ac:dyDescent="0.25">
      <c r="B16" s="2" t="s">
        <v>15</v>
      </c>
      <c r="C16" s="2" t="s">
        <v>15</v>
      </c>
      <c r="D16" s="2" t="s">
        <v>15</v>
      </c>
    </row>
    <row r="17" spans="2:6" x14ac:dyDescent="0.25">
      <c r="B17" t="s">
        <v>91</v>
      </c>
      <c r="C17" t="s">
        <v>91</v>
      </c>
      <c r="D17" t="s">
        <v>91</v>
      </c>
      <c r="F17" s="2" t="s">
        <v>94</v>
      </c>
    </row>
    <row r="18" spans="2:6" x14ac:dyDescent="0.25">
      <c r="B18" t="s">
        <v>81</v>
      </c>
      <c r="C18" t="s">
        <v>46</v>
      </c>
      <c r="D18" t="s">
        <v>46</v>
      </c>
      <c r="F18" s="2" t="s">
        <v>95</v>
      </c>
    </row>
    <row r="19" spans="2:6" x14ac:dyDescent="0.25">
      <c r="C19" t="s">
        <v>101</v>
      </c>
      <c r="D19" t="s">
        <v>102</v>
      </c>
    </row>
    <row r="21" spans="2:6" x14ac:dyDescent="0.25">
      <c r="B21" t="s">
        <v>92</v>
      </c>
    </row>
  </sheetData>
  <mergeCells count="1">
    <mergeCell ref="N3:S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563E3-AB8C-468B-A9CB-AE78544D8A03}">
  <dimension ref="B6:N17"/>
  <sheetViews>
    <sheetView workbookViewId="0">
      <selection activeCell="K19" sqref="K19"/>
    </sheetView>
  </sheetViews>
  <sheetFormatPr defaultRowHeight="15" x14ac:dyDescent="0.25"/>
  <cols>
    <col min="5" max="5" width="20.85546875" customWidth="1"/>
  </cols>
  <sheetData>
    <row r="6" spans="2:14" x14ac:dyDescent="0.25">
      <c r="F6" t="s">
        <v>106</v>
      </c>
      <c r="J6" s="3" t="s">
        <v>5</v>
      </c>
      <c r="K6" s="3" t="s">
        <v>6</v>
      </c>
      <c r="L6" s="3" t="s">
        <v>5</v>
      </c>
      <c r="M6" s="3" t="s">
        <v>6</v>
      </c>
      <c r="N6" s="3" t="s">
        <v>7</v>
      </c>
    </row>
    <row r="7" spans="2:14" x14ac:dyDescent="0.25">
      <c r="B7" s="2" t="s">
        <v>5</v>
      </c>
      <c r="C7" s="2" t="s">
        <v>6</v>
      </c>
      <c r="D7" s="2" t="s">
        <v>7</v>
      </c>
      <c r="H7" s="2" t="s">
        <v>32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</row>
    <row r="8" spans="2:14" x14ac:dyDescent="0.25">
      <c r="B8" t="s">
        <v>41</v>
      </c>
      <c r="C8" t="s">
        <v>42</v>
      </c>
      <c r="D8" t="s">
        <v>79</v>
      </c>
      <c r="H8" s="2" t="s">
        <v>33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</row>
    <row r="9" spans="2:14" x14ac:dyDescent="0.25">
      <c r="B9" t="s">
        <v>80</v>
      </c>
      <c r="C9" t="s">
        <v>80</v>
      </c>
      <c r="D9" t="s">
        <v>79</v>
      </c>
      <c r="G9" t="s">
        <v>108</v>
      </c>
      <c r="H9" s="2" t="s">
        <v>7</v>
      </c>
      <c r="I9">
        <v>0</v>
      </c>
      <c r="J9">
        <v>1</v>
      </c>
      <c r="K9">
        <v>2</v>
      </c>
      <c r="L9">
        <v>3</v>
      </c>
      <c r="M9">
        <v>4</v>
      </c>
      <c r="N9">
        <v>0</v>
      </c>
    </row>
    <row r="10" spans="2:14" x14ac:dyDescent="0.25">
      <c r="D10" s="7" t="s">
        <v>79</v>
      </c>
      <c r="G10" t="s">
        <v>108</v>
      </c>
      <c r="H10" s="2" t="s">
        <v>72</v>
      </c>
      <c r="I10">
        <v>4</v>
      </c>
      <c r="J10">
        <v>3</v>
      </c>
      <c r="K10">
        <v>2</v>
      </c>
      <c r="L10">
        <v>1</v>
      </c>
      <c r="M10">
        <v>0</v>
      </c>
      <c r="N10">
        <v>4</v>
      </c>
    </row>
    <row r="11" spans="2:14" x14ac:dyDescent="0.25">
      <c r="D11" s="7" t="s">
        <v>79</v>
      </c>
    </row>
    <row r="13" spans="2:14" x14ac:dyDescent="0.25">
      <c r="B13" s="2" t="s">
        <v>15</v>
      </c>
      <c r="C13" s="2" t="s">
        <v>15</v>
      </c>
      <c r="D13" s="2" t="s">
        <v>15</v>
      </c>
    </row>
    <row r="14" spans="2:14" x14ac:dyDescent="0.25">
      <c r="B14" t="s">
        <v>107</v>
      </c>
      <c r="C14" s="7" t="s">
        <v>107</v>
      </c>
      <c r="D14" t="s">
        <v>81</v>
      </c>
      <c r="E14" s="7" t="s">
        <v>109</v>
      </c>
    </row>
    <row r="15" spans="2:14" x14ac:dyDescent="0.25">
      <c r="B15" t="s">
        <v>47</v>
      </c>
      <c r="C15" t="s">
        <v>46</v>
      </c>
      <c r="D15" t="s">
        <v>81</v>
      </c>
      <c r="E15" s="7" t="s">
        <v>110</v>
      </c>
    </row>
    <row r="16" spans="2:14" x14ac:dyDescent="0.25">
      <c r="D16" t="s">
        <v>81</v>
      </c>
    </row>
    <row r="17" spans="4:4" x14ac:dyDescent="0.25">
      <c r="D17" t="s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EJ1</vt:lpstr>
      <vt:lpstr>EJ2</vt:lpstr>
      <vt:lpstr>EJ3</vt:lpstr>
      <vt:lpstr>EJ4</vt:lpstr>
      <vt:lpstr>EJ5A</vt:lpstr>
      <vt:lpstr>EJ5B</vt:lpstr>
      <vt:lpstr>EJ6</vt:lpstr>
      <vt:lpstr>EJ7</vt:lpstr>
      <vt:lpstr>EJ8</vt:lpstr>
      <vt:lpstr>EJ9</vt:lpstr>
      <vt:lpstr>EJ10</vt:lpstr>
      <vt:lpstr>EJ11</vt:lpstr>
      <vt:lpstr>EJ12</vt:lpstr>
      <vt:lpstr>EJ13</vt:lpstr>
      <vt:lpstr>EJ14</vt:lpstr>
      <vt:lpstr>EJ15</vt:lpstr>
      <vt:lpstr>EJ16</vt:lpstr>
      <vt:lpstr>EJ17</vt:lpstr>
      <vt:lpstr>EJ18</vt:lpstr>
      <vt:lpstr>EJ19</vt:lpstr>
      <vt:lpstr>EJ20</vt:lpstr>
      <vt:lpstr>EJ21</vt:lpstr>
      <vt:lpstr>EJ22</vt:lpstr>
      <vt:lpstr>EJ23</vt:lpstr>
      <vt:lpstr>EJ24</vt:lpstr>
      <vt:lpstr>EJ25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Agustin Brocani</cp:lastModifiedBy>
  <dcterms:created xsi:type="dcterms:W3CDTF">2015-06-05T18:17:20Z</dcterms:created>
  <dcterms:modified xsi:type="dcterms:W3CDTF">2025-02-01T01:05:14Z</dcterms:modified>
</cp:coreProperties>
</file>