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tml\pmc\"/>
    </mc:Choice>
  </mc:AlternateContent>
  <bookViews>
    <workbookView xWindow="0" yWindow="0" windowWidth="16656" windowHeight="8184"/>
  </bookViews>
  <sheets>
    <sheet name="Projec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x" localSheetId="0">[1]Pt!#REF!</definedName>
    <definedName name="\x">[1]Pt!#REF!</definedName>
    <definedName name="__123Graph_A" localSheetId="0" hidden="1">[2]AC!#REF!</definedName>
    <definedName name="__123Graph_A" hidden="1">[2]AC!#REF!</definedName>
    <definedName name="__123Graph_B" localSheetId="0" hidden="1">[2]AC!#REF!</definedName>
    <definedName name="__123Graph_B" hidden="1">[2]AC!#REF!</definedName>
    <definedName name="__123Graph_C" localSheetId="0" hidden="1">[2]AC!#REF!</definedName>
    <definedName name="__123Graph_C" hidden="1">[2]AC!#REF!</definedName>
    <definedName name="__123Graph_D" hidden="1">[3]SEX!$P$7:$P$7</definedName>
    <definedName name="__123Graph_E" localSheetId="0" hidden="1">[2]AC!#REF!</definedName>
    <definedName name="__123Graph_E" hidden="1">[2]AC!#REF!</definedName>
    <definedName name="__123Graph_F" localSheetId="0" hidden="1">[4]ESCON!#REF!</definedName>
    <definedName name="__123Graph_F" hidden="1">[4]ESCON!#REF!</definedName>
    <definedName name="__123Graph_X" localSheetId="0" hidden="1">[2]AC!#REF!</definedName>
    <definedName name="__123Graph_X" hidden="1">[2]AC!#REF!</definedName>
    <definedName name="_Fill" localSheetId="0" hidden="1">#REF!</definedName>
    <definedName name="_Fill" hidden="1">#REF!</definedName>
    <definedName name="_gk2" localSheetId="0" hidden="1">#REF!</definedName>
    <definedName name="_gk2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" localSheetId="0" hidden="1">[5]AC!#REF!</definedName>
    <definedName name="a" hidden="1">[5]AC!#REF!</definedName>
    <definedName name="Code" localSheetId="0" hidden="1">#REF!</definedName>
    <definedName name="Code" hidden="1">#REF!</definedName>
    <definedName name="D" localSheetId="0">'[6]Fire Alarm'!#REF!</definedName>
    <definedName name="D">'[6]Fire Alarm'!#REF!</definedName>
    <definedName name="Data" localSheetId="0">#REF!</definedName>
    <definedName name="Data">#REF!</definedName>
    <definedName name="data1" localSheetId="0" hidden="1">#REF!</definedName>
    <definedName name="data1" hidden="1">#REF!</definedName>
    <definedName name="data2" localSheetId="0" hidden="1">#REF!</definedName>
    <definedName name="data2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Excel_BuiltIn__FilterDatabase_10" localSheetId="0">#REF!</definedName>
    <definedName name="Excel_BuiltIn__FilterDatabase_10">#REF!</definedName>
    <definedName name="Excel_BuiltIn__FilterDatabase_25" localSheetId="0">#REF!</definedName>
    <definedName name="Excel_BuiltIn__FilterDatabase_25">#REF!</definedName>
    <definedName name="Excel_BuiltIn__FilterDatabase_28" localSheetId="0">#REF!</definedName>
    <definedName name="Excel_BuiltIn__FilterDatabase_28">#REF!</definedName>
    <definedName name="Excel_BuiltIn__FilterDatabase_29" localSheetId="0">#REF!</definedName>
    <definedName name="Excel_BuiltIn__FilterDatabase_29">#REF!</definedName>
    <definedName name="Excel_BuiltIn__FilterDatabase_30" localSheetId="0">#REF!</definedName>
    <definedName name="Excel_BuiltIn__FilterDatabase_30">#REF!</definedName>
    <definedName name="Excel_BuiltIn__FilterDatabase_7" localSheetId="0">#REF!</definedName>
    <definedName name="Excel_BuiltIn__FilterDatabase_7">#REF!</definedName>
    <definedName name="Excel_BuiltIn__FilterDatabase_8" localSheetId="0">#REF!</definedName>
    <definedName name="Excel_BuiltIn__FilterDatabase_8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JJ" localSheetId="0">'[7]DAF-1'!#REF!</definedName>
    <definedName name="JJ">'[7]DAF-1'!#REF!</definedName>
    <definedName name="OrderTable" localSheetId="0" hidden="1">#REF!</definedName>
    <definedName name="OrderTable" hidden="1">#REF!</definedName>
    <definedName name="_xlnm.Print_Area" localSheetId="0">Project!$A$1:$U$49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da" localSheetId="0" hidden="1">#REF!</definedName>
    <definedName name="sda" hidden="1">#REF!</definedName>
    <definedName name="SpecialPrice" localSheetId="0" hidden="1">#REF!</definedName>
    <definedName name="SpecialPrice" hidden="1">#REF!</definedName>
    <definedName name="spp" localSheetId="0" hidden="1">#REF!</definedName>
    <definedName name="spp" hidden="1">#REF!</definedName>
    <definedName name="tbl_ProdInfo" localSheetId="0" hidden="1">#REF!</definedName>
    <definedName name="tbl_ProdInfo" hidden="1">#REF!</definedName>
    <definedName name="TRIX" localSheetId="0">[1]Pt!#REF!</definedName>
    <definedName name="TRIX">[1]Pt!#REF!</definedName>
    <definedName name="wedus" localSheetId="0" hidden="1">#REF!</definedName>
    <definedName name="wedus" hidden="1">#REF!</definedName>
    <definedName name="wrn.AAA." hidden="1">{#N/A,#N/A,FALSE,"REK";#N/A,#N/A,FALSE,"Bq-ARS"}</definedName>
    <definedName name="wrn.chi._.tiÆt." hidden="1">{#N/A,#N/A,FALSE,"Chi tiÆt"}</definedName>
    <definedName name="wrn.rtpl." hidden="1">{#N/A,#N/A,FALSE,"REK-S-TPL";#N/A,#N/A,FALSE,"REK-TPML";#N/A,#N/A,FALSE,"RAB-TEMPEL"}</definedName>
    <definedName name="wrn.ry." hidden="1">{#N/A,#N/A,FALSE,"REK";#N/A,#N/A,FALSE,"rab"}</definedName>
    <definedName name="wrn.uman." hidden="1">{#N/A,#N/A,TRUE,"Earth Works";#N/A,#N/A,TRUE,"Foundation Works";#N/A,#N/A,TRUE,"Basement Structure";#N/A,#N/A,TRUE,"Upper Structure";#N/A,#N/A,TRUE,"Wall Finishes";#N/A,#N/A,TRUE,"Floor Finishes";#N/A,#N/A,TRUE,"Ceiling Finishes";#N/A,#N/A,TRUE,"Stair Finishes";#N/A,#N/A,TRUE,"Roofing";#N/A,#N/A,TRUE,"Fitting and Fixtures";#N/A,#N/A,TRUE,"Sanitary Appliances";#N/A,#N/A,TRUE,"Miscellaneous"}</definedName>
    <definedName name="wrn_uman_">{#N/A,#N/A,TRUE,"Earth Works";#N/A,#N/A,TRUE,"Foundation Works";#N/A,#N/A,TRUE,"Basement Structure";#N/A,#N/A,TRUE,"Upper Structure";#N/A,#N/A,TRUE,"Wall Finishes";#N/A,#N/A,TRUE,"Floor Finishes";#N/A,#N/A,TRUE,"Ceiling Finishes";#N/A,#N/A,TRUE,"Stair Finishes";#N/A,#N/A,TRUE,"Roofing";#N/A,#N/A,TRUE,"Fitting and Fixtures";#N/A,#N/A,TRUE,"Sanitary Appliances";#N/A,#N/A,TRUE,"Miscellaneous"}</definedName>
  </definedNames>
  <calcPr calcId="162913"/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T41" i="1"/>
  <c r="R41" i="1"/>
  <c r="P41" i="1"/>
  <c r="Q41" i="1" s="1"/>
  <c r="N41" i="1"/>
  <c r="O41" i="1" s="1"/>
  <c r="L41" i="1"/>
  <c r="J41" i="1"/>
  <c r="H41" i="1"/>
  <c r="R40" i="1"/>
  <c r="N40" i="1"/>
  <c r="O40" i="1" s="1"/>
  <c r="L40" i="1"/>
  <c r="H40" i="1"/>
  <c r="T39" i="1"/>
  <c r="R39" i="1"/>
  <c r="P39" i="1"/>
  <c r="N39" i="1"/>
  <c r="O39" i="1" s="1"/>
  <c r="L39" i="1"/>
  <c r="J39" i="1"/>
  <c r="H39" i="1"/>
  <c r="N38" i="1"/>
  <c r="O38" i="1" s="1"/>
  <c r="H38" i="1"/>
  <c r="P37" i="1"/>
  <c r="N37" i="1"/>
  <c r="O37" i="1" s="1"/>
  <c r="J37" i="1"/>
  <c r="H37" i="1"/>
  <c r="N31" i="1"/>
  <c r="T27" i="1"/>
  <c r="R27" i="1"/>
  <c r="P27" i="1"/>
  <c r="L27" i="1"/>
  <c r="L38" i="1" s="1"/>
  <c r="J27" i="1"/>
  <c r="I27" i="1"/>
  <c r="R26" i="1"/>
  <c r="T23" i="1"/>
  <c r="T38" i="1" s="1"/>
  <c r="R23" i="1"/>
  <c r="P23" i="1"/>
  <c r="P38" i="1" s="1"/>
  <c r="Q38" i="1" s="1"/>
  <c r="L23" i="1"/>
  <c r="J23" i="1"/>
  <c r="I23" i="1" s="1"/>
  <c r="R22" i="1"/>
  <c r="E22" i="1"/>
  <c r="D22" i="1"/>
  <c r="C22" i="1"/>
  <c r="T19" i="1"/>
  <c r="T40" i="1" s="1"/>
  <c r="R19" i="1"/>
  <c r="P19" i="1"/>
  <c r="P40" i="1" s="1"/>
  <c r="L19" i="1"/>
  <c r="J19" i="1"/>
  <c r="I19" i="1" s="1"/>
  <c r="D19" i="1"/>
  <c r="R18" i="1"/>
  <c r="D18" i="1"/>
  <c r="I17" i="1"/>
  <c r="L16" i="1"/>
  <c r="T15" i="1"/>
  <c r="R15" i="1"/>
  <c r="R37" i="1" s="1"/>
  <c r="P15" i="1"/>
  <c r="P31" i="1" s="1"/>
  <c r="L15" i="1"/>
  <c r="J15" i="1"/>
  <c r="I15" i="1"/>
  <c r="D15" i="1"/>
  <c r="R14" i="1"/>
  <c r="D14" i="1"/>
  <c r="R13" i="1"/>
  <c r="D13" i="1"/>
  <c r="I12" i="1"/>
  <c r="I49" i="1" s="1"/>
  <c r="R11" i="1"/>
  <c r="D11" i="1"/>
  <c r="R10" i="1"/>
  <c r="D10" i="1"/>
  <c r="A10" i="1"/>
  <c r="A11" i="1" s="1"/>
  <c r="A12" i="1" s="1"/>
  <c r="A13" i="1" s="1"/>
  <c r="A14" i="1" s="1"/>
  <c r="A15" i="1" s="1"/>
  <c r="A18" i="1" s="1"/>
  <c r="A19" i="1" s="1"/>
  <c r="A22" i="1" s="1"/>
  <c r="A23" i="1" s="1"/>
  <c r="A26" i="1" s="1"/>
  <c r="A27" i="1" s="1"/>
  <c r="R9" i="1"/>
  <c r="D9" i="1"/>
  <c r="A9" i="1"/>
  <c r="R8" i="1"/>
  <c r="R38" i="1" s="1"/>
  <c r="A8" i="1"/>
  <c r="T7" i="1"/>
  <c r="T31" i="1" s="1"/>
  <c r="R7" i="1"/>
  <c r="L7" i="1"/>
  <c r="L31" i="1" s="1"/>
  <c r="U40" i="1" l="1"/>
  <c r="Q39" i="1"/>
  <c r="M40" i="1"/>
  <c r="S37" i="1"/>
  <c r="U38" i="1"/>
  <c r="M38" i="1"/>
  <c r="Q37" i="1"/>
  <c r="M41" i="1"/>
  <c r="U41" i="1"/>
  <c r="T49" i="1"/>
  <c r="P49" i="1"/>
  <c r="L49" i="1"/>
  <c r="R49" i="1"/>
  <c r="N49" i="1"/>
  <c r="J49" i="1"/>
  <c r="Q40" i="1"/>
  <c r="M39" i="1"/>
  <c r="U39" i="1"/>
  <c r="J31" i="1"/>
  <c r="K37" i="1" s="1"/>
  <c r="R31" i="1"/>
  <c r="L37" i="1"/>
  <c r="M37" i="1" s="1"/>
  <c r="T37" i="1"/>
  <c r="U37" i="1" s="1"/>
  <c r="J38" i="1"/>
  <c r="K38" i="1" s="1"/>
  <c r="J40" i="1"/>
  <c r="K40" i="1" s="1"/>
  <c r="I37" i="1"/>
  <c r="I39" i="1"/>
  <c r="I41" i="1"/>
  <c r="I46" i="1"/>
  <c r="I48" i="1"/>
  <c r="I38" i="1"/>
  <c r="I40" i="1"/>
  <c r="I45" i="1"/>
  <c r="I47" i="1"/>
  <c r="T47" i="1" l="1"/>
  <c r="P47" i="1"/>
  <c r="L47" i="1"/>
  <c r="R47" i="1"/>
  <c r="N47" i="1"/>
  <c r="J47" i="1"/>
  <c r="T45" i="1"/>
  <c r="P45" i="1"/>
  <c r="L45" i="1"/>
  <c r="N45" i="1"/>
  <c r="J45" i="1"/>
  <c r="R45" i="1"/>
  <c r="R46" i="1"/>
  <c r="N46" i="1"/>
  <c r="J46" i="1"/>
  <c r="T46" i="1"/>
  <c r="P46" i="1"/>
  <c r="L46" i="1"/>
  <c r="R48" i="1"/>
  <c r="N48" i="1"/>
  <c r="J48" i="1"/>
  <c r="T48" i="1"/>
  <c r="P48" i="1"/>
  <c r="L48" i="1"/>
  <c r="I32" i="1"/>
  <c r="K49" i="1" s="1"/>
  <c r="S39" i="1"/>
  <c r="S41" i="1"/>
  <c r="S40" i="1"/>
  <c r="S38" i="1"/>
  <c r="K39" i="1"/>
  <c r="K41" i="1"/>
  <c r="U48" i="1" l="1"/>
  <c r="M49" i="1"/>
  <c r="U46" i="1"/>
  <c r="S45" i="1"/>
  <c r="Q45" i="1"/>
  <c r="S47" i="1"/>
  <c r="Q49" i="1"/>
  <c r="S49" i="1"/>
  <c r="K48" i="1"/>
  <c r="K46" i="1"/>
  <c r="K45" i="1"/>
  <c r="U45" i="1"/>
  <c r="M47" i="1"/>
  <c r="U49" i="1"/>
  <c r="O49" i="1"/>
  <c r="M48" i="1"/>
  <c r="O48" i="1"/>
  <c r="M46" i="1"/>
  <c r="O46" i="1"/>
  <c r="O45" i="1"/>
  <c r="K47" i="1"/>
  <c r="Q47" i="1"/>
  <c r="R32" i="1"/>
  <c r="R33" i="1" s="1"/>
  <c r="J32" i="1"/>
  <c r="J33" i="1" s="1"/>
  <c r="P32" i="1"/>
  <c r="P33" i="1" s="1"/>
  <c r="I33" i="1"/>
  <c r="N32" i="1"/>
  <c r="N33" i="1" s="1"/>
  <c r="T32" i="1"/>
  <c r="T33" i="1" s="1"/>
  <c r="L32" i="1"/>
  <c r="L33" i="1" s="1"/>
  <c r="Q48" i="1"/>
  <c r="S48" i="1"/>
  <c r="Q46" i="1"/>
  <c r="S46" i="1"/>
  <c r="M45" i="1"/>
  <c r="O47" i="1"/>
  <c r="U47" i="1"/>
</calcChain>
</file>

<file path=xl/sharedStrings.xml><?xml version="1.0" encoding="utf-8"?>
<sst xmlns="http://schemas.openxmlformats.org/spreadsheetml/2006/main" count="146" uniqueCount="92">
  <si>
    <t>LIST PROJECT</t>
  </si>
  <si>
    <t>No</t>
  </si>
  <si>
    <t>No.Proj</t>
  </si>
  <si>
    <t>Project</t>
  </si>
  <si>
    <t>Type</t>
  </si>
  <si>
    <t>Year</t>
  </si>
  <si>
    <t>Scope of work</t>
  </si>
  <si>
    <t>PK</t>
  </si>
  <si>
    <t>PM</t>
  </si>
  <si>
    <t>PROG</t>
  </si>
  <si>
    <t>Amount (Excl Ppn10%)</t>
  </si>
  <si>
    <t>Preliminaries &amp; Tesconm</t>
  </si>
  <si>
    <t>Provisional Sum</t>
  </si>
  <si>
    <t>Equipment</t>
  </si>
  <si>
    <t>Material Instalasi</t>
  </si>
  <si>
    <t>Upah</t>
  </si>
  <si>
    <t xml:space="preserve">Rp </t>
  </si>
  <si>
    <t>**</t>
  </si>
  <si>
    <t>Project 2015</t>
  </si>
  <si>
    <t>P1502</t>
  </si>
  <si>
    <t>MNC Media Tower</t>
  </si>
  <si>
    <t>Office &amp; Hotel</t>
  </si>
  <si>
    <t>AC/PL/FF</t>
  </si>
  <si>
    <t>Daniel</t>
  </si>
  <si>
    <t xml:space="preserve">Endang </t>
  </si>
  <si>
    <t>P1601</t>
  </si>
  <si>
    <t>Jumeirah resort Bali</t>
  </si>
  <si>
    <t>Hotel</t>
  </si>
  <si>
    <t>Erick</t>
  </si>
  <si>
    <t>Gunawan</t>
  </si>
  <si>
    <t>P1701</t>
  </si>
  <si>
    <t>Sudirman 7&amp;8</t>
  </si>
  <si>
    <t>AC/FF</t>
  </si>
  <si>
    <t>Jeffrey</t>
  </si>
  <si>
    <t>Ibnu</t>
  </si>
  <si>
    <t>P1610</t>
  </si>
  <si>
    <t>Hotel Aloft bali</t>
  </si>
  <si>
    <t>AC/PL/FF/EL/ELC</t>
  </si>
  <si>
    <t>Slamet</t>
  </si>
  <si>
    <t>P1703</t>
  </si>
  <si>
    <t>Mixed use Phase 1</t>
  </si>
  <si>
    <t>Samuel/ Jajang</t>
  </si>
  <si>
    <t>Majid/ Dodi</t>
  </si>
  <si>
    <t>P1705</t>
  </si>
  <si>
    <t>AEJ Maintenance</t>
  </si>
  <si>
    <t>Office</t>
  </si>
  <si>
    <t>AC</t>
  </si>
  <si>
    <t>Akur</t>
  </si>
  <si>
    <t>P1806</t>
  </si>
  <si>
    <t>Mixed use Phase 2</t>
  </si>
  <si>
    <t>HadiSis/ Sugiono</t>
  </si>
  <si>
    <t>P1802</t>
  </si>
  <si>
    <t>Rajawali place</t>
  </si>
  <si>
    <t>Mas'ud/ Supriyadi</t>
  </si>
  <si>
    <t>P1805</t>
  </si>
  <si>
    <t>Citra Tower</t>
  </si>
  <si>
    <t>Zamzami</t>
  </si>
  <si>
    <t>Phase 1</t>
  </si>
  <si>
    <t>Phase 2</t>
  </si>
  <si>
    <t>P1807</t>
  </si>
  <si>
    <t>Daswin</t>
  </si>
  <si>
    <t>P1808</t>
  </si>
  <si>
    <t>UMN - Serpong</t>
  </si>
  <si>
    <t>Samuel</t>
  </si>
  <si>
    <t>Rasikun</t>
  </si>
  <si>
    <t>UMN Lt 6,7 &amp; 8</t>
  </si>
  <si>
    <t>UMN Lt 9,10 &amp; 11</t>
  </si>
  <si>
    <t>P1809</t>
  </si>
  <si>
    <t>Katimin</t>
  </si>
  <si>
    <t>P1901</t>
  </si>
  <si>
    <t>BCA Foresta - BSD</t>
  </si>
  <si>
    <t>Instalasi ME</t>
  </si>
  <si>
    <t>Inst Chiller plant</t>
  </si>
  <si>
    <t>P1902</t>
  </si>
  <si>
    <t>AEJ Upgrade</t>
  </si>
  <si>
    <t>Staff residence</t>
  </si>
  <si>
    <t>Martinus</t>
  </si>
  <si>
    <t>P1903</t>
  </si>
  <si>
    <t>Halo BCA Semaraang</t>
  </si>
  <si>
    <t>Soleh</t>
  </si>
  <si>
    <t>VALUE x OVERALL PROGRESS ACHIEVED</t>
  </si>
  <si>
    <t>VALUE x OVERALL RUNNING PROGRESS LEFT</t>
  </si>
  <si>
    <t>BY CONTRACT VALUE</t>
  </si>
  <si>
    <t>PIC</t>
  </si>
  <si>
    <t>PROJECT COUNT</t>
  </si>
  <si>
    <t>CONTRACT VALUE</t>
  </si>
  <si>
    <t>PRELIMINARIES</t>
  </si>
  <si>
    <t>PROVISIONAL SUM</t>
  </si>
  <si>
    <t>EQUIPMENT</t>
  </si>
  <si>
    <t>MATERIAL</t>
  </si>
  <si>
    <t>LABOUR</t>
  </si>
  <si>
    <t>BY CONTRACT x OVERALL RUNNING PROGRESS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</si>
</sst>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.00_);[Red]\(&quot;Rp&quot;#,##0.00\)"/>
    <numFmt numFmtId="165" formatCode="_-* #,##0.00_-;\-* #,##0.00_-;_-* \-??_-;_-@_-"/>
    <numFmt numFmtId="166" formatCode="&quot;$&quot;#,##0\ ;\(&quot;$&quot;#,##0\)"/>
    <numFmt numFmtId="167" formatCode="_ * #,##0_ ;_ * \-#,##0_ ;_ * &quot;-&quot;??_ ;_ @_ "/>
    <numFmt numFmtId="168" formatCode="_-* #,##0.00\ &quot;Pts&quot;_-;\-* #,##0.00\ &quot;Pts&quot;_-;_-* &quot;-&quot;??\ &quot;Pts&quot;_-;_-@_-"/>
    <numFmt numFmtId="169" formatCode="_-* #,##0_-;\-* #,##0_-;_-* &quot;-&quot;_-;_-@_-"/>
    <numFmt numFmtId="170" formatCode="0\ \ \ \ "/>
    <numFmt numFmtId="171" formatCode="0.00_)"/>
    <numFmt numFmtId="172" formatCode="#.00"/>
    <numFmt numFmtId="173" formatCode="#,##0.00\ "/>
    <numFmt numFmtId="174" formatCode="_(* #,##0.00_);_(* \(#,##0.00\);_(* \-??_);_(@_)"/>
    <numFmt numFmtId="175" formatCode="_-* #,##0.0_-;\-* #,##0.0_-;_-* &quot;-&quot;??_-;_-@_-"/>
    <numFmt numFmtId="176" formatCode="&quot;\&quot;#,##0.00;[Red]&quot;\&quot;\-#,##0.00"/>
    <numFmt numFmtId="177" formatCode="_-* #,##0.00_-;\-* #,##0.00_-;_-* &quot;-&quot;??_-;_-@_-"/>
    <numFmt numFmtId="178" formatCode="#,##0;\-#,##0;&quot;-&quot;"/>
    <numFmt numFmtId="179" formatCode="#,##0.0_);\(#,##0.0\)"/>
    <numFmt numFmtId="180" formatCode="#,##0.00\ \ \ "/>
    <numFmt numFmtId="181" formatCode="&quot;\&quot;#,##0;[Red]&quot;\&quot;\-#,##0"/>
    <numFmt numFmtId="182" formatCode="#,##0.00\ \ "/>
    <numFmt numFmtId="183" formatCode="_(* #,##0.0_);_(* \(#,##0.0\);_(* &quot;-&quot;??_);_(@_)"/>
    <numFmt numFmtId="184" formatCode="_-* #,##0.0\ _F_-;\-* #,##0.0\ _F_-;_-* &quot;-&quot;?\ _F_-;_-@_-"/>
    <numFmt numFmtId="185" formatCode="&quot;\&quot;#,##0;[Red]&quot;\&quot;&quot;\&quot;\-#,##0"/>
    <numFmt numFmtId="186" formatCode="&quot;Rp&quot;#,##0_);[Red]\(&quot;Rp&quot;#,##0\)"/>
    <numFmt numFmtId="187" formatCode="_-* #,##0.00\ _F_B_-;\-* #,##0.00\ _F_B_-;_-* &quot;-&quot;??\ _F_B_-;_-@_-"/>
    <numFmt numFmtId="188" formatCode="#."/>
    <numFmt numFmtId="190" formatCode="_-&quot;$&quot;* #,##0.00_-;\-&quot;$&quot;* #,##0.00_-;_-&quot;$&quot;* &quot;-&quot;??_-;_-@_-"/>
    <numFmt numFmtId="191" formatCode="_([$€-2]* #,##0.00_);_([$€-2]* \(#,##0.00\);_([$€-2]* &quot;-&quot;??_)"/>
    <numFmt numFmtId="192" formatCode="_-&quot;$&quot;* #,##0_-;\-&quot;$&quot;* #,##0_-;_-&quot;$&quot;* &quot;-&quot;_-;_-@_-"/>
    <numFmt numFmtId="193" formatCode="0.0%"/>
    <numFmt numFmtId="194" formatCode="&quot;\&quot;\ #,##0;&quot;\&quot;\ \-#,##0"/>
    <numFmt numFmtId="195" formatCode="&quot;£&quot;#,##0;\-&quot;£&quot;#,##0"/>
    <numFmt numFmtId="196" formatCode="#,##0.0"/>
    <numFmt numFmtId="197" formatCode="_(* #,##0.00_);_(* \(#,##0.00\);_(* &quot;-&quot;_);_(@_)"/>
    <numFmt numFmtId="198" formatCode="&quot;\&quot;#,##0.00;[Red]&quot;\&quot;&quot;\&quot;&quot;\&quot;&quot;\&quot;&quot;\&quot;&quot;\&quot;\-#,##0.00"/>
    <numFmt numFmtId="199" formatCode="#,##0.000000000_ ;[Red]\-#,##0.000000000\ "/>
    <numFmt numFmtId="200" formatCode="m\o\n\th\ d\,\ yyyy"/>
    <numFmt numFmtId="201" formatCode="#,##0.0_);\(#,##0.00\)"/>
    <numFmt numFmtId="202" formatCode="&quot;P&quot;#,##0.00_);[Red]\(&quot;P&quot;#,##0.00\)"/>
    <numFmt numFmtId="203" formatCode="m/d"/>
    <numFmt numFmtId="204" formatCode="_-* #,##0.0\ _F_-;\-* #,##0.0\ _F_-;_-* &quot;-&quot;??\ _F_-;_-@_-"/>
    <numFmt numFmtId="205" formatCode="mm/dd/yy"/>
    <numFmt numFmtId="207" formatCode="#,##0_ ;[Red]\-#,##0\ "/>
    <numFmt numFmtId="208" formatCode="mm/dd/yy\ h:mm"/>
    <numFmt numFmtId="209" formatCode="&quot;P&quot;#,##0.00_);\(&quot;P&quot;#,##0.00\)"/>
    <numFmt numFmtId="210" formatCode="General_)"/>
    <numFmt numFmtId="211" formatCode="_-* #,##0\ _F_-;\-* #,##0\ _F_-;_-* &quot;-&quot;??\ _F_-;_-@_-"/>
    <numFmt numFmtId="212" formatCode="_-* #,##0\ _P_t_s_-;\-* #,##0\ _P_t_s_-;_-* &quot;-&quot;\ _P_t_s_-;_-@_-"/>
    <numFmt numFmtId="213" formatCode="_([$Rp-421]* #,##0.00_);_([$Rp-421]* \(#,##0.00\);_([$Rp-421]* \-??_);_(@_)"/>
    <numFmt numFmtId="214" formatCode="_(* #,##0_);_(* \(#,##0\);_(* &quot;-&quot;??_);_(@_)"/>
    <numFmt numFmtId="215" formatCode="0.000%"/>
    <numFmt numFmtId="216" formatCode="_-&quot;Rp.&quot;* #,##0_-;\-&quot;Rp.&quot;* #,##0_-;_-&quot;Rp.&quot;* &quot;-&quot;_-;_-@_-"/>
    <numFmt numFmtId="217" formatCode="0.000"/>
    <numFmt numFmtId="218" formatCode="_([$¥ -421]* #,##0.00_);_([$¥ -421]* \(#,##0.00\);_([$¥ -421]* \-??_);_(@_)"/>
    <numFmt numFmtId="219" formatCode="#,##0_);[Red]\(#,##0\);;@"/>
    <numFmt numFmtId="220" formatCode="mmmm/dd/yyyy\ h:mm"/>
    <numFmt numFmtId="221" formatCode="_(* #,##0.00000000000000_);_(* \(#,##0.00000000000000\);_(* &quot;-&quot;??_);_(@_)"/>
    <numFmt numFmtId="222" formatCode="_-* #,##0_-;\-* #,##0_-;_-* &quot;-&quot;??_-;_-@_-"/>
    <numFmt numFmtId="223" formatCode=";;;"/>
    <numFmt numFmtId="224" formatCode="&quot;Rp&quot;\ #,##0.00;&quot;Rp&quot;\ \-#,##0.00"/>
    <numFmt numFmtId="225" formatCode="#,##0.00\ &quot;Pts&quot;;[Red]\-#,##0.00\ &quot;Pts&quot;"/>
    <numFmt numFmtId="226" formatCode="_(&quot;$&quot;* #,##0.000_);_(&quot;$&quot;* \(#,##0.000\);_(&quot;$&quot;* &quot;-&quot;??_);_(@_)"/>
    <numFmt numFmtId="227" formatCode="&quot;Rp.&quot;#,##0.00_);\(&quot;Rp.&quot;#,##0.00\)"/>
    <numFmt numFmtId="228" formatCode="&quot;Rp.&quot;#,##0_);[Red]\(&quot;Rp.&quot;#,##0\)"/>
    <numFmt numFmtId="229" formatCode="#,##0.00_);\(#,##0.0\)"/>
    <numFmt numFmtId="230" formatCode="_-* #,##0\ &quot;Pts&quot;_-;\-* #,##0\ &quot;Pts&quot;_-;_-* &quot;-&quot;\ &quot;Pts&quot;_-;_-@_-"/>
    <numFmt numFmtId="231" formatCode="_(* #,##0_);_(* \(#,##0\);_(* \-_);_(@_)"/>
    <numFmt numFmtId="232" formatCode="_(&quot;Rp&quot;* #,##0.00_);_(&quot;Rp&quot;* \(#,##0.00\);_(&quot;Rp&quot;* &quot;-&quot;??_);_(@_)"/>
    <numFmt numFmtId="233" formatCode="_(* #,##0.0000000000_);_(* \(#,##0.0000000000\);_(* &quot;-&quot;??_);_(@_)"/>
    <numFmt numFmtId="234" formatCode="&quot;£&quot;#,##0;[Red]\-&quot;£&quot;#,##0"/>
  </numFmts>
  <fonts count="120">
    <font>
      <sz val="11"/>
      <color theme="1"/>
      <name val="Calibri"/>
      <charset val="1"/>
      <scheme val="minor"/>
    </font>
    <font>
      <sz val="11"/>
      <color rgb="FF0070C0"/>
      <name val="Calibri"/>
      <charset val="1"/>
      <scheme val="minor"/>
    </font>
    <font>
      <b/>
      <sz val="11"/>
      <color theme="1"/>
      <name val="Calibri"/>
      <charset val="1"/>
      <scheme val="minor"/>
    </font>
    <font>
      <b/>
      <sz val="11"/>
      <color rgb="FF0070C0"/>
      <name val="Calibri"/>
      <charset val="1"/>
      <scheme val="minor"/>
    </font>
    <font>
      <b/>
      <sz val="11"/>
      <color rgb="FFFF0000"/>
      <name val="Calibri"/>
      <charset val="1"/>
      <scheme val="minor"/>
    </font>
    <font>
      <sz val="14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"/>
      <scheme val="minor"/>
    </font>
    <font>
      <sz val="11"/>
      <color rgb="FFFF0000"/>
      <name val="Calibri"/>
      <charset val="1"/>
      <scheme val="minor"/>
    </font>
    <font>
      <sz val="10"/>
      <name val="Arial"/>
      <charset val="134"/>
    </font>
    <font>
      <sz val="11"/>
      <name val="?l?r ?o?S?V?b?N"/>
      <charset val="134"/>
    </font>
    <font>
      <sz val="11"/>
      <color indexed="8"/>
      <name val="Calibri"/>
      <charset val="134"/>
    </font>
    <font>
      <sz val="1"/>
      <color indexed="8"/>
      <name val="Courier"/>
      <charset val="134"/>
    </font>
    <font>
      <b/>
      <i/>
      <sz val="16"/>
      <name val="Helv"/>
      <charset val="134"/>
    </font>
    <font>
      <sz val="1"/>
      <color indexed="16"/>
      <name val="Courier"/>
      <charset val="134"/>
    </font>
    <font>
      <sz val="11"/>
      <name val="ＭＳ Ｐゴシック"/>
      <charset val="128"/>
    </font>
    <font>
      <sz val="11"/>
      <color theme="1"/>
      <name val="Calibri"/>
      <charset val="134"/>
      <scheme val="minor"/>
    </font>
    <font>
      <sz val="8"/>
      <name val="Times New Roman"/>
      <charset val="134"/>
    </font>
    <font>
      <sz val="11"/>
      <name val="‚l‚r ‚oƒSƒVƒbƒN"/>
      <charset val="128"/>
    </font>
    <font>
      <sz val="10"/>
      <name val="MS Sans Serif"/>
      <charset val="134"/>
    </font>
    <font>
      <sz val="10"/>
      <name val="?l?r ??’c"/>
      <charset val="128"/>
    </font>
    <font>
      <sz val="10"/>
      <name val="Helv"/>
      <charset val="134"/>
    </font>
    <font>
      <sz val="11"/>
      <color indexed="52"/>
      <name val="Calibri"/>
      <charset val="134"/>
    </font>
    <font>
      <sz val="10"/>
      <name val="MS Serif"/>
      <charset val="134"/>
    </font>
    <font>
      <sz val="9"/>
      <name val="ÀÞ¯Á"/>
      <charset val="128"/>
    </font>
    <font>
      <sz val="14"/>
      <name val="‚l‚r –¾’©"/>
      <charset val="128"/>
    </font>
    <font>
      <sz val="12"/>
      <name val="Times New Roman"/>
      <charset val="134"/>
    </font>
    <font>
      <sz val="14"/>
      <name val="ＭＳ 明朝"/>
      <charset val="128"/>
    </font>
    <font>
      <sz val="12"/>
      <name val="????"/>
      <charset val="136"/>
    </font>
    <font>
      <sz val="12"/>
      <name val="???"/>
      <charset val="134"/>
    </font>
    <font>
      <sz val="11"/>
      <name val="‚l‚r ‚oƒSƒVƒbƒN"/>
      <charset val="134"/>
    </font>
    <font>
      <sz val="10"/>
      <name val="Courier New"/>
      <charset val="134"/>
    </font>
    <font>
      <sz val="12"/>
      <name val="Tms Rmn"/>
      <charset val="134"/>
    </font>
    <font>
      <b/>
      <sz val="1"/>
      <color indexed="8"/>
      <name val="Courier"/>
      <charset val="134"/>
    </font>
    <font>
      <sz val="10"/>
      <name val="???"/>
      <charset val="129"/>
    </font>
    <font>
      <sz val="10"/>
      <name val="‚l‚r –¾’©"/>
      <charset val="128"/>
    </font>
    <font>
      <b/>
      <sz val="9"/>
      <name val="Arial"/>
      <charset val="134"/>
    </font>
    <font>
      <sz val="10"/>
      <name val="Century Gothic"/>
      <charset val="134"/>
    </font>
    <font>
      <sz val="10"/>
      <name val="SWISS"/>
      <charset val="134"/>
    </font>
    <font>
      <sz val="12"/>
      <name val=".VnTime"/>
      <charset val="134"/>
    </font>
    <font>
      <sz val="9"/>
      <name val="Arial"/>
      <charset val="134"/>
    </font>
    <font>
      <sz val="11"/>
      <color indexed="60"/>
      <name val="Calibri"/>
      <charset val="134"/>
    </font>
    <font>
      <sz val="10"/>
      <name val="Times New Roman"/>
      <charset val="134"/>
    </font>
    <font>
      <sz val="8"/>
      <name val="Arial"/>
      <charset val="134"/>
    </font>
    <font>
      <sz val="9"/>
      <name val="‚l‚r ƒSƒVƒbƒN"/>
      <charset val="128"/>
    </font>
    <font>
      <b/>
      <sz val="14"/>
      <name val="Helv"/>
      <charset val="134"/>
    </font>
    <font>
      <sz val="10"/>
      <name val="VNI-Times"/>
      <charset val="134"/>
    </font>
    <font>
      <b/>
      <sz val="13"/>
      <color indexed="56"/>
      <name val="Calibri"/>
      <charset val="134"/>
    </font>
    <font>
      <u/>
      <sz val="11"/>
      <color indexed="12"/>
      <name val="Arial"/>
      <charset val="134"/>
    </font>
    <font>
      <sz val="10"/>
      <name val="??’c"/>
      <charset val="128"/>
    </font>
    <font>
      <u/>
      <sz val="9"/>
      <color indexed="12"/>
      <name val="‚l‚r ƒSƒVƒbƒN"/>
      <charset val="128"/>
    </font>
    <font>
      <sz val="7"/>
      <name val="Small Fonts"/>
      <charset val="134"/>
    </font>
    <font>
      <sz val="12"/>
      <name val="新細明體"/>
      <charset val="136"/>
    </font>
    <font>
      <b/>
      <sz val="10"/>
      <name val="Arial"/>
      <charset val="134"/>
    </font>
    <font>
      <sz val="12"/>
      <color indexed="10"/>
      <name val="Arial Narrow"/>
      <charset val="134"/>
    </font>
    <font>
      <u/>
      <sz val="9"/>
      <color indexed="36"/>
      <name val="‚l‚r ƒSƒVƒbƒN"/>
      <charset val="128"/>
    </font>
    <font>
      <b/>
      <sz val="11"/>
      <color indexed="52"/>
      <name val="Calibri"/>
      <charset val="134"/>
    </font>
    <font>
      <sz val="10"/>
      <name val="–¾’©"/>
      <charset val="128"/>
    </font>
    <font>
      <b/>
      <u/>
      <sz val="18"/>
      <color indexed="9"/>
      <name val="Tahoma"/>
      <charset val="134"/>
    </font>
    <font>
      <sz val="10"/>
      <name val="Helv"/>
      <charset val="204"/>
    </font>
    <font>
      <sz val="11"/>
      <name val="lr oSVbN"/>
      <charset val="128"/>
    </font>
    <font>
      <sz val="12"/>
      <name val="Helv"/>
      <charset val="134"/>
    </font>
    <font>
      <sz val="14"/>
      <name val="明朝"/>
      <charset val="128"/>
    </font>
    <font>
      <b/>
      <sz val="12"/>
      <name val="Helv"/>
      <charset val="134"/>
    </font>
    <font>
      <sz val="10"/>
      <name val="Book Antiqua"/>
      <charset val="134"/>
    </font>
    <font>
      <i/>
      <sz val="10"/>
      <color indexed="18"/>
      <name val="Century Gothic"/>
      <charset val="134"/>
    </font>
    <font>
      <sz val="10"/>
      <name val="VNI-Helve-Condense"/>
      <charset val="134"/>
    </font>
    <font>
      <sz val="11"/>
      <color indexed="9"/>
      <name val="Calibri"/>
      <charset val="134"/>
    </font>
    <font>
      <sz val="12"/>
      <name val="¹UAAA¼"/>
      <charset val="129"/>
    </font>
    <font>
      <b/>
      <sz val="18"/>
      <color indexed="56"/>
      <name val="Cambria"/>
      <charset val="134"/>
    </font>
    <font>
      <sz val="11"/>
      <color indexed="62"/>
      <name val="Calibri"/>
      <charset val="134"/>
    </font>
    <font>
      <sz val="11"/>
      <color indexed="17"/>
      <name val="Calibri"/>
      <charset val="134"/>
    </font>
    <font>
      <sz val="12"/>
      <name val="¹ÙÅÁÃ¼"/>
      <charset val="129"/>
    </font>
    <font>
      <sz val="10"/>
      <name val="lr ¾©"/>
      <charset val="128"/>
    </font>
    <font>
      <sz val="10"/>
      <color indexed="8"/>
      <name val="Arial"/>
      <charset val="134"/>
    </font>
    <font>
      <sz val="12"/>
      <name val="Arial"/>
      <charset val="134"/>
    </font>
    <font>
      <b/>
      <sz val="8"/>
      <name val="MS Sans Serif"/>
      <charset val="134"/>
    </font>
    <font>
      <sz val="9"/>
      <name val="¹ÙÅÁÃ¼"/>
      <charset val="129"/>
    </font>
    <font>
      <sz val="10"/>
      <name val="VNI-Univer"/>
      <charset val="134"/>
    </font>
    <font>
      <sz val="11"/>
      <color indexed="8"/>
      <name val="Calibri"/>
      <charset val="1"/>
    </font>
    <font>
      <sz val="11"/>
      <name val="ＭＳ 明朝"/>
      <charset val="128"/>
    </font>
    <font>
      <b/>
      <sz val="1"/>
      <color indexed="8"/>
      <name val="Courier New"/>
      <charset val="134"/>
    </font>
    <font>
      <sz val="8"/>
      <name val="Helv"/>
      <charset val="134"/>
    </font>
    <font>
      <b/>
      <sz val="15"/>
      <color indexed="56"/>
      <name val="Calibri"/>
      <charset val="134"/>
    </font>
    <font>
      <sz val="10"/>
      <name val="¾©"/>
      <charset val="128"/>
    </font>
    <font>
      <sz val="12"/>
      <name val="뼻뮝"/>
      <charset val="129"/>
    </font>
    <font>
      <b/>
      <sz val="11"/>
      <color indexed="56"/>
      <name val="Calibri"/>
      <charset val="134"/>
    </font>
    <font>
      <b/>
      <sz val="12"/>
      <name val="Arial"/>
      <charset val="134"/>
    </font>
    <font>
      <b/>
      <sz val="12"/>
      <name val="Arial Narrow"/>
      <charset val="134"/>
    </font>
    <font>
      <sz val="8"/>
      <name val="MS Sans Serif"/>
      <charset val="134"/>
    </font>
    <font>
      <i/>
      <sz val="11"/>
      <color indexed="23"/>
      <name val="Calibri"/>
      <charset val="134"/>
    </font>
    <font>
      <sz val="11"/>
      <name val="–¾’©"/>
      <charset val="128"/>
    </font>
    <font>
      <u/>
      <sz val="10"/>
      <color indexed="14"/>
      <name val="COUR"/>
      <charset val="134"/>
    </font>
    <font>
      <sz val="10"/>
      <name val="Geneva"/>
      <charset val="134"/>
    </font>
    <font>
      <sz val="10"/>
      <color indexed="16"/>
      <name val="MS Serif"/>
      <charset val="134"/>
    </font>
    <font>
      <sz val="11"/>
      <color indexed="10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sz val="8"/>
      <name val="Wingdings"/>
      <charset val="2"/>
    </font>
    <font>
      <b/>
      <sz val="8"/>
      <color indexed="8"/>
      <name val="Helv"/>
      <charset val="134"/>
    </font>
    <font>
      <b/>
      <i/>
      <sz val="8"/>
      <name val="Arial"/>
      <charset val="134"/>
    </font>
    <font>
      <sz val="10"/>
      <name val="굴림체"/>
      <charset val="129"/>
    </font>
    <font>
      <sz val="10"/>
      <name val="Arial Narrow"/>
      <charset val="134"/>
    </font>
    <font>
      <sz val="8"/>
      <color indexed="8"/>
      <name val="Arial"/>
      <charset val="134"/>
    </font>
    <font>
      <sz val="10"/>
      <name val="Arial"/>
      <charset val="1"/>
    </font>
    <font>
      <sz val="14"/>
      <name val="뼻뮝"/>
      <charset val="129"/>
    </font>
    <font>
      <sz val="10"/>
      <name val="Tms Rmn"/>
      <charset val="134"/>
    </font>
    <font>
      <sz val="10"/>
      <name val="・団"/>
      <charset val="128"/>
    </font>
    <font>
      <u/>
      <sz val="9"/>
      <color indexed="12"/>
      <name val="ＭＳ ゴシック"/>
      <charset val="128"/>
    </font>
    <font>
      <sz val="10"/>
      <name val="Verdana"/>
      <charset val="134"/>
    </font>
    <font>
      <sz val="24"/>
      <color indexed="13"/>
      <name val="Helv"/>
      <charset val="134"/>
    </font>
    <font>
      <u/>
      <sz val="9"/>
      <color indexed="36"/>
      <name val="ＭＳ ゴシック"/>
      <charset val="128"/>
    </font>
    <font>
      <b/>
      <sz val="11"/>
      <color indexed="63"/>
      <name val="Calibri"/>
      <charset val="134"/>
    </font>
    <font>
      <b/>
      <sz val="10"/>
      <color indexed="8"/>
      <name val="Univers"/>
      <charset val="134"/>
    </font>
    <font>
      <sz val="12"/>
      <name val="SWISS"/>
      <charset val="134"/>
    </font>
    <font>
      <b/>
      <sz val="10"/>
      <name val="Arial Narrow"/>
      <charset val="134"/>
    </font>
    <font>
      <b/>
      <sz val="11"/>
      <color indexed="8"/>
      <name val="Calibri"/>
      <charset val="134"/>
    </font>
    <font>
      <sz val="12"/>
      <name val="바탕체"/>
      <charset val="134"/>
    </font>
    <font>
      <sz val="10"/>
      <name val="明朝"/>
      <charset val="128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24"/>
      </patternFill>
    </fill>
    <fill>
      <patternFill patternType="gray125">
        <fgColor indexed="8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199">
    <xf numFmtId="0" fontId="0" fillId="0" borderId="0"/>
    <xf numFmtId="41" fontId="16" fillId="0" borderId="0" applyFont="0" applyFill="0" applyBorder="0" applyAlignment="0" applyProtection="0"/>
    <xf numFmtId="44" fontId="9" fillId="0" borderId="0" applyFont="0" applyFill="0" applyBorder="0" applyAlignment="0" applyProtection="0"/>
    <xf numFmtId="177" fontId="9" fillId="0" borderId="0">
      <protection locked="0"/>
    </xf>
    <xf numFmtId="0" fontId="11" fillId="0" borderId="0"/>
    <xf numFmtId="181" fontId="20" fillId="0" borderId="0" applyFont="0" applyFill="0" applyBorder="0" applyAlignment="0" applyProtection="0"/>
    <xf numFmtId="0" fontId="9" fillId="0" borderId="0" applyFont="0" applyFill="0" applyBorder="0" applyAlignment="0" applyProtection="0"/>
    <xf numFmtId="8" fontId="18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0" fillId="0" borderId="0" applyFont="0" applyFill="0" applyBorder="0" applyAlignment="0" applyProtection="0"/>
    <xf numFmtId="0" fontId="11" fillId="0" borderId="0"/>
    <xf numFmtId="0" fontId="12" fillId="0" borderId="0">
      <protection locked="0"/>
    </xf>
    <xf numFmtId="0" fontId="9" fillId="0" borderId="0" applyFont="0" applyFill="0" applyBorder="0" applyAlignment="0" applyProtection="0"/>
    <xf numFmtId="0" fontId="11" fillId="0" borderId="0"/>
    <xf numFmtId="9" fontId="29" fillId="0" borderId="0" applyFont="0" applyFill="0" applyBorder="0" applyAlignment="0" applyProtection="0"/>
    <xf numFmtId="2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177" fontId="9" fillId="0" borderId="0">
      <protection locked="0"/>
    </xf>
    <xf numFmtId="44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2" fillId="0" borderId="0">
      <protection locked="0"/>
    </xf>
    <xf numFmtId="0" fontId="16" fillId="0" borderId="0"/>
    <xf numFmtId="177" fontId="9" fillId="0" borderId="0">
      <protection locked="0"/>
    </xf>
    <xf numFmtId="14" fontId="17" fillId="0" borderId="0">
      <alignment horizontal="center" wrapText="1"/>
      <protection locked="0"/>
    </xf>
    <xf numFmtId="188" fontId="14" fillId="0" borderId="0">
      <protection locked="0"/>
    </xf>
    <xf numFmtId="195" fontId="9" fillId="0" borderId="0"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183" fontId="9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26" fillId="0" borderId="0" applyFont="0" applyFill="0" applyBorder="0" applyAlignment="0" applyProtection="0"/>
    <xf numFmtId="17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01" fontId="9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0" fontId="25" fillId="0" borderId="0"/>
    <xf numFmtId="0" fontId="12" fillId="0" borderId="0">
      <protection locked="0"/>
    </xf>
    <xf numFmtId="0" fontId="12" fillId="0" borderId="0">
      <protection locked="0"/>
    </xf>
    <xf numFmtId="2" fontId="9" fillId="0" borderId="0" applyFont="0" applyFill="0" applyBorder="0" applyAlignment="0" applyProtection="0"/>
    <xf numFmtId="0" fontId="12" fillId="0" borderId="0">
      <protection locked="0"/>
    </xf>
    <xf numFmtId="44" fontId="9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7" fontId="9" fillId="0" borderId="0">
      <protection locked="0"/>
    </xf>
    <xf numFmtId="44" fontId="9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9" fillId="0" borderId="0"/>
    <xf numFmtId="0" fontId="12" fillId="0" borderId="0">
      <protection locked="0"/>
    </xf>
    <xf numFmtId="0" fontId="12" fillId="0" borderId="0">
      <protection locked="0"/>
    </xf>
    <xf numFmtId="0" fontId="11" fillId="0" borderId="0"/>
    <xf numFmtId="0" fontId="9" fillId="0" borderId="0" applyFont="0" applyFill="0" applyBorder="0" applyAlignment="0" applyProtection="0"/>
    <xf numFmtId="0" fontId="12" fillId="0" borderId="0">
      <protection locked="0"/>
    </xf>
    <xf numFmtId="0" fontId="9" fillId="0" borderId="0"/>
    <xf numFmtId="177" fontId="9" fillId="0" borderId="0">
      <protection locked="0"/>
    </xf>
    <xf numFmtId="0" fontId="11" fillId="0" borderId="0"/>
    <xf numFmtId="0" fontId="9" fillId="0" borderId="0" applyFont="0" applyFill="0" applyBorder="0" applyAlignment="0" applyProtection="0"/>
    <xf numFmtId="188" fontId="14" fillId="0" borderId="0">
      <protection locked="0"/>
    </xf>
    <xf numFmtId="0" fontId="12" fillId="0" borderId="0">
      <protection locked="0"/>
    </xf>
    <xf numFmtId="0" fontId="3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0" fontId="9" fillId="0" borderId="0" applyFont="0" applyFill="0" applyBorder="0" applyAlignment="0" applyProtection="0"/>
    <xf numFmtId="38" fontId="1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2" fillId="0" borderId="0">
      <protection locked="0"/>
    </xf>
    <xf numFmtId="171" fontId="13" fillId="0" borderId="0"/>
    <xf numFmtId="0" fontId="12" fillId="0" borderId="0">
      <protection locked="0"/>
    </xf>
    <xf numFmtId="0" fontId="12" fillId="0" borderId="0">
      <protection locked="0"/>
    </xf>
    <xf numFmtId="42" fontId="9" fillId="0" borderId="0" applyFont="0" applyFill="0" applyBorder="0" applyAlignment="0" applyProtection="0"/>
    <xf numFmtId="181" fontId="20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21" fillId="0" borderId="0"/>
    <xf numFmtId="0" fontId="21" fillId="0" borderId="0"/>
    <xf numFmtId="177" fontId="9" fillId="0" borderId="0">
      <protection locked="0"/>
    </xf>
    <xf numFmtId="0" fontId="9" fillId="0" borderId="0"/>
    <xf numFmtId="202" fontId="15" fillId="0" borderId="0" applyFont="0" applyFill="0" applyBorder="0" applyAlignment="0" applyProtection="0"/>
    <xf numFmtId="0" fontId="12" fillId="0" borderId="0">
      <protection locked="0"/>
    </xf>
    <xf numFmtId="0" fontId="9" fillId="0" borderId="0"/>
    <xf numFmtId="0" fontId="12" fillId="0" borderId="0">
      <protection locked="0"/>
    </xf>
    <xf numFmtId="0" fontId="9" fillId="0" borderId="0"/>
    <xf numFmtId="169" fontId="28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38" fontId="24" fillId="0" borderId="0" applyFont="0" applyFill="0" applyBorder="0" applyAlignment="0" applyProtection="0"/>
    <xf numFmtId="0" fontId="11" fillId="0" borderId="0"/>
    <xf numFmtId="0" fontId="16" fillId="0" borderId="0"/>
    <xf numFmtId="0" fontId="16" fillId="0" borderId="0"/>
    <xf numFmtId="42" fontId="9" fillId="0" borderId="0" applyFont="0" applyFill="0" applyBorder="0" applyAlignment="0" applyProtection="0"/>
    <xf numFmtId="0" fontId="9" fillId="0" borderId="0" applyFill="0" applyBorder="0">
      <alignment vertical="center"/>
    </xf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1" fillId="14" borderId="0" applyBorder="0" applyAlignment="0" applyProtection="0"/>
    <xf numFmtId="0" fontId="12" fillId="0" borderId="0">
      <protection locked="0"/>
    </xf>
    <xf numFmtId="0" fontId="11" fillId="16" borderId="0" applyNumberFormat="0" applyBorder="0" applyAlignment="0" applyProtection="0"/>
    <xf numFmtId="0" fontId="9" fillId="0" borderId="0"/>
    <xf numFmtId="181" fontId="10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 applyFill="0" applyBorder="0">
      <alignment vertical="center"/>
    </xf>
    <xf numFmtId="0" fontId="12" fillId="0" borderId="0">
      <protection locked="0"/>
    </xf>
    <xf numFmtId="0" fontId="12" fillId="0" borderId="0">
      <protection locked="0"/>
    </xf>
    <xf numFmtId="183" fontId="9" fillId="0" borderId="0">
      <protection locked="0"/>
    </xf>
    <xf numFmtId="185" fontId="9" fillId="0" borderId="0" applyFont="0" applyFill="0" applyBorder="0" applyAlignment="0" applyProtection="0"/>
    <xf numFmtId="0" fontId="9" fillId="0" borderId="0" applyFill="0" applyBorder="0">
      <alignment vertical="center"/>
    </xf>
    <xf numFmtId="0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214" fontId="9" fillId="0" borderId="0" applyFill="0" applyBorder="0" applyAlignment="0" applyProtection="0"/>
    <xf numFmtId="6" fontId="10" fillId="0" borderId="0" applyFont="0" applyFill="0" applyBorder="0" applyAlignment="0" applyProtection="0"/>
    <xf numFmtId="198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4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34" fillId="0" borderId="0"/>
    <xf numFmtId="0" fontId="12" fillId="0" borderId="0">
      <protection locked="0"/>
    </xf>
    <xf numFmtId="195" fontId="9" fillId="0" borderId="0">
      <protection locked="0"/>
    </xf>
    <xf numFmtId="0" fontId="12" fillId="0" borderId="0">
      <protection locked="0"/>
    </xf>
    <xf numFmtId="40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214" fontId="9" fillId="0" borderId="0" applyFill="0" applyBorder="0" applyAlignment="0" applyProtection="0"/>
    <xf numFmtId="177" fontId="9" fillId="0" borderId="0">
      <protection locked="0"/>
    </xf>
    <xf numFmtId="181" fontId="3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2" fillId="0" borderId="0">
      <protection locked="0"/>
    </xf>
    <xf numFmtId="177" fontId="9" fillId="0" borderId="0">
      <protection locked="0"/>
    </xf>
    <xf numFmtId="0" fontId="10" fillId="0" borderId="0"/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30" fillId="0" borderId="0" applyFont="0" applyFill="0" applyBorder="0" applyAlignment="0" applyProtection="0"/>
    <xf numFmtId="19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ill="0" applyBorder="0">
      <alignment vertical="center"/>
    </xf>
    <xf numFmtId="44" fontId="9" fillId="0" borderId="0" applyFont="0" applyFill="0" applyBorder="0" applyAlignment="0" applyProtection="0"/>
    <xf numFmtId="3" fontId="19" fillId="0" borderId="15"/>
    <xf numFmtId="42" fontId="9" fillId="0" borderId="0" applyFont="0" applyFill="0" applyBorder="0" applyAlignment="0" applyProtection="0"/>
    <xf numFmtId="0" fontId="21" fillId="0" borderId="0"/>
    <xf numFmtId="44" fontId="9" fillId="0" borderId="0" applyFont="0" applyFill="0" applyBorder="0" applyAlignment="0" applyProtection="0"/>
    <xf numFmtId="0" fontId="16" fillId="0" borderId="0"/>
    <xf numFmtId="177" fontId="9" fillId="0" borderId="0">
      <protection locked="0"/>
    </xf>
    <xf numFmtId="44" fontId="9" fillId="0" borderId="0" applyFont="0" applyFill="0" applyBorder="0" applyAlignment="0" applyProtection="0"/>
    <xf numFmtId="0" fontId="12" fillId="0" borderId="0">
      <protection locked="0"/>
    </xf>
    <xf numFmtId="176" fontId="1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7" fontId="9" fillId="0" borderId="16">
      <alignment horizontal="right"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9" fontId="1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16" fontId="9" fillId="0" borderId="0" applyBorder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188" fontId="14" fillId="0" borderId="0"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11" fillId="0" borderId="0"/>
    <xf numFmtId="44" fontId="9" fillId="0" borderId="0" applyFont="0" applyFill="0" applyBorder="0" applyAlignment="0" applyProtection="0"/>
    <xf numFmtId="0" fontId="12" fillId="0" borderId="0">
      <protection locked="0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2" fillId="0" borderId="0">
      <protection locked="0"/>
    </xf>
    <xf numFmtId="44" fontId="9" fillId="0" borderId="0" applyFont="0" applyFill="0" applyBorder="0" applyAlignment="0" applyProtection="0"/>
    <xf numFmtId="0" fontId="9" fillId="0" borderId="0"/>
    <xf numFmtId="177" fontId="9" fillId="0" borderId="0">
      <protection locked="0"/>
    </xf>
    <xf numFmtId="4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6" fillId="0" borderId="0"/>
    <xf numFmtId="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9" fontId="11" fillId="0" borderId="0" applyFont="0" applyFill="0" applyBorder="0" applyAlignment="0" applyProtection="0"/>
    <xf numFmtId="188" fontId="33" fillId="0" borderId="0">
      <protection locked="0"/>
    </xf>
    <xf numFmtId="44" fontId="9" fillId="0" borderId="0" applyFont="0" applyFill="0" applyBorder="0" applyAlignment="0" applyProtection="0"/>
    <xf numFmtId="0" fontId="16" fillId="0" borderId="0"/>
    <xf numFmtId="0" fontId="16" fillId="0" borderId="0"/>
    <xf numFmtId="0" fontId="12" fillId="0" borderId="0">
      <protection locked="0"/>
    </xf>
    <xf numFmtId="9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>
      <protection locked="0"/>
    </xf>
    <xf numFmtId="0" fontId="30" fillId="0" borderId="0" applyFont="0" applyFill="0" applyBorder="0" applyAlignment="0" applyProtection="0"/>
    <xf numFmtId="0" fontId="12" fillId="0" borderId="0">
      <protection locked="0"/>
    </xf>
    <xf numFmtId="188" fontId="12" fillId="0" borderId="0"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30" fillId="0" borderId="0" applyFont="0" applyFill="0" applyBorder="0" applyAlignment="0" applyProtection="0"/>
    <xf numFmtId="0" fontId="12" fillId="0" borderId="0">
      <protection locked="0"/>
    </xf>
    <xf numFmtId="44" fontId="9" fillId="0" borderId="0" applyFont="0" applyFill="0" applyBorder="0" applyAlignment="0" applyProtection="0"/>
    <xf numFmtId="0" fontId="12" fillId="0" borderId="0">
      <protection locked="0"/>
    </xf>
    <xf numFmtId="44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9" fillId="0" borderId="0" applyFont="0" applyFill="0" applyBorder="0" applyAlignment="0" applyProtection="0"/>
    <xf numFmtId="37" fontId="32" fillId="0" borderId="0"/>
    <xf numFmtId="0" fontId="9" fillId="0" borderId="0" applyFont="0" applyFill="0" applyBorder="0" applyAlignment="0" applyProtection="0"/>
    <xf numFmtId="0" fontId="11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2" fillId="0" borderId="0">
      <protection locked="0"/>
    </xf>
    <xf numFmtId="4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44" fontId="9" fillId="0" borderId="0" applyFont="0" applyFill="0" applyBorder="0" applyAlignment="0" applyProtection="0"/>
    <xf numFmtId="0" fontId="9" fillId="0" borderId="0" applyFill="0" applyBorder="0">
      <alignment vertical="center"/>
    </xf>
    <xf numFmtId="0" fontId="12" fillId="0" borderId="0">
      <protection locked="0"/>
    </xf>
    <xf numFmtId="0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210" fontId="9" fillId="0" borderId="0">
      <protection locked="0"/>
    </xf>
    <xf numFmtId="8" fontId="1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08" fontId="15" fillId="0" borderId="0" applyFill="0" applyBorder="0" applyAlignment="0"/>
    <xf numFmtId="0" fontId="12" fillId="0" borderId="0">
      <protection locked="0"/>
    </xf>
    <xf numFmtId="176" fontId="10" fillId="0" borderId="0" applyFont="0" applyFill="0" applyBorder="0" applyAlignment="0" applyProtection="0"/>
    <xf numFmtId="0" fontId="11" fillId="0" borderId="0"/>
    <xf numFmtId="176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2" fillId="0" borderId="0">
      <protection locked="0"/>
    </xf>
    <xf numFmtId="0" fontId="9" fillId="0" borderId="0"/>
    <xf numFmtId="195" fontId="9" fillId="0" borderId="0">
      <protection locked="0"/>
    </xf>
    <xf numFmtId="176" fontId="35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0" fontId="36" fillId="0" borderId="17"/>
    <xf numFmtId="0" fontId="11" fillId="0" borderId="0"/>
    <xf numFmtId="43" fontId="11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35" fillId="0" borderId="0" applyFont="0" applyFill="0" applyBorder="0" applyAlignment="0" applyProtection="0"/>
    <xf numFmtId="167" fontId="9" fillId="0" borderId="16">
      <alignment horizontal="right" vertical="center"/>
    </xf>
    <xf numFmtId="0" fontId="12" fillId="0" borderId="0">
      <protection locked="0"/>
    </xf>
    <xf numFmtId="181" fontId="35" fillId="0" borderId="0" applyFont="0" applyFill="0" applyBorder="0" applyAlignment="0" applyProtection="0"/>
    <xf numFmtId="219" fontId="37" fillId="0" borderId="0" applyFont="0">
      <alignment horizontal="center"/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>
      <protection locked="0"/>
    </xf>
    <xf numFmtId="44" fontId="9" fillId="0" borderId="0" applyFont="0" applyFill="0" applyBorder="0" applyAlignment="0" applyProtection="0"/>
    <xf numFmtId="0" fontId="12" fillId="0" borderId="0">
      <protection locked="0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8" fontId="19" fillId="0" borderId="0" applyFont="0" applyFill="0" applyBorder="0" applyAlignment="0" applyProtection="0"/>
    <xf numFmtId="201" fontId="9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43" fontId="1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0" fontId="16" fillId="0" borderId="0"/>
    <xf numFmtId="0" fontId="16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12" fillId="0" borderId="0">
      <protection locked="0"/>
    </xf>
    <xf numFmtId="44" fontId="9" fillId="0" borderId="0" applyFont="0" applyFill="0" applyBorder="0" applyAlignment="0" applyProtection="0"/>
    <xf numFmtId="188" fontId="12" fillId="0" borderId="0">
      <protection locked="0"/>
    </xf>
    <xf numFmtId="183" fontId="9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176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38" fontId="43" fillId="19" borderId="0" applyNumberFormat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9" fillId="0" borderId="0">
      <protection locked="0"/>
    </xf>
    <xf numFmtId="44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0" fontId="16" fillId="0" borderId="0"/>
    <xf numFmtId="0" fontId="12" fillId="0" borderId="0">
      <protection locked="0"/>
    </xf>
    <xf numFmtId="0" fontId="19" fillId="0" borderId="20" applyNumberFormat="0" applyFill="0" applyAlignment="0" applyProtection="0"/>
    <xf numFmtId="44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187" fontId="9" fillId="0" borderId="0" applyFont="0" applyFill="0" applyBorder="0" applyAlignment="0" applyProtection="0"/>
    <xf numFmtId="0" fontId="12" fillId="0" borderId="0">
      <protection locked="0"/>
    </xf>
    <xf numFmtId="194" fontId="9" fillId="0" borderId="0" applyFont="0" applyFill="0" applyBorder="0" applyAlignment="0" applyProtection="0"/>
    <xf numFmtId="0" fontId="12" fillId="0" borderId="0">
      <protection locked="0"/>
    </xf>
    <xf numFmtId="0" fontId="16" fillId="0" borderId="0"/>
    <xf numFmtId="0" fontId="19" fillId="0" borderId="0" applyFont="0" applyFill="0" applyBorder="0" applyAlignment="0" applyProtection="0"/>
    <xf numFmtId="219" fontId="37" fillId="0" borderId="0" applyFont="0"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2" fillId="0" borderId="0">
      <protection locked="0"/>
    </xf>
    <xf numFmtId="6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9" fillId="0" borderId="0">
      <protection locked="0"/>
    </xf>
    <xf numFmtId="0" fontId="12" fillId="0" borderId="0">
      <protection locked="0"/>
    </xf>
    <xf numFmtId="0" fontId="16" fillId="0" borderId="0"/>
    <xf numFmtId="43" fontId="11" fillId="0" borderId="0" applyFont="0" applyFill="0" applyBorder="0" applyAlignment="0" applyProtection="0"/>
    <xf numFmtId="0" fontId="12" fillId="0" borderId="0">
      <protection locked="0"/>
    </xf>
    <xf numFmtId="169" fontId="9" fillId="0" borderId="0" applyFont="0" applyFill="0" applyBorder="0" applyAlignment="0" applyProtection="0"/>
    <xf numFmtId="221" fontId="9" fillId="0" borderId="0">
      <protection locked="0"/>
    </xf>
    <xf numFmtId="0" fontId="12" fillId="0" borderId="0">
      <protection locked="0"/>
    </xf>
    <xf numFmtId="6" fontId="19" fillId="0" borderId="0" applyFont="0" applyFill="0" applyBorder="0" applyAlignment="0" applyProtection="0"/>
    <xf numFmtId="222" fontId="9" fillId="0" borderId="0" applyFill="0" applyBorder="0" applyAlignment="0" applyProtection="0"/>
    <xf numFmtId="201" fontId="9" fillId="0" borderId="0">
      <protection locked="0"/>
    </xf>
    <xf numFmtId="0" fontId="12" fillId="0" borderId="0">
      <protection locked="0"/>
    </xf>
    <xf numFmtId="6" fontId="1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6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8" fontId="1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176" fontId="30" fillId="0" borderId="0" applyFont="0" applyFill="0" applyBorder="0" applyAlignment="0" applyProtection="0"/>
    <xf numFmtId="42" fontId="9" fillId="0" borderId="0" applyFont="0" applyFill="0" applyBorder="0" applyAlignment="0" applyProtection="0"/>
    <xf numFmtId="37" fontId="32" fillId="0" borderId="0"/>
    <xf numFmtId="44" fontId="9" fillId="0" borderId="0" applyFont="0" applyFill="0" applyBorder="0" applyAlignment="0" applyProtection="0"/>
    <xf numFmtId="0" fontId="12" fillId="0" borderId="0">
      <protection locked="0"/>
    </xf>
    <xf numFmtId="0" fontId="16" fillId="0" borderId="0"/>
    <xf numFmtId="43" fontId="11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0" fontId="53" fillId="0" borderId="0"/>
    <xf numFmtId="0" fontId="12" fillId="0" borderId="0">
      <protection locked="0"/>
    </xf>
    <xf numFmtId="0" fontId="16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42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181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/>
    <xf numFmtId="188" fontId="14" fillId="0" borderId="0">
      <protection locked="0"/>
    </xf>
    <xf numFmtId="181" fontId="3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14" fontId="39" fillId="0" borderId="0" applyFont="0" applyFill="0" applyBorder="0" applyAlignment="0" applyProtection="0"/>
    <xf numFmtId="0" fontId="23" fillId="0" borderId="0" applyNumberFormat="0" applyAlignment="0">
      <alignment horizontal="left"/>
    </xf>
    <xf numFmtId="0" fontId="12" fillId="0" borderId="0">
      <protection locked="0"/>
    </xf>
    <xf numFmtId="0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42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42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177" fontId="9" fillId="0" borderId="0">
      <protection locked="0"/>
    </xf>
    <xf numFmtId="0" fontId="9" fillId="0" borderId="0" applyFont="0" applyFill="0" applyBorder="0" applyAlignment="0" applyProtection="0"/>
    <xf numFmtId="188" fontId="14" fillId="0" borderId="0">
      <protection locked="0"/>
    </xf>
    <xf numFmtId="0" fontId="12" fillId="0" borderId="0">
      <protection locked="0"/>
    </xf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8" fontId="12" fillId="0" borderId="0">
      <protection locked="0"/>
    </xf>
    <xf numFmtId="0" fontId="12" fillId="0" borderId="0">
      <protection locked="0"/>
    </xf>
    <xf numFmtId="42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201" fontId="9" fillId="0" borderId="0">
      <protection locked="0"/>
    </xf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2" fillId="0" borderId="0">
      <protection locked="0"/>
    </xf>
    <xf numFmtId="0" fontId="10" fillId="0" borderId="0" applyFont="0" applyFill="0" applyBorder="0" applyAlignment="0" applyProtection="0"/>
    <xf numFmtId="0" fontId="12" fillId="0" borderId="0">
      <protection locked="0"/>
    </xf>
    <xf numFmtId="41" fontId="1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6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201" fontId="9" fillId="0" borderId="0">
      <protection locked="0"/>
    </xf>
    <xf numFmtId="0" fontId="9" fillId="0" borderId="0" applyFont="0" applyFill="0" applyBorder="0" applyAlignment="0" applyProtection="0"/>
    <xf numFmtId="0" fontId="16" fillId="0" borderId="0"/>
    <xf numFmtId="0" fontId="16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42" fontId="9" fillId="0" borderId="0" applyFont="0" applyFill="0" applyBorder="0" applyAlignment="0" applyProtection="0"/>
    <xf numFmtId="215" fontId="31" fillId="0" borderId="0" applyFill="0" applyBorder="0" applyAlignment="0"/>
    <xf numFmtId="0" fontId="12" fillId="0" borderId="0">
      <protection locked="0"/>
    </xf>
    <xf numFmtId="42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183" fontId="9" fillId="0" borderId="0">
      <protection locked="0"/>
    </xf>
    <xf numFmtId="0" fontId="49" fillId="0" borderId="16">
      <alignment horizontal="center"/>
    </xf>
    <xf numFmtId="43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2" fillId="0" borderId="0">
      <protection locked="0"/>
    </xf>
    <xf numFmtId="43" fontId="9" fillId="0" borderId="0" applyFont="0" applyFill="0" applyBorder="0" applyAlignment="0" applyProtection="0"/>
    <xf numFmtId="0" fontId="12" fillId="0" borderId="0">
      <protection locked="0"/>
    </xf>
    <xf numFmtId="0" fontId="9" fillId="0" borderId="0"/>
    <xf numFmtId="42" fontId="9" fillId="0" borderId="0" applyFont="0" applyFill="0" applyBorder="0" applyAlignment="0" applyProtection="0"/>
    <xf numFmtId="0" fontId="12" fillId="0" borderId="0">
      <protection locked="0"/>
    </xf>
    <xf numFmtId="0" fontId="9" fillId="0" borderId="0"/>
    <xf numFmtId="0" fontId="9" fillId="0" borderId="0"/>
    <xf numFmtId="4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42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0" fontId="9" fillId="0" borderId="0"/>
    <xf numFmtId="0" fontId="9" fillId="0" borderId="0"/>
    <xf numFmtId="0" fontId="15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2" fillId="0" borderId="0">
      <protection locked="0"/>
    </xf>
    <xf numFmtId="41" fontId="1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181" fontId="35" fillId="0" borderId="0" applyFont="0" applyFill="0" applyBorder="0" applyAlignment="0" applyProtection="0"/>
    <xf numFmtId="0" fontId="12" fillId="0" borderId="0">
      <protection locked="0"/>
    </xf>
    <xf numFmtId="4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201" fontId="9" fillId="0" borderId="0">
      <protection locked="0"/>
    </xf>
    <xf numFmtId="4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9" fontId="54" fillId="20" borderId="0"/>
    <xf numFmtId="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19" fillId="0" borderId="0"/>
    <xf numFmtId="0" fontId="12" fillId="0" borderId="0">
      <protection locked="0"/>
    </xf>
    <xf numFmtId="0" fontId="12" fillId="0" borderId="0">
      <protection locked="0"/>
    </xf>
    <xf numFmtId="222" fontId="9" fillId="0" borderId="0" applyFill="0" applyBorder="0" applyAlignment="0" applyProtection="0"/>
    <xf numFmtId="181" fontId="10" fillId="0" borderId="0" applyFont="0" applyFill="0" applyBorder="0" applyAlignment="0" applyProtection="0"/>
    <xf numFmtId="181" fontId="30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42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83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30" fillId="0" borderId="0" applyFont="0" applyFill="0" applyBorder="0" applyAlignment="0" applyProtection="0"/>
    <xf numFmtId="0" fontId="12" fillId="0" borderId="0">
      <protection locked="0"/>
    </xf>
    <xf numFmtId="207" fontId="10" fillId="0" borderId="0" applyFont="0" applyFill="0" applyBorder="0" applyAlignment="0" applyProtection="0"/>
    <xf numFmtId="0" fontId="12" fillId="0" borderId="0">
      <protection locked="0"/>
    </xf>
    <xf numFmtId="177" fontId="9" fillId="0" borderId="0">
      <protection locked="0"/>
    </xf>
    <xf numFmtId="207" fontId="18" fillId="0" borderId="0" applyFont="0" applyFill="0" applyBorder="0" applyAlignment="0" applyProtection="0"/>
    <xf numFmtId="188" fontId="12" fillId="0" borderId="0"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8" fontId="1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10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2" fillId="0" borderId="0">
      <protection locked="0"/>
    </xf>
    <xf numFmtId="177" fontId="9" fillId="0" borderId="0">
      <protection locked="0"/>
    </xf>
    <xf numFmtId="41" fontId="9" fillId="0" borderId="0" applyFont="0" applyFill="0" applyBorder="0" applyAlignment="0" applyProtection="0"/>
    <xf numFmtId="0" fontId="119" fillId="0" borderId="0"/>
    <xf numFmtId="42" fontId="9" fillId="0" borderId="0" applyFont="0" applyFill="0" applyBorder="0" applyAlignment="0" applyProtection="0"/>
    <xf numFmtId="0" fontId="12" fillId="0" borderId="0">
      <protection locked="0"/>
    </xf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56" fillId="19" borderId="23" applyNumberFormat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1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6" fillId="0" borderId="0"/>
    <xf numFmtId="0" fontId="16" fillId="0" borderId="0"/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9" fillId="0" borderId="0" applyFill="0" applyBorder="0" applyAlignment="0"/>
    <xf numFmtId="0" fontId="12" fillId="0" borderId="0">
      <protection locked="0"/>
    </xf>
    <xf numFmtId="0" fontId="12" fillId="0" borderId="0">
      <protection locked="0"/>
    </xf>
    <xf numFmtId="222" fontId="9" fillId="0" borderId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43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40" fontId="37" fillId="0" borderId="0" applyFont="0">
      <protection locked="0"/>
    </xf>
    <xf numFmtId="0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0" fontId="16" fillId="0" borderId="0"/>
    <xf numFmtId="0" fontId="16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6" fillId="0" borderId="0"/>
    <xf numFmtId="0" fontId="12" fillId="0" borderId="0">
      <protection locked="0"/>
    </xf>
    <xf numFmtId="0" fontId="11" fillId="0" borderId="0"/>
    <xf numFmtId="0" fontId="12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41" fontId="9" fillId="0" borderId="0" applyFont="0" applyFill="0" applyBorder="0" applyAlignment="0" applyProtection="0"/>
    <xf numFmtId="197" fontId="9" fillId="0" borderId="0" applyFill="0" applyBorder="0" applyAlignment="0" applyProtection="0"/>
    <xf numFmtId="0" fontId="11" fillId="0" borderId="0"/>
    <xf numFmtId="0" fontId="12" fillId="0" borderId="0">
      <protection locked="0"/>
    </xf>
    <xf numFmtId="177" fontId="9" fillId="0" borderId="0">
      <protection locked="0"/>
    </xf>
    <xf numFmtId="0" fontId="9" fillId="0" borderId="0"/>
    <xf numFmtId="0" fontId="9" fillId="0" borderId="0"/>
    <xf numFmtId="0" fontId="12" fillId="0" borderId="0">
      <protection locked="0"/>
    </xf>
    <xf numFmtId="0" fontId="12" fillId="0" borderId="0">
      <protection locked="0"/>
    </xf>
    <xf numFmtId="0" fontId="11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57" fillId="0" borderId="16">
      <alignment horizontal="center"/>
    </xf>
    <xf numFmtId="0" fontId="12" fillId="0" borderId="0">
      <protection locked="0"/>
    </xf>
    <xf numFmtId="0" fontId="9" fillId="0" borderId="0"/>
    <xf numFmtId="0" fontId="9" fillId="0" borderId="0"/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43" fontId="9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177" fontId="9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177" fontId="9" fillId="0" borderId="0">
      <protection locked="0"/>
    </xf>
    <xf numFmtId="214" fontId="9" fillId="0" borderId="0" applyFill="0" applyBorder="0" applyAlignment="0" applyProtection="0"/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01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3" fontId="9" fillId="0" borderId="0">
      <protection locked="0"/>
    </xf>
    <xf numFmtId="0" fontId="9" fillId="0" borderId="0"/>
    <xf numFmtId="0" fontId="9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95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12" fillId="0" borderId="0">
      <protection locked="0"/>
    </xf>
    <xf numFmtId="195" fontId="9" fillId="0" borderId="0">
      <protection locked="0"/>
    </xf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95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35" fillId="0" borderId="0"/>
    <xf numFmtId="0" fontId="12" fillId="0" borderId="0">
      <protection locked="0"/>
    </xf>
    <xf numFmtId="177" fontId="9" fillId="0" borderId="0">
      <protection locked="0"/>
    </xf>
    <xf numFmtId="222" fontId="9" fillId="0" borderId="0" applyFill="0" applyBorder="0" applyAlignment="0" applyProtection="0"/>
    <xf numFmtId="0" fontId="12" fillId="0" borderId="0">
      <protection locked="0"/>
    </xf>
    <xf numFmtId="41" fontId="11" fillId="0" borderId="0" applyFont="0" applyFill="0" applyBorder="0" applyAlignment="0" applyProtection="0"/>
    <xf numFmtId="0" fontId="12" fillId="0" borderId="0">
      <protection locked="0"/>
    </xf>
    <xf numFmtId="0" fontId="9" fillId="0" borderId="0" applyFill="0" applyBorder="0">
      <alignment vertical="center"/>
    </xf>
    <xf numFmtId="0" fontId="12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58" fillId="22" borderId="0" applyNumberFormat="0" applyBorder="0" applyAlignment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59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3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0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91" fontId="9" fillId="0" borderId="0" applyFont="0" applyFill="0" applyBorder="0" applyAlignment="0" applyProtection="0"/>
    <xf numFmtId="0" fontId="61" fillId="0" borderId="0"/>
    <xf numFmtId="0" fontId="12" fillId="0" borderId="0">
      <protection locked="0"/>
    </xf>
    <xf numFmtId="0" fontId="12" fillId="0" borderId="0">
      <protection locked="0"/>
    </xf>
    <xf numFmtId="191" fontId="9" fillId="0" borderId="0" applyFont="0" applyFill="0" applyBorder="0" applyAlignment="0" applyProtection="0"/>
    <xf numFmtId="0" fontId="12" fillId="0" borderId="0">
      <protection locked="0"/>
    </xf>
    <xf numFmtId="191" fontId="9" fillId="0" borderId="0" applyFont="0" applyFill="0" applyBorder="0" applyAlignment="0" applyProtection="0"/>
    <xf numFmtId="0" fontId="12" fillId="0" borderId="0">
      <protection locked="0"/>
    </xf>
    <xf numFmtId="191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63" fillId="31" borderId="24"/>
    <xf numFmtId="0" fontId="12" fillId="0" borderId="0">
      <protection locked="0"/>
    </xf>
    <xf numFmtId="41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43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1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>
      <protection locked="0"/>
    </xf>
    <xf numFmtId="180" fontId="66" fillId="0" borderId="15"/>
    <xf numFmtId="0" fontId="12" fillId="0" borderId="0">
      <protection locked="0"/>
    </xf>
    <xf numFmtId="0" fontId="11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1" fillId="16" borderId="0" applyNumberFormat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24" fontId="9" fillId="0" borderId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69" fillId="0" borderId="0" applyNumberForma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15" fontId="9" fillId="0" borderId="19" applyFont="0" applyFill="0" applyBorder="0" applyAlignment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22" fontId="9" fillId="0" borderId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1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16" fillId="0" borderId="0"/>
    <xf numFmtId="0" fontId="12" fillId="0" borderId="0">
      <protection locked="0"/>
    </xf>
    <xf numFmtId="41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6" fillId="0" borderId="0"/>
    <xf numFmtId="0" fontId="16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12" fillId="0" borderId="0">
      <protection locked="0"/>
    </xf>
    <xf numFmtId="195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95" fontId="9" fillId="0" borderId="0">
      <protection locked="0"/>
    </xf>
    <xf numFmtId="0" fontId="12" fillId="0" borderId="0">
      <protection locked="0"/>
    </xf>
    <xf numFmtId="41" fontId="9" fillId="0" borderId="0" applyFont="0" applyFill="0" applyBorder="0" applyAlignment="0" applyProtection="0"/>
    <xf numFmtId="0" fontId="12" fillId="0" borderId="0">
      <protection locked="0"/>
    </xf>
    <xf numFmtId="41" fontId="9" fillId="0" borderId="0" applyFont="0" applyFill="0" applyBorder="0" applyAlignment="0" applyProtection="0"/>
    <xf numFmtId="0" fontId="12" fillId="0" borderId="0">
      <protection locked="0"/>
    </xf>
    <xf numFmtId="183" fontId="9" fillId="0" borderId="0">
      <protection locked="0"/>
    </xf>
    <xf numFmtId="222" fontId="9" fillId="0" borderId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71" fillId="29" borderId="0" applyNumberFormat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14" fontId="9" fillId="0" borderId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" fontId="9" fillId="0" borderId="0" applyFont="0" applyFill="0" applyBorder="0" applyAlignment="0" applyProtection="0"/>
    <xf numFmtId="0" fontId="12" fillId="0" borderId="0">
      <protection locked="0"/>
    </xf>
    <xf numFmtId="195" fontId="9" fillId="0" borderId="0">
      <protection locked="0"/>
    </xf>
    <xf numFmtId="208" fontId="15" fillId="0" borderId="0" applyFill="0" applyBorder="0" applyAlignment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6" fillId="0" borderId="0"/>
    <xf numFmtId="0" fontId="16" fillId="0" borderId="0"/>
    <xf numFmtId="0" fontId="12" fillId="0" borderId="0">
      <protection locked="0"/>
    </xf>
    <xf numFmtId="0" fontId="16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1" fillId="29" borderId="0" applyNumberFormat="0" applyBorder="0" applyAlignment="0" applyProtection="0"/>
    <xf numFmtId="0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67" fontId="9" fillId="0" borderId="16">
      <alignment horizontal="right" vertical="center"/>
    </xf>
    <xf numFmtId="183" fontId="9" fillId="0" borderId="0">
      <protection locked="0"/>
    </xf>
    <xf numFmtId="183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0" fontId="12" fillId="0" borderId="0">
      <protection locked="0"/>
    </xf>
    <xf numFmtId="0" fontId="11" fillId="0" borderId="0"/>
    <xf numFmtId="201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9" fillId="0" borderId="0">
      <protection locked="0"/>
    </xf>
    <xf numFmtId="210" fontId="9" fillId="0" borderId="0">
      <protection locked="0"/>
    </xf>
    <xf numFmtId="0" fontId="11" fillId="0" borderId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9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178" fontId="74" fillId="0" borderId="0" applyFill="0" applyBorder="0" applyAlignment="0"/>
    <xf numFmtId="0" fontId="16" fillId="0" borderId="0"/>
    <xf numFmtId="177" fontId="9" fillId="0" borderId="0">
      <protection locked="0"/>
    </xf>
    <xf numFmtId="214" fontId="9" fillId="0" borderId="0" applyFill="0" applyBorder="0" applyAlignment="0" applyProtection="0"/>
    <xf numFmtId="9" fontId="11" fillId="0" borderId="0" applyFont="0" applyFill="0" applyBorder="0" applyAlignment="0" applyProtection="0"/>
    <xf numFmtId="193" fontId="75" fillId="20" borderId="0"/>
    <xf numFmtId="177" fontId="9" fillId="0" borderId="0">
      <protection locked="0"/>
    </xf>
    <xf numFmtId="214" fontId="9" fillId="0" borderId="0" applyFill="0" applyBorder="0" applyAlignment="0" applyProtection="0"/>
    <xf numFmtId="9" fontId="11" fillId="0" borderId="0" applyFont="0" applyFill="0" applyBorder="0" applyAlignment="0" applyProtection="0"/>
    <xf numFmtId="177" fontId="9" fillId="0" borderId="0">
      <protection locked="0"/>
    </xf>
    <xf numFmtId="214" fontId="9" fillId="0" borderId="0" applyFill="0" applyBorder="0" applyAlignment="0" applyProtection="0"/>
    <xf numFmtId="177" fontId="9" fillId="0" borderId="0">
      <protection locked="0"/>
    </xf>
    <xf numFmtId="37" fontId="11" fillId="30" borderId="0" applyBorder="0" applyAlignment="0" applyProtection="0"/>
    <xf numFmtId="177" fontId="9" fillId="0" borderId="0">
      <protection locked="0"/>
    </xf>
    <xf numFmtId="0" fontId="12" fillId="0" borderId="0">
      <protection locked="0"/>
    </xf>
    <xf numFmtId="0" fontId="76" fillId="0" borderId="0">
      <alignment horizontal="center"/>
    </xf>
    <xf numFmtId="177" fontId="9" fillId="0" borderId="0">
      <protection locked="0"/>
    </xf>
    <xf numFmtId="177" fontId="9" fillId="0" borderId="0">
      <protection locked="0"/>
    </xf>
    <xf numFmtId="183" fontId="9" fillId="0" borderId="0">
      <protection locked="0"/>
    </xf>
    <xf numFmtId="0" fontId="17" fillId="0" borderId="0">
      <alignment horizontal="center" wrapText="1"/>
      <protection locked="0"/>
    </xf>
    <xf numFmtId="0" fontId="119" fillId="0" borderId="0"/>
    <xf numFmtId="177" fontId="9" fillId="0" borderId="0">
      <protection locked="0"/>
    </xf>
    <xf numFmtId="0" fontId="119" fillId="0" borderId="0"/>
    <xf numFmtId="177" fontId="9" fillId="0" borderId="0">
      <protection locked="0"/>
    </xf>
    <xf numFmtId="165" fontId="9" fillId="0" borderId="0">
      <protection locked="0"/>
    </xf>
    <xf numFmtId="0" fontId="9" fillId="0" borderId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88" fontId="12" fillId="0" borderId="0">
      <protection locked="0"/>
    </xf>
    <xf numFmtId="0" fontId="11" fillId="28" borderId="0" applyNumberFormat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43" fontId="11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9" fontId="77" fillId="0" borderId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41" fontId="79" fillId="0" borderId="0" applyFont="0" applyFill="0" applyBorder="0" applyAlignment="0" applyProtection="0"/>
    <xf numFmtId="177" fontId="9" fillId="0" borderId="0">
      <protection locked="0"/>
    </xf>
    <xf numFmtId="41" fontId="79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65" fontId="9" fillId="0" borderId="0">
      <protection locked="0"/>
    </xf>
    <xf numFmtId="188" fontId="12" fillId="0" borderId="0">
      <protection locked="0"/>
    </xf>
    <xf numFmtId="177" fontId="9" fillId="0" borderId="0">
      <protection locked="0"/>
    </xf>
    <xf numFmtId="43" fontId="9" fillId="0" borderId="0" applyFont="0" applyFill="0" applyBorder="0" applyAlignment="0" applyProtection="0"/>
    <xf numFmtId="215" fontId="9" fillId="0" borderId="19" applyFont="0" applyFill="0" applyBorder="0" applyAlignment="0"/>
    <xf numFmtId="177" fontId="9" fillId="0" borderId="0">
      <protection locked="0"/>
    </xf>
    <xf numFmtId="177" fontId="9" fillId="0" borderId="0">
      <protection locked="0"/>
    </xf>
    <xf numFmtId="0" fontId="21" fillId="0" borderId="0"/>
    <xf numFmtId="177" fontId="9" fillId="0" borderId="0">
      <protection locked="0"/>
    </xf>
    <xf numFmtId="195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16" fillId="0" borderId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226" fontId="64" fillId="0" borderId="15"/>
    <xf numFmtId="177" fontId="9" fillId="0" borderId="0">
      <protection locked="0"/>
    </xf>
    <xf numFmtId="0" fontId="9" fillId="0" borderId="0" applyFill="0" applyBorder="0" applyAlignment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195" fontId="9" fillId="0" borderId="0">
      <protection locked="0"/>
    </xf>
    <xf numFmtId="41" fontId="9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38" fontId="62" fillId="0" borderId="0" applyFont="0" applyFill="0" applyBorder="0" applyAlignment="0" applyProtection="0"/>
    <xf numFmtId="177" fontId="9" fillId="0" borderId="0">
      <protection locked="0"/>
    </xf>
    <xf numFmtId="41" fontId="9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0" fontId="9" fillId="0" borderId="0" applyFont="0" applyFill="0" applyBorder="0" applyAlignment="0" applyProtection="0"/>
    <xf numFmtId="177" fontId="9" fillId="0" borderId="0">
      <protection locked="0"/>
    </xf>
    <xf numFmtId="188" fontId="14" fillId="0" borderId="0">
      <protection locked="0"/>
    </xf>
    <xf numFmtId="177" fontId="9" fillId="0" borderId="0">
      <protection locked="0"/>
    </xf>
    <xf numFmtId="195" fontId="9" fillId="0" borderId="0">
      <protection locked="0"/>
    </xf>
    <xf numFmtId="0" fontId="11" fillId="32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65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88" fontId="14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223" fontId="65" fillId="0" borderId="0" applyFont="0">
      <alignment horizontal="right"/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88" fontId="12" fillId="0" borderId="0">
      <protection locked="0"/>
    </xf>
    <xf numFmtId="195" fontId="9" fillId="0" borderId="0">
      <protection locked="0"/>
    </xf>
    <xf numFmtId="177" fontId="9" fillId="0" borderId="0">
      <protection locked="0"/>
    </xf>
    <xf numFmtId="183" fontId="9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9" fillId="0" borderId="0"/>
    <xf numFmtId="183" fontId="9" fillId="0" borderId="0">
      <protection locked="0"/>
    </xf>
    <xf numFmtId="183" fontId="9" fillId="0" borderId="0">
      <protection locked="0"/>
    </xf>
    <xf numFmtId="188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195" fontId="9" fillId="0" borderId="0">
      <protection locked="0"/>
    </xf>
    <xf numFmtId="188" fontId="12" fillId="0" borderId="0">
      <protection locked="0"/>
    </xf>
    <xf numFmtId="0" fontId="58" fillId="22" borderId="0" applyNumberFormat="0" applyBorder="0" applyAlignment="0"/>
    <xf numFmtId="188" fontId="12" fillId="0" borderId="0">
      <protection locked="0"/>
    </xf>
    <xf numFmtId="188" fontId="14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3" fontId="9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4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167" fontId="9" fillId="0" borderId="16">
      <alignment horizontal="right" vertical="center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0" fontId="9" fillId="0" borderId="0">
      <alignment vertical="center" textRotation="90"/>
    </xf>
    <xf numFmtId="188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0" fontId="11" fillId="16" borderId="0" applyNumberFormat="0" applyBorder="0" applyAlignment="0" applyProtection="0"/>
    <xf numFmtId="188" fontId="12" fillId="0" borderId="0">
      <protection locked="0"/>
    </xf>
    <xf numFmtId="183" fontId="9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77" fontId="9" fillId="0" borderId="0">
      <protection locked="0"/>
    </xf>
    <xf numFmtId="188" fontId="12" fillId="0" borderId="0">
      <protection locked="0"/>
    </xf>
    <xf numFmtId="37" fontId="11" fillId="48" borderId="0" applyBorder="0" applyAlignment="0" applyProtection="0"/>
    <xf numFmtId="43" fontId="11" fillId="0" borderId="0" applyFont="0" applyFill="0" applyBorder="0" applyAlignment="0" applyProtection="0"/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0" fontId="9" fillId="0" borderId="0" applyFill="0" applyBorder="0" applyAlignment="0"/>
    <xf numFmtId="188" fontId="12" fillId="0" borderId="0">
      <protection locked="0"/>
    </xf>
    <xf numFmtId="41" fontId="79" fillId="0" borderId="0" applyFont="0" applyFill="0" applyBorder="0" applyAlignment="0" applyProtection="0"/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0" fontId="16" fillId="0" borderId="0"/>
    <xf numFmtId="188" fontId="12" fillId="0" borderId="0">
      <protection locked="0"/>
    </xf>
    <xf numFmtId="204" fontId="39" fillId="0" borderId="0" applyFont="0" applyFill="0" applyBorder="0" applyAlignment="0" applyProtection="0"/>
    <xf numFmtId="188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0" fontId="11" fillId="32" borderId="0" applyNumberFormat="0" applyBorder="0" applyAlignment="0" applyProtection="0"/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81" fontId="80" fillId="0" borderId="0" applyFont="0" applyFill="0" applyBorder="0" applyAlignment="0" applyProtection="0"/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210" fontId="9" fillId="0" borderId="0">
      <protection locked="0"/>
    </xf>
    <xf numFmtId="210" fontId="9" fillId="0" borderId="0">
      <protection locked="0"/>
    </xf>
    <xf numFmtId="210" fontId="9" fillId="0" borderId="0">
      <protection locked="0"/>
    </xf>
    <xf numFmtId="210" fontId="9" fillId="0" borderId="0">
      <protection locked="0"/>
    </xf>
    <xf numFmtId="0" fontId="11" fillId="0" borderId="0"/>
    <xf numFmtId="195" fontId="9" fillId="0" borderId="0">
      <protection locked="0"/>
    </xf>
    <xf numFmtId="0" fontId="12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95" fontId="9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43" fontId="9" fillId="0" borderId="0" applyFont="0" applyFill="0" applyBorder="0" applyAlignment="0" applyProtection="0"/>
    <xf numFmtId="195" fontId="9" fillId="0" borderId="0">
      <protection locked="0"/>
    </xf>
    <xf numFmtId="210" fontId="9" fillId="0" borderId="0">
      <protection locked="0"/>
    </xf>
    <xf numFmtId="210" fontId="9" fillId="0" borderId="0">
      <protection locked="0"/>
    </xf>
    <xf numFmtId="188" fontId="14" fillId="0" borderId="0">
      <protection locked="0"/>
    </xf>
    <xf numFmtId="210" fontId="9" fillId="0" borderId="0">
      <protection locked="0"/>
    </xf>
    <xf numFmtId="210" fontId="9" fillId="0" borderId="0">
      <protection locked="0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8" fontId="81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77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83" fontId="9" fillId="0" borderId="0">
      <protection locked="0"/>
    </xf>
    <xf numFmtId="41" fontId="9" fillId="0" borderId="0" applyFont="0" applyFill="0" applyBorder="0" applyAlignment="0" applyProtection="0"/>
    <xf numFmtId="197" fontId="9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6" fillId="0" borderId="0"/>
    <xf numFmtId="183" fontId="9" fillId="0" borderId="0">
      <protection locked="0"/>
    </xf>
    <xf numFmtId="210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201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66" fontId="9" fillId="0" borderId="0" applyFont="0" applyFill="0" applyBorder="0" applyAlignment="0" applyProtection="0"/>
    <xf numFmtId="0" fontId="11" fillId="0" borderId="0"/>
    <xf numFmtId="201" fontId="9" fillId="0" borderId="0">
      <protection locked="0"/>
    </xf>
    <xf numFmtId="205" fontId="82" fillId="0" borderId="0" applyNumberFormat="0" applyFill="0" applyBorder="0" applyAlignment="0" applyProtection="0">
      <alignment horizontal="left"/>
    </xf>
    <xf numFmtId="201" fontId="9" fillId="0" borderId="0">
      <protection locked="0"/>
    </xf>
    <xf numFmtId="217" fontId="9" fillId="0" borderId="0" applyFill="0" applyBorder="0" applyAlignment="0" applyProtection="0"/>
    <xf numFmtId="217" fontId="9" fillId="0" borderId="0" applyFill="0" applyBorder="0" applyAlignment="0" applyProtection="0"/>
    <xf numFmtId="201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9" fontId="11" fillId="0" borderId="0" applyFont="0" applyFill="0" applyBorder="0" applyAlignment="0" applyProtection="0"/>
    <xf numFmtId="183" fontId="9" fillId="0" borderId="0">
      <protection locked="0"/>
    </xf>
    <xf numFmtId="183" fontId="9" fillId="0" borderId="0">
      <protection locked="0"/>
    </xf>
    <xf numFmtId="40" fontId="30" fillId="0" borderId="0" applyFont="0" applyFill="0" applyBorder="0" applyAlignment="0" applyProtection="0"/>
    <xf numFmtId="183" fontId="9" fillId="0" borderId="0">
      <protection locked="0"/>
    </xf>
    <xf numFmtId="183" fontId="9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4" fillId="0" borderId="0">
      <protection locked="0"/>
    </xf>
    <xf numFmtId="188" fontId="12" fillId="0" borderId="0">
      <protection locked="0"/>
    </xf>
    <xf numFmtId="0" fontId="83" fillId="0" borderId="27" applyNumberFormat="0" applyFill="0" applyAlignment="0" applyProtection="0"/>
    <xf numFmtId="201" fontId="9" fillId="0" borderId="0">
      <protection locked="0"/>
    </xf>
    <xf numFmtId="200" fontId="12" fillId="0" borderId="0">
      <protection locked="0"/>
    </xf>
    <xf numFmtId="0" fontId="12" fillId="0" borderId="0">
      <protection locked="0"/>
    </xf>
    <xf numFmtId="201" fontId="9" fillId="0" borderId="0">
      <protection locked="0"/>
    </xf>
    <xf numFmtId="177" fontId="9" fillId="0" borderId="0">
      <protection locked="0"/>
    </xf>
    <xf numFmtId="201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223" fontId="84" fillId="0" borderId="16">
      <alignment horizont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3" fontId="9" fillId="0" borderId="0">
      <protection locked="0"/>
    </xf>
    <xf numFmtId="183" fontId="9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43" fontId="11" fillId="0" borderId="0" applyFont="0" applyFill="0" applyBorder="0" applyAlignment="0" applyProtection="0"/>
    <xf numFmtId="188" fontId="12" fillId="0" borderId="0">
      <protection locked="0"/>
    </xf>
    <xf numFmtId="0" fontId="12" fillId="0" borderId="0">
      <protection locked="0"/>
    </xf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8" fontId="12" fillId="0" borderId="0">
      <protection locked="0"/>
    </xf>
    <xf numFmtId="188" fontId="12" fillId="0" borderId="0">
      <protection locked="0"/>
    </xf>
    <xf numFmtId="0" fontId="12" fillId="0" borderId="0">
      <protection locked="0"/>
    </xf>
    <xf numFmtId="41" fontId="11" fillId="0" borderId="0" applyFont="0" applyFill="0" applyBorder="0" applyAlignment="0" applyProtection="0"/>
    <xf numFmtId="0" fontId="12" fillId="0" borderId="0">
      <protection locked="0"/>
    </xf>
    <xf numFmtId="184" fontId="39" fillId="0" borderId="0" applyFont="0" applyFill="0" applyBorder="0" applyAlignment="0" applyProtection="0"/>
    <xf numFmtId="0" fontId="12" fillId="0" borderId="0">
      <protection locked="0"/>
    </xf>
    <xf numFmtId="183" fontId="9" fillId="0" borderId="0">
      <protection locked="0"/>
    </xf>
    <xf numFmtId="41" fontId="11" fillId="0" borderId="0" applyFont="0" applyFill="0" applyBorder="0" applyAlignment="0" applyProtection="0"/>
    <xf numFmtId="0" fontId="12" fillId="0" borderId="0">
      <protection locked="0"/>
    </xf>
    <xf numFmtId="0" fontId="9" fillId="0" borderId="0" applyNumberFormat="0">
      <alignment horizontal="centerContinuous"/>
    </xf>
    <xf numFmtId="201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0" fontId="11" fillId="16" borderId="0" applyNumberFormat="0" applyBorder="0" applyAlignment="0" applyProtection="0"/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0" fontId="12" fillId="0" borderId="0">
      <protection locked="0"/>
    </xf>
    <xf numFmtId="41" fontId="11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1" fontId="9" fillId="0" borderId="0" applyFont="0" applyFill="0" applyBorder="0" applyAlignment="0" applyProtection="0"/>
    <xf numFmtId="195" fontId="9" fillId="0" borderId="0">
      <protection locked="0"/>
    </xf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95" fontId="9" fillId="0" borderId="0">
      <protection locked="0"/>
    </xf>
    <xf numFmtId="195" fontId="9" fillId="0" borderId="0">
      <protection locked="0"/>
    </xf>
    <xf numFmtId="0" fontId="12" fillId="0" borderId="0">
      <protection locked="0"/>
    </xf>
    <xf numFmtId="210" fontId="9" fillId="0" borderId="0">
      <protection locked="0"/>
    </xf>
    <xf numFmtId="210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9" fontId="11" fillId="0" borderId="0" applyFont="0" applyFill="0" applyBorder="0" applyAlignment="0" applyProtection="0"/>
    <xf numFmtId="195" fontId="9" fillId="0" borderId="0">
      <protection locked="0"/>
    </xf>
    <xf numFmtId="210" fontId="9" fillId="0" borderId="0">
      <protection locked="0"/>
    </xf>
    <xf numFmtId="188" fontId="14" fillId="0" borderId="0">
      <protection locked="0"/>
    </xf>
    <xf numFmtId="210" fontId="9" fillId="0" borderId="0">
      <protection locked="0"/>
    </xf>
    <xf numFmtId="210" fontId="9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10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83" fontId="9" fillId="0" borderId="0">
      <protection locked="0"/>
    </xf>
    <xf numFmtId="177" fontId="9" fillId="0" borderId="0">
      <protection locked="0"/>
    </xf>
    <xf numFmtId="0" fontId="68" fillId="0" borderId="0" applyFont="0" applyFill="0" applyBorder="0" applyAlignment="0" applyProtection="0"/>
    <xf numFmtId="183" fontId="9" fillId="0" borderId="0">
      <protection locked="0"/>
    </xf>
    <xf numFmtId="188" fontId="14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43" fontId="11" fillId="0" borderId="0" applyFont="0" applyFill="0" applyBorder="0" applyAlignment="0" applyProtection="0"/>
    <xf numFmtId="183" fontId="9" fillId="0" borderId="0">
      <protection locked="0"/>
    </xf>
    <xf numFmtId="0" fontId="11" fillId="0" borderId="0"/>
    <xf numFmtId="201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195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0" fontId="9" fillId="0" borderId="0"/>
    <xf numFmtId="195" fontId="9" fillId="0" borderId="0">
      <protection locked="0"/>
    </xf>
    <xf numFmtId="195" fontId="9" fillId="0" borderId="0">
      <protection locked="0"/>
    </xf>
    <xf numFmtId="9" fontId="11" fillId="0" borderId="0" applyFont="0" applyFill="0" applyBorder="0" applyAlignment="0" applyProtection="0"/>
    <xf numFmtId="0" fontId="85" fillId="0" borderId="0"/>
    <xf numFmtId="210" fontId="9" fillId="0" borderId="0">
      <protection locked="0"/>
    </xf>
    <xf numFmtId="210" fontId="9" fillId="0" borderId="0">
      <protection locked="0"/>
    </xf>
    <xf numFmtId="210" fontId="9" fillId="0" borderId="0">
      <protection locked="0"/>
    </xf>
    <xf numFmtId="188" fontId="14" fillId="0" borderId="0">
      <protection locked="0"/>
    </xf>
    <xf numFmtId="195" fontId="9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0" fontId="16" fillId="0" borderId="0"/>
    <xf numFmtId="195" fontId="9" fillId="0" borderId="0">
      <protection locked="0"/>
    </xf>
    <xf numFmtId="195" fontId="9" fillId="0" borderId="0">
      <protection locked="0"/>
    </xf>
    <xf numFmtId="195" fontId="9" fillId="0" borderId="0">
      <protection locked="0"/>
    </xf>
    <xf numFmtId="0" fontId="16" fillId="0" borderId="0"/>
    <xf numFmtId="0" fontId="16" fillId="0" borderId="0"/>
    <xf numFmtId="195" fontId="9" fillId="0" borderId="0">
      <protection locked="0"/>
    </xf>
    <xf numFmtId="195" fontId="9" fillId="0" borderId="0">
      <protection locked="0"/>
    </xf>
    <xf numFmtId="9" fontId="11" fillId="0" borderId="0" applyFont="0" applyFill="0" applyBorder="0" applyAlignment="0" applyProtection="0"/>
    <xf numFmtId="210" fontId="9" fillId="0" borderId="0">
      <protection locked="0"/>
    </xf>
    <xf numFmtId="210" fontId="9" fillId="0" borderId="0">
      <protection locked="0"/>
    </xf>
    <xf numFmtId="0" fontId="12" fillId="0" borderId="0">
      <protection locked="0"/>
    </xf>
    <xf numFmtId="210" fontId="9" fillId="0" borderId="0">
      <protection locked="0"/>
    </xf>
    <xf numFmtId="0" fontId="12" fillId="0" borderId="0">
      <protection locked="0"/>
    </xf>
    <xf numFmtId="210" fontId="9" fillId="0" borderId="0">
      <protection locked="0"/>
    </xf>
    <xf numFmtId="9" fontId="9" fillId="0" borderId="0" applyFont="0" applyFill="0" applyBorder="0" applyAlignment="0" applyProtection="0"/>
    <xf numFmtId="195" fontId="9" fillId="0" borderId="0">
      <protection locked="0"/>
    </xf>
    <xf numFmtId="183" fontId="9" fillId="0" borderId="0">
      <protection locked="0"/>
    </xf>
    <xf numFmtId="41" fontId="9" fillId="0" borderId="0" applyFont="0" applyFill="0" applyBorder="0" applyAlignment="0" applyProtection="0"/>
    <xf numFmtId="197" fontId="9" fillId="0" borderId="0" applyFill="0" applyBorder="0" applyAlignment="0" applyProtection="0"/>
    <xf numFmtId="0" fontId="16" fillId="0" borderId="0"/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43" fontId="9" fillId="0" borderId="0" applyFont="0" applyFill="0" applyBorder="0" applyAlignment="0" applyProtection="0"/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183" fontId="9" fillId="0" borderId="0">
      <protection locked="0"/>
    </xf>
    <xf numFmtId="227" fontId="9" fillId="0" borderId="0">
      <protection locked="0"/>
    </xf>
    <xf numFmtId="183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0" fontId="9" fillId="0" borderId="0" applyFont="0" applyFill="0" applyBorder="0" applyAlignment="0" applyProtection="0"/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16" fillId="0" borderId="0"/>
    <xf numFmtId="0" fontId="12" fillId="0" borderId="0">
      <protection locked="0"/>
    </xf>
    <xf numFmtId="0" fontId="12" fillId="0" borderId="0">
      <protection locked="0"/>
    </xf>
    <xf numFmtId="43" fontId="9" fillId="0" borderId="0" applyFont="0" applyFill="0" applyBorder="0" applyAlignment="0" applyProtection="0"/>
    <xf numFmtId="0" fontId="9" fillId="0" borderId="0"/>
    <xf numFmtId="0" fontId="12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1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2" fillId="0" borderId="0">
      <protection locked="0"/>
    </xf>
    <xf numFmtId="41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2" fillId="0" borderId="0">
      <protection locked="0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>
      <protection locked="0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>
      <protection locked="0"/>
    </xf>
    <xf numFmtId="41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9" fillId="0" borderId="0"/>
    <xf numFmtId="0" fontId="12" fillId="0" borderId="0">
      <protection locked="0"/>
    </xf>
    <xf numFmtId="0" fontId="12" fillId="0" borderId="0">
      <protection locked="0"/>
    </xf>
    <xf numFmtId="174" fontId="11" fillId="0" borderId="0" applyFill="0" applyBorder="0" applyAlignment="0" applyProtection="0"/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01" fontId="9" fillId="0" borderId="0">
      <protection locked="0"/>
    </xf>
    <xf numFmtId="43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9" fillId="0" borderId="0" applyFont="0" applyFill="0" applyBorder="0" applyAlignment="0" applyProtection="0"/>
    <xf numFmtId="182" fontId="46" fillId="0" borderId="16">
      <alignment horizontal="right"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9" fillId="0" borderId="0" applyFont="0" applyFill="0" applyBorder="0" applyAlignment="0" applyProtection="0"/>
    <xf numFmtId="0" fontId="12" fillId="0" borderId="0">
      <protection locked="0"/>
    </xf>
    <xf numFmtId="188" fontId="12" fillId="0" borderId="0">
      <protection locked="0"/>
    </xf>
    <xf numFmtId="3" fontId="9" fillId="0" borderId="0" applyFont="0" applyFill="0" applyBorder="0" applyAlignment="0" applyProtection="0"/>
    <xf numFmtId="0" fontId="12" fillId="0" borderId="0">
      <protection locked="0"/>
    </xf>
    <xf numFmtId="0" fontId="72" fillId="0" borderId="0"/>
    <xf numFmtId="229" fontId="9" fillId="0" borderId="0">
      <protection locked="0"/>
    </xf>
    <xf numFmtId="0" fontId="12" fillId="0" borderId="0">
      <protection locked="0"/>
    </xf>
    <xf numFmtId="9" fontId="19" fillId="0" borderId="31" applyNumberFormat="0" applyBorder="0"/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20" fontId="15" fillId="0" borderId="0" applyFill="0" applyBorder="0" applyAlignment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0" fontId="9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>
      <protection locked="0"/>
    </xf>
    <xf numFmtId="41" fontId="7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201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1" fontId="7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9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183" fontId="9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0" fontId="9" fillId="0" borderId="0"/>
    <xf numFmtId="188" fontId="12" fillId="0" borderId="0">
      <protection locked="0"/>
    </xf>
    <xf numFmtId="188" fontId="12" fillId="0" borderId="0">
      <protection locked="0"/>
    </xf>
    <xf numFmtId="37" fontId="32" fillId="0" borderId="0"/>
    <xf numFmtId="188" fontId="12" fillId="0" borderId="0">
      <protection locked="0"/>
    </xf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2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0" fontId="11" fillId="0" borderId="0"/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0" fontId="89" fillId="0" borderId="0" applyNumberFormat="0" applyFill="0" applyBorder="0" applyAlignment="0">
      <alignment horizontal="center"/>
    </xf>
    <xf numFmtId="43" fontId="9" fillId="0" borderId="0">
      <protection locked="0"/>
    </xf>
    <xf numFmtId="43" fontId="11" fillId="0" borderId="0" applyFont="0" applyFill="0" applyBorder="0" applyAlignment="0" applyProtection="0"/>
    <xf numFmtId="0" fontId="16" fillId="0" borderId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41" fontId="11" fillId="0" borderId="0" applyFont="0" applyFill="0" applyBorder="0" applyAlignment="0" applyProtection="0"/>
    <xf numFmtId="43" fontId="9" fillId="0" borderId="0">
      <protection locked="0"/>
    </xf>
    <xf numFmtId="43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9" fillId="0" borderId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65" fontId="9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43" fontId="11" fillId="0" borderId="0" applyFont="0" applyFill="0" applyBorder="0" applyAlignment="0" applyProtection="0"/>
    <xf numFmtId="177" fontId="9" fillId="0" borderId="0">
      <protection locked="0"/>
    </xf>
    <xf numFmtId="43" fontId="11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41" fontId="11" fillId="0" borderId="0" applyFont="0" applyFill="0" applyBorder="0" applyAlignment="0" applyProtection="0"/>
    <xf numFmtId="165" fontId="9" fillId="0" borderId="0">
      <protection locked="0"/>
    </xf>
    <xf numFmtId="0" fontId="16" fillId="0" borderId="0"/>
    <xf numFmtId="0" fontId="16" fillId="0" borderId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11" fillId="0" borderId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41" fontId="11" fillId="0" borderId="0" applyFont="0" applyFill="0" applyBorder="0" applyAlignment="0" applyProtection="0"/>
    <xf numFmtId="177" fontId="9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188" fontId="33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91" fontId="9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9" fontId="11" fillId="0" borderId="0" applyFont="0" applyFill="0" applyBorder="0" applyAlignment="0" applyProtection="0"/>
    <xf numFmtId="177" fontId="9" fillId="0" borderId="0">
      <protection locked="0"/>
    </xf>
    <xf numFmtId="0" fontId="9" fillId="0" borderId="0"/>
    <xf numFmtId="177" fontId="9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211" fontId="39" fillId="0" borderId="0" applyFont="0" applyFill="0" applyBorder="0" applyAlignment="0" applyProtection="0"/>
    <xf numFmtId="177" fontId="9" fillId="0" borderId="0">
      <protection locked="0"/>
    </xf>
    <xf numFmtId="0" fontId="11" fillId="25" borderId="0" applyNumberFormat="0" applyBorder="0" applyAlignment="0" applyProtection="0"/>
    <xf numFmtId="177" fontId="9" fillId="0" borderId="0">
      <protection locked="0"/>
    </xf>
    <xf numFmtId="0" fontId="90" fillId="0" borderId="0" applyNumberForma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9" fillId="0" borderId="0"/>
    <xf numFmtId="177" fontId="9" fillId="0" borderId="0">
      <protection locked="0"/>
    </xf>
    <xf numFmtId="208" fontId="15" fillId="0" borderId="0" applyFont="0" applyFill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165" fontId="9" fillId="0" borderId="0">
      <protection locked="0"/>
    </xf>
    <xf numFmtId="177" fontId="9" fillId="0" borderId="0">
      <protection locked="0"/>
    </xf>
    <xf numFmtId="0" fontId="67" fillId="49" borderId="0" applyNumberFormat="0" applyBorder="0" applyAlignment="0" applyProtection="0"/>
    <xf numFmtId="177" fontId="9" fillId="0" borderId="0">
      <protection locked="0"/>
    </xf>
    <xf numFmtId="177" fontId="9" fillId="0" borderId="0">
      <protection locked="0"/>
    </xf>
    <xf numFmtId="0" fontId="16" fillId="0" borderId="0"/>
    <xf numFmtId="177" fontId="9" fillId="0" borderId="0">
      <protection locked="0"/>
    </xf>
    <xf numFmtId="0" fontId="16" fillId="0" borderId="0"/>
    <xf numFmtId="177" fontId="9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91" fillId="0" borderId="0"/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7" fontId="9" fillId="0" borderId="0">
      <protection locked="0"/>
    </xf>
    <xf numFmtId="182" fontId="46" fillId="0" borderId="16">
      <alignment horizontal="right" vertical="center"/>
    </xf>
    <xf numFmtId="177" fontId="9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177" fontId="9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0" fontId="11" fillId="0" borderId="0"/>
    <xf numFmtId="188" fontId="14" fillId="0" borderId="0">
      <protection locked="0"/>
    </xf>
    <xf numFmtId="0" fontId="9" fillId="0" borderId="0"/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9" fontId="11" fillId="0" borderId="0" applyFont="0" applyFill="0" applyBorder="0" applyAlignment="0" applyProtection="0"/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9" fontId="11" fillId="0" borderId="0" applyFont="0" applyFill="0" applyBorder="0" applyAlignment="0" applyProtection="0"/>
    <xf numFmtId="188" fontId="14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41" fontId="9" fillId="0" borderId="0" applyFont="0" applyFill="0" applyBorder="0" applyAlignment="0" applyProtection="0"/>
    <xf numFmtId="188" fontId="14" fillId="0" borderId="0">
      <protection locked="0"/>
    </xf>
    <xf numFmtId="188" fontId="14" fillId="0" borderId="0">
      <protection locked="0"/>
    </xf>
    <xf numFmtId="37" fontId="11" fillId="38" borderId="0" applyBorder="0" applyAlignment="0" applyProtection="0"/>
    <xf numFmtId="0" fontId="16" fillId="0" borderId="0"/>
    <xf numFmtId="188" fontId="14" fillId="0" borderId="0">
      <protection locked="0"/>
    </xf>
    <xf numFmtId="0" fontId="92" fillId="0" borderId="0"/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9" fontId="11" fillId="0" borderId="0" applyFont="0" applyFill="0" applyBorder="0" applyAlignment="0" applyProtection="0"/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0" fontId="21" fillId="0" borderId="0"/>
    <xf numFmtId="188" fontId="14" fillId="0" borderId="0">
      <protection locked="0"/>
    </xf>
    <xf numFmtId="40" fontId="19" fillId="0" borderId="0" applyFont="0" applyFill="0" applyBorder="0" applyAlignment="0" applyProtection="0"/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0" fontId="16" fillId="0" borderId="0"/>
    <xf numFmtId="188" fontId="14" fillId="0" borderId="0">
      <protection locked="0"/>
    </xf>
    <xf numFmtId="188" fontId="14" fillId="0" borderId="0">
      <protection locked="0"/>
    </xf>
    <xf numFmtId="0" fontId="12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0" fontId="11" fillId="0" borderId="0"/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188" fontId="14" fillId="0" borderId="0">
      <protection locked="0"/>
    </xf>
    <xf numFmtId="0" fontId="87" fillId="0" borderId="32">
      <alignment horizontal="left" vertical="center"/>
    </xf>
    <xf numFmtId="0" fontId="11" fillId="0" borderId="0"/>
    <xf numFmtId="188" fontId="14" fillId="0" borderId="0">
      <protection locked="0"/>
    </xf>
    <xf numFmtId="188" fontId="14" fillId="0" borderId="0">
      <protection locked="0"/>
    </xf>
    <xf numFmtId="0" fontId="12" fillId="0" borderId="0">
      <protection locked="0"/>
    </xf>
    <xf numFmtId="167" fontId="9" fillId="0" borderId="16">
      <alignment horizontal="right" vertical="center"/>
    </xf>
    <xf numFmtId="201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201" fontId="9" fillId="0" borderId="0">
      <protection locked="0"/>
    </xf>
    <xf numFmtId="183" fontId="9" fillId="0" borderId="0">
      <protection locked="0"/>
    </xf>
    <xf numFmtId="0" fontId="16" fillId="0" borderId="0"/>
    <xf numFmtId="0" fontId="16" fillId="0" borderId="0"/>
    <xf numFmtId="183" fontId="9" fillId="0" borderId="0">
      <protection locked="0"/>
    </xf>
    <xf numFmtId="183" fontId="9" fillId="0" borderId="0">
      <protection locked="0"/>
    </xf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3" fontId="9" fillId="0" borderId="0">
      <protection locked="0"/>
    </xf>
    <xf numFmtId="41" fontId="9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39" fontId="93" fillId="0" borderId="0" applyFont="0" applyFill="0" applyBorder="0" applyAlignment="0" applyProtection="0"/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94" fillId="0" borderId="0" applyNumberFormat="0" applyAlignment="0">
      <alignment horizontal="left"/>
    </xf>
    <xf numFmtId="0" fontId="12" fillId="0" borderId="0">
      <protection locked="0"/>
    </xf>
    <xf numFmtId="0" fontId="12" fillId="0" borderId="0">
      <protection locked="0"/>
    </xf>
    <xf numFmtId="164" fontId="1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6" fillId="0" borderId="0"/>
    <xf numFmtId="0" fontId="16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1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1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95" fillId="0" borderId="0" applyNumberFormat="0" applyFill="0" applyBorder="0" applyAlignment="0" applyProtection="0"/>
    <xf numFmtId="0" fontId="12" fillId="0" borderId="0">
      <protection locked="0"/>
    </xf>
    <xf numFmtId="0" fontId="23" fillId="0" borderId="0" applyNumberFormat="0" applyAlignment="0">
      <alignment horizontal="left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1" fillId="34" borderId="0" applyNumberFormat="0" applyBorder="0" applyAlignment="0" applyProtection="0"/>
    <xf numFmtId="0" fontId="9" fillId="0" borderId="0"/>
    <xf numFmtId="0" fontId="12" fillId="0" borderId="0">
      <protection locked="0"/>
    </xf>
    <xf numFmtId="0" fontId="16" fillId="0" borderId="0"/>
    <xf numFmtId="0" fontId="16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1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183" fontId="11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27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9" fillId="0" borderId="0" applyFont="0" applyFill="0" applyBorder="0" applyAlignment="0" applyProtection="0"/>
    <xf numFmtId="0" fontId="12" fillId="0" borderId="0">
      <protection locked="0"/>
    </xf>
    <xf numFmtId="41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1" fillId="0" borderId="0"/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12" fillId="0" borderId="0">
      <protection locked="0"/>
    </xf>
    <xf numFmtId="0" fontId="58" fillId="22" borderId="0" applyNumberFormat="0" applyBorder="0" applyAlignment="0"/>
    <xf numFmtId="43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9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>
      <protection locked="0"/>
    </xf>
    <xf numFmtId="167" fontId="9" fillId="0" borderId="16">
      <alignment horizontal="right"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217" fontId="9" fillId="0" borderId="0" applyFill="0" applyBorder="0" applyAlignment="0" applyProtection="0"/>
    <xf numFmtId="41" fontId="7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217" fontId="9" fillId="0" borderId="0" applyFill="0" applyBorder="0" applyAlignment="0" applyProtection="0"/>
    <xf numFmtId="41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217" fontId="9" fillId="0" borderId="0" applyFill="0" applyBorder="0" applyAlignment="0" applyProtection="0"/>
    <xf numFmtId="41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2" fillId="0" borderId="0">
      <protection locked="0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97" fontId="9" fillId="0" borderId="0" applyFill="0" applyBorder="0" applyAlignment="0" applyProtection="0"/>
    <xf numFmtId="0" fontId="11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6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11" fillId="0" borderId="0" applyFont="0" applyFill="0" applyBorder="0" applyAlignment="0" applyProtection="0"/>
    <xf numFmtId="0" fontId="11" fillId="0" borderId="0"/>
    <xf numFmtId="0" fontId="36" fillId="0" borderId="17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7" fontId="11" fillId="47" borderId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53" fillId="0" borderId="0" applyNumberForma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42" fillId="0" borderId="0"/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176" fontId="60" fillId="0" borderId="0" applyFont="0" applyFill="0" applyBorder="0" applyAlignment="0" applyProtection="0"/>
    <xf numFmtId="181" fontId="60" fillId="0" borderId="0" applyFont="0" applyFill="0" applyBorder="0" applyAlignment="0" applyProtection="0"/>
    <xf numFmtId="0" fontId="73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6" fillId="0" borderId="0"/>
    <xf numFmtId="43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11" fillId="2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37" fontId="11" fillId="23" borderId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19" borderId="0" applyFont="0" applyBorder="0"/>
    <xf numFmtId="0" fontId="11" fillId="29" borderId="0" applyNumberFormat="0" applyBorder="0" applyAlignment="0" applyProtection="0"/>
    <xf numFmtId="0" fontId="12" fillId="0" borderId="0">
      <protection locked="0"/>
    </xf>
    <xf numFmtId="0" fontId="11" fillId="29" borderId="0" applyNumberFormat="0" applyBorder="0" applyAlignment="0" applyProtection="0"/>
    <xf numFmtId="0" fontId="9" fillId="0" borderId="0" applyFill="0" applyBorder="0" applyAlignment="0"/>
    <xf numFmtId="0" fontId="12" fillId="0" borderId="0">
      <protection locked="0"/>
    </xf>
    <xf numFmtId="37" fontId="11" fillId="26" borderId="0" applyBorder="0" applyAlignment="0" applyProtection="0"/>
    <xf numFmtId="0" fontId="11" fillId="27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37" fontId="11" fillId="30" borderId="0" applyBorder="0" applyAlignment="0" applyProtection="0"/>
    <xf numFmtId="0" fontId="11" fillId="28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62" fillId="0" borderId="0"/>
    <xf numFmtId="37" fontId="11" fillId="24" borderId="0" applyBorder="0" applyAlignment="0" applyProtection="0"/>
    <xf numFmtId="0" fontId="11" fillId="35" borderId="0" applyNumberFormat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37" fontId="51" fillId="0" borderId="0"/>
    <xf numFmtId="0" fontId="11" fillId="35" borderId="0" applyNumberFormat="0" applyBorder="0" applyAlignment="0" applyProtection="0"/>
    <xf numFmtId="37" fontId="11" fillId="36" borderId="0" applyBorder="0" applyAlignment="0" applyProtection="0"/>
    <xf numFmtId="0" fontId="64" fillId="0" borderId="25" applyNumberFormat="0" applyFont="0" applyFill="0" applyAlignment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37" fontId="11" fillId="38" borderId="0" applyBorder="0" applyAlignment="0" applyProtection="0"/>
    <xf numFmtId="223" fontId="65" fillId="0" borderId="0" applyFont="0">
      <alignment horizontal="right"/>
      <protection locked="0"/>
    </xf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37" fontId="11" fillId="44" borderId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67" fillId="37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176" fontId="15" fillId="0" borderId="0" applyFont="0" applyFill="0" applyBorder="0" applyAlignment="0" applyProtection="0"/>
    <xf numFmtId="0" fontId="11" fillId="39" borderId="0" applyNumberFormat="0" applyBorder="0" applyAlignment="0" applyProtection="0"/>
    <xf numFmtId="0" fontId="67" fillId="42" borderId="0" applyNumberFormat="0" applyBorder="0" applyAlignment="0" applyProtection="0"/>
    <xf numFmtId="0" fontId="67" fillId="16" borderId="0" applyNumberFormat="0" applyBorder="0" applyAlignment="0" applyProtection="0"/>
    <xf numFmtId="0" fontId="67" fillId="33" borderId="0" applyNumberFormat="0" applyBorder="0" applyAlignment="0" applyProtection="0"/>
    <xf numFmtId="0" fontId="67" fillId="46" borderId="0" applyNumberFormat="0" applyBorder="0" applyAlignment="0" applyProtection="0"/>
    <xf numFmtId="0" fontId="58" fillId="45" borderId="0" applyNumberFormat="0" applyBorder="0" applyAlignment="0">
      <alignment horizontal="center"/>
    </xf>
    <xf numFmtId="0" fontId="58" fillId="22" borderId="0" applyNumberFormat="0" applyBorder="0" applyAlignment="0"/>
    <xf numFmtId="0" fontId="58" fillId="22" borderId="0" applyNumberFormat="0" applyBorder="0" applyAlignment="0"/>
    <xf numFmtId="0" fontId="67" fillId="40" borderId="0" applyNumberFormat="0" applyBorder="0" applyAlignment="0" applyProtection="0"/>
    <xf numFmtId="203" fontId="9" fillId="0" borderId="0"/>
    <xf numFmtId="0" fontId="67" fillId="41" borderId="0" applyNumberFormat="0" applyBorder="0" applyAlignment="0" applyProtection="0"/>
    <xf numFmtId="0" fontId="67" fillId="50" borderId="0" applyNumberFormat="0" applyBorder="0" applyAlignment="0" applyProtection="0"/>
    <xf numFmtId="0" fontId="67" fillId="46" borderId="0" applyNumberFormat="0" applyBorder="0" applyAlignment="0" applyProtection="0"/>
    <xf numFmtId="0" fontId="12" fillId="0" borderId="0">
      <protection locked="0"/>
    </xf>
    <xf numFmtId="0" fontId="67" fillId="49" borderId="0" applyNumberFormat="0" applyBorder="0" applyAlignment="0" applyProtection="0"/>
    <xf numFmtId="0" fontId="67" fillId="43" borderId="0" applyNumberFormat="0" applyBorder="0" applyAlignment="0" applyProtection="0"/>
    <xf numFmtId="213" fontId="9" fillId="0" borderId="0"/>
    <xf numFmtId="218" fontId="9" fillId="0" borderId="21">
      <alignment horizontal="left" indent="1"/>
    </xf>
    <xf numFmtId="225" fontId="26" fillId="0" borderId="0" applyFont="0" applyFill="0" applyBorder="0" applyAlignment="0" applyProtection="0"/>
    <xf numFmtId="212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44" fillId="0" borderId="26" applyFont="0" applyFill="0" applyBorder="0" applyAlignment="0" applyProtection="0">
      <alignment horizontal="center" vertical="center"/>
    </xf>
    <xf numFmtId="0" fontId="9" fillId="0" borderId="0" applyFill="0" applyBorder="0">
      <alignment vertical="center"/>
    </xf>
    <xf numFmtId="0" fontId="9" fillId="0" borderId="0" applyFill="0" applyBorder="0">
      <alignment vertical="center"/>
    </xf>
    <xf numFmtId="0" fontId="70" fillId="35" borderId="23" applyNumberFormat="0" applyAlignment="0" applyProtection="0"/>
    <xf numFmtId="0" fontId="9" fillId="0" borderId="0" applyFill="0" applyBorder="0">
      <alignment vertical="center"/>
    </xf>
    <xf numFmtId="0" fontId="9" fillId="0" borderId="0" applyFill="0" applyBorder="0">
      <alignment vertical="center"/>
    </xf>
    <xf numFmtId="0" fontId="9" fillId="0" borderId="0" applyFill="0" applyBorder="0">
      <alignment vertical="center"/>
    </xf>
    <xf numFmtId="0" fontId="9" fillId="0" borderId="0" applyFill="0" applyBorder="0">
      <alignment vertical="center"/>
    </xf>
    <xf numFmtId="0" fontId="9" fillId="0" borderId="0" applyFill="0" applyBorder="0">
      <alignment vertical="center"/>
    </xf>
    <xf numFmtId="230" fontId="26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96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19" fillId="0" borderId="33" applyNumberFormat="0" applyFill="0" applyAlignment="0" applyProtection="0">
      <alignment horizontal="center"/>
    </xf>
    <xf numFmtId="0" fontId="11" fillId="0" borderId="0"/>
    <xf numFmtId="0" fontId="19" fillId="0" borderId="33" applyNumberFormat="0" applyFill="0" applyAlignment="0" applyProtection="0">
      <alignment horizontal="center"/>
    </xf>
    <xf numFmtId="9" fontId="11" fillId="0" borderId="0" applyFont="0" applyFill="0" applyBorder="0" applyAlignment="0" applyProtection="0"/>
    <xf numFmtId="0" fontId="68" fillId="0" borderId="0"/>
    <xf numFmtId="0" fontId="11" fillId="0" borderId="0"/>
    <xf numFmtId="0" fontId="68" fillId="0" borderId="0"/>
    <xf numFmtId="220" fontId="15" fillId="0" borderId="0" applyFill="0" applyBorder="0" applyAlignment="0"/>
    <xf numFmtId="0" fontId="16" fillId="0" borderId="0"/>
    <xf numFmtId="0" fontId="16" fillId="0" borderId="0"/>
    <xf numFmtId="208" fontId="15" fillId="0" borderId="0" applyFill="0" applyBorder="0" applyAlignment="0"/>
    <xf numFmtId="208" fontId="15" fillId="0" borderId="0" applyFill="0" applyBorder="0" applyAlignment="0"/>
    <xf numFmtId="0" fontId="97" fillId="51" borderId="34" applyNumberFormat="0" applyAlignment="0" applyProtection="0"/>
    <xf numFmtId="37" fontId="32" fillId="0" borderId="0"/>
    <xf numFmtId="37" fontId="32" fillId="0" borderId="0"/>
    <xf numFmtId="37" fontId="32" fillId="0" borderId="0"/>
    <xf numFmtId="37" fontId="32" fillId="0" borderId="0"/>
    <xf numFmtId="37" fontId="32" fillId="0" borderId="0"/>
    <xf numFmtId="41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11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7" fontId="9" fillId="0" borderId="16">
      <alignment horizontal="right" vertical="center"/>
    </xf>
    <xf numFmtId="41" fontId="11" fillId="0" borderId="0" applyFont="0" applyFill="0" applyBorder="0" applyAlignment="0" applyProtection="0"/>
    <xf numFmtId="167" fontId="9" fillId="0" borderId="16">
      <alignment horizontal="right" vertical="center"/>
    </xf>
    <xf numFmtId="41" fontId="11" fillId="0" borderId="0" applyFont="0" applyFill="0" applyBorder="0" applyAlignment="0" applyProtection="0"/>
    <xf numFmtId="167" fontId="9" fillId="0" borderId="16">
      <alignment horizontal="right"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9" fillId="0" borderId="0" applyFill="0" applyBorder="0" applyAlignment="0"/>
    <xf numFmtId="4" fontId="2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61" fillId="0" borderId="21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17" fontId="9" fillId="0" borderId="0" applyFill="0" applyBorder="0" applyAlignment="0" applyProtection="0"/>
    <xf numFmtId="217" fontId="9" fillId="0" borderId="0" applyFill="0" applyBorder="0" applyAlignment="0" applyProtection="0"/>
    <xf numFmtId="217" fontId="9" fillId="0" borderId="0" applyFill="0" applyBorder="0" applyAlignment="0" applyProtection="0"/>
    <xf numFmtId="217" fontId="9" fillId="0" borderId="0" applyFill="0" applyBorder="0" applyAlignment="0" applyProtection="0"/>
    <xf numFmtId="217" fontId="9" fillId="0" borderId="0" applyFill="0" applyBorder="0" applyAlignment="0" applyProtection="0"/>
    <xf numFmtId="41" fontId="79" fillId="0" borderId="0" applyFont="0" applyFill="0" applyBorder="0" applyAlignment="0" applyProtection="0"/>
    <xf numFmtId="231" fontId="31" fillId="0" borderId="0" applyFill="0" applyBorder="0" applyAlignment="0" applyProtection="0"/>
    <xf numFmtId="41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4" fontId="74" fillId="0" borderId="0" applyFill="0" applyBorder="0" applyAlignment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31" fontId="38" fillId="0" borderId="0" applyFill="0" applyBorder="0" applyAlignment="0" applyProtection="0"/>
    <xf numFmtId="0" fontId="98" fillId="52" borderId="32" applyNumberFormat="0" applyFont="0" applyAlignment="0">
      <alignment horizont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1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98" fontId="9" fillId="0" borderId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9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3" fontId="78" fillId="0" borderId="16">
      <alignment horizontal="center"/>
    </xf>
    <xf numFmtId="41" fontId="11" fillId="0" borderId="0" applyFont="0" applyFill="0" applyBorder="0" applyAlignment="0" applyProtection="0"/>
    <xf numFmtId="41" fontId="9" fillId="0" borderId="0" applyFont="0" applyFill="0" applyBorder="0" applyAlignment="0" applyProtection="0"/>
    <xf numFmtId="197" fontId="9" fillId="0" borderId="0" applyFill="0" applyBorder="0" applyAlignment="0" applyProtection="0"/>
    <xf numFmtId="0" fontId="11" fillId="0" borderId="0"/>
    <xf numFmtId="167" fontId="9" fillId="0" borderId="16">
      <alignment horizontal="right" vertical="center"/>
    </xf>
    <xf numFmtId="222" fontId="9" fillId="0" borderId="0" applyFill="0" applyBorder="0" applyAlignment="0" applyProtection="0"/>
    <xf numFmtId="41" fontId="9" fillId="0" borderId="0" applyFont="0" applyFill="0" applyBorder="0" applyAlignment="0" applyProtection="0"/>
    <xf numFmtId="222" fontId="9" fillId="0" borderId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1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231" fontId="9" fillId="0" borderId="0" applyFill="0" applyBorder="0" applyAlignment="0" applyProtection="0"/>
    <xf numFmtId="41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231" fontId="9" fillId="0" borderId="0" applyFill="0" applyBorder="0" applyAlignment="0" applyProtection="0"/>
    <xf numFmtId="0" fontId="9" fillId="53" borderId="18" applyNumberFormat="0" applyFont="0" applyAlignment="0" applyProtection="0"/>
    <xf numFmtId="41" fontId="10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03" fillId="0" borderId="3" applyBorder="0" applyAlignment="0"/>
    <xf numFmtId="43" fontId="9" fillId="0" borderId="0" applyFont="0" applyFill="0" applyBorder="0" applyAlignment="0" applyProtection="0"/>
    <xf numFmtId="41" fontId="9" fillId="0" borderId="0"/>
    <xf numFmtId="0" fontId="9" fillId="0" borderId="0"/>
    <xf numFmtId="38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04" fillId="0" borderId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179" fontId="106" fillId="0" borderId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2" fillId="0" borderId="0">
      <protection locked="0"/>
    </xf>
    <xf numFmtId="208" fontId="15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74" fontId="31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38" fillId="0" borderId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97" fontId="9" fillId="0" borderId="0" applyFill="0" applyBorder="0" applyAlignment="0" applyProtection="0"/>
    <xf numFmtId="0" fontId="11" fillId="0" borderId="0"/>
    <xf numFmtId="197" fontId="9" fillId="0" borderId="0" applyFill="0" applyBorder="0" applyAlignment="0" applyProtection="0"/>
    <xf numFmtId="0" fontId="11" fillId="0" borderId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33" fillId="0" borderId="0">
      <protection locked="0"/>
    </xf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33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36" fillId="0" borderId="17"/>
    <xf numFmtId="43" fontId="11" fillId="0" borderId="0" applyFont="0" applyFill="0" applyBorder="0" applyAlignment="0" applyProtection="0"/>
    <xf numFmtId="0" fontId="11" fillId="0" borderId="0"/>
    <xf numFmtId="0" fontId="36" fillId="0" borderId="17"/>
    <xf numFmtId="43" fontId="11" fillId="0" borderId="0" applyFont="0" applyFill="0" applyBorder="0" applyAlignment="0" applyProtection="0"/>
    <xf numFmtId="0" fontId="36" fillId="0" borderId="17"/>
    <xf numFmtId="43" fontId="11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14" fontId="9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14" fontId="9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3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9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 applyFill="0" applyBorder="0" applyAlignment="0"/>
    <xf numFmtId="43" fontId="11" fillId="0" borderId="0" applyFont="0" applyFill="0" applyBorder="0" applyAlignment="0" applyProtection="0"/>
    <xf numFmtId="214" fontId="9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14" fontId="9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9" fillId="0" borderId="0"/>
    <xf numFmtId="0" fontId="119" fillId="0" borderId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214" fontId="9" fillId="0" borderId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9" fillId="0" borderId="0" applyFont="0" applyFill="0" applyBorder="0" applyAlignment="0" applyProtection="0"/>
    <xf numFmtId="208" fontId="15" fillId="0" borderId="0" applyFill="0" applyBorder="0" applyAlignment="0"/>
    <xf numFmtId="43" fontId="9" fillId="0" borderId="0" applyFont="0" applyFill="0" applyBorder="0" applyAlignment="0" applyProtection="0"/>
    <xf numFmtId="214" fontId="9" fillId="0" borderId="0" applyFill="0" applyBorder="0" applyAlignment="0" applyProtection="0"/>
    <xf numFmtId="214" fontId="9" fillId="0" borderId="0" applyFill="0" applyBorder="0" applyAlignment="0" applyProtection="0"/>
    <xf numFmtId="214" fontId="9" fillId="0" borderId="0" applyFill="0" applyBorder="0" applyAlignment="0" applyProtection="0"/>
    <xf numFmtId="214" fontId="9" fillId="0" borderId="0" applyFill="0" applyBorder="0" applyAlignment="0" applyProtection="0"/>
    <xf numFmtId="0" fontId="105" fillId="0" borderId="0" applyFont="0" applyFill="0" applyBorder="0" applyAlignment="0" applyProtection="0"/>
    <xf numFmtId="214" fontId="9" fillId="0" borderId="0" applyFill="0" applyBorder="0" applyAlignment="0" applyProtection="0"/>
    <xf numFmtId="214" fontId="9" fillId="0" borderId="0" applyFill="0" applyBorder="0" applyAlignment="0" applyProtection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27" fontId="9" fillId="0" borderId="0">
      <protection locked="0"/>
    </xf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16" fillId="0" borderId="0"/>
    <xf numFmtId="226" fontId="64" fillId="0" borderId="15"/>
    <xf numFmtId="226" fontId="64" fillId="0" borderId="15"/>
    <xf numFmtId="226" fontId="64" fillId="0" borderId="15"/>
    <xf numFmtId="0" fontId="119" fillId="0" borderId="0"/>
    <xf numFmtId="226" fontId="64" fillId="0" borderId="15"/>
    <xf numFmtId="0" fontId="119" fillId="0" borderId="0"/>
    <xf numFmtId="226" fontId="64" fillId="0" borderId="15"/>
    <xf numFmtId="0" fontId="119" fillId="0" borderId="0"/>
    <xf numFmtId="226" fontId="64" fillId="0" borderId="15"/>
    <xf numFmtId="220" fontId="15" fillId="0" borderId="0" applyFont="0" applyFill="0" applyBorder="0" applyAlignment="0" applyProtection="0"/>
    <xf numFmtId="232" fontId="9" fillId="0" borderId="0" applyFont="0" applyFill="0" applyBorder="0" applyAlignment="0" applyProtection="0"/>
    <xf numFmtId="0" fontId="9" fillId="0" borderId="0"/>
    <xf numFmtId="199" fontId="9" fillId="0" borderId="0">
      <protection locked="0"/>
    </xf>
    <xf numFmtId="166" fontId="9" fillId="0" borderId="0" applyFont="0" applyFill="0" applyBorder="0" applyAlignment="0" applyProtection="0"/>
    <xf numFmtId="0" fontId="11" fillId="0" borderId="0"/>
    <xf numFmtId="166" fontId="9" fillId="0" borderId="0" applyFont="0" applyFill="0" applyBorder="0" applyAlignment="0" applyProtection="0"/>
    <xf numFmtId="0" fontId="11" fillId="0" borderId="0"/>
    <xf numFmtId="233" fontId="9" fillId="0" borderId="0">
      <protection locked="0"/>
    </xf>
    <xf numFmtId="0" fontId="119" fillId="0" borderId="0"/>
    <xf numFmtId="0" fontId="11" fillId="0" borderId="0"/>
    <xf numFmtId="199" fontId="9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9" fillId="0" borderId="0">
      <protection locked="0"/>
    </xf>
    <xf numFmtId="0" fontId="61" fillId="0" borderId="0"/>
    <xf numFmtId="0" fontId="61" fillId="0" borderId="21"/>
    <xf numFmtId="203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>
      <protection locked="0"/>
    </xf>
    <xf numFmtId="203" fontId="9" fillId="0" borderId="0"/>
    <xf numFmtId="0" fontId="9" fillId="0" borderId="0" applyNumberFormat="0">
      <alignment horizontal="centerContinuous"/>
    </xf>
    <xf numFmtId="219" fontId="37" fillId="0" borderId="0" applyFont="0" applyFill="0" applyBorder="0">
      <alignment horizontal="left" vertical="top" wrapText="1"/>
      <protection locked="0"/>
    </xf>
    <xf numFmtId="0" fontId="12" fillId="0" borderId="0">
      <protection locked="0"/>
    </xf>
    <xf numFmtId="41" fontId="9" fillId="0" borderId="0" applyFont="0" applyFill="0" applyBorder="0" applyAlignment="0" applyProtection="0"/>
    <xf numFmtId="0" fontId="9" fillId="0" borderId="0">
      <alignment vertical="center"/>
    </xf>
    <xf numFmtId="208" fontId="15" fillId="0" borderId="0" applyFill="0" applyBorder="0" applyAlignment="0"/>
    <xf numFmtId="40" fontId="105" fillId="0" borderId="0" applyFont="0" applyFill="0" applyBorder="0" applyAlignment="0" applyProtection="0"/>
    <xf numFmtId="0" fontId="9" fillId="0" borderId="0">
      <alignment vertical="center"/>
    </xf>
    <xf numFmtId="220" fontId="15" fillId="0" borderId="0" applyFill="0" applyBorder="0" applyAlignment="0"/>
    <xf numFmtId="208" fontId="15" fillId="0" borderId="0" applyFill="0" applyBorder="0" applyAlignment="0"/>
    <xf numFmtId="220" fontId="15" fillId="0" borderId="0" applyFill="0" applyBorder="0" applyAlignment="0"/>
    <xf numFmtId="0" fontId="94" fillId="0" borderId="0" applyNumberFormat="0" applyAlignment="0">
      <alignment horizontal="left"/>
    </xf>
    <xf numFmtId="191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91" fontId="9" fillId="0" borderId="0" applyFont="0" applyFill="0" applyBorder="0" applyAlignment="0" applyProtection="0"/>
    <xf numFmtId="191" fontId="9" fillId="0" borderId="0" applyFont="0" applyFill="0" applyBorder="0" applyAlignment="0" applyProtection="0"/>
    <xf numFmtId="191" fontId="9" fillId="0" borderId="0" applyFont="0" applyFill="0" applyBorder="0" applyAlignment="0" applyProtection="0"/>
    <xf numFmtId="191" fontId="9" fillId="0" borderId="0" applyFont="0" applyFill="0" applyBorder="0" applyAlignment="0" applyProtection="0"/>
    <xf numFmtId="191" fontId="9" fillId="0" borderId="0" applyFont="0" applyFill="0" applyBorder="0" applyAlignment="0" applyProtection="0"/>
    <xf numFmtId="196" fontId="26" fillId="0" borderId="38" applyFont="0" applyBorder="0"/>
    <xf numFmtId="0" fontId="12" fillId="0" borderId="0">
      <protection locked="0"/>
    </xf>
    <xf numFmtId="0" fontId="11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9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0" fontId="9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1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6" fillId="0" borderId="0"/>
    <xf numFmtId="167" fontId="9" fillId="0" borderId="16">
      <alignment horizontal="right" vertical="center"/>
    </xf>
    <xf numFmtId="0" fontId="12" fillId="0" borderId="0">
      <protection locked="0"/>
    </xf>
    <xf numFmtId="0" fontId="12" fillId="0" borderId="0">
      <protection locked="0"/>
    </xf>
    <xf numFmtId="0" fontId="16" fillId="0" borderId="0"/>
    <xf numFmtId="0" fontId="16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9" fontId="1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3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3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3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3" fontId="9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183" fontId="9" fillId="0" borderId="0">
      <protection locked="0"/>
    </xf>
    <xf numFmtId="172" fontId="12" fillId="0" borderId="0">
      <protection locked="0"/>
    </xf>
    <xf numFmtId="2" fontId="9" fillId="0" borderId="0" applyFont="0" applyFill="0" applyBorder="0" applyAlignment="0" applyProtection="0"/>
    <xf numFmtId="172" fontId="12" fillId="0" borderId="0">
      <protection locked="0"/>
    </xf>
    <xf numFmtId="172" fontId="12" fillId="0" borderId="0">
      <protection locked="0"/>
    </xf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28" fontId="9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38" fontId="43" fillId="19" borderId="0" applyNumberFormat="0" applyBorder="0" applyAlignment="0" applyProtection="0"/>
    <xf numFmtId="215" fontId="9" fillId="0" borderId="19" applyFont="0" applyFill="0" applyBorder="0" applyAlignment="0"/>
    <xf numFmtId="215" fontId="9" fillId="0" borderId="19" applyFont="0" applyFill="0" applyBorder="0" applyAlignment="0"/>
    <xf numFmtId="215" fontId="9" fillId="0" borderId="19" applyFont="0" applyFill="0" applyBorder="0" applyAlignment="0"/>
    <xf numFmtId="215" fontId="9" fillId="0" borderId="19" applyFont="0" applyFill="0" applyBorder="0" applyAlignment="0"/>
    <xf numFmtId="215" fontId="9" fillId="0" borderId="19" applyFont="0" applyFill="0" applyBorder="0" applyAlignment="0"/>
    <xf numFmtId="215" fontId="9" fillId="0" borderId="19" applyFont="0" applyFill="0" applyBorder="0" applyAlignment="0"/>
    <xf numFmtId="215" fontId="9" fillId="0" borderId="19" applyFont="0" applyFill="0" applyBorder="0" applyAlignment="0"/>
    <xf numFmtId="215" fontId="9" fillId="0" borderId="19" applyFont="0" applyFill="0" applyBorder="0" applyAlignment="0"/>
    <xf numFmtId="215" fontId="9" fillId="0" borderId="19" applyFont="0" applyFill="0" applyBorder="0" applyAlignment="0"/>
    <xf numFmtId="215" fontId="9" fillId="0" borderId="19" applyFont="0" applyFill="0" applyBorder="0" applyAlignment="0"/>
    <xf numFmtId="215" fontId="9" fillId="0" borderId="19" applyFont="0" applyFill="0" applyBorder="0" applyAlignment="0"/>
    <xf numFmtId="0" fontId="88" fillId="0" borderId="0">
      <alignment horizontal="left"/>
    </xf>
    <xf numFmtId="0" fontId="87" fillId="0" borderId="30" applyNumberFormat="0" applyAlignment="0" applyProtection="0">
      <alignment horizontal="left" vertical="center"/>
    </xf>
    <xf numFmtId="0" fontId="53" fillId="18" borderId="29">
      <alignment vertical="center" wrapText="1"/>
    </xf>
    <xf numFmtId="0" fontId="47" fillId="0" borderId="22" applyNumberFormat="0" applyFill="0" applyAlignment="0" applyProtection="0"/>
    <xf numFmtId="0" fontId="86" fillId="0" borderId="28" applyNumberFormat="0" applyFill="0" applyAlignment="0" applyProtection="0"/>
    <xf numFmtId="0" fontId="86" fillId="0" borderId="0" applyNumberFormat="0" applyFill="0" applyBorder="0" applyAlignment="0" applyProtection="0"/>
    <xf numFmtId="188" fontId="33" fillId="0" borderId="0">
      <protection locked="0"/>
    </xf>
    <xf numFmtId="9" fontId="11" fillId="0" borderId="0" applyFont="0" applyFill="0" applyBorder="0" applyAlignment="0" applyProtection="0"/>
    <xf numFmtId="201" fontId="9" fillId="0" borderId="0">
      <protection locked="0"/>
    </xf>
    <xf numFmtId="188" fontId="33" fillId="0" borderId="0">
      <protection locked="0"/>
    </xf>
    <xf numFmtId="201" fontId="9" fillId="0" borderId="0">
      <protection locked="0"/>
    </xf>
    <xf numFmtId="0" fontId="76" fillId="0" borderId="1">
      <alignment horizontal="center"/>
    </xf>
    <xf numFmtId="223" fontId="44" fillId="0" borderId="0" applyFont="0" applyFill="0" applyBorder="0" applyAlignment="0" applyProtection="0">
      <alignment horizontal="center" vertical="center"/>
    </xf>
    <xf numFmtId="0" fontId="48" fillId="0" borderId="0" applyNumberFormat="0" applyFill="0" applyBorder="0" applyAlignment="0" applyProtection="0">
      <alignment vertical="top"/>
      <protection locked="0"/>
    </xf>
    <xf numFmtId="10" fontId="43" fillId="20" borderId="15" applyNumberFormat="0" applyBorder="0" applyAlignment="0" applyProtection="0"/>
    <xf numFmtId="10" fontId="43" fillId="20" borderId="15" applyNumberFormat="0" applyBorder="0" applyAlignment="0" applyProtection="0"/>
    <xf numFmtId="0" fontId="45" fillId="21" borderId="21"/>
    <xf numFmtId="220" fontId="15" fillId="0" borderId="0" applyFill="0" applyBorder="0" applyAlignment="0"/>
    <xf numFmtId="220" fontId="15" fillId="0" borderId="0" applyFill="0" applyBorder="0" applyAlignment="0"/>
    <xf numFmtId="0" fontId="22" fillId="0" borderId="14" applyNumberFormat="0" applyFill="0" applyAlignment="0" applyProtection="0"/>
    <xf numFmtId="0" fontId="40" fillId="0" borderId="19">
      <alignment horizontal="center"/>
    </xf>
    <xf numFmtId="0" fontId="40" fillId="0" borderId="19">
      <alignment horizontal="center"/>
    </xf>
    <xf numFmtId="0" fontId="44" fillId="0" borderId="0" applyFont="0" applyFill="0" applyBorder="0" applyProtection="0">
      <alignment horizontal="center"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6" fontId="19" fillId="0" borderId="0" applyFont="0" applyFill="0" applyBorder="0" applyAlignment="0" applyProtection="0"/>
    <xf numFmtId="0" fontId="41" fillId="18" borderId="0" applyNumberFormat="0" applyBorder="0" applyAlignment="0" applyProtection="0"/>
    <xf numFmtId="0" fontId="42" fillId="0" borderId="0"/>
    <xf numFmtId="37" fontId="51" fillId="0" borderId="0"/>
    <xf numFmtId="9" fontId="11" fillId="0" borderId="0" applyFont="0" applyFill="0" applyBorder="0" applyAlignment="0" applyProtection="0"/>
    <xf numFmtId="0" fontId="21" fillId="0" borderId="0"/>
    <xf numFmtId="0" fontId="21" fillId="0" borderId="0"/>
    <xf numFmtId="0" fontId="119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9" fillId="0" borderId="0"/>
    <xf numFmtId="0" fontId="119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5" fillId="0" borderId="21"/>
    <xf numFmtId="0" fontId="11" fillId="0" borderId="0"/>
    <xf numFmtId="0" fontId="10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1" fillId="0" borderId="0"/>
    <xf numFmtId="0" fontId="36" fillId="0" borderId="17"/>
    <xf numFmtId="0" fontId="11" fillId="0" borderId="0"/>
    <xf numFmtId="0" fontId="36" fillId="0" borderId="17"/>
    <xf numFmtId="0" fontId="27" fillId="0" borderId="0"/>
    <xf numFmtId="0" fontId="16" fillId="0" borderId="0"/>
    <xf numFmtId="0" fontId="11" fillId="0" borderId="0"/>
    <xf numFmtId="0" fontId="16" fillId="0" borderId="0"/>
    <xf numFmtId="37" fontId="38" fillId="17" borderId="18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9" fontId="1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0" fillId="45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1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4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3" fontId="65" fillId="0" borderId="0" applyFont="0">
      <alignment horizontal="right"/>
      <protection locked="0"/>
    </xf>
    <xf numFmtId="223" fontId="65" fillId="0" borderId="0" applyFont="0">
      <alignment horizontal="right"/>
      <protection locked="0"/>
    </xf>
    <xf numFmtId="223" fontId="65" fillId="0" borderId="0" applyFont="0">
      <alignment horizontal="right"/>
      <protection locked="0"/>
    </xf>
    <xf numFmtId="0" fontId="9" fillId="53" borderId="18" applyNumberFormat="0" applyFont="0" applyAlignment="0" applyProtection="0"/>
    <xf numFmtId="223" fontId="65" fillId="0" borderId="0" applyFont="0">
      <alignment horizontal="right"/>
      <protection locked="0"/>
    </xf>
    <xf numFmtId="223" fontId="65" fillId="0" borderId="0" applyFont="0">
      <alignment horizontal="right"/>
      <protection locked="0"/>
    </xf>
    <xf numFmtId="223" fontId="65" fillId="0" borderId="0" applyFont="0">
      <alignment horizontal="right"/>
      <protection locked="0"/>
    </xf>
    <xf numFmtId="223" fontId="65" fillId="0" borderId="0" applyFont="0">
      <alignment horizontal="right"/>
      <protection locked="0"/>
    </xf>
    <xf numFmtId="223" fontId="65" fillId="0" borderId="0" applyFont="0">
      <alignment horizontal="right"/>
      <protection locked="0"/>
    </xf>
    <xf numFmtId="223" fontId="65" fillId="0" borderId="0" applyFont="0">
      <alignment horizontal="right"/>
      <protection locked="0"/>
    </xf>
    <xf numFmtId="38" fontId="30" fillId="0" borderId="0" applyFont="0" applyFill="0" applyBorder="0" applyAlignment="0" applyProtection="0"/>
    <xf numFmtId="0" fontId="112" fillId="19" borderId="39" applyNumberFormat="0" applyAlignment="0" applyProtection="0"/>
    <xf numFmtId="0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92" fontId="52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31" applyNumberFormat="0" applyBorder="0"/>
    <xf numFmtId="9" fontId="9" fillId="0" borderId="0" applyFont="0" applyFill="0" applyBorder="0" applyAlignment="0" applyProtection="0"/>
    <xf numFmtId="9" fontId="19" fillId="0" borderId="31" applyNumberFormat="0" applyBorder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9" fillId="0" borderId="0" applyFont="0" applyFill="0" applyBorder="0" applyAlignment="0" applyProtection="0"/>
    <xf numFmtId="0" fontId="19" fillId="0" borderId="0" applyNumberFormat="0" applyBorder="0"/>
    <xf numFmtId="39" fontId="113" fillId="54" borderId="21"/>
    <xf numFmtId="220" fontId="15" fillId="0" borderId="0" applyFill="0" applyBorder="0" applyAlignment="0"/>
    <xf numFmtId="220" fontId="15" fillId="0" borderId="0" applyFill="0" applyBorder="0" applyAlignment="0"/>
    <xf numFmtId="0" fontId="98" fillId="55" borderId="0" applyNumberFormat="0" applyFont="0" applyBorder="0" applyAlignment="0">
      <alignment horizontal="center"/>
    </xf>
    <xf numFmtId="10" fontId="9" fillId="0" borderId="0">
      <alignment vertical="center" textRotation="90"/>
    </xf>
    <xf numFmtId="0" fontId="100" fillId="0" borderId="35"/>
    <xf numFmtId="0" fontId="100" fillId="0" borderId="35"/>
    <xf numFmtId="0" fontId="100" fillId="0" borderId="35"/>
    <xf numFmtId="0" fontId="100" fillId="0" borderId="35"/>
    <xf numFmtId="0" fontId="100" fillId="0" borderId="35"/>
    <xf numFmtId="0" fontId="100" fillId="0" borderId="35"/>
    <xf numFmtId="0" fontId="100" fillId="0" borderId="35"/>
    <xf numFmtId="37" fontId="114" fillId="20" borderId="0"/>
    <xf numFmtId="40" fontId="99" fillId="0" borderId="0" applyBorder="0">
      <alignment horizontal="right"/>
    </xf>
    <xf numFmtId="167" fontId="9" fillId="0" borderId="16">
      <alignment horizontal="right" vertical="center"/>
    </xf>
    <xf numFmtId="167" fontId="9" fillId="0" borderId="16">
      <alignment horizontal="right" vertical="center"/>
    </xf>
    <xf numFmtId="167" fontId="9" fillId="0" borderId="16">
      <alignment horizontal="right" vertical="center"/>
    </xf>
    <xf numFmtId="167" fontId="9" fillId="0" borderId="16">
      <alignment horizontal="right" vertical="center"/>
    </xf>
    <xf numFmtId="167" fontId="9" fillId="0" borderId="16">
      <alignment horizontal="right" vertical="center"/>
    </xf>
    <xf numFmtId="167" fontId="9" fillId="0" borderId="16">
      <alignment horizontal="right" vertical="center"/>
    </xf>
    <xf numFmtId="167" fontId="9" fillId="0" borderId="16">
      <alignment horizontal="right" vertical="center"/>
    </xf>
    <xf numFmtId="0" fontId="102" fillId="0" borderId="3">
      <alignment vertical="top" wrapText="1"/>
    </xf>
    <xf numFmtId="0" fontId="115" fillId="0" borderId="0">
      <alignment horizontal="center"/>
    </xf>
    <xf numFmtId="3" fontId="9" fillId="0" borderId="15" applyNumberFormat="0" applyFont="0" applyFill="0" applyAlignment="0" applyProtection="0">
      <alignment vertical="center"/>
    </xf>
    <xf numFmtId="49" fontId="74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/>
    <xf numFmtId="0" fontId="116" fillId="0" borderId="40" applyNumberFormat="0" applyFill="0" applyAlignment="0" applyProtection="0"/>
    <xf numFmtId="0" fontId="45" fillId="0" borderId="37"/>
    <xf numFmtId="192" fontId="9" fillId="0" borderId="0" applyFont="0" applyFill="0" applyBorder="0" applyAlignment="0" applyProtection="0"/>
    <xf numFmtId="8" fontId="21" fillId="0" borderId="0" applyFont="0" applyFill="0" applyBorder="0" applyAlignment="0" applyProtection="0"/>
    <xf numFmtId="170" fontId="66" fillId="0" borderId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61" fillId="0" borderId="36"/>
    <xf numFmtId="0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38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9" fontId="117" fillId="0" borderId="0" applyFont="0" applyFill="0" applyBorder="0" applyAlignment="0" applyProtection="0"/>
    <xf numFmtId="0" fontId="101" fillId="0" borderId="0"/>
    <xf numFmtId="169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90" fontId="52" fillId="0" borderId="0" applyFont="0" applyFill="0" applyBorder="0" applyAlignment="0" applyProtection="0"/>
    <xf numFmtId="176" fontId="80" fillId="0" borderId="0" applyFont="0" applyFill="0" applyBorder="0" applyAlignment="0" applyProtection="0"/>
    <xf numFmtId="223" fontId="118" fillId="0" borderId="16">
      <alignment horizontal="center"/>
    </xf>
    <xf numFmtId="0" fontId="107" fillId="0" borderId="16">
      <alignment horizontal="center"/>
    </xf>
  </cellStyleXfs>
  <cellXfs count="156">
    <xf numFmtId="0" fontId="0" fillId="0" borderId="0" xfId="0"/>
    <xf numFmtId="0" fontId="1" fillId="0" borderId="0" xfId="2806" applyFont="1"/>
    <xf numFmtId="0" fontId="2" fillId="0" borderId="0" xfId="2806" applyFont="1"/>
    <xf numFmtId="0" fontId="3" fillId="0" borderId="0" xfId="0" applyFont="1" applyBorder="1"/>
    <xf numFmtId="0" fontId="4" fillId="0" borderId="1" xfId="0" applyFont="1" applyBorder="1"/>
    <xf numFmtId="0" fontId="5" fillId="0" borderId="0" xfId="0" applyFont="1"/>
    <xf numFmtId="0" fontId="5" fillId="0" borderId="0" xfId="2806" applyFont="1"/>
    <xf numFmtId="0" fontId="0" fillId="0" borderId="0" xfId="2806" applyFont="1"/>
    <xf numFmtId="0" fontId="119" fillId="0" borderId="0" xfId="2806"/>
    <xf numFmtId="41" fontId="0" fillId="0" borderId="0" xfId="1" applyFont="1" applyAlignment="1">
      <alignment horizontal="center"/>
    </xf>
    <xf numFmtId="41" fontId="0" fillId="0" borderId="0" xfId="2237" applyFont="1"/>
    <xf numFmtId="0" fontId="6" fillId="0" borderId="0" xfId="2806" applyFont="1"/>
    <xf numFmtId="41" fontId="6" fillId="0" borderId="0" xfId="1" applyFont="1" applyAlignment="1">
      <alignment horizontal="center"/>
    </xf>
    <xf numFmtId="0" fontId="119" fillId="3" borderId="5" xfId="2806" applyFill="1" applyBorder="1" applyAlignment="1">
      <alignment horizontal="center" vertical="center"/>
    </xf>
    <xf numFmtId="41" fontId="0" fillId="3" borderId="5" xfId="1" applyFont="1" applyFill="1" applyBorder="1" applyAlignment="1">
      <alignment horizontal="center" vertical="center"/>
    </xf>
    <xf numFmtId="0" fontId="6" fillId="3" borderId="5" xfId="2806" applyFont="1" applyFill="1" applyBorder="1" applyAlignment="1">
      <alignment vertical="center"/>
    </xf>
    <xf numFmtId="0" fontId="119" fillId="0" borderId="5" xfId="2806" applyBorder="1"/>
    <xf numFmtId="41" fontId="0" fillId="0" borderId="5" xfId="1" applyFont="1" applyBorder="1" applyAlignment="1">
      <alignment horizontal="center"/>
    </xf>
    <xf numFmtId="0" fontId="0" fillId="0" borderId="5" xfId="2806" applyFont="1" applyBorder="1"/>
    <xf numFmtId="0" fontId="1" fillId="0" borderId="5" xfId="2806" applyFont="1" applyBorder="1"/>
    <xf numFmtId="41" fontId="1" fillId="0" borderId="5" xfId="1" applyFont="1" applyBorder="1" applyAlignment="1">
      <alignment horizontal="center"/>
    </xf>
    <xf numFmtId="0" fontId="119" fillId="0" borderId="6" xfId="2806" applyBorder="1"/>
    <xf numFmtId="41" fontId="0" fillId="0" borderId="6" xfId="1" applyFont="1" applyBorder="1" applyAlignment="1">
      <alignment horizontal="center"/>
    </xf>
    <xf numFmtId="0" fontId="2" fillId="0" borderId="7" xfId="2806" applyFont="1" applyBorder="1"/>
    <xf numFmtId="41" fontId="2" fillId="0" borderId="7" xfId="1" applyFont="1" applyBorder="1" applyAlignment="1">
      <alignment horizontal="center"/>
    </xf>
    <xf numFmtId="0" fontId="3" fillId="0" borderId="0" xfId="2806" applyFont="1" applyBorder="1"/>
    <xf numFmtId="41" fontId="3" fillId="0" borderId="0" xfId="1" applyFont="1" applyBorder="1" applyAlignment="1">
      <alignment horizontal="center"/>
    </xf>
    <xf numFmtId="0" fontId="4" fillId="0" borderId="1" xfId="2806" applyFont="1" applyBorder="1"/>
    <xf numFmtId="41" fontId="4" fillId="0" borderId="1" xfId="1" applyFont="1" applyBorder="1" applyAlignment="1">
      <alignment horizontal="center"/>
    </xf>
    <xf numFmtId="41" fontId="5" fillId="0" borderId="0" xfId="1" applyFont="1" applyAlignment="1">
      <alignment horizontal="center"/>
    </xf>
    <xf numFmtId="0" fontId="7" fillId="0" borderId="1" xfId="2806" applyFont="1" applyBorder="1"/>
    <xf numFmtId="0" fontId="5" fillId="0" borderId="1" xfId="2806" applyFont="1" applyBorder="1"/>
    <xf numFmtId="41" fontId="2" fillId="0" borderId="0" xfId="1" applyFont="1" applyAlignment="1">
      <alignment horizontal="center"/>
    </xf>
    <xf numFmtId="0" fontId="2" fillId="0" borderId="8" xfId="2806" applyFont="1" applyBorder="1"/>
    <xf numFmtId="0" fontId="119" fillId="0" borderId="0" xfId="2806" applyAlignment="1">
      <alignment horizontal="center"/>
    </xf>
    <xf numFmtId="0" fontId="119" fillId="0" borderId="0" xfId="2806" applyBorder="1"/>
    <xf numFmtId="41" fontId="0" fillId="2" borderId="9" xfId="2237" applyFont="1" applyFill="1" applyBorder="1" applyAlignment="1">
      <alignment horizontal="center" vertical="center" wrapText="1"/>
    </xf>
    <xf numFmtId="41" fontId="0" fillId="2" borderId="10" xfId="2237" applyFont="1" applyFill="1" applyBorder="1" applyAlignment="1">
      <alignment horizontal="center" vertical="center" wrapText="1"/>
    </xf>
    <xf numFmtId="41" fontId="0" fillId="2" borderId="12" xfId="2237" applyFont="1" applyFill="1" applyBorder="1" applyAlignment="1">
      <alignment horizontal="center" vertical="center"/>
    </xf>
    <xf numFmtId="41" fontId="0" fillId="2" borderId="4" xfId="2237" applyFont="1" applyFill="1" applyBorder="1" applyAlignment="1">
      <alignment horizontal="center" vertical="center"/>
    </xf>
    <xf numFmtId="10" fontId="0" fillId="3" borderId="5" xfId="2237" applyNumberFormat="1" applyFont="1" applyFill="1" applyBorder="1" applyAlignment="1">
      <alignment horizontal="center" vertical="center"/>
    </xf>
    <xf numFmtId="41" fontId="0" fillId="3" borderId="5" xfId="2237" applyFont="1" applyFill="1" applyBorder="1" applyAlignment="1">
      <alignment horizontal="center" vertical="center"/>
    </xf>
    <xf numFmtId="10" fontId="0" fillId="0" borderId="5" xfId="2237" applyNumberFormat="1" applyFont="1" applyFill="1" applyBorder="1" applyAlignment="1" applyProtection="1"/>
    <xf numFmtId="41" fontId="0" fillId="0" borderId="5" xfId="2237" applyFont="1" applyBorder="1"/>
    <xf numFmtId="10" fontId="0" fillId="0" borderId="5" xfId="2237" applyNumberFormat="1" applyFont="1" applyBorder="1"/>
    <xf numFmtId="41" fontId="119" fillId="0" borderId="5" xfId="2806" applyNumberFormat="1" applyBorder="1"/>
    <xf numFmtId="10" fontId="8" fillId="0" borderId="5" xfId="2237" applyNumberFormat="1" applyFont="1" applyBorder="1"/>
    <xf numFmtId="10" fontId="1" fillId="0" borderId="5" xfId="2237" applyNumberFormat="1" applyFont="1" applyBorder="1"/>
    <xf numFmtId="41" fontId="1" fillId="0" borderId="5" xfId="2237" applyFont="1" applyBorder="1"/>
    <xf numFmtId="10" fontId="119" fillId="0" borderId="5" xfId="2806" applyNumberFormat="1" applyBorder="1"/>
    <xf numFmtId="41" fontId="0" fillId="0" borderId="5" xfId="1" applyFont="1" applyBorder="1"/>
    <xf numFmtId="193" fontId="0" fillId="0" borderId="5" xfId="3146" applyNumberFormat="1" applyFont="1" applyBorder="1"/>
    <xf numFmtId="10" fontId="0" fillId="0" borderId="6" xfId="2237" applyNumberFormat="1" applyFont="1" applyBorder="1"/>
    <xf numFmtId="41" fontId="0" fillId="0" borderId="6" xfId="2237" applyFont="1" applyBorder="1"/>
    <xf numFmtId="41" fontId="2" fillId="0" borderId="7" xfId="2237" applyFont="1" applyBorder="1"/>
    <xf numFmtId="10" fontId="3" fillId="0" borderId="0" xfId="2237" applyNumberFormat="1" applyFont="1" applyBorder="1"/>
    <xf numFmtId="41" fontId="3" fillId="0" borderId="0" xfId="2237" applyFont="1" applyBorder="1"/>
    <xf numFmtId="10" fontId="4" fillId="0" borderId="1" xfId="2237" applyNumberFormat="1" applyFont="1" applyBorder="1"/>
    <xf numFmtId="41" fontId="4" fillId="0" borderId="1" xfId="2237" applyFont="1" applyBorder="1"/>
    <xf numFmtId="10" fontId="0" fillId="0" borderId="0" xfId="2237" applyNumberFormat="1" applyFont="1"/>
    <xf numFmtId="41" fontId="5" fillId="0" borderId="1" xfId="2237" applyFont="1" applyBorder="1"/>
    <xf numFmtId="41" fontId="2" fillId="4" borderId="8" xfId="2237" applyFont="1" applyFill="1" applyBorder="1" applyAlignment="1">
      <alignment horizontal="center"/>
    </xf>
    <xf numFmtId="10" fontId="0" fillId="4" borderId="0" xfId="2237" applyNumberFormat="1" applyFont="1" applyFill="1"/>
    <xf numFmtId="10" fontId="0" fillId="5" borderId="0" xfId="2237" applyNumberFormat="1" applyFont="1" applyFill="1"/>
    <xf numFmtId="41" fontId="0" fillId="9" borderId="13" xfId="2237" applyFont="1" applyFill="1" applyBorder="1"/>
    <xf numFmtId="10" fontId="0" fillId="6" borderId="0" xfId="2237" applyNumberFormat="1" applyFont="1" applyFill="1"/>
    <xf numFmtId="41" fontId="0" fillId="10" borderId="13" xfId="2237" applyFont="1" applyFill="1" applyBorder="1"/>
    <xf numFmtId="10" fontId="0" fillId="7" borderId="0" xfId="2237" applyNumberFormat="1" applyFont="1" applyFill="1"/>
    <xf numFmtId="41" fontId="0" fillId="9" borderId="13" xfId="2237" applyFont="1" applyFill="1" applyBorder="1" applyAlignment="1"/>
    <xf numFmtId="41" fontId="0" fillId="10" borderId="13" xfId="2237" applyFont="1" applyFill="1" applyBorder="1" applyAlignment="1"/>
    <xf numFmtId="10" fontId="0" fillId="8" borderId="0" xfId="2237" applyNumberFormat="1" applyFont="1" applyFill="1"/>
    <xf numFmtId="10" fontId="0" fillId="11" borderId="0" xfId="2237" applyNumberFormat="1" applyFont="1" applyFill="1"/>
    <xf numFmtId="10" fontId="0" fillId="12" borderId="0" xfId="2237" applyNumberFormat="1" applyFont="1" applyFill="1"/>
    <xf numFmtId="41" fontId="2" fillId="5" borderId="10" xfId="2237" applyFont="1" applyFill="1" applyBorder="1" applyAlignment="1">
      <alignment horizontal="center"/>
    </xf>
    <xf numFmtId="41" fontId="2" fillId="5" borderId="8" xfId="2237" applyFont="1" applyFill="1" applyBorder="1" applyAlignment="1">
      <alignment horizontal="center"/>
    </xf>
    <xf numFmtId="41" fontId="2" fillId="6" borderId="10" xfId="2237" applyFont="1" applyFill="1" applyBorder="1" applyAlignment="1">
      <alignment horizontal="center"/>
    </xf>
    <xf numFmtId="41" fontId="2" fillId="6" borderId="8" xfId="2237" applyFont="1" applyFill="1" applyBorder="1" applyAlignment="1">
      <alignment horizontal="center"/>
    </xf>
    <xf numFmtId="41" fontId="2" fillId="7" borderId="10" xfId="2237" applyFont="1" applyFill="1" applyBorder="1" applyAlignment="1">
      <alignment horizontal="center"/>
    </xf>
    <xf numFmtId="41" fontId="2" fillId="7" borderId="8" xfId="2237" applyFont="1" applyFill="1" applyBorder="1" applyAlignment="1">
      <alignment horizontal="center"/>
    </xf>
    <xf numFmtId="41" fontId="2" fillId="8" borderId="10" xfId="2237" applyFont="1" applyFill="1" applyBorder="1" applyAlignment="1">
      <alignment horizontal="center"/>
    </xf>
    <xf numFmtId="41" fontId="2" fillId="8" borderId="8" xfId="2237" applyFont="1" applyFill="1" applyBorder="1" applyAlignment="1">
      <alignment horizontal="center"/>
    </xf>
    <xf numFmtId="41" fontId="2" fillId="11" borderId="10" xfId="2237" applyFont="1" applyFill="1" applyBorder="1" applyAlignment="1">
      <alignment horizontal="center"/>
    </xf>
    <xf numFmtId="41" fontId="2" fillId="11" borderId="8" xfId="2237" applyFont="1" applyFill="1" applyBorder="1" applyAlignment="1">
      <alignment horizontal="center"/>
    </xf>
    <xf numFmtId="41" fontId="2" fillId="12" borderId="10" xfId="2237" applyFont="1" applyFill="1" applyBorder="1" applyAlignment="1">
      <alignment horizontal="center"/>
    </xf>
    <xf numFmtId="41" fontId="2" fillId="12" borderId="8" xfId="2237" applyFont="1" applyFill="1" applyBorder="1" applyAlignment="1">
      <alignment horizontal="center"/>
    </xf>
    <xf numFmtId="0" fontId="119" fillId="2" borderId="2" xfId="2806" applyFill="1" applyBorder="1" applyAlignment="1">
      <alignment horizontal="center" vertical="center"/>
    </xf>
    <xf numFmtId="0" fontId="119" fillId="2" borderId="3" xfId="2806" applyFill="1" applyBorder="1" applyAlignment="1">
      <alignment horizontal="center" vertical="center"/>
    </xf>
    <xf numFmtId="0" fontId="119" fillId="2" borderId="4" xfId="2806" applyFill="1" applyBorder="1" applyAlignment="1">
      <alignment horizontal="center" vertical="center"/>
    </xf>
    <xf numFmtId="41" fontId="0" fillId="2" borderId="2" xfId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0" fillId="2" borderId="4" xfId="1" applyFont="1" applyFill="1" applyBorder="1" applyAlignment="1">
      <alignment horizontal="center" vertical="center"/>
    </xf>
    <xf numFmtId="0" fontId="119" fillId="2" borderId="2" xfId="2806" applyFill="1" applyBorder="1" applyAlignment="1">
      <alignment horizontal="center" vertical="center" wrapText="1"/>
    </xf>
    <xf numFmtId="0" fontId="119" fillId="2" borderId="3" xfId="2806" applyFill="1" applyBorder="1" applyAlignment="1">
      <alignment horizontal="center" vertical="center" wrapText="1"/>
    </xf>
    <xf numFmtId="0" fontId="119" fillId="2" borderId="4" xfId="2806" applyFill="1" applyBorder="1" applyAlignment="1">
      <alignment horizontal="center" vertical="center" wrapText="1"/>
    </xf>
    <xf numFmtId="0" fontId="0" fillId="2" borderId="2" xfId="2806" applyFont="1" applyFill="1" applyBorder="1" applyAlignment="1">
      <alignment horizontal="center" vertical="center" wrapText="1"/>
    </xf>
    <xf numFmtId="41" fontId="0" fillId="2" borderId="2" xfId="2237" applyFont="1" applyFill="1" applyBorder="1" applyAlignment="1">
      <alignment horizontal="center" vertical="center" wrapText="1"/>
    </xf>
    <xf numFmtId="41" fontId="0" fillId="2" borderId="11" xfId="2237" applyFont="1" applyFill="1" applyBorder="1" applyAlignment="1">
      <alignment horizontal="center" vertical="center" wrapText="1"/>
    </xf>
    <xf numFmtId="41" fontId="0" fillId="56" borderId="0" xfId="2237" applyFont="1" applyFill="1"/>
    <xf numFmtId="41" fontId="0" fillId="56" borderId="9" xfId="2237" applyFont="1" applyFill="1" applyBorder="1" applyAlignment="1">
      <alignment horizontal="center" vertical="center" wrapText="1"/>
    </xf>
    <xf numFmtId="41" fontId="0" fillId="56" borderId="10" xfId="2237" applyFont="1" applyFill="1" applyBorder="1" applyAlignment="1">
      <alignment horizontal="center" vertical="center" wrapText="1"/>
    </xf>
    <xf numFmtId="41" fontId="0" fillId="56" borderId="12" xfId="2237" applyFont="1" applyFill="1" applyBorder="1" applyAlignment="1">
      <alignment horizontal="center" vertical="center"/>
    </xf>
    <xf numFmtId="41" fontId="0" fillId="56" borderId="5" xfId="2237" applyFont="1" applyFill="1" applyBorder="1" applyAlignment="1">
      <alignment horizontal="center" vertical="center"/>
    </xf>
    <xf numFmtId="41" fontId="0" fillId="56" borderId="5" xfId="2237" applyFont="1" applyFill="1" applyBorder="1"/>
    <xf numFmtId="41" fontId="119" fillId="56" borderId="5" xfId="2806" applyNumberFormat="1" applyFill="1" applyBorder="1"/>
    <xf numFmtId="41" fontId="1" fillId="56" borderId="5" xfId="2237" applyFont="1" applyFill="1" applyBorder="1"/>
    <xf numFmtId="41" fontId="0" fillId="56" borderId="6" xfId="2237" applyFont="1" applyFill="1" applyBorder="1"/>
    <xf numFmtId="41" fontId="2" fillId="56" borderId="7" xfId="2237" applyFont="1" applyFill="1" applyBorder="1"/>
    <xf numFmtId="41" fontId="3" fillId="56" borderId="0" xfId="2237" applyFont="1" applyFill="1" applyBorder="1"/>
    <xf numFmtId="41" fontId="4" fillId="56" borderId="1" xfId="2237" applyFont="1" applyFill="1" applyBorder="1"/>
    <xf numFmtId="41" fontId="5" fillId="56" borderId="1" xfId="2237" applyFont="1" applyFill="1" applyBorder="1"/>
    <xf numFmtId="41" fontId="0" fillId="56" borderId="13" xfId="2237" applyFont="1" applyFill="1" applyBorder="1"/>
    <xf numFmtId="41" fontId="0" fillId="56" borderId="13" xfId="2237" applyFont="1" applyFill="1" applyBorder="1" applyAlignment="1"/>
    <xf numFmtId="41" fontId="0" fillId="56" borderId="0" xfId="2237" applyFont="1" applyFill="1" applyBorder="1"/>
    <xf numFmtId="41" fontId="0" fillId="13" borderId="0" xfId="2237" applyFont="1" applyFill="1"/>
    <xf numFmtId="41" fontId="0" fillId="13" borderId="2" xfId="2237" applyFont="1" applyFill="1" applyBorder="1" applyAlignment="1">
      <alignment horizontal="center" vertical="center"/>
    </xf>
    <xf numFmtId="41" fontId="0" fillId="13" borderId="11" xfId="2237" applyFont="1" applyFill="1" applyBorder="1" applyAlignment="1">
      <alignment horizontal="center" vertical="center"/>
    </xf>
    <xf numFmtId="41" fontId="0" fillId="13" borderId="4" xfId="2237" applyFont="1" applyFill="1" applyBorder="1" applyAlignment="1">
      <alignment horizontal="center" vertical="center"/>
    </xf>
    <xf numFmtId="41" fontId="0" fillId="13" borderId="5" xfId="2237" applyFont="1" applyFill="1" applyBorder="1" applyAlignment="1">
      <alignment horizontal="center" vertical="center"/>
    </xf>
    <xf numFmtId="41" fontId="0" fillId="13" borderId="5" xfId="2237" applyFont="1" applyFill="1" applyBorder="1"/>
    <xf numFmtId="41" fontId="1" fillId="13" borderId="5" xfId="2237" applyFont="1" applyFill="1" applyBorder="1"/>
    <xf numFmtId="41" fontId="0" fillId="13" borderId="6" xfId="2237" applyFont="1" applyFill="1" applyBorder="1"/>
    <xf numFmtId="41" fontId="2" fillId="13" borderId="7" xfId="2237" applyFont="1" applyFill="1" applyBorder="1"/>
    <xf numFmtId="41" fontId="3" fillId="13" borderId="0" xfId="2237" applyFont="1" applyFill="1" applyBorder="1"/>
    <xf numFmtId="41" fontId="4" fillId="13" borderId="1" xfId="2237" applyFont="1" applyFill="1" applyBorder="1"/>
    <xf numFmtId="41" fontId="5" fillId="13" borderId="1" xfId="2237" applyFont="1" applyFill="1" applyBorder="1"/>
    <xf numFmtId="41" fontId="0" fillId="13" borderId="13" xfId="2237" applyFont="1" applyFill="1" applyBorder="1"/>
    <xf numFmtId="41" fontId="0" fillId="13" borderId="13" xfId="2237" applyFont="1" applyFill="1" applyBorder="1" applyAlignment="1"/>
    <xf numFmtId="41" fontId="0" fillId="15" borderId="0" xfId="2237" applyFont="1" applyFill="1"/>
    <xf numFmtId="41" fontId="0" fillId="15" borderId="2" xfId="2237" applyFont="1" applyFill="1" applyBorder="1" applyAlignment="1">
      <alignment horizontal="center" vertical="center"/>
    </xf>
    <xf numFmtId="41" fontId="0" fillId="15" borderId="11" xfId="2237" applyFont="1" applyFill="1" applyBorder="1" applyAlignment="1">
      <alignment horizontal="center" vertical="center"/>
    </xf>
    <xf numFmtId="41" fontId="0" fillId="15" borderId="4" xfId="2237" applyFont="1" applyFill="1" applyBorder="1" applyAlignment="1">
      <alignment horizontal="center" vertical="center"/>
    </xf>
    <xf numFmtId="41" fontId="0" fillId="15" borderId="5" xfId="2237" applyFont="1" applyFill="1" applyBorder="1" applyAlignment="1">
      <alignment horizontal="center" vertical="center"/>
    </xf>
    <xf numFmtId="41" fontId="0" fillId="15" borderId="5" xfId="2237" applyFont="1" applyFill="1" applyBorder="1"/>
    <xf numFmtId="41" fontId="1" fillId="15" borderId="5" xfId="2237" applyFont="1" applyFill="1" applyBorder="1"/>
    <xf numFmtId="41" fontId="0" fillId="15" borderId="6" xfId="2237" applyFont="1" applyFill="1" applyBorder="1"/>
    <xf numFmtId="41" fontId="2" fillId="15" borderId="7" xfId="2237" applyFont="1" applyFill="1" applyBorder="1"/>
    <xf numFmtId="41" fontId="3" fillId="15" borderId="0" xfId="2237" applyFont="1" applyFill="1" applyBorder="1"/>
    <xf numFmtId="41" fontId="4" fillId="15" borderId="1" xfId="2237" applyFont="1" applyFill="1" applyBorder="1"/>
    <xf numFmtId="41" fontId="5" fillId="15" borderId="1" xfId="2237" applyFont="1" applyFill="1" applyBorder="1"/>
    <xf numFmtId="41" fontId="0" fillId="15" borderId="13" xfId="2237" applyFont="1" applyFill="1" applyBorder="1"/>
    <xf numFmtId="41" fontId="0" fillId="15" borderId="13" xfId="2237" applyFont="1" applyFill="1" applyBorder="1" applyAlignment="1"/>
    <xf numFmtId="41" fontId="0" fillId="7" borderId="0" xfId="2237" applyFont="1" applyFill="1"/>
    <xf numFmtId="41" fontId="0" fillId="7" borderId="2" xfId="2237" applyFont="1" applyFill="1" applyBorder="1" applyAlignment="1">
      <alignment horizontal="center" vertical="center"/>
    </xf>
    <xf numFmtId="41" fontId="0" fillId="7" borderId="11" xfId="2237" applyFont="1" applyFill="1" applyBorder="1" applyAlignment="1">
      <alignment horizontal="center" vertical="center"/>
    </xf>
    <xf numFmtId="41" fontId="0" fillId="7" borderId="4" xfId="2237" applyFont="1" applyFill="1" applyBorder="1" applyAlignment="1">
      <alignment horizontal="center" vertical="center"/>
    </xf>
    <xf numFmtId="41" fontId="0" fillId="7" borderId="5" xfId="2237" applyFont="1" applyFill="1" applyBorder="1" applyAlignment="1">
      <alignment horizontal="center" vertical="center"/>
    </xf>
    <xf numFmtId="41" fontId="0" fillId="7" borderId="5" xfId="2237" applyFont="1" applyFill="1" applyBorder="1"/>
    <xf numFmtId="41" fontId="119" fillId="7" borderId="5" xfId="2806" applyNumberFormat="1" applyFill="1" applyBorder="1"/>
    <xf numFmtId="41" fontId="1" fillId="7" borderId="5" xfId="2237" applyFont="1" applyFill="1" applyBorder="1"/>
    <xf numFmtId="41" fontId="0" fillId="7" borderId="6" xfId="2237" applyFont="1" applyFill="1" applyBorder="1"/>
    <xf numFmtId="41" fontId="2" fillId="7" borderId="7" xfId="2237" applyFont="1" applyFill="1" applyBorder="1"/>
    <xf numFmtId="41" fontId="3" fillId="7" borderId="0" xfId="2237" applyFont="1" applyFill="1" applyBorder="1"/>
    <xf numFmtId="41" fontId="4" fillId="7" borderId="1" xfId="2237" applyFont="1" applyFill="1" applyBorder="1"/>
    <xf numFmtId="41" fontId="5" fillId="7" borderId="1" xfId="2237" applyFont="1" applyFill="1" applyBorder="1"/>
    <xf numFmtId="41" fontId="0" fillId="7" borderId="13" xfId="2237" applyFont="1" applyFill="1" applyBorder="1"/>
    <xf numFmtId="41" fontId="0" fillId="7" borderId="13" xfId="2237" applyFont="1" applyFill="1" applyBorder="1" applyAlignment="1"/>
  </cellXfs>
  <cellStyles count="3199">
    <cellStyle name=",." xfId="104"/>
    <cellStyle name="､@ｯ・BQSUM" xfId="98"/>
    <cellStyle name="､@ｯ・BQSUM(D)" xfId="95"/>
    <cellStyle name="､@ｯ・BQSUM_b1.57.1417.2004(B)" xfId="116"/>
    <cellStyle name="､d､ﾀｦ・BQSUM" xfId="118"/>
    <cellStyle name="､d､ﾀｦ・BQSUM(D)" xfId="128"/>
    <cellStyle name="､d､ﾀｦ・BQSUM_BQ ROHM-Genset (rev.1)" xfId="96"/>
    <cellStyle name="??" xfId="136"/>
    <cellStyle name="?? [0.00]_PERSONAL" xfId="139"/>
    <cellStyle name="?? [0]" xfId="126"/>
    <cellStyle name="???? [0.00]_PERSONAL" xfId="140"/>
    <cellStyle name="????_PERSONAL" xfId="35"/>
    <cellStyle name="???[0]_Book1" xfId="101"/>
    <cellStyle name="???_95" xfId="16"/>
    <cellStyle name="??_(????)??????" xfId="142"/>
    <cellStyle name="?…?a唇?e [0.00]_?\拶?A?\氏・A?U・" xfId="146"/>
    <cellStyle name="?…?a唇?e_?\拶?A?\氏・A?U・" xfId="151"/>
    <cellStyle name="?W準_?\拶?A?\氏・A?U・" xfId="154"/>
    <cellStyle name="’E‰Y [0.00]_?\拶?A?\氏・A?U・" xfId="158"/>
    <cellStyle name="’Ê‰Ý [0.00]_ˆ¥A‚Æ•\†‚Æ–ÚŸ" xfId="159"/>
    <cellStyle name="’E‰Y [0.00]_addhp (2)" xfId="161"/>
    <cellStyle name="’Ê‰Ý [0.00]_addhp (2)" xfId="162"/>
    <cellStyle name="’E‰Y [0.00]_addhp (2)_BQ ROHM-Genset (rev.1)" xfId="168"/>
    <cellStyle name="’Ê‰Ý [0.00]_addhp (2)_BQ ROHM-Genset (rev.1)" xfId="171"/>
    <cellStyle name="’E‰Y [0.00]_Alternative NetBQ" xfId="173"/>
    <cellStyle name="’Ê‰Ý [0.00]_Alternative NetBQ" xfId="174"/>
    <cellStyle name="’E‰Y [0.00]_BQ" xfId="176"/>
    <cellStyle name="’Ê‰Ý [0.00]_BQ" xfId="181"/>
    <cellStyle name="’E‰Y [0.00]_BQ (2)" xfId="184"/>
    <cellStyle name="’Ê‰Ý [0.00]_BQ (2)" xfId="185"/>
    <cellStyle name="’E‰Y [0.00]_BQ (2)_BQ ROHM-Genset (rev.1)" xfId="187"/>
    <cellStyle name="’Ê‰Ý [0.00]_BQ (2)_BQ ROHM-Genset (rev.1)" xfId="188"/>
    <cellStyle name="’E‰Y [0.00]_BQ(2)" xfId="190"/>
    <cellStyle name="’Ê‰Ý [0.00]_BQ(2)" xfId="193"/>
    <cellStyle name="’E‰Y [0.00]_BQ(2)_BQ ROHM-Genset (rev.1)" xfId="194"/>
    <cellStyle name="’Ê‰Ý [0.00]_BQ(2)_BQ ROHM-Genset (rev.1)" xfId="199"/>
    <cellStyle name="’E‰Y [0.00]_BQ_BQ ROHM-Genset (rev.1)" xfId="200"/>
    <cellStyle name="’Ê‰Ý [0.00]_BQ_BQ ROHM-Genset (rev.1)" xfId="201"/>
    <cellStyle name="’E‰Y [0.00]_BQ2" xfId="207"/>
    <cellStyle name="’Ê‰Ý [0.00]_BQ2" xfId="212"/>
    <cellStyle name="’E‰Y [0.00]_BQ2_BQ ROHM-Genset (rev.1)" xfId="164"/>
    <cellStyle name="’Ê‰Ý [0.00]_BQ2_BQ ROHM-Genset (rev.1)" xfId="219"/>
    <cellStyle name="’E‰Y [0.00]_DRAFT(2)" xfId="224"/>
    <cellStyle name="’Ê‰Ý [0.00]_DRAFT(2)" xfId="227"/>
    <cellStyle name="’E‰Y [0.00]_DRAFT(2)_BQ ROHM-Genset (rev.1)" xfId="54"/>
    <cellStyle name="’Ê‰Ý [0.00]_DRAFT(2)_BQ ROHM-Genset (rev.1)" xfId="7"/>
    <cellStyle name="’E‰Y [0.00]_external" xfId="230"/>
    <cellStyle name="’Ê‰Ý [0.00]_external" xfId="231"/>
    <cellStyle name="’E‰Y [0.00]_external_BQ ROHM-Genset (rev.1)" xfId="234"/>
    <cellStyle name="’Ê‰Ý [0.00]_external_BQ ROHM-Genset (rev.1)" xfId="236"/>
    <cellStyle name="’E‰Y [0.00]_factory" xfId="240"/>
    <cellStyle name="’Ê‰Ý [0.00]_factory" xfId="6"/>
    <cellStyle name="’E‰Y [0.00]_factory (2)" xfId="72"/>
    <cellStyle name="’Ê‰Ý [0.00]_factory (2)" xfId="242"/>
    <cellStyle name="’E‰Y [0.00]_factory (2)_BQ ROHM-Genset (rev.1)" xfId="244"/>
    <cellStyle name="’Ê‰Ý [0.00]_factory (2)_BQ ROHM-Genset (rev.1)" xfId="245"/>
    <cellStyle name="’E‰Y [0.00]_factory_BQ ROHM-Genset (rev.1)" xfId="247"/>
    <cellStyle name="’Ê‰Ý [0.00]_factory_BQ ROHM-Genset (rev.1)" xfId="2"/>
    <cellStyle name="’E‰Y [0.00]_futaba" xfId="248"/>
    <cellStyle name="’Ê‰Ý [0.00]_futaba" xfId="177"/>
    <cellStyle name="’E‰Y [0.00]_futaba_BQ ROHM-Genset (rev.1)" xfId="251"/>
    <cellStyle name="’Ê‰Ý [0.00]_futaba_BQ ROHM-Genset (rev.1)" xfId="203"/>
    <cellStyle name="’E‰Y [0.00]_GI WWT" xfId="254"/>
    <cellStyle name="’Ê‰Ý [0.00]_GI WWT" xfId="260"/>
    <cellStyle name="’E‰Y [0.00]_GI WWT_BQ ROHM-Genset (rev.1)" xfId="261"/>
    <cellStyle name="’Ê‰Ý [0.00]_GI WWT_BQ ROHM-Genset (rev.1)" xfId="53"/>
    <cellStyle name="’E‰Y [0.00]_GI 香Z" xfId="264"/>
    <cellStyle name="’Ê‰Ý [0.00]_guard house" xfId="55"/>
    <cellStyle name="’E‰Y [0.00]_laroux" xfId="268"/>
    <cellStyle name="’Ê‰Ý [0.00]_laroux" xfId="275"/>
    <cellStyle name="’E‰Y [0.00]_laroux_?c蝕潤e" xfId="278"/>
    <cellStyle name="’Ê‰Ý [0.00]_laroux_laroux" xfId="280"/>
    <cellStyle name="’E‰Y [0.00]_laroux_MBQ (2)" xfId="284"/>
    <cellStyle name="’Ê‰Ý [0.00]_laroux_MBQ (2)" xfId="285"/>
    <cellStyle name="’E‰Y [0.00]_laroux_Sheet1" xfId="290"/>
    <cellStyle name="’Ê‰Ý [0.00]_laroux_Sheet1" xfId="291"/>
    <cellStyle name="’E‰Y [0.00]_laroux_Sheet1_BQ ROHM-Genset (rev.1)" xfId="295"/>
    <cellStyle name="’Ê‰Ý [0.00]_laroux_Sheet1_BQ ROHM-Genset (rev.1)" xfId="297"/>
    <cellStyle name="’E‰Y [0.00]_M BQ" xfId="301"/>
    <cellStyle name="’Ê‰Ý [0.00]_M BQ" xfId="304"/>
    <cellStyle name="’E‰Y [0.00]_M BQ_BQ ROHM-Genset (rev.1)" xfId="308"/>
    <cellStyle name="’Ê‰Ý [0.00]_M BQ_BQ ROHM-Genset (rev.1)" xfId="309"/>
    <cellStyle name="’E‰Y [0.00]_M summary" xfId="310"/>
    <cellStyle name="’Ê‰Ý [0.00]_M summary" xfId="311"/>
    <cellStyle name="’E‰Y [0.00]_M summary_BQ ROHM-Genset (rev.1)" xfId="312"/>
    <cellStyle name="’Ê‰Ý [0.00]_M summary_BQ ROHM-Genset (rev.1)" xfId="316"/>
    <cellStyle name="’E‰Y [0.00]_NETSUMMARYDATA" xfId="321"/>
    <cellStyle name="’Ê‰Ý [0.00]_NETSUMMARYDATA" xfId="266"/>
    <cellStyle name="’E‰Y [0.00]_powerhouse" xfId="322"/>
    <cellStyle name="’Ê‰Ý [0.00]_powerhouse" xfId="325"/>
    <cellStyle name="’E‰Y [0.00]_powerhouse_BQ ROHM-Genset (rev.1)" xfId="59"/>
    <cellStyle name="’Ê‰Ý [0.00]_powerhouse_BQ ROHM-Genset (rev.1)" xfId="328"/>
    <cellStyle name="’E‰Y [0.00]_RC1 " xfId="192"/>
    <cellStyle name="’Ê‰Ý [0.00]_RC1 " xfId="333"/>
    <cellStyle name="’E‰Y [0.00]_RC1 _BQ ROHM-Genset (rev.1)" xfId="197"/>
    <cellStyle name="’Ê‰Ý [0.00]_RC1 _BQ ROHM-Genset (rev.1)" xfId="338"/>
    <cellStyle name="’E‰Y [0.00]_Sheet1" xfId="11"/>
    <cellStyle name="’Ê‰Ý [0.00]_Sheet1" xfId="75"/>
    <cellStyle name="’E‰Y [0.00]_Sheet1_BQ ROHM-Genset (rev.1)" xfId="340"/>
    <cellStyle name="’Ê‰Ý [0.00]_Sheet1_BQ ROHM-Genset (rev.1)" xfId="342"/>
    <cellStyle name="’E‰Y [0.00]_SQG1" xfId="345"/>
    <cellStyle name="’Ê‰Ý [0.00]_SQG1" xfId="347"/>
    <cellStyle name="’E‰Y [0.00]_SQG1 (2)" xfId="270"/>
    <cellStyle name="’Ê‰Ý [0.00]_SQG1 (2)" xfId="348"/>
    <cellStyle name="’E‰Y [0.00]_SQG1 (2)_BQ ROHM-Genset (rev.1)" xfId="350"/>
    <cellStyle name="’Ê‰Ý [0.00]_SQG1 (2)_BQ ROHM-Genset (rev.1)" xfId="360"/>
    <cellStyle name="’E‰Y [0.00]_SQG1_BQ ROHM-Genset (rev.1)" xfId="364"/>
    <cellStyle name="’Ê‰Ý [0.00]_SQG1_BQ ROHM-Genset (rev.1)" xfId="368"/>
    <cellStyle name="’E‰Y [0.00]_summary" xfId="370"/>
    <cellStyle name="’Ê‰Ý [0.00]_summary" xfId="379"/>
    <cellStyle name="’E‰Y [0.00]_Summary of Net alternative" xfId="60"/>
    <cellStyle name="’Ê‰Ý [0.00]_Summary of Net alternative" xfId="381"/>
    <cellStyle name="’E‰Y [0.00]_summary_BQ ROHM-Genset (rev.1)" xfId="20"/>
    <cellStyle name="’Ê‰Ý [0.00]_summary_BQ ROHM-Genset (rev.1)" xfId="384"/>
    <cellStyle name="’E‰Y [0.00]_集?v?\" xfId="326"/>
    <cellStyle name="’E‰Y_?\拶?A?\氏・A?U・" xfId="388"/>
    <cellStyle name="’Ê‰Ý_ˆ¥A‚Æ•\†‚Æ–ÚŸ" xfId="150"/>
    <cellStyle name="’E‰Y_addhp (2)" xfId="390"/>
    <cellStyle name="’Ê‰Ý_addhp (2)" xfId="394"/>
    <cellStyle name="’E‰Y_addhp (2)_BQ ROHM-Genset (rev.1)" xfId="397"/>
    <cellStyle name="’Ê‰Ý_addhp (2)_BQ ROHM-Genset (rev.1)" xfId="89"/>
    <cellStyle name="’E‰Y_Alternative NetBQ" xfId="400"/>
    <cellStyle name="’Ê‰Ý_Alternative NetBQ" xfId="405"/>
    <cellStyle name="’E‰Y_BQ" xfId="407"/>
    <cellStyle name="’Ê‰Ý_BQ" xfId="408"/>
    <cellStyle name="’E‰Y_BQ (2)" xfId="409"/>
    <cellStyle name="’Ê‰Ý_BQ (2)" xfId="413"/>
    <cellStyle name="’E‰Y_BQ (2)_BQ ROHM-Genset (rev.1)" xfId="415"/>
    <cellStyle name="’Ê‰Ý_BQ (2)_BQ ROHM-Genset (rev.1)" xfId="419"/>
    <cellStyle name="’E‰Y_BQ(2)" xfId="421"/>
    <cellStyle name="’Ê‰Ý_BQ(2)" xfId="423"/>
    <cellStyle name="’E‰Y_BQ(2)_BQ ROHM-Genset (rev.1)" xfId="426"/>
    <cellStyle name="’Ê‰Ý_BQ(2)_BQ ROHM-Genset (rev.1)" xfId="8"/>
    <cellStyle name="’E‰Y_BQ_BQ ROHM-Genset (rev.1)" xfId="430"/>
    <cellStyle name="’Ê‰Ý_BQ_BQ ROHM-Genset (rev.1)" xfId="84"/>
    <cellStyle name="’E‰Y_BQ2" xfId="434"/>
    <cellStyle name="’Ê‰Ý_BQ2" xfId="406"/>
    <cellStyle name="’E‰Y_BQ2_BQ ROHM-Genset (rev.1)" xfId="436"/>
    <cellStyle name="’Ê‰Ý_BQ2_BQ ROHM-Genset (rev.1)" xfId="437"/>
    <cellStyle name="’E‰Y_DRAFT(2)" xfId="439"/>
    <cellStyle name="’Ê‰Ý_DRAFT(2)" xfId="442"/>
    <cellStyle name="’E‰Y_DRAFT(2)_BQ ROHM-Genset (rev.1)" xfId="135"/>
    <cellStyle name="’Ê‰Ý_DRAFT(2)_BQ ROHM-Genset (rev.1)" xfId="446"/>
    <cellStyle name="’E‰Y_external" xfId="447"/>
    <cellStyle name="’Ê‰Ý_external" xfId="14"/>
    <cellStyle name="’E‰Y_external_BQ ROHM-Genset (rev.1)" xfId="121"/>
    <cellStyle name="’Ê‰Ý_external_BQ ROHM-Genset (rev.1)" xfId="382"/>
    <cellStyle name="’E‰Y_factory" xfId="450"/>
    <cellStyle name="’Ê‰Ý_factory" xfId="453"/>
    <cellStyle name="’E‰Y_factory (2)" xfId="454"/>
    <cellStyle name="’Ê‰Ý_factory (2)" xfId="22"/>
    <cellStyle name="’E‰Y_factory (2)_BQ ROHM-Genset (rev.1)" xfId="456"/>
    <cellStyle name="’Ê‰Ý_factory (2)_BQ ROHM-Genset (rev.1)" xfId="108"/>
    <cellStyle name="’E‰Y_factory_BQ ROHM-Genset (rev.1)" xfId="459"/>
    <cellStyle name="’Ê‰Ý_factory_BQ ROHM-Genset (rev.1)" xfId="464"/>
    <cellStyle name="’E‰Y_futaba" xfId="82"/>
    <cellStyle name="’Ê‰Ý_futaba" xfId="46"/>
    <cellStyle name="’E‰Y_futaba_BQ ROHM-Genset (rev.1)" xfId="469"/>
    <cellStyle name="’Ê‰Ý_futaba_BQ ROHM-Genset (rev.1)" xfId="473"/>
    <cellStyle name="’E‰Y_GI WWT" xfId="474"/>
    <cellStyle name="’Ê‰Ý_GI WWT" xfId="475"/>
    <cellStyle name="’E‰Y_GI WWT_BQ ROHM-Genset (rev.1)" xfId="477"/>
    <cellStyle name="’Ê‰Ý_GI WWT_BQ ROHM-Genset (rev.1)" xfId="484"/>
    <cellStyle name="’E‰Y_GI 香Z" xfId="23"/>
    <cellStyle name="’Ê‰Ý_guard house" xfId="31"/>
    <cellStyle name="’E‰Y_laroux" xfId="5"/>
    <cellStyle name="’Ê‰Ý_laroux" xfId="288"/>
    <cellStyle name="’E‰Y_laroux_?c蝕潤e" xfId="487"/>
    <cellStyle name="’Ê‰Ý_laroux_laroux" xfId="178"/>
    <cellStyle name="’E‰Y_laroux_MBQ (2)" xfId="90"/>
    <cellStyle name="’Ê‰Ý_laroux_MBQ (2)" xfId="489"/>
    <cellStyle name="’E‰Y_laroux_Sheet1" xfId="30"/>
    <cellStyle name="’Ê‰Ý_laroux_Sheet1" xfId="67"/>
    <cellStyle name="’E‰Y_laroux_Sheet1_BQ ROHM-Genset (rev.1)" xfId="491"/>
    <cellStyle name="’Ê‰Ý_laroux_Sheet1_BQ ROHM-Genset (rev.1)" xfId="271"/>
    <cellStyle name="’E‰Y_M BQ" xfId="492"/>
    <cellStyle name="’Ê‰Ý_M BQ" xfId="37"/>
    <cellStyle name="’E‰Y_M BQ_BQ ROHM-Genset (rev.1)" xfId="493"/>
    <cellStyle name="’Ê‰Ý_M BQ_BQ ROHM-Genset (rev.1)" xfId="495"/>
    <cellStyle name="’E‰Y_M summary" xfId="496"/>
    <cellStyle name="’Ê‰Ý_M summary" xfId="498"/>
    <cellStyle name="’E‰Y_M summary_BQ ROHM-Genset (rev.1)" xfId="499"/>
    <cellStyle name="’Ê‰Ý_M summary_BQ ROHM-Genset (rev.1)" xfId="500"/>
    <cellStyle name="’E‰Y_NETSUMMARYDATA" xfId="505"/>
    <cellStyle name="’Ê‰Ý_NETSUMMARYDATA" xfId="506"/>
    <cellStyle name="’E‰Y_powerhouse" xfId="395"/>
    <cellStyle name="’Ê‰Ý_powerhouse" xfId="180"/>
    <cellStyle name="’E‰Y_powerhouse_BQ ROHM-Genset (rev.1)" xfId="91"/>
    <cellStyle name="’Ê‰Ý_powerhouse_BQ ROHM-Genset (rev.1)" xfId="206"/>
    <cellStyle name="’E‰Y_RC1 " xfId="508"/>
    <cellStyle name="’Ê‰Ý_RC1 " xfId="210"/>
    <cellStyle name="’E‰Y_RC1 _BQ ROHM-Genset (rev.1)" xfId="510"/>
    <cellStyle name="’Ê‰Ý_RC1 _BQ ROHM-Genset (rev.1)" xfId="166"/>
    <cellStyle name="’E‰Y_Sheet1" xfId="511"/>
    <cellStyle name="’Ê‰Ý_Sheet1" xfId="515"/>
    <cellStyle name="’E‰Y_Sheet1_BQ ROHM-Genset (rev.1)" xfId="517"/>
    <cellStyle name="’Ê‰Ý_Sheet1_BQ ROHM-Genset (rev.1)" xfId="520"/>
    <cellStyle name="’E‰Y_SQG1" xfId="522"/>
    <cellStyle name="’Ê‰Ý_SQG1" xfId="523"/>
    <cellStyle name="’E‰Y_SQG1 (2)" xfId="292"/>
    <cellStyle name="’Ê‰Ý_SQG1 (2)" xfId="525"/>
    <cellStyle name="’E‰Y_SQG1 (2)_BQ ROHM-Genset (rev.1)" xfId="299"/>
    <cellStyle name="’Ê‰Ý_SQG1 (2)_BQ ROHM-Genset (rev.1)" xfId="528"/>
    <cellStyle name="’E‰Y_SQG1_BQ ROHM-Genset (rev.1)" xfId="257"/>
    <cellStyle name="’Ê‰Ý_SQG1_BQ ROHM-Genset (rev.1)" xfId="376"/>
    <cellStyle name="’E‰Y_summary" xfId="479"/>
    <cellStyle name="’Ê‰Ý_summary" xfId="529"/>
    <cellStyle name="’E‰Y_Summary of Net alternative" xfId="530"/>
    <cellStyle name="’Ê‰Ý_Summary of Net alternative" xfId="232"/>
    <cellStyle name="’E‰Y_summary_BQ ROHM-Genset (rev.1)" xfId="531"/>
    <cellStyle name="’Ê‰Ý_summary_BQ ROHM-Genset (rev.1)" xfId="536"/>
    <cellStyle name="’E‰Y_集?v?\" xfId="117"/>
    <cellStyle name="‚" xfId="392"/>
    <cellStyle name="‚ 2" xfId="226"/>
    <cellStyle name="‚ 3" xfId="537"/>
    <cellStyle name="‚_444BQAC." xfId="540"/>
    <cellStyle name="‚_444BQAC. 2" xfId="541"/>
    <cellStyle name="‚_444BQAC. 3" xfId="542"/>
    <cellStyle name="‚_444BQAC. 4" xfId="544"/>
    <cellStyle name="‚_444BQAC. 5" xfId="249"/>
    <cellStyle name="‚_444BQAC. 6" xfId="545"/>
    <cellStyle name="‚_444BQAC. 7" xfId="551"/>
    <cellStyle name="‚_ALTERNATIF - I KBI (Kyoraku Blow molding)" xfId="516"/>
    <cellStyle name="‚_ALTERNATIF - I KBI (Kyoraku Blow molding)_Bq-Mech-NAMICOH (Taisei)" xfId="553"/>
    <cellStyle name="‚_ALTERNATIF - I KBI (Kyoraku Blow molding)_Bq-Mech-PT. MMC Metal No Discount" xfId="61"/>
    <cellStyle name="‚_ALTERNATIF - I KBI (Kyoraku Blow molding)_BQ-Mech-PT.J.S.T. Indonesia (F)" xfId="555"/>
    <cellStyle name="‚_ALTERNATIF - I KBI (Kyoraku Blow molding)_BQ-YPMI-CWF III" xfId="9"/>
    <cellStyle name="‚_BQ Elek dep  Agama (Mr.In)" xfId="558"/>
    <cellStyle name="‚_BQ Fire Alarm" xfId="561"/>
    <cellStyle name="‚_BQ- Grand Royal Panhegar R2" xfId="563"/>
    <cellStyle name="‚_BQ- Grand Royal Panhegar R3" xfId="343"/>
    <cellStyle name="‚_BQ- Grand Royal Panhegar R4" xfId="564"/>
    <cellStyle name="‚_BQ ME Depag 04,2,2009" xfId="566"/>
    <cellStyle name="‚_BQ PVMI Cooling Tunnel Improvement" xfId="569"/>
    <cellStyle name="‚_BQ PVMI Cooling Tunnel Improvement 2" xfId="433"/>
    <cellStyle name="‚_BQ PVMI Cooling Tunnel Improvement 3" xfId="570"/>
    <cellStyle name="‚_BQ PVMI Cooling Tunnel Improvement 4" xfId="572"/>
    <cellStyle name="‚_BQ PVMI Cooling Tunnel Improvement 5" xfId="296"/>
    <cellStyle name="‚_BQ PVMI Cooling Tunnel Improvement 6" xfId="574"/>
    <cellStyle name="‚_BQ PVMI Cooling Tunnel Improvement 7" xfId="576"/>
    <cellStyle name="‚_BQ-E" xfId="137"/>
    <cellStyle name="‚_BQ-E_Bq-M-23 August 2004" xfId="578"/>
    <cellStyle name="‚_BQ-E_Bq-M-23 August 2004_Bq-Mech-NAMICOH (Taisei)" xfId="579"/>
    <cellStyle name="‚_BQ-E_Bq-M-23 August 2004_Bq-Mech-PT. MMC Metal No Discount" xfId="582"/>
    <cellStyle name="‚_BQ-E_Bq-M-23 August 2004_BQ-Mech-PT.J.S.T. Indonesia (F)" xfId="585"/>
    <cellStyle name="‚_BQ-E_Bq-M-23 August 2004_BQ-YPMI-CWF III" xfId="502"/>
    <cellStyle name="‚_BQ-E_Bq-Mech-NAMICOH (Taisei)" xfId="490"/>
    <cellStyle name="‚_BQ-E_Bq-Mech-PT. MMC Metal No Discount" xfId="78"/>
    <cellStyle name="‚_BQ-E_BQ-Mech-PT.J.S.T. Indonesia (F)" xfId="514"/>
    <cellStyle name="‚_BQ-E_BQ-YPMI-CWF III" xfId="476"/>
    <cellStyle name="‚_BQ-elec-kiic4(D) " xfId="587"/>
    <cellStyle name="‚_BQ-elec-kiic4(D) _Bq-Mech-NAMICOH (Taisei)" xfId="588"/>
    <cellStyle name="‚_BQ-elec-kiic4(D) _Bq-Mech-PT. MMC Metal No Discount" xfId="589"/>
    <cellStyle name="‚_BQ-elec-kiic4(D) _BQ-Mech-PT.J.S.T. Indonesia (F)" xfId="272"/>
    <cellStyle name="‚_BQ-elec-kiic4(D) _BQ-YPMI-CWF III" xfId="216"/>
    <cellStyle name="‚_BQ-Mech-PT.J.S.T. Indonesia (F)" xfId="228"/>
    <cellStyle name="‚_BQ-Moric-Elec (A)" xfId="567"/>
    <cellStyle name="‚_BQ-Moric-Elec (A)_Bq-Mech-NAMICOH (Taisei)" xfId="385"/>
    <cellStyle name="‚_BQ-Moric-Elec (A)_Bq-Mech-PT. MMC Metal No Discount" xfId="590"/>
    <cellStyle name="‚_BQ-Moric-Elec (A)_BQ-Mech-PT.J.S.T. Indonesia (F)" xfId="32"/>
    <cellStyle name="‚_BQ-Moric-Elec (A)_BQ-YPMI-CWF III" xfId="550"/>
    <cellStyle name="‚_BQ-SHIBAURA SHEARING" xfId="593"/>
    <cellStyle name="‚_BQ-SHIBAURA SHEARING(Cancel)" xfId="102"/>
    <cellStyle name="‚_BQ-SHIBAURA SHEARING(Cancel)_Bq-Mech-NAMICOH (Taisei)" xfId="598"/>
    <cellStyle name="‚_BQ-SHIBAURA SHEARING(Cancel)_Bq-Mech-PT. MMC Metal No Discount" xfId="549"/>
    <cellStyle name="‚_BQ-SHIBAURA SHEARING(Cancel)_BQ-Mech-PT.J.S.T. Indonesia (F)" xfId="334"/>
    <cellStyle name="‚_BQ-SHIBAURA SHEARING(Cancel)_BQ-YPMI-CWF III" xfId="258"/>
    <cellStyle name="‚_BQ-SHIBAURA SHEARING_Bq-Mech-NAMICOH (Taisei)" xfId="532"/>
    <cellStyle name="‚_BQ-SHIBAURA SHEARING_Bq-Mech-PT. MMC Metal No Discount" xfId="85"/>
    <cellStyle name="‚_BQ-SHIBAURA SHEARING_BQ-Mech-PT.J.S.T. Indonesia (F)" xfId="599"/>
    <cellStyle name="‚_BQ-SHIBAURA SHEARING_BQ-YPMI-CWF III" xfId="36"/>
    <cellStyle name="‚_Daf-04 AC" xfId="465"/>
    <cellStyle name="‚_Daf-04 AC 2" xfId="601"/>
    <cellStyle name="‚_Daf-04 AC 3" xfId="438"/>
    <cellStyle name="‚_Daf-04 AC 4" xfId="602"/>
    <cellStyle name="‚_Daf-04 AC 5" xfId="604"/>
    <cellStyle name="‚_Daf-04 AC 6" xfId="235"/>
    <cellStyle name="‚_Daf-04 AC 7" xfId="605"/>
    <cellStyle name="‚_Expense" xfId="606"/>
    <cellStyle name="‚_Expense_Bq-Mech-NAMICOH (Taisei)" xfId="513"/>
    <cellStyle name="‚_Expense_Bq-Mech-PT. MMC Metal No Discount" xfId="557"/>
    <cellStyle name="‚_Expense_BQ-Mech-PT.J.S.T. Indonesia (F)" xfId="607"/>
    <cellStyle name="‚_Expense_BQ-YPMI-CWF III" xfId="79"/>
    <cellStyle name="‚_Quo - STIS 22.05.09" xfId="608"/>
    <cellStyle name="‚_sex" xfId="547"/>
    <cellStyle name="‚_sex_b1.57.1417.2004(B)" xfId="612"/>
    <cellStyle name="‚_sex_b1.57.1417.2004(B)_Bq-M-23 August 2004" xfId="613"/>
    <cellStyle name="‚_sex_b1.57.1417.2004(B)_Bq-M-23 August 2004_Bq-Mech-NAMICOH (Taisei)" xfId="80"/>
    <cellStyle name="‚_sex_b1.57.1417.2004(B)_Bq-M-23 August 2004_Bq-Mech-PT. MMC Metal No Discount" xfId="615"/>
    <cellStyle name="‚_sex_b1.57.1417.2004(B)_Bq-M-23 August 2004_BQ-Mech-PT.J.S.T. Indonesia (F)" xfId="616"/>
    <cellStyle name="‚_sex_b1.57.1417.2004(B)_Bq-M-23 August 2004_BQ-YPMI-CWF III" xfId="617"/>
    <cellStyle name="‚_sex_b1.57.1417.2004(B)_Bq-Mech-NAMICOH (Taisei)" xfId="377"/>
    <cellStyle name="‚_sex_b1.57.1417.2004(B)_Bq-Mech-PT. MMC Metal No Discount" xfId="365"/>
    <cellStyle name="‚_sex_b1.57.1417.2004(B)_BQ-Mech-PT.J.S.T. Indonesia (F)" xfId="372"/>
    <cellStyle name="‚_sex_b1.57.1417.2004(B)_BQ-YPMI-CWF III" xfId="621"/>
    <cellStyle name="‚_sex_Bq-M-23 August 2004" xfId="33"/>
    <cellStyle name="‚_sex_Bq-M-23 August 2004_Bq-Mech-NAMICOH (Taisei)" xfId="623"/>
    <cellStyle name="‚_sex_Bq-M-23 August 2004_Bq-Mech-PT. MMC Metal No Discount" xfId="624"/>
    <cellStyle name="‚_sex_Bq-M-23 August 2004_BQ-Mech-PT.J.S.T. Indonesia (F)" xfId="50"/>
    <cellStyle name="‚_sex_Bq-M-23 August 2004_BQ-YPMI-CWF III" xfId="412"/>
    <cellStyle name="‚_sex_Bq-Mech-NAMICOH (Taisei)" xfId="634"/>
    <cellStyle name="‚_sex_Bq-Mech-PT. MMC Metal No Discount" xfId="637"/>
    <cellStyle name="‚_sex_BQ-Mech-PT.J.S.T. Indonesia (F)" xfId="638"/>
    <cellStyle name="‚_sex_BQ-YPMI-CWF III" xfId="639"/>
    <cellStyle name="”n?\旨" xfId="462"/>
    <cellStyle name="”ñ•\¦" xfId="640"/>
    <cellStyle name="„" xfId="398"/>
    <cellStyle name="„ 2" xfId="644"/>
    <cellStyle name="„ 3" xfId="633"/>
    <cellStyle name="„_444BQAC." xfId="332"/>
    <cellStyle name="„_444BQAC. 2" xfId="389"/>
    <cellStyle name="„_444BQAC. 3" xfId="645"/>
    <cellStyle name="„_444BQAC. 4" xfId="647"/>
    <cellStyle name="„_444BQAC. 5" xfId="353"/>
    <cellStyle name="„_444BQAC. 6" xfId="650"/>
    <cellStyle name="„_444BQAC. 7" xfId="653"/>
    <cellStyle name="„_ALTERNATIF - I KBI (Kyoraku Blow molding)" xfId="657"/>
    <cellStyle name="„_ALTERNATIF - I KBI (Kyoraku Blow molding)_Bq-Mech-NAMICOH (Taisei)" xfId="237"/>
    <cellStyle name="„_ALTERNATIF - I KBI (Kyoraku Blow molding)_Bq-Mech-PT. MMC Metal No Discount" xfId="52"/>
    <cellStyle name="„_ALTERNATIF - I KBI (Kyoraku Blow molding)_BQ-Mech-PT.J.S.T. Indonesia (F)" xfId="74"/>
    <cellStyle name="„_ALTERNATIF - I KBI (Kyoraku Blow molding)_BQ-YPMI-CWF III" xfId="279"/>
    <cellStyle name="„_BQ Elek dep  Agama (Mr.In)" xfId="24"/>
    <cellStyle name="„_BQ Fire Alarm" xfId="658"/>
    <cellStyle name="„_BQ- Grand Royal Panhegar R2" xfId="263"/>
    <cellStyle name="„_BQ- Grand Royal Panhegar R3" xfId="659"/>
    <cellStyle name="„_BQ- Grand Royal Panhegar R4" xfId="485"/>
    <cellStyle name="„_BQ ME Depag 04,2,2009" xfId="319"/>
    <cellStyle name="„_BQ PVMI Cooling Tunnel Improvement" xfId="661"/>
    <cellStyle name="„_BQ PVMI Cooling Tunnel Improvement 2" xfId="480"/>
    <cellStyle name="„_BQ PVMI Cooling Tunnel Improvement 3" xfId="662"/>
    <cellStyle name="„_BQ PVMI Cooling Tunnel Improvement 4" xfId="315"/>
    <cellStyle name="„_BQ PVMI Cooling Tunnel Improvement 5" xfId="641"/>
    <cellStyle name="„_BQ PVMI Cooling Tunnel Improvement 6" xfId="629"/>
    <cellStyle name="„_BQ PVMI Cooling Tunnel Improvement 7" xfId="470"/>
    <cellStyle name="„_BQ-E" xfId="47"/>
    <cellStyle name="„_BQ-E_Bq-M-23 August 2004" xfId="667"/>
    <cellStyle name="„_BQ-E_Bq-M-23 August 2004_Bq-Mech-NAMICOH (Taisei)" xfId="668"/>
    <cellStyle name="„_BQ-E_Bq-M-23 August 2004_Bq-Mech-PT. MMC Metal No Discount" xfId="669"/>
    <cellStyle name="„_BQ-E_Bq-M-23 August 2004_BQ-Mech-PT.J.S.T. Indonesia (F)" xfId="130"/>
    <cellStyle name="„_BQ-E_Bq-M-23 August 2004_BQ-YPMI-CWF III" xfId="305"/>
    <cellStyle name="„_BQ-E_Bq-Mech-NAMICOH (Taisei)" xfId="198"/>
    <cellStyle name="„_BQ-E_Bq-Mech-PT. MMC Metal No Discount" xfId="670"/>
    <cellStyle name="„_BQ-E_BQ-Mech-PT.J.S.T. Indonesia (F)" xfId="672"/>
    <cellStyle name="„_BQ-E_BQ-YPMI-CWF III" xfId="673"/>
    <cellStyle name="„_BQ-elec-kiic4(D) " xfId="676"/>
    <cellStyle name="„_BQ-elec-kiic4(D) _Bq-Mech-NAMICOH (Taisei)" xfId="88"/>
    <cellStyle name="„_BQ-elec-kiic4(D) _Bq-Mech-PT. MMC Metal No Discount" xfId="425"/>
    <cellStyle name="„_BQ-elec-kiic4(D) _BQ-Mech-PT.J.S.T. Indonesia (F)" xfId="677"/>
    <cellStyle name="„_BQ-elec-kiic4(D) _BQ-YPMI-CWF III" xfId="222"/>
    <cellStyle name="„_BQ-Mech-PT.J.S.T. Indonesia (F)" xfId="678"/>
    <cellStyle name="„_BQ-Moric-Elec (A)" xfId="679"/>
    <cellStyle name="„_BQ-Moric-Elec (A)_Bq-Mech-NAMICOH (Taisei)" xfId="681"/>
    <cellStyle name="„_BQ-Moric-Elec (A)_Bq-Mech-PT. MMC Metal No Discount" xfId="683"/>
    <cellStyle name="„_BQ-Moric-Elec (A)_BQ-Mech-PT.J.S.T. Indonesia (F)" xfId="636"/>
    <cellStyle name="„_BQ-Moric-Elec (A)_BQ-YPMI-CWF III" xfId="685"/>
    <cellStyle name="„_BQ-SHIBAURA SHEARING" xfId="688"/>
    <cellStyle name="„_BQ-SHIBAURA SHEARING(Cancel)" xfId="690"/>
    <cellStyle name="„_BQ-SHIBAURA SHEARING(Cancel)_Bq-Mech-NAMICOH (Taisei)" xfId="143"/>
    <cellStyle name="„_BQ-SHIBAURA SHEARING(Cancel)_Bq-Mech-PT. MMC Metal No Discount" xfId="694"/>
    <cellStyle name="„_BQ-SHIBAURA SHEARING(Cancel)_BQ-Mech-PT.J.S.T. Indonesia (F)" xfId="443"/>
    <cellStyle name="„_BQ-SHIBAURA SHEARING(Cancel)_BQ-YPMI-CWF III" xfId="97"/>
    <cellStyle name="„_BQ-SHIBAURA SHEARING_Bq-Mech-NAMICOH (Taisei)" xfId="695"/>
    <cellStyle name="„_BQ-SHIBAURA SHEARING_Bq-Mech-PT. MMC Metal No Discount" xfId="584"/>
    <cellStyle name="„_BQ-SHIBAURA SHEARING_BQ-Mech-PT.J.S.T. Indonesia (F)" xfId="246"/>
    <cellStyle name="„_BQ-SHIBAURA SHEARING_BQ-YPMI-CWF III" xfId="700"/>
    <cellStyle name="„_Daf-04 AC" xfId="702"/>
    <cellStyle name="„_Daf-04 AC 2" xfId="253"/>
    <cellStyle name="„_Daf-04 AC 3" xfId="707"/>
    <cellStyle name="„_Daf-04 AC 4" xfId="123"/>
    <cellStyle name="„_Daf-04 AC 5" xfId="110"/>
    <cellStyle name="„_Daf-04 AC 6" xfId="709"/>
    <cellStyle name="„_Daf-04 AC 7" xfId="65"/>
    <cellStyle name="„_Expense" xfId="324"/>
    <cellStyle name="„_Expense_Bq-Mech-NAMICOH (Taisei)" xfId="420"/>
    <cellStyle name="„_Expense_Bq-Mech-PT. MMC Metal No Discount" xfId="710"/>
    <cellStyle name="„_Expense_BQ-Mech-PT.J.S.T. Indonesia (F)" xfId="509"/>
    <cellStyle name="„_Expense_BQ-YPMI-CWF III" xfId="713"/>
    <cellStyle name="„_Quo - STIS 22.05.09" xfId="705"/>
    <cellStyle name="„_sex" xfId="614"/>
    <cellStyle name="„_sex_b1.57.1417.2004(B)" xfId="714"/>
    <cellStyle name="„_sex_b1.57.1417.2004(B)_Bq-M-23 August 2004" xfId="715"/>
    <cellStyle name="„_sex_b1.57.1417.2004(B)_Bq-M-23 August 2004_Bq-Mech-NAMICOH (Taisei)" xfId="182"/>
    <cellStyle name="„_sex_b1.57.1417.2004(B)_Bq-M-23 August 2004_Bq-Mech-PT. MMC Metal No Discount" xfId="716"/>
    <cellStyle name="„_sex_b1.57.1417.2004(B)_Bq-M-23 August 2004_BQ-Mech-PT.J.S.T. Indonesia (F)" xfId="43"/>
    <cellStyle name="„_sex_b1.57.1417.2004(B)_Bq-M-23 August 2004_BQ-YPMI-CWF III" xfId="717"/>
    <cellStyle name="„_sex_b1.57.1417.2004(B)_Bq-Mech-NAMICOH (Taisei)" xfId="699"/>
    <cellStyle name="„_sex_b1.57.1417.2004(B)_Bq-Mech-PT. MMC Metal No Discount" xfId="718"/>
    <cellStyle name="„_sex_b1.57.1417.2004(B)_BQ-Mech-PT.J.S.T. Indonesia (F)" xfId="719"/>
    <cellStyle name="„_sex_b1.57.1417.2004(B)_BQ-YPMI-CWF III" xfId="721"/>
    <cellStyle name="„_sex_Bq-M-23 August 2004" xfId="13"/>
    <cellStyle name="„_sex_Bq-M-23 August 2004_Bq-Mech-NAMICOH (Taisei)" xfId="556"/>
    <cellStyle name="„_sex_Bq-M-23 August 2004_Bq-Mech-PT. MMC Metal No Discount" xfId="722"/>
    <cellStyle name="„_sex_Bq-M-23 August 2004_BQ-Mech-PT.J.S.T. Indonesia (F)" xfId="723"/>
    <cellStyle name="„_sex_Bq-M-23 August 2004_BQ-YPMI-CWF III" xfId="581"/>
    <cellStyle name="„_sex_Bq-Mech-NAMICOH (Taisei)" xfId="152"/>
    <cellStyle name="„_sex_Bq-Mech-PT. MMC Metal No Discount" xfId="724"/>
    <cellStyle name="„_sex_BQ-Mech-PT.J.S.T. Indonesia (F)" xfId="580"/>
    <cellStyle name="„_sex_BQ-YPMI-CWF III" xfId="435"/>
    <cellStyle name="–¢’è‹`" xfId="48"/>
    <cellStyle name="…" xfId="725"/>
    <cellStyle name="… 2" xfId="233"/>
    <cellStyle name="… 3" xfId="726"/>
    <cellStyle name="…_444BQAC." xfId="527"/>
    <cellStyle name="…_444BQAC. 2" xfId="727"/>
    <cellStyle name="…_444BQAC. 3" xfId="728"/>
    <cellStyle name="…_444BQAC. 4" xfId="729"/>
    <cellStyle name="…_444BQAC. 5" xfId="731"/>
    <cellStyle name="…_444BQAC. 6" xfId="732"/>
    <cellStyle name="…_444BQAC. 7" xfId="733"/>
    <cellStyle name="…_ALTERNATIF - I KBI (Kyoraku Blow molding)" xfId="689"/>
    <cellStyle name="…_ALTERNATIF - I KBI (Kyoraku Blow molding)_Bq-Mech-NAMICOH (Taisei)" xfId="145"/>
    <cellStyle name="…_ALTERNATIF - I KBI (Kyoraku Blow molding)_Bq-Mech-PT. MMC Metal No Discount" xfId="691"/>
    <cellStyle name="…_ALTERNATIF - I KBI (Kyoraku Blow molding)_BQ-Mech-PT.J.S.T. Indonesia (F)" xfId="444"/>
    <cellStyle name="…_ALTERNATIF - I KBI (Kyoraku Blow molding)_BQ-YPMI-CWF III" xfId="99"/>
    <cellStyle name="…_BQ Elek dep  Agama (Mr.In)" xfId="399"/>
    <cellStyle name="…_BQ Fire Alarm" xfId="356"/>
    <cellStyle name="…_BQ- Grand Royal Panhegar R2" xfId="341"/>
    <cellStyle name="…_BQ- Grand Royal Panhegar R3" xfId="735"/>
    <cellStyle name="…_BQ- Grand Royal Panhegar R4" xfId="737"/>
    <cellStyle name="…_BQ ME Depag 04,2,2009" xfId="418"/>
    <cellStyle name="…_BQ PVMI Cooling Tunnel Improvement" xfId="734"/>
    <cellStyle name="…_BQ PVMI Cooling Tunnel Improvement 2" xfId="455"/>
    <cellStyle name="…_BQ PVMI Cooling Tunnel Improvement 3" xfId="440"/>
    <cellStyle name="…_BQ PVMI Cooling Tunnel Improvement 4" xfId="666"/>
    <cellStyle name="…_BQ PVMI Cooling Tunnel Improvement 5" xfId="738"/>
    <cellStyle name="…_BQ PVMI Cooling Tunnel Improvement 6" xfId="740"/>
    <cellStyle name="…_BQ PVMI Cooling Tunnel Improvement 7" xfId="132"/>
    <cellStyle name="…_BQ-E" xfId="742"/>
    <cellStyle name="…_BQ-E_Bq-M-23 August 2004" xfId="610"/>
    <cellStyle name="…_BQ-E_Bq-M-23 August 2004_Bq-Mech-NAMICOH (Taisei)" xfId="380"/>
    <cellStyle name="…_BQ-E_Bq-M-23 August 2004_Bq-Mech-PT. MMC Metal No Discount" xfId="367"/>
    <cellStyle name="…_BQ-E_Bq-M-23 August 2004_BQ-Mech-PT.J.S.T. Indonesia (F)" xfId="374"/>
    <cellStyle name="…_BQ-E_Bq-M-23 August 2004_BQ-YPMI-CWF III" xfId="618"/>
    <cellStyle name="…_BQ-E_Bq-Mech-NAMICOH (Taisei)" xfId="743"/>
    <cellStyle name="…_BQ-E_Bq-Mech-PT. MMC Metal No Discount" xfId="744"/>
    <cellStyle name="…_BQ-E_BQ-Mech-PT.J.S.T. Indonesia (F)" xfId="745"/>
    <cellStyle name="…_BQ-E_BQ-YPMI-CWF III" xfId="747"/>
    <cellStyle name="…_BQ-elec-kiic4(D) " xfId="103"/>
    <cellStyle name="…_BQ-elec-kiic4(D) _Bq-Mech-NAMICOH (Taisei)" xfId="594"/>
    <cellStyle name="…_BQ-elec-kiic4(D) _Bq-Mech-PT. MMC Metal No Discount" xfId="546"/>
    <cellStyle name="…_BQ-elec-kiic4(D) _BQ-Mech-PT.J.S.T. Indonesia (F)" xfId="336"/>
    <cellStyle name="…_BQ-elec-kiic4(D) _BQ-YPMI-CWF III" xfId="259"/>
    <cellStyle name="…_BQ-Mech-PT.J.S.T. Indonesia (F)" xfId="748"/>
    <cellStyle name="…_BQ-Moric-Elec (A)" xfId="68"/>
    <cellStyle name="…_BQ-Moric-Elec (A)_Bq-Mech-NAMICOH (Taisei)" xfId="749"/>
    <cellStyle name="…_BQ-Moric-Elec (A)_Bq-Mech-PT. MMC Metal No Discount" xfId="750"/>
    <cellStyle name="…_BQ-Moric-Elec (A)_BQ-Mech-PT.J.S.T. Indonesia (F)" xfId="752"/>
    <cellStyle name="…_BQ-Moric-Elec (A)_BQ-YPMI-CWF III" xfId="172"/>
    <cellStyle name="…_BQ-SHIBAURA SHEARING" xfId="62"/>
    <cellStyle name="…_BQ-SHIBAURA SHEARING(Cancel)" xfId="302"/>
    <cellStyle name="…_BQ-SHIBAURA SHEARING(Cancel)_Bq-Mech-NAMICOH (Taisei)" xfId="429"/>
    <cellStyle name="…_BQ-SHIBAURA SHEARING(Cancel)_Bq-Mech-PT. MMC Metal No Discount" xfId="754"/>
    <cellStyle name="…_BQ-SHIBAURA SHEARING(Cancel)_BQ-Mech-PT.J.S.T. Indonesia (F)" xfId="712"/>
    <cellStyle name="…_BQ-SHIBAURA SHEARING(Cancel)_BQ-YPMI-CWF III" xfId="114"/>
    <cellStyle name="…_BQ-SHIBAURA SHEARING_Bq-Mech-NAMICOH (Taisei)" xfId="756"/>
    <cellStyle name="…_BQ-SHIBAURA SHEARING_Bq-Mech-PT. MMC Metal No Discount" xfId="757"/>
    <cellStyle name="…_BQ-SHIBAURA SHEARING_BQ-Mech-PT.J.S.T. Indonesia (F)" xfId="238"/>
    <cellStyle name="…_BQ-SHIBAURA SHEARING_BQ-YPMI-CWF III" xfId="445"/>
    <cellStyle name="…_Daf-04 AC" xfId="518"/>
    <cellStyle name="…_Daf-04 AC 2" xfId="758"/>
    <cellStyle name="…_Daf-04 AC 3" xfId="759"/>
    <cellStyle name="…_Daf-04 AC 4" xfId="762"/>
    <cellStyle name="…_Daf-04 AC 5" xfId="765"/>
    <cellStyle name="…_Daf-04 AC 6" xfId="767"/>
    <cellStyle name="…_Daf-04 AC 7" xfId="769"/>
    <cellStyle name="…_Expense" xfId="770"/>
    <cellStyle name="…_Expense_Bq-Mech-NAMICOH (Taisei)" xfId="771"/>
    <cellStyle name="…_Expense_Bq-Mech-PT. MMC Metal No Discount" xfId="772"/>
    <cellStyle name="…_Expense_BQ-Mech-PT.J.S.T. Indonesia (F)" xfId="773"/>
    <cellStyle name="…_Expense_BQ-YPMI-CWF III" xfId="776"/>
    <cellStyle name="…_Quo - STIS 22.05.09" xfId="778"/>
    <cellStyle name="…_sex" xfId="779"/>
    <cellStyle name="…_sex_b1.57.1417.2004(B)" xfId="781"/>
    <cellStyle name="…_sex_b1.57.1417.2004(B)_Bq-M-23 August 2004" xfId="782"/>
    <cellStyle name="…_sex_b1.57.1417.2004(B)_Bq-M-23 August 2004_Bq-Mech-NAMICOH (Taisei)" xfId="600"/>
    <cellStyle name="…_sex_b1.57.1417.2004(B)_Bq-M-23 August 2004_Bq-Mech-PT. MMC Metal No Discount" xfId="783"/>
    <cellStyle name="…_sex_b1.57.1417.2004(B)_Bq-M-23 August 2004_BQ-Mech-PT.J.S.T. Indonesia (F)" xfId="785"/>
    <cellStyle name="…_sex_b1.57.1417.2004(B)_Bq-M-23 August 2004_BQ-YPMI-CWF III" xfId="787"/>
    <cellStyle name="…_sex_b1.57.1417.2004(B)_Bq-Mech-NAMICOH (Taisei)" xfId="788"/>
    <cellStyle name="…_sex_b1.57.1417.2004(B)_Bq-Mech-PT. MMC Metal No Discount" xfId="789"/>
    <cellStyle name="…_sex_b1.57.1417.2004(B)_BQ-Mech-PT.J.S.T. Indonesia (F)" xfId="792"/>
    <cellStyle name="…_sex_b1.57.1417.2004(B)_BQ-YPMI-CWF III" xfId="794"/>
    <cellStyle name="…_sex_Bq-M-23 August 2004" xfId="796"/>
    <cellStyle name="…_sex_Bq-M-23 August 2004_Bq-Mech-NAMICOH (Taisei)" xfId="797"/>
    <cellStyle name="…_sex_Bq-M-23 August 2004_Bq-Mech-PT. MMC Metal No Discount" xfId="798"/>
    <cellStyle name="…_sex_Bq-M-23 August 2004_BQ-Mech-PT.J.S.T. Indonesia (F)" xfId="800"/>
    <cellStyle name="…_sex_Bq-M-23 August 2004_BQ-YPMI-CWF III" xfId="801"/>
    <cellStyle name="…_sex_Bq-Mech-NAMICOH (Taisei)" xfId="802"/>
    <cellStyle name="…_sex_Bq-Mech-PT. MMC Metal No Discount" xfId="803"/>
    <cellStyle name="…_sex_BQ-Mech-PT.J.S.T. Indonesia (F)" xfId="804"/>
    <cellStyle name="…_sex_BQ-YPMI-CWF III" xfId="805"/>
    <cellStyle name="†" xfId="807"/>
    <cellStyle name="† 2" xfId="809"/>
    <cellStyle name="† 3" xfId="811"/>
    <cellStyle name="†_444BQAC." xfId="812"/>
    <cellStyle name="†_444BQAC. 2" xfId="814"/>
    <cellStyle name="†_444BQAC. 3" xfId="682"/>
    <cellStyle name="†_444BQAC. 4" xfId="815"/>
    <cellStyle name="†_444BQAC. 5" xfId="816"/>
    <cellStyle name="†_444BQAC. 6" xfId="817"/>
    <cellStyle name="†_444BQAC. 7" xfId="818"/>
    <cellStyle name="†_ALTERNATIF - I KBI (Kyoraku Blow molding)" xfId="819"/>
    <cellStyle name="†_ALTERNATIF - I KBI (Kyoraku Blow molding)_Bq-Mech-NAMICOH (Taisei)" xfId="577"/>
    <cellStyle name="†_ALTERNATIF - I KBI (Kyoraku Blow molding)_Bq-Mech-PT. MMC Metal No Discount" xfId="821"/>
    <cellStyle name="†_ALTERNATIF - I KBI (Kyoraku Blow molding)_BQ-Mech-PT.J.S.T. Indonesia (F)" xfId="822"/>
    <cellStyle name="†_ALTERNATIF - I KBI (Kyoraku Blow molding)_BQ-YPMI-CWF III" xfId="64"/>
    <cellStyle name="†_BQ Elek dep  Agama (Mr.In)" xfId="823"/>
    <cellStyle name="†_BQ Fire Alarm" xfId="825"/>
    <cellStyle name="†_BQ- Grand Royal Panhegar R2" xfId="826"/>
    <cellStyle name="†_BQ- Grand Royal Panhegar R3" xfId="755"/>
    <cellStyle name="†_BQ- Grand Royal Panhegar R4" xfId="189"/>
    <cellStyle name="†_BQ ME Depag 04,2,2009" xfId="827"/>
    <cellStyle name="†_BQ PVMI Cooling Tunnel Improvement" xfId="828"/>
    <cellStyle name="†_BQ PVMI Cooling Tunnel Improvement 2" xfId="830"/>
    <cellStyle name="†_BQ PVMI Cooling Tunnel Improvement 3" xfId="831"/>
    <cellStyle name="†_BQ PVMI Cooling Tunnel Improvement 4" xfId="832"/>
    <cellStyle name="†_BQ PVMI Cooling Tunnel Improvement 5" xfId="833"/>
    <cellStyle name="†_BQ PVMI Cooling Tunnel Improvement 6" xfId="834"/>
    <cellStyle name="†_BQ PVMI Cooling Tunnel Improvement 7" xfId="836"/>
    <cellStyle name="†_BQ-E" xfId="837"/>
    <cellStyle name="†_BQ-E_Bq-M-23 August 2004" xfId="838"/>
    <cellStyle name="†_BQ-E_Bq-M-23 August 2004_Bq-Mech-NAMICOH (Taisei)" xfId="552"/>
    <cellStyle name="†_BQ-E_Bq-M-23 August 2004_Bq-Mech-PT. MMC Metal No Discount" xfId="840"/>
    <cellStyle name="†_BQ-E_Bq-M-23 August 2004_BQ-Mech-PT.J.S.T. Indonesia (F)" xfId="841"/>
    <cellStyle name="†_BQ-E_Bq-M-23 August 2004_BQ-YPMI-CWF III" xfId="843"/>
    <cellStyle name="†_BQ-E_Bq-Mech-NAMICOH (Taisei)" xfId="845"/>
    <cellStyle name="†_BQ-E_Bq-Mech-PT. MMC Metal No Discount" xfId="846"/>
    <cellStyle name="†_BQ-E_BQ-Mech-PT.J.S.T. Indonesia (F)" xfId="848"/>
    <cellStyle name="†_BQ-E_BQ-YPMI-CWF III" xfId="849"/>
    <cellStyle name="†_BQ-elec-kiic4(D) " xfId="850"/>
    <cellStyle name="†_BQ-elec-kiic4(D) _Bq-Mech-NAMICOH (Taisei)" xfId="851"/>
    <cellStyle name="†_BQ-elec-kiic4(D) _Bq-Mech-PT. MMC Metal No Discount" xfId="852"/>
    <cellStyle name="†_BQ-elec-kiic4(D) _BQ-Mech-PT.J.S.T. Indonesia (F)" xfId="853"/>
    <cellStyle name="†_BQ-elec-kiic4(D) _BQ-YPMI-CWF III" xfId="857"/>
    <cellStyle name="†_BQ-Mech-PT.J.S.T. Indonesia (F)" xfId="859"/>
    <cellStyle name="†_BQ-Moric-Elec (A)" xfId="860"/>
    <cellStyle name="†_BQ-Moric-Elec (A)_Bq-Mech-NAMICOH (Taisei)" xfId="864"/>
    <cellStyle name="†_BQ-Moric-Elec (A)_Bq-Mech-PT. MMC Metal No Discount" xfId="865"/>
    <cellStyle name="†_BQ-Moric-Elec (A)_BQ-Mech-PT.J.S.T. Indonesia (F)" xfId="866"/>
    <cellStyle name="†_BQ-Moric-Elec (A)_BQ-YPMI-CWF III" xfId="867"/>
    <cellStyle name="†_BQ-SHIBAURA SHEARING" xfId="868"/>
    <cellStyle name="†_BQ-SHIBAURA SHEARING(Cancel)" xfId="870"/>
    <cellStyle name="†_BQ-SHIBAURA SHEARING(Cancel)_Bq-Mech-NAMICOH (Taisei)" xfId="872"/>
    <cellStyle name="†_BQ-SHIBAURA SHEARING(Cancel)_Bq-Mech-PT. MMC Metal No Discount" xfId="873"/>
    <cellStyle name="†_BQ-SHIBAURA SHEARING(Cancel)_BQ-Mech-PT.J.S.T. Indonesia (F)" xfId="874"/>
    <cellStyle name="†_BQ-SHIBAURA SHEARING(Cancel)_BQ-YPMI-CWF III" xfId="876"/>
    <cellStyle name="†_BQ-SHIBAURA SHEARING_Bq-Mech-NAMICOH (Taisei)" xfId="877"/>
    <cellStyle name="†_BQ-SHIBAURA SHEARING_Bq-Mech-PT. MMC Metal No Discount" xfId="878"/>
    <cellStyle name="†_BQ-SHIBAURA SHEARING_BQ-Mech-PT.J.S.T. Indonesia (F)" xfId="21"/>
    <cellStyle name="†_BQ-SHIBAURA SHEARING_BQ-YPMI-CWF III" xfId="879"/>
    <cellStyle name="†_Daf-04 AC" xfId="880"/>
    <cellStyle name="†_Daf-04 AC 2" xfId="881"/>
    <cellStyle name="†_Daf-04 AC 3" xfId="883"/>
    <cellStyle name="†_Daf-04 AC 4" xfId="885"/>
    <cellStyle name="†_Daf-04 AC 5" xfId="363"/>
    <cellStyle name="†_Daf-04 AC 6" xfId="503"/>
    <cellStyle name="†_Daf-04 AC 7" xfId="887"/>
    <cellStyle name="†_Expense" xfId="890"/>
    <cellStyle name="†_Expense_Bq-Mech-NAMICOH (Taisei)" xfId="891"/>
    <cellStyle name="†_Expense_Bq-Mech-PT. MMC Metal No Discount" xfId="893"/>
    <cellStyle name="†_Expense_BQ-Mech-PT.J.S.T. Indonesia (F)" xfId="894"/>
    <cellStyle name="†_Expense_BQ-YPMI-CWF III" xfId="49"/>
    <cellStyle name="†_Quo - STIS 22.05.09" xfId="895"/>
    <cellStyle name="†_sex" xfId="897"/>
    <cellStyle name="†_sex_b1.57.1417.2004(B)" xfId="899"/>
    <cellStyle name="†_sex_b1.57.1417.2004(B)_Bq-M-23 August 2004" xfId="900"/>
    <cellStyle name="†_sex_b1.57.1417.2004(B)_Bq-M-23 August 2004_Bq-Mech-NAMICOH (Taisei)" xfId="901"/>
    <cellStyle name="†_sex_b1.57.1417.2004(B)_Bq-M-23 August 2004_Bq-Mech-PT. MMC Metal No Discount" xfId="902"/>
    <cellStyle name="†_sex_b1.57.1417.2004(B)_Bq-M-23 August 2004_BQ-Mech-PT.J.S.T. Indonesia (F)" xfId="903"/>
    <cellStyle name="†_sex_b1.57.1417.2004(B)_Bq-M-23 August 2004_BQ-YPMI-CWF III" xfId="808"/>
    <cellStyle name="†_sex_b1.57.1417.2004(B)_Bq-Mech-NAMICOH (Taisei)" xfId="904"/>
    <cellStyle name="†_sex_b1.57.1417.2004(B)_Bq-Mech-PT. MMC Metal No Discount" xfId="906"/>
    <cellStyle name="†_sex_b1.57.1417.2004(B)_BQ-Mech-PT.J.S.T. Indonesia (F)" xfId="909"/>
    <cellStyle name="†_sex_b1.57.1417.2004(B)_BQ-YPMI-CWF III" xfId="175"/>
    <cellStyle name="†_sex_Bq-M-23 August 2004" xfId="910"/>
    <cellStyle name="†_sex_Bq-M-23 August 2004_Bq-Mech-NAMICOH (Taisei)" xfId="911"/>
    <cellStyle name="†_sex_Bq-M-23 August 2004_Bq-Mech-PT. MMC Metal No Discount" xfId="914"/>
    <cellStyle name="†_sex_Bq-M-23 August 2004_BQ-Mech-PT.J.S.T. Indonesia (F)" xfId="916"/>
    <cellStyle name="†_sex_Bq-M-23 August 2004_BQ-YPMI-CWF III" xfId="287"/>
    <cellStyle name="†_sex_Bq-Mech-NAMICOH (Taisei)" xfId="918"/>
    <cellStyle name="†_sex_Bq-Mech-PT. MMC Metal No Discount" xfId="919"/>
    <cellStyle name="†_sex_BQ-Mech-PT.J.S.T. Indonesia (F)" xfId="920"/>
    <cellStyle name="†_sex_BQ-YPMI-CWF III" xfId="923"/>
    <cellStyle name="‡" xfId="924"/>
    <cellStyle name="‡ 2" xfId="925"/>
    <cellStyle name="‡ 3" xfId="926"/>
    <cellStyle name="‡_444BQAC." xfId="521"/>
    <cellStyle name="‡_444BQAC. 2" xfId="927"/>
    <cellStyle name="‡_444BQAC. 3" xfId="928"/>
    <cellStyle name="‡_444BQAC. 4" xfId="929"/>
    <cellStyle name="‡_444BQAC. 5" xfId="930"/>
    <cellStyle name="‡_444BQAC. 6" xfId="931"/>
    <cellStyle name="‡_444BQAC. 7" xfId="932"/>
    <cellStyle name="‡_ALTERNATIF - I KBI (Kyoraku Blow molding)" xfId="933"/>
    <cellStyle name="‡_ALTERNATIF - I KBI (Kyoraku Blow molding)_Bq-Mech-NAMICOH (Taisei)" xfId="934"/>
    <cellStyle name="‡_ALTERNATIF - I KBI (Kyoraku Blow molding)_Bq-Mech-PT. MMC Metal No Discount" xfId="935"/>
    <cellStyle name="‡_ALTERNATIF - I KBI (Kyoraku Blow molding)_BQ-Mech-PT.J.S.T. Indonesia (F)" xfId="936"/>
    <cellStyle name="‡_ALTERNATIF - I KBI (Kyoraku Blow molding)_BQ-YPMI-CWF III" xfId="937"/>
    <cellStyle name="‡_AUTO2000" xfId="939"/>
    <cellStyle name="‡_AUTO2000_BQ &amp; An Pds Gdg - KIM I" xfId="125"/>
    <cellStyle name="‡_AUTO2000_BQ &amp; An Pondasi SEP &amp; WAREHOUSE-KIM I (R-0)" xfId="940"/>
    <cellStyle name="‡_AUTO2000_BQ Pabrik Biodiesel MM-Btm" xfId="318"/>
    <cellStyle name="‡_Blue sky Piping tie-in-Package-comb-R1" xfId="941"/>
    <cellStyle name="‡_Blue sky Piping tie-in-Package-comb-R1_BQ &amp; An Pds Gdg - KIM I" xfId="942"/>
    <cellStyle name="‡_Blue sky Piping tie-in-Package-comb-R1_BQ &amp; An Pondasi SEP &amp; WAREHOUSE-KIM I (R-0)" xfId="943"/>
    <cellStyle name="‡_Blue sky Piping tie-in-Package-comb-R1_BQ Pabrik Biodiesel MM-Btm" xfId="946"/>
    <cellStyle name="‡_BOOK1" xfId="949"/>
    <cellStyle name="‡_BOOK1 10" xfId="952"/>
    <cellStyle name="‡_BOOK1 11" xfId="953"/>
    <cellStyle name="‡_BOOK1 12" xfId="954"/>
    <cellStyle name="‡_BOOK1 13" xfId="955"/>
    <cellStyle name="‡_BOOK1 13_Bill of Quantity ME Hotel POP - Air port" xfId="956"/>
    <cellStyle name="‡_BOOK1 13_BoI Mekanikal elektrikal Hotel POP - BSD" xfId="957"/>
    <cellStyle name="‡_BOOK1 13_BoI Mekanikal elektrikal Hotel POP - BSD (C)" xfId="958"/>
    <cellStyle name="‡_BOOK1 13_ME Hotel POP - BSD Email" xfId="962"/>
    <cellStyle name="‡_BOOK1 13_PL" xfId="963"/>
    <cellStyle name="‡_BOOK1 2" xfId="648"/>
    <cellStyle name="‡_BOOK1 3" xfId="352"/>
    <cellStyle name="‡_BOOK1 4" xfId="651"/>
    <cellStyle name="‡_BOOK1 5" xfId="654"/>
    <cellStyle name="‡_BOOK1 6" xfId="966"/>
    <cellStyle name="‡_BOOK1 7" xfId="149"/>
    <cellStyle name="‡_BOOK1 8" xfId="970"/>
    <cellStyle name="‡_BOOK1 9" xfId="973"/>
    <cellStyle name="‡_BOOK1_444BQAC." xfId="975"/>
    <cellStyle name="‡_BOOK1_444BQAC. 2" xfId="977"/>
    <cellStyle name="‡_BOOK1_444BQAC. 3" xfId="980"/>
    <cellStyle name="‡_BOOK1_444BQAC. 4" xfId="981"/>
    <cellStyle name="‡_BOOK1_444BQAC. 5" xfId="533"/>
    <cellStyle name="‡_BOOK1_444BQAC. 6" xfId="985"/>
    <cellStyle name="‡_BOOK1_444BQAC. 7" xfId="987"/>
    <cellStyle name="‡_BOOK1_AC" xfId="988"/>
    <cellStyle name="‡_BOOK1_ALTERNATIF - I KBI (Kyoraku Blow molding)" xfId="990"/>
    <cellStyle name="‡_BOOK1_ALTERNATIF - I KBI (Kyoraku Blow molding)_Bq-Mech-NAMICOH (Taisei)" xfId="327"/>
    <cellStyle name="‡_BOOK1_ALTERNATIF - I KBI (Kyoraku Blow molding)_Bq-Mech-PT. MMC Metal No Discount" xfId="991"/>
    <cellStyle name="‡_BOOK1_ALTERNATIF - I KBI (Kyoraku Blow molding)_BQ-Mech-PT.J.S.T. Indonesia (F)" xfId="703"/>
    <cellStyle name="‡_BOOK1_ALTERNATIF - I KBI (Kyoraku Blow molding)_BQ-YPMI-CWF III" xfId="992"/>
    <cellStyle name="‡_BOOK1_BQ Elek dep  Agama (Mr.In)" xfId="995"/>
    <cellStyle name="‡_BOOK1_BQ Fire Alarm" xfId="996"/>
    <cellStyle name="‡_BOOK1_BQ- Grand Royal Panhegar R2" xfId="998"/>
    <cellStyle name="‡_BOOK1_BQ- Grand Royal Panhegar R3" xfId="999"/>
    <cellStyle name="‡_BOOK1_BQ- Grand Royal Panhegar R4" xfId="1000"/>
    <cellStyle name="‡_BOOK1_BQ ME Depag 04,2,2009" xfId="1002"/>
    <cellStyle name="‡_BOOK1_BQ PVMI Cooling Tunnel Improvement" xfId="1003"/>
    <cellStyle name="‡_BOOK1_BQ PVMI Cooling Tunnel Improvement 2" xfId="1004"/>
    <cellStyle name="‡_BOOK1_BQ PVMI Cooling Tunnel Improvement 3" xfId="1006"/>
    <cellStyle name="‡_BOOK1_BQ PVMI Cooling Tunnel Improvement 4" xfId="1008"/>
    <cellStyle name="‡_BOOK1_BQ PVMI Cooling Tunnel Improvement 5" xfId="1009"/>
    <cellStyle name="‡_BOOK1_BQ PVMI Cooling Tunnel Improvement 6" xfId="1010"/>
    <cellStyle name="‡_BOOK1_BQ PVMI Cooling Tunnel Improvement 7" xfId="1011"/>
    <cellStyle name="‡_BOOK1_BQ-DCI" xfId="1012"/>
    <cellStyle name="‡_BOOK1_BQ-E" xfId="1014"/>
    <cellStyle name="‡_BOOK1_BQ-E_Bq-Mech-NAMICOH (Taisei)" xfId="1017"/>
    <cellStyle name="‡_BOOK1_BQ-E_Bq-Mech-PT. MMC Metal No Discount" xfId="1018"/>
    <cellStyle name="‡_BOOK1_BQ-E_BQ-Mech-PT.J.S.T. Indonesia (F)" xfId="1020"/>
    <cellStyle name="‡_BOOK1_BQ-E_BQ-YPMI-CWF III" xfId="1022"/>
    <cellStyle name="‡_BOOK1_BQ-elec-kiic4(D) " xfId="1023"/>
    <cellStyle name="‡_BOOK1_BQ-elec-kiic4(D) _Bq-Mech-NAMICOH (Taisei)" xfId="1024"/>
    <cellStyle name="‡_BOOK1_BQ-elec-kiic4(D) _Bq-Mech-PT. MMC Metal No Discount" xfId="1026"/>
    <cellStyle name="‡_BOOK1_BQ-elec-kiic4(D) _BQ-Mech-PT.J.S.T. Indonesia (F)" xfId="1027"/>
    <cellStyle name="‡_BOOK1_BQ-elec-kiic4(D) _BQ-YPMI-CWF III" xfId="1028"/>
    <cellStyle name="‡_BOOK1_Bq-M-23 August 2004" xfId="1029"/>
    <cellStyle name="‡_BOOK1_Bq-M-23 August 2004_Bq-Mech-NAMICOH (Taisei)" xfId="1030"/>
    <cellStyle name="‡_BOOK1_Bq-M-23 August 2004_Bq-Mech-PT. MMC Metal No Discount" xfId="1032"/>
    <cellStyle name="‡_BOOK1_Bq-M-23 August 2004_BQ-Mech-PT.J.S.T. Indonesia (F)" xfId="1034"/>
    <cellStyle name="‡_BOOK1_Bq-M-23 August 2004_BQ-YPMI-CWF III" xfId="1035"/>
    <cellStyle name="‡_BOOK1_BQ-Mech-PT.J.S.T. Indonesia (F)" xfId="1036"/>
    <cellStyle name="‡_BOOK1_BQ-Moric-Elec (A)" xfId="3"/>
    <cellStyle name="‡_BOOK1_BQ-Moric-Elec (A)_Bq-Mech-NAMICOH (Taisei)" xfId="1037"/>
    <cellStyle name="‡_BOOK1_BQ-Moric-Elec (A)_Bq-Mech-PT. MMC Metal No Discount" xfId="1041"/>
    <cellStyle name="‡_BOOK1_BQ-Moric-Elec (A)_BQ-Mech-PT.J.S.T. Indonesia (F)" xfId="1042"/>
    <cellStyle name="‡_BOOK1_BQ-Moric-Elec (A)_BQ-YPMI-CWF III" xfId="1045"/>
    <cellStyle name="‡_BOOK1_BQ-SHIBAURA SHEARING" xfId="1046"/>
    <cellStyle name="‡_BOOK1_BQ-SHIBAURA SHEARING(Cancel)" xfId="1049"/>
    <cellStyle name="‡_BOOK1_BQ-SHIBAURA SHEARING(Cancel)_Bq-Mech-NAMICOH (Taisei)" xfId="1050"/>
    <cellStyle name="‡_BOOK1_BQ-SHIBAURA SHEARING(Cancel)_Bq-Mech-PT. MMC Metal No Discount" xfId="1052"/>
    <cellStyle name="‡_BOOK1_BQ-SHIBAURA SHEARING(Cancel)_BQ-Mech-PT.J.S.T. Indonesia (F)" xfId="1054"/>
    <cellStyle name="‡_BOOK1_BQ-SHIBAURA SHEARING(Cancel)_BQ-YPMI-CWF III" xfId="1055"/>
    <cellStyle name="‡_BOOK1_BQ-SHIBAURA SHEARING_Bq-Mech-NAMICOH (Taisei)" xfId="1057"/>
    <cellStyle name="‡_BOOK1_BQ-SHIBAURA SHEARING_Bq-Mech-PT. MMC Metal No Discount" xfId="1060"/>
    <cellStyle name="‡_BOOK1_BQ-SHIBAURA SHEARING_BQ-Mech-PT.J.S.T. Indonesia (F)" xfId="1062"/>
    <cellStyle name="‡_BOOK1_BQ-SHIBAURA SHEARING_BQ-YPMI-CWF III" xfId="1068"/>
    <cellStyle name="‡_BOOK1_Daf-04 AC" xfId="1069"/>
    <cellStyle name="‡_BOOK1_Daf-04 AC 2" xfId="1070"/>
    <cellStyle name="‡_BOOK1_Daf-04 AC 3" xfId="1071"/>
    <cellStyle name="‡_BOOK1_Daf-04 AC 4" xfId="1072"/>
    <cellStyle name="‡_BOOK1_Daf-04 AC 5" xfId="1073"/>
    <cellStyle name="‡_BOOK1_Daf-04 AC 6" xfId="1074"/>
    <cellStyle name="‡_BOOK1_Daf-04 AC 7" xfId="1075"/>
    <cellStyle name="‡_BOOK1_EL" xfId="1078"/>
    <cellStyle name="‡_BOOK1_Expense" xfId="1079"/>
    <cellStyle name="‡_BOOK1_Expense_Bq-Mech-NAMICOH (Taisei)" xfId="70"/>
    <cellStyle name="‡_BOOK1_Expense_Bq-Mech-PT. MMC Metal No Discount" xfId="1080"/>
    <cellStyle name="‡_BOOK1_Expense_BQ-Mech-PT.J.S.T. Indonesia (F)" xfId="711"/>
    <cellStyle name="‡_BOOK1_Expense_BQ-YPMI-CWF III" xfId="1081"/>
    <cellStyle name="‡_BOOK1_sex" xfId="1082"/>
    <cellStyle name="‡_BOOK1_sex_b1.57.1417.2004(B)" xfId="1084"/>
    <cellStyle name="‡_BOOK1_sex_b1.57.1417.2004(B)_Bq-Mech-NAMICOH (Taisei)" xfId="1085"/>
    <cellStyle name="‡_BOOK1_sex_b1.57.1417.2004(B)_Bq-Mech-PT. MMC Metal No Discount" xfId="810"/>
    <cellStyle name="‡_BOOK1_sex_b1.57.1417.2004(B)_BQ-Mech-PT.J.S.T. Indonesia (F)" xfId="1086"/>
    <cellStyle name="‡_BOOK1_sex_b1.57.1417.2004(B)_BQ-YPMI-CWF III" xfId="1087"/>
    <cellStyle name="‡_BOOK1_sex_Bq-Mech-NAMICOH (Taisei)" xfId="1089"/>
    <cellStyle name="‡_BOOK1_sex_Bq-Mech-PT. MMC Metal No Discount" xfId="1090"/>
    <cellStyle name="‡_BOOK1_sex_BQ-Mech-PT.J.S.T. Indonesia (F)" xfId="1091"/>
    <cellStyle name="‡_BOOK1_sex_BQ-YPMI-CWF III" xfId="1094"/>
    <cellStyle name="‡_BQ &amp; An Pds Gdg - KIM I" xfId="1095"/>
    <cellStyle name="‡_BQ &amp; An Pondasi SEP &amp; WAREHOUSE-KIM I (R-0)" xfId="1099"/>
    <cellStyle name="‡_BQ Elek dep  Agama (Mr.In)" xfId="1101"/>
    <cellStyle name="‡_BQ Fire Alarm" xfId="1103"/>
    <cellStyle name="‡_BQ- Grand Royal Panhegar R2" xfId="1105"/>
    <cellStyle name="‡_BQ- Grand Royal Panhegar R3" xfId="1107"/>
    <cellStyle name="‡_BQ- Grand Royal Panhegar R4" xfId="1109"/>
    <cellStyle name="‡_BQ ME Depag 04,2,2009" xfId="1110"/>
    <cellStyle name="‡_BQ Pabrik Biodiesel MM-Btm" xfId="1111"/>
    <cellStyle name="‡_BQ PVMI Cooling Tunnel Improvement" xfId="1112"/>
    <cellStyle name="‡_BQ PVMI Cooling Tunnel Improvement 2" xfId="1113"/>
    <cellStyle name="‡_BQ PVMI Cooling Tunnel Improvement 3" xfId="1115"/>
    <cellStyle name="‡_BQ PVMI Cooling Tunnel Improvement 4" xfId="1116"/>
    <cellStyle name="‡_BQ PVMI Cooling Tunnel Improvement 5" xfId="1013"/>
    <cellStyle name="‡_BQ PVMI Cooling Tunnel Improvement 6" xfId="813"/>
    <cellStyle name="‡_BQ PVMI Cooling Tunnel Improvement 7" xfId="1117"/>
    <cellStyle name="‡_BQ-E" xfId="1118"/>
    <cellStyle name="‡_BQ-E_Bq-M-23 August 2004" xfId="1120"/>
    <cellStyle name="‡_BQ-E_Bq-M-23 August 2004_Bq-Mech-NAMICOH (Taisei)" xfId="1122"/>
    <cellStyle name="‡_BQ-E_Bq-M-23 August 2004_Bq-Mech-PT. MMC Metal No Discount" xfId="1123"/>
    <cellStyle name="‡_BQ-E_Bq-M-23 August 2004_BQ-Mech-PT.J.S.T. Indonesia (F)" xfId="1124"/>
    <cellStyle name="‡_BQ-E_Bq-M-23 August 2004_BQ-YPMI-CWF III" xfId="1126"/>
    <cellStyle name="‡_BQ-E_Bq-Mech-NAMICOH (Taisei)" xfId="1128"/>
    <cellStyle name="‡_BQ-E_Bq-Mech-PT. MMC Metal No Discount" xfId="1129"/>
    <cellStyle name="‡_BQ-E_BQ-Mech-PT.J.S.T. Indonesia (F)" xfId="1130"/>
    <cellStyle name="‡_BQ-E_BQ-YPMI-CWF III" xfId="229"/>
    <cellStyle name="‡_BQ-elec-kiic4(D) " xfId="1132"/>
    <cellStyle name="‡_BQ-elec-kiic4(D) _Bq-Mech-NAMICOH (Taisei)" xfId="1134"/>
    <cellStyle name="‡_BQ-elec-kiic4(D) _Bq-Mech-PT. MMC Metal No Discount" xfId="993"/>
    <cellStyle name="‡_BQ-elec-kiic4(D) _BQ-Mech-PT.J.S.T. Indonesia (F)" xfId="1135"/>
    <cellStyle name="‡_BQ-elec-kiic4(D) _BQ-YPMI-CWF III" xfId="1136"/>
    <cellStyle name="‡_BQ-Mech-PT.J.S.T. Indonesia (F)" xfId="1138"/>
    <cellStyle name="‡_BQ-Moric-Elec (A)" xfId="1141"/>
    <cellStyle name="‡_BQ-Moric-Elec (A)_Bq-Mech-NAMICOH (Taisei)" xfId="1142"/>
    <cellStyle name="‡_BQ-Moric-Elec (A)_Bq-Mech-PT. MMC Metal No Discount" xfId="1143"/>
    <cellStyle name="‡_BQ-Moric-Elec (A)_BQ-Mech-PT.J.S.T. Indonesia (F)" xfId="81"/>
    <cellStyle name="‡_BQ-Moric-Elec (A)_BQ-YPMI-CWF III" xfId="595"/>
    <cellStyle name="‡_BQ-SHIBAURA SHEARING" xfId="1145"/>
    <cellStyle name="‡_BQ-SHIBAURA SHEARING(Cancel)" xfId="1147"/>
    <cellStyle name="‡_BQ-SHIBAURA SHEARING(Cancel)_Bq-Mech-NAMICOH (Taisei)" xfId="1148"/>
    <cellStyle name="‡_BQ-SHIBAURA SHEARING(Cancel)_Bq-Mech-PT. MMC Metal No Discount" xfId="428"/>
    <cellStyle name="‡_BQ-SHIBAURA SHEARING(Cancel)_BQ-Mech-PT.J.S.T. Indonesia (F)" xfId="1149"/>
    <cellStyle name="‡_BQ-SHIBAURA SHEARING(Cancel)_BQ-YPMI-CWF III" xfId="1151"/>
    <cellStyle name="‡_BQ-SHIBAURA SHEARING_Bq-Mech-NAMICOH (Taisei)" xfId="1153"/>
    <cellStyle name="‡_BQ-SHIBAURA SHEARING_Bq-Mech-PT. MMC Metal No Discount" xfId="1155"/>
    <cellStyle name="‡_BQ-SHIBAURA SHEARING_BQ-Mech-PT.J.S.T. Indonesia (F)" xfId="1156"/>
    <cellStyle name="‡_BQ-SHIBAURA SHEARING_BQ-YPMI-CWF III" xfId="1157"/>
    <cellStyle name="‡_C4X" xfId="1047"/>
    <cellStyle name="‡_C4X_AUTO2000" xfId="1159"/>
    <cellStyle name="‡_C4X_AUTO2000_BQ &amp; An Pds Gdg - KIM I" xfId="1160"/>
    <cellStyle name="‡_C4X_AUTO2000_BQ &amp; An Pondasi SEP &amp; WAREHOUSE-KIM I (R-0)" xfId="1161"/>
    <cellStyle name="‡_C4X_AUTO2000_BQ Pabrik Biodiesel MM-Btm" xfId="1162"/>
    <cellStyle name="‡_C4X_BQ &amp; An Pds Gdg - KIM I" xfId="1163"/>
    <cellStyle name="‡_C4X_BQ &amp; An Pondasi SEP &amp; WAREHOUSE-KIM I (R-0)" xfId="1165"/>
    <cellStyle name="‡_C4X_BQ Pabrik Biodiesel MM-Btm" xfId="1166"/>
    <cellStyle name="‡_C4X_Cost Piping AG Install" xfId="1167"/>
    <cellStyle name="‡_C4X_Cost Piping AG Install_BQ &amp; An Pds Gdg - KIM I" xfId="1168"/>
    <cellStyle name="‡_C4X_Cost Piping AG Install_BQ &amp; An Pondasi SEP &amp; WAREHOUSE-KIM I (R-0)" xfId="1169"/>
    <cellStyle name="‡_C4X_Cost Piping AG Install_BQ Pabrik Biodiesel MM-Btm" xfId="871"/>
    <cellStyle name="‡_C4X_Cost Piping PIM2revf" xfId="1170"/>
    <cellStyle name="‡_C4X_Cost Piping PIM2revf_BQ &amp; An Pds Gdg - KIM I" xfId="1171"/>
    <cellStyle name="‡_C4X_Cost Piping PIM2revf_BQ &amp; An Pondasi SEP &amp; WAREHOUSE-KIM I (R-0)" xfId="1172"/>
    <cellStyle name="‡_C4X_Cost Piping PIM2revf_BQ Pabrik Biodiesel MM-Btm" xfId="1173"/>
    <cellStyle name="‡_C4X_Granulation Rev1 Costdirect Pim2" xfId="1175"/>
    <cellStyle name="‡_C4X_Granulation Rev1 Costdirect Pim2_BQ &amp; An Pds Gdg - KIM I" xfId="1177"/>
    <cellStyle name="‡_C4X_Granulation Rev1 Costdirect Pim2_BQ &amp; An Pondasi SEP &amp; WAREHOUSE-KIM I (R-0)" xfId="1178"/>
    <cellStyle name="‡_C4X_Granulation Rev1 Costdirect Pim2_BQ Pabrik Biodiesel MM-Btm" xfId="1181"/>
    <cellStyle name="‡_C4X_price toolrev1" xfId="1184"/>
    <cellStyle name="‡_C4X_price toolrev1_BQ &amp; An Pds Gdg - KIM I" xfId="1185"/>
    <cellStyle name="‡_C4X_price toolrev1_BQ &amp; An Pondasi SEP &amp; WAREHOUSE-KIM I (R-0)" xfId="1186"/>
    <cellStyle name="‡_C4X_price toolrev1_BQ Pabrik Biodiesel MM-Btm" xfId="1188"/>
    <cellStyle name="‡_C4X_std" xfId="1189"/>
    <cellStyle name="‡_C4X_std_BQ &amp; An Pds Gdg - KIM I" xfId="1190"/>
    <cellStyle name="‡_C4X_std_BQ &amp; An Pondasi SEP &amp; WAREHOUSE-KIM I (R-0)" xfId="1192"/>
    <cellStyle name="‡_C4X_std_BQ Pabrik Biodiesel MM-Btm" xfId="1193"/>
    <cellStyle name="‡_C4X_Tie-in-Budget-1" xfId="1197"/>
    <cellStyle name="‡_C4X_Tie-in-Budget-1_BQ &amp; An Pds Gdg - KIM I" xfId="1198"/>
    <cellStyle name="‡_C4X_Tie-in-Budget-1_BQ &amp; An Pondasi SEP &amp; WAREHOUSE-KIM I (R-0)" xfId="1200"/>
    <cellStyle name="‡_C4X_Tie-in-Budget-1_BQ Pabrik Biodiesel MM-Btm" xfId="1201"/>
    <cellStyle name="‡_Construction Piping Cost-28-03-2001" xfId="1202"/>
    <cellStyle name="‡_Construction Piping Cost-28-03-2001_BQ &amp; An Pds Gdg - KIM I" xfId="1208"/>
    <cellStyle name="‡_Construction Piping Cost-28-03-2001_BQ &amp; An Pondasi SEP &amp; WAREHOUSE-KIM I (R-0)" xfId="1210"/>
    <cellStyle name="‡_Construction Piping Cost-28-03-2001_BQ Pabrik Biodiesel MM-Btm" xfId="1211"/>
    <cellStyle name="‡_Cost Breakdown" xfId="1212"/>
    <cellStyle name="‡_Cost Breakdown WO 321105" xfId="1213"/>
    <cellStyle name="‡_Cost Breakdown WO 321105_BQ &amp; An Pds Gdg - KIM I" xfId="1133"/>
    <cellStyle name="‡_Cost Breakdown WO 321105_BQ &amp; An Pondasi SEP &amp; WAREHOUSE-KIM I (R-0)" xfId="1214"/>
    <cellStyle name="‡_Cost Breakdown WO 321105_BQ Pabrik Biodiesel MM-Btm" xfId="746"/>
    <cellStyle name="‡_Cost Breakdown_BQ &amp; An Pds Gdg - KIM I" xfId="1217"/>
    <cellStyle name="‡_Cost Breakdown_BQ &amp; An Pondasi SEP &amp; WAREHOUSE-KIM I (R-0)" xfId="1219"/>
    <cellStyle name="‡_Cost Breakdown_BQ Pabrik Biodiesel MM-Btm" xfId="1222"/>
    <cellStyle name="‡_Cost Breakdown-REV2" xfId="494"/>
    <cellStyle name="‡_Cost Breakdown-REV2_BQ &amp; An Pds Gdg - KIM I" xfId="1223"/>
    <cellStyle name="‡_Cost Breakdown-REV2_BQ &amp; An Pondasi SEP &amp; WAREHOUSE-KIM I (R-0)" xfId="1224"/>
    <cellStyle name="‡_Cost Breakdown-REV2_BQ Pabrik Biodiesel MM-Btm" xfId="1225"/>
    <cellStyle name="‡_Cost Piping" xfId="1227"/>
    <cellStyle name="‡_Cost Piping_BQ &amp; An Pds Gdg - KIM I" xfId="1228"/>
    <cellStyle name="‡_Cost Piping_BQ &amp; An Pondasi SEP &amp; WAREHOUSE-KIM I (R-0)" xfId="1230"/>
    <cellStyle name="‡_Cost Piping_BQ Pabrik Biodiesel MM-Btm" xfId="1231"/>
    <cellStyle name="‡_Daf-04 AC" xfId="739"/>
    <cellStyle name="‡_Daf-04 AC 2" xfId="1092"/>
    <cellStyle name="‡_Daf-04 AC 3" xfId="1232"/>
    <cellStyle name="‡_Daf-04 AC 4" xfId="1233"/>
    <cellStyle name="‡_Daf-04 AC 5" xfId="1234"/>
    <cellStyle name="‡_Daf-04 AC 6" xfId="1235"/>
    <cellStyle name="‡_Daf-04 AC 7" xfId="1237"/>
    <cellStyle name="‡_data tie-n balongan" xfId="1239"/>
    <cellStyle name="‡_data tie-n balongan_BQ &amp; An Pds Gdg - KIM I" xfId="362"/>
    <cellStyle name="‡_data tie-n balongan_BQ &amp; An Pondasi SEP &amp; WAREHOUSE-KIM I (R-0)" xfId="1242"/>
    <cellStyle name="‡_data tie-n balongan_BQ Pabrik Biodiesel MM-Btm" xfId="1244"/>
    <cellStyle name="‡_Erection Steel Structure &amp; Mechanical-4" xfId="1245"/>
    <cellStyle name="‡_Erection Steel Structure &amp; Mechanical-4_BQ &amp; An Pds Gdg - KIM I" xfId="1246"/>
    <cellStyle name="‡_Erection Steel Structure &amp; Mechanical-4_BQ &amp; An Pondasi SEP &amp; WAREHOUSE-KIM I (R-0)" xfId="1250"/>
    <cellStyle name="‡_Erection Steel Structure &amp; Mechanical-4_BQ Pabrik Biodiesel MM-Btm" xfId="1251"/>
    <cellStyle name="‡_Expense" xfId="1253"/>
    <cellStyle name="‡_Expense_Bq-Mech-NAMICOH (Taisei)" xfId="317"/>
    <cellStyle name="‡_Expense_Bq-Mech-PT. MMC Metal No Discount" xfId="1255"/>
    <cellStyle name="‡_Expense_BQ-Mech-PT.J.S.T. Indonesia (F)" xfId="1259"/>
    <cellStyle name="‡_Expense_BQ-YPMI-CWF III" xfId="1260"/>
    <cellStyle name="‡_F5" xfId="1261"/>
    <cellStyle name="‡_F5_BQ Pabrik Biodiesel MM-Btm" xfId="1263"/>
    <cellStyle name="‡_F6" xfId="1265"/>
    <cellStyle name="‡_F6_BQ Pabrik Biodiesel MM-Btm" xfId="1268"/>
    <cellStyle name="‡_Form-Reka-UG Pipe CO2 Removal" xfId="1270"/>
    <cellStyle name="‡_Form-Reka-UG Pipe CO2 Removal_BQ &amp; An Pds Gdg - KIM I" xfId="1271"/>
    <cellStyle name="‡_Form-Reka-UG Pipe CO2 Removal_BQ &amp; An Pondasi SEP &amp; WAREHOUSE-KIM I (R-0)" xfId="449"/>
    <cellStyle name="‡_Form-Reka-UG Pipe CO2 Removal_BQ Pabrik Biodiesel MM-Btm" xfId="1272"/>
    <cellStyle name="‡_Indirect Cost-LIRIK" xfId="1274"/>
    <cellStyle name="‡_Indirect Cost-LIRIK_BQ &amp; An Pds Gdg - KIM I" xfId="1275"/>
    <cellStyle name="‡_Indirect Cost-LIRIK_BQ &amp; An Pondasi SEP &amp; WAREHOUSE-KIM I (R-0)" xfId="1276"/>
    <cellStyle name="‡_Indirect Cost-LIRIK_BQ Pabrik Biodiesel MM-Btm" xfId="1277"/>
    <cellStyle name="‡_Managerevdir2" xfId="1278"/>
    <cellStyle name="‡_Managerevdir2_AUTO2000" xfId="1279"/>
    <cellStyle name="‡_Managerevdir2_AUTO2000_BQ &amp; An Pds Gdg - KIM I" xfId="1280"/>
    <cellStyle name="‡_Managerevdir2_AUTO2000_BQ &amp; An Pondasi SEP &amp; WAREHOUSE-KIM I (R-0)" xfId="29"/>
    <cellStyle name="‡_Managerevdir2_AUTO2000_BQ Pabrik Biodiesel MM-Btm" xfId="1284"/>
    <cellStyle name="‡_Managerevdir2_BQ &amp; An Pds Gdg - KIM I" xfId="1285"/>
    <cellStyle name="‡_Managerevdir2_BQ &amp; An Pondasi SEP &amp; WAREHOUSE-KIM I (R-0)" xfId="1286"/>
    <cellStyle name="‡_Managerevdir2_BQ Pabrik Biodiesel MM-Btm" xfId="1287"/>
    <cellStyle name="‡_Managerevdir2_Cost Piping AG Install" xfId="1288"/>
    <cellStyle name="‡_Managerevdir2_Cost Piping AG Install_BQ &amp; An Pds Gdg - KIM I" xfId="1290"/>
    <cellStyle name="‡_Managerevdir2_Cost Piping AG Install_BQ &amp; An Pondasi SEP &amp; WAREHOUSE-KIM I (R-0)" xfId="1294"/>
    <cellStyle name="‡_Managerevdir2_Cost Piping AG Install_BQ Pabrik Biodiesel MM-Btm" xfId="1295"/>
    <cellStyle name="‡_Managerevdir2_Cost Piping PIM2revf" xfId="1297"/>
    <cellStyle name="‡_Managerevdir2_Cost Piping PIM2revf_BQ &amp; An Pds Gdg - KIM I" xfId="950"/>
    <cellStyle name="‡_Managerevdir2_Cost Piping PIM2revf_BQ &amp; An Pondasi SEP &amp; WAREHOUSE-KIM I (R-0)" xfId="256"/>
    <cellStyle name="‡_Managerevdir2_Cost Piping PIM2revf_BQ Pabrik Biodiesel MM-Btm" xfId="1298"/>
    <cellStyle name="‡_Managerevdir2_Granulation Rev1 Costdirect Pim2" xfId="1299"/>
    <cellStyle name="‡_Managerevdir2_Granulation Rev1 Costdirect Pim2_BQ &amp; An Pds Gdg - KIM I" xfId="1300"/>
    <cellStyle name="‡_Managerevdir2_Granulation Rev1 Costdirect Pim2_BQ &amp; An Pondasi SEP &amp; WAREHOUSE-KIM I (R-0)" xfId="686"/>
    <cellStyle name="‡_Managerevdir2_Granulation Rev1 Costdirect Pim2_BQ Pabrik Biodiesel MM-Btm" xfId="1301"/>
    <cellStyle name="‡_Managerevdir2_price toolrev1" xfId="1302"/>
    <cellStyle name="‡_Managerevdir2_price toolrev1_BQ &amp; An Pds Gdg - KIM I" xfId="1303"/>
    <cellStyle name="‡_Managerevdir2_price toolrev1_BQ &amp; An Pondasi SEP &amp; WAREHOUSE-KIM I (R-0)" xfId="1063"/>
    <cellStyle name="‡_Managerevdir2_price toolrev1_BQ Pabrik Biodiesel MM-Btm" xfId="1305"/>
    <cellStyle name="‡_Managerevdir2_std" xfId="1306"/>
    <cellStyle name="‡_Managerevdir2_std_BQ &amp; An Pds Gdg - KIM I" xfId="1308"/>
    <cellStyle name="‡_Managerevdir2_std_BQ &amp; An Pondasi SEP &amp; WAREHOUSE-KIM I (R-0)" xfId="1309"/>
    <cellStyle name="‡_Managerevdir2_std_BQ Pabrik Biodiesel MM-Btm" xfId="1312"/>
    <cellStyle name="‡_Managerevdir2_Tie-in-Budget-1" xfId="1093"/>
    <cellStyle name="‡_Managerevdir2_Tie-in-Budget-1_BQ &amp; An Pds Gdg - KIM I" xfId="1313"/>
    <cellStyle name="‡_Managerevdir2_Tie-in-Budget-1_BQ &amp; An Pondasi SEP &amp; WAREHOUSE-KIM I (R-0)" xfId="1314"/>
    <cellStyle name="‡_Managerevdir2_Tie-in-Budget-1_BQ Pabrik Biodiesel MM-Btm" xfId="671"/>
    <cellStyle name="‡_me-AAF-COMBINED" xfId="1315"/>
    <cellStyle name="‡_me-AAF-COMBINED_AUTO2000" xfId="1318"/>
    <cellStyle name="‡_me-AAF-COMBINED_AUTO2000_BQ &amp; An Pds Gdg - KIM I" xfId="1320"/>
    <cellStyle name="‡_me-AAF-COMBINED_AUTO2000_BQ &amp; An Pondasi SEP &amp; WAREHOUSE-KIM I (R-0)" xfId="1321"/>
    <cellStyle name="‡_me-AAF-COMBINED_AUTO2000_BQ Pabrik Biodiesel MM-Btm" xfId="1322"/>
    <cellStyle name="‡_me-AAF-COMBINED_BQ &amp; An Pds Gdg - KIM I" xfId="512"/>
    <cellStyle name="‡_me-AAF-COMBINED_BQ &amp; An Pondasi SEP &amp; WAREHOUSE-KIM I (R-0)" xfId="1076"/>
    <cellStyle name="‡_me-AAF-COMBINED_BQ Pabrik Biodiesel MM-Btm" xfId="888"/>
    <cellStyle name="‡_Mekanikal Indobharat-3" xfId="1323"/>
    <cellStyle name="‡_Mekanikal Indobharat-3_BQ &amp; An Pds Gdg - KIM I" xfId="1325"/>
    <cellStyle name="‡_Mekanikal Indobharat-3_BQ &amp; An Pondasi SEP &amp; WAREHOUSE-KIM I (R-0)" xfId="461"/>
    <cellStyle name="‡_Mekanikal Indobharat-3_BQ Pabrik Biodiesel MM-Btm" xfId="1077"/>
    <cellStyle name="‡_PEB Blue sky Piping tie-in-Package-1" xfId="1327"/>
    <cellStyle name="‡_PEB Blue sky Piping tie-in-Package-1_BQ &amp; An Pds Gdg - KIM I" xfId="1328"/>
    <cellStyle name="‡_PEB Blue sky Piping tie-in-Package-1_BQ &amp; An Pondasi SEP &amp; WAREHOUSE-KIM I (R-0)" xfId="1329"/>
    <cellStyle name="‡_PEB Blue sky Piping tie-in-Package-1_BQ Pabrik Biodiesel MM-Btm" xfId="1330"/>
    <cellStyle name="‡_Piping" xfId="1331"/>
    <cellStyle name="‡_Piping &amp; Mechanical" xfId="45"/>
    <cellStyle name="‡_Piping &amp; Mechanical_BQ &amp; An Pds Gdg - KIM I" xfId="1332"/>
    <cellStyle name="‡_Piping &amp; Mechanical_BQ &amp; An Pondasi SEP &amp; WAREHOUSE-KIM I (R-0)" xfId="660"/>
    <cellStyle name="‡_Piping &amp; Mechanical_BQ Pabrik Biodiesel MM-Btm" xfId="1333"/>
    <cellStyle name="‡_Piping_AUTO2000" xfId="1334"/>
    <cellStyle name="‡_Piping_AUTO2000_BQ &amp; An Pds Gdg - KIM I" xfId="144"/>
    <cellStyle name="‡_Piping_AUTO2000_BQ &amp; An Pondasi SEP &amp; WAREHOUSE-KIM I (R-0)" xfId="1335"/>
    <cellStyle name="‡_Piping_AUTO2000_BQ Pabrik Biodiesel MM-Btm" xfId="1336"/>
    <cellStyle name="‡_Piping_BQ &amp; An Pds Gdg - KIM I" xfId="1337"/>
    <cellStyle name="‡_Piping_BQ &amp; An Pondasi SEP &amp; WAREHOUSE-KIM I (R-0)" xfId="1338"/>
    <cellStyle name="‡_Piping_BQ Pabrik Biodiesel MM-Btm" xfId="1339"/>
    <cellStyle name="‡_Piping_Cost Piping AG Install" xfId="1340"/>
    <cellStyle name="‡_Piping_Cost Piping AG Install_BQ &amp; An Pds Gdg - KIM I" xfId="274"/>
    <cellStyle name="‡_Piping_Cost Piping AG Install_BQ &amp; An Pondasi SEP &amp; WAREHOUSE-KIM I (R-0)" xfId="1342"/>
    <cellStyle name="‡_Piping_Cost Piping AG Install_BQ Pabrik Biodiesel MM-Btm" xfId="1343"/>
    <cellStyle name="‡_Piping_Cost Piping PIM2revf" xfId="1209"/>
    <cellStyle name="‡_Piping_Cost Piping PIM2revf_BQ &amp; An Pds Gdg - KIM I" xfId="1346"/>
    <cellStyle name="‡_Piping_Cost Piping PIM2revf_BQ &amp; An Pondasi SEP &amp; WAREHOUSE-KIM I (R-0)" xfId="1347"/>
    <cellStyle name="‡_Piping_Cost Piping PIM2revf_BQ Pabrik Biodiesel MM-Btm" xfId="1348"/>
    <cellStyle name="‡_Piping_Granulation Rev1 Costdirect Pim2" xfId="1350"/>
    <cellStyle name="‡_Piping_Granulation Rev1 Costdirect Pim2_BQ &amp; An Pds Gdg - KIM I" xfId="1354"/>
    <cellStyle name="‡_Piping_Granulation Rev1 Costdirect Pim2_BQ &amp; An Pondasi SEP &amp; WAREHOUSE-KIM I (R-0)" xfId="692"/>
    <cellStyle name="‡_Piping_Granulation Rev1 Costdirect Pim2_BQ Pabrik Biodiesel MM-Btm" xfId="1355"/>
    <cellStyle name="‡_Piping_price toolrev1" xfId="1356"/>
    <cellStyle name="‡_Piping_price toolrev1_BQ &amp; An Pds Gdg - KIM I" xfId="1359"/>
    <cellStyle name="‡_Piping_price toolrev1_BQ &amp; An Pondasi SEP &amp; WAREHOUSE-KIM I (R-0)" xfId="1104"/>
    <cellStyle name="‡_Piping_price toolrev1_BQ Pabrik Biodiesel MM-Btm" xfId="1360"/>
    <cellStyle name="‡_Piping_std" xfId="1362"/>
    <cellStyle name="‡_Piping_std_BQ &amp; An Pds Gdg - KIM I" xfId="1363"/>
    <cellStyle name="‡_Piping_std_BQ &amp; An Pondasi SEP &amp; WAREHOUSE-KIM I (R-0)" xfId="1365"/>
    <cellStyle name="‡_Piping_std_BQ Pabrik Biodiesel MM-Btm" xfId="1367"/>
    <cellStyle name="‡_Piping_Tie-in-Budget-1" xfId="907"/>
    <cellStyle name="‡_Piping_Tie-in-Budget-1_BQ &amp; An Pds Gdg - KIM I" xfId="882"/>
    <cellStyle name="‡_Piping_Tie-in-Budget-1_BQ &amp; An Pondasi SEP &amp; WAREHOUSE-KIM I (R-0)" xfId="1369"/>
    <cellStyle name="‡_Piping_Tie-in-Budget-1_BQ Pabrik Biodiesel MM-Btm" xfId="1021"/>
    <cellStyle name="‡_Piping-CostCO2" xfId="1370"/>
    <cellStyle name="‡_Piping-CostCO2_AUTO2000" xfId="1374"/>
    <cellStyle name="‡_Piping-CostCO2_AUTO2000_BQ &amp; An Pds Gdg - KIM I" xfId="1375"/>
    <cellStyle name="‡_Piping-CostCO2_AUTO2000_BQ &amp; An Pondasi SEP &amp; WAREHOUSE-KIM I (R-0)" xfId="1376"/>
    <cellStyle name="‡_Piping-CostCO2_AUTO2000_BQ Pabrik Biodiesel MM-Btm" xfId="1266"/>
    <cellStyle name="‡_Piping-CostCO2_BQ &amp; An Pds Gdg - KIM I" xfId="1377"/>
    <cellStyle name="‡_Piping-CostCO2_BQ &amp; An Pondasi SEP &amp; WAREHOUSE-KIM I (R-0)" xfId="663"/>
    <cellStyle name="‡_Piping-CostCO2_BQ Pabrik Biodiesel MM-Btm" xfId="1379"/>
    <cellStyle name="‡_Piping-Costrev2" xfId="982"/>
    <cellStyle name="‡_Piping-Costrev2_AUTO2000" xfId="1380"/>
    <cellStyle name="‡_Piping-Costrev2_AUTO2000_BQ &amp; An Pds Gdg - KIM I" xfId="1381"/>
    <cellStyle name="‡_Piping-Costrev2_AUTO2000_BQ &amp; An Pondasi SEP &amp; WAREHOUSE-KIM I (R-0)" xfId="1382"/>
    <cellStyle name="‡_Piping-Costrev2_AUTO2000_BQ Pabrik Biodiesel MM-Btm" xfId="1383"/>
    <cellStyle name="‡_Piping-Costrev2_BQ &amp; An Pds Gdg - KIM I" xfId="1384"/>
    <cellStyle name="‡_Piping-Costrev2_BQ &amp; An Pondasi SEP &amp; WAREHOUSE-KIM I (R-0)" xfId="1385"/>
    <cellStyle name="‡_Piping-Costrev2_BQ Pabrik Biodiesel MM-Btm" xfId="1387"/>
    <cellStyle name="‡_PLDT" xfId="1351"/>
    <cellStyle name="‡_PLDT 2" xfId="1388"/>
    <cellStyle name="‡_PLDT 3" xfId="1389"/>
    <cellStyle name="‡_PLDT_444BQAC." xfId="1390"/>
    <cellStyle name="‡_PLDT_444BQAC. 2" xfId="1391"/>
    <cellStyle name="‡_PLDT_444BQAC. 3" xfId="1058"/>
    <cellStyle name="‡_PLDT_444BQAC. 4" xfId="1393"/>
    <cellStyle name="‡_PLDT_444BQAC. 5" xfId="1395"/>
    <cellStyle name="‡_PLDT_444BQAC. 6" xfId="1397"/>
    <cellStyle name="‡_PLDT_444BQAC. 7" xfId="1399"/>
    <cellStyle name="‡_PLDT_ALTERNATIF - I KBI (Kyoraku Blow molding)" xfId="1401"/>
    <cellStyle name="‡_PLDT_ALTERNATIF - I KBI (Kyoraku Blow molding)_Bq-Mech-NAMICOH (Taisei)" xfId="331"/>
    <cellStyle name="‡_PLDT_ALTERNATIF - I KBI (Kyoraku Blow molding)_Bq-Mech-PT. MMC Metal No Discount" xfId="1403"/>
    <cellStyle name="‡_PLDT_ALTERNATIF - I KBI (Kyoraku Blow molding)_BQ-Mech-PT.J.S.T. Indonesia (F)" xfId="1404"/>
    <cellStyle name="‡_PLDT_ALTERNATIF - I KBI (Kyoraku Blow molding)_BQ-YPMI-CWF III" xfId="1406"/>
    <cellStyle name="‡_PLDT_BQ Elek dep  Agama (Mr.In)" xfId="1409"/>
    <cellStyle name="‡_PLDT_BQ Fire Alarm" xfId="1413"/>
    <cellStyle name="‡_PLDT_BQ- Grand Royal Panhegar R2" xfId="1414"/>
    <cellStyle name="‡_PLDT_BQ- Grand Royal Panhegar R3" xfId="1416"/>
    <cellStyle name="‡_PLDT_BQ- Grand Royal Panhegar R4" xfId="1417"/>
    <cellStyle name="‡_PLDT_BQ ME Depag 04,2,2009" xfId="507"/>
    <cellStyle name="‡_PLDT_BQ PVMI Cooling Tunnel Improvement" xfId="861"/>
    <cellStyle name="‡_PLDT_BQ PVMI Cooling Tunnel Improvement 2" xfId="1418"/>
    <cellStyle name="‡_PLDT_BQ PVMI Cooling Tunnel Improvement 3" xfId="1421"/>
    <cellStyle name="‡_PLDT_BQ PVMI Cooling Tunnel Improvement 4" xfId="1256"/>
    <cellStyle name="‡_PLDT_BQ PVMI Cooling Tunnel Improvement 5" xfId="1424"/>
    <cellStyle name="‡_PLDT_BQ PVMI Cooling Tunnel Improvement 6" xfId="1428"/>
    <cellStyle name="‡_PLDT_BQ PVMI Cooling Tunnel Improvement 7" xfId="1432"/>
    <cellStyle name="‡_PLDT_BQ-E" xfId="1096"/>
    <cellStyle name="‡_PLDT_BQ-E_Bq-M-23 August 2004" xfId="1435"/>
    <cellStyle name="‡_PLDT_BQ-E_Bq-M-23 August 2004_Bq-Mech-NAMICOH (Taisei)" xfId="1436"/>
    <cellStyle name="‡_PLDT_BQ-E_Bq-M-23 August 2004_Bq-Mech-PT. MMC Metal No Discount" xfId="1438"/>
    <cellStyle name="‡_PLDT_BQ-E_Bq-M-23 August 2004_BQ-Mech-PT.J.S.T. Indonesia (F)" xfId="1439"/>
    <cellStyle name="‡_PLDT_BQ-E_Bq-M-23 August 2004_BQ-YPMI-CWF III" xfId="1442"/>
    <cellStyle name="‡_PLDT_BQ-E_Bq-Mech-NAMICOH (Taisei)" xfId="1443"/>
    <cellStyle name="‡_PLDT_BQ-E_Bq-Mech-PT. MMC Metal No Discount" xfId="1444"/>
    <cellStyle name="‡_PLDT_BQ-E_BQ-Mech-PT.J.S.T. Indonesia (F)" xfId="1447"/>
    <cellStyle name="‡_PLDT_BQ-E_BQ-YPMI-CWF III" xfId="1449"/>
    <cellStyle name="‡_PLDT_BQ-elec-kiic4(D) " xfId="1450"/>
    <cellStyle name="‡_PLDT_BQ-elec-kiic4(D) _Bq-Mech-NAMICOH (Taisei)" xfId="1453"/>
    <cellStyle name="‡_PLDT_BQ-elec-kiic4(D) _Bq-Mech-PT. MMC Metal No Discount" xfId="1454"/>
    <cellStyle name="‡_PLDT_BQ-elec-kiic4(D) _BQ-Mech-PT.J.S.T. Indonesia (F)" xfId="1455"/>
    <cellStyle name="‡_PLDT_BQ-elec-kiic4(D) _BQ-YPMI-CWF III" xfId="1456"/>
    <cellStyle name="‡_PLDT_BQ-Mech-PT.J.S.T. Indonesia (F)" xfId="1457"/>
    <cellStyle name="‡_PLDT_BQ-Moric-Elec (A)" xfId="1459"/>
    <cellStyle name="‡_PLDT_BQ-Moric-Elec (A)_Bq-Mech-NAMICOH (Taisei)" xfId="1460"/>
    <cellStyle name="‡_PLDT_BQ-Moric-Elec (A)_Bq-Mech-PT. MMC Metal No Discount" xfId="1461"/>
    <cellStyle name="‡_PLDT_BQ-Moric-Elec (A)_BQ-Mech-PT.J.S.T. Indonesia (F)" xfId="1464"/>
    <cellStyle name="‡_PLDT_BQ-Moric-Elec (A)_BQ-YPMI-CWF III" xfId="1465"/>
    <cellStyle name="‡_PLDT_BQ-SHIBAURA SHEARING" xfId="1466"/>
    <cellStyle name="‡_PLDT_BQ-SHIBAURA SHEARING(Cancel)" xfId="1468"/>
    <cellStyle name="‡_PLDT_BQ-SHIBAURA SHEARING(Cancel)_Bq-Mech-NAMICOH (Taisei)" xfId="1469"/>
    <cellStyle name="‡_PLDT_BQ-SHIBAURA SHEARING(Cancel)_Bq-Mech-PT. MMC Metal No Discount" xfId="1470"/>
    <cellStyle name="‡_PLDT_BQ-SHIBAURA SHEARING(Cancel)_BQ-Mech-PT.J.S.T. Indonesia (F)" xfId="1471"/>
    <cellStyle name="‡_PLDT_BQ-SHIBAURA SHEARING(Cancel)_BQ-YPMI-CWF III" xfId="1472"/>
    <cellStyle name="‡_PLDT_BQ-SHIBAURA SHEARING_Bq-Mech-NAMICOH (Taisei)" xfId="1476"/>
    <cellStyle name="‡_PLDT_BQ-SHIBAURA SHEARING_Bq-Mech-PT. MMC Metal No Discount" xfId="1477"/>
    <cellStyle name="‡_PLDT_BQ-SHIBAURA SHEARING_BQ-Mech-PT.J.S.T. Indonesia (F)" xfId="396"/>
    <cellStyle name="‡_PLDT_BQ-SHIBAURA SHEARING_BQ-YPMI-CWF III" xfId="1478"/>
    <cellStyle name="‡_PLDT_Daf-04 AC" xfId="1479"/>
    <cellStyle name="‡_PLDT_Daf-04 AC 2" xfId="1480"/>
    <cellStyle name="‡_PLDT_Daf-04 AC 3" xfId="1481"/>
    <cellStyle name="‡_PLDT_Daf-04 AC 4" xfId="1483"/>
    <cellStyle name="‡_PLDT_Daf-04 AC 5" xfId="1473"/>
    <cellStyle name="‡_PLDT_Daf-04 AC 6" xfId="1486"/>
    <cellStyle name="‡_PLDT_Daf-04 AC 7" xfId="1489"/>
    <cellStyle name="‡_PLDT_Expense" xfId="1491"/>
    <cellStyle name="‡_PLDT_Expense_Bq-Mech-NAMICOH (Taisei)" xfId="1492"/>
    <cellStyle name="‡_PLDT_Expense_Bq-Mech-PT. MMC Metal No Discount" xfId="1495"/>
    <cellStyle name="‡_PLDT_Expense_BQ-Mech-PT.J.S.T. Indonesia (F)" xfId="1496"/>
    <cellStyle name="‡_PLDT_Expense_BQ-YPMI-CWF III" xfId="1497"/>
    <cellStyle name="‡_PLDT_Quo - STIS 22.05.09" xfId="1498"/>
    <cellStyle name="‡_PLDT_sex" xfId="1499"/>
    <cellStyle name="‡_PLDT_sex_b1.57.1417.2004(B)" xfId="1500"/>
    <cellStyle name="‡_PLDT_sex_b1.57.1417.2004(B)_Bq-M-23 August 2004" xfId="1503"/>
    <cellStyle name="‡_PLDT_sex_b1.57.1417.2004(B)_Bq-M-23 August 2004_Bq-Mech-NAMICOH (Taisei)" xfId="1504"/>
    <cellStyle name="‡_PLDT_sex_b1.57.1417.2004(B)_Bq-M-23 August 2004_Bq-Mech-PT. MMC Metal No Discount" xfId="1506"/>
    <cellStyle name="‡_PLDT_sex_b1.57.1417.2004(B)_Bq-M-23 August 2004_BQ-Mech-PT.J.S.T. Indonesia (F)" xfId="1507"/>
    <cellStyle name="‡_PLDT_sex_b1.57.1417.2004(B)_Bq-M-23 August 2004_BQ-YPMI-CWF III" xfId="1510"/>
    <cellStyle name="‡_PLDT_sex_b1.57.1417.2004(B)_Bq-Mech-NAMICOH (Taisei)" xfId="1511"/>
    <cellStyle name="‡_PLDT_sex_b1.57.1417.2004(B)_Bq-Mech-PT. MMC Metal No Discount" xfId="1296"/>
    <cellStyle name="‡_PLDT_sex_b1.57.1417.2004(B)_BQ-Mech-PT.J.S.T. Indonesia (F)" xfId="1514"/>
    <cellStyle name="‡_PLDT_sex_b1.57.1417.2004(B)_BQ-YPMI-CWF III" xfId="1517"/>
    <cellStyle name="‡_PLDT_sex_Bq-M-23 August 2004" xfId="1520"/>
    <cellStyle name="‡_PLDT_sex_Bq-M-23 August 2004_Bq-Mech-NAMICOH (Taisei)" xfId="1523"/>
    <cellStyle name="‡_PLDT_sex_Bq-M-23 August 2004_Bq-Mech-PT. MMC Metal No Discount" xfId="1524"/>
    <cellStyle name="‡_PLDT_sex_Bq-M-23 August 2004_BQ-Mech-PT.J.S.T. Indonesia (F)" xfId="1526"/>
    <cellStyle name="‡_PLDT_sex_Bq-M-23 August 2004_BQ-YPMI-CWF III" xfId="1527"/>
    <cellStyle name="‡_PLDT_sex_Bq-Mech-NAMICOH (Taisei)" xfId="1529"/>
    <cellStyle name="‡_PLDT_sex_Bq-Mech-PT. MMC Metal No Discount" xfId="1531"/>
    <cellStyle name="‡_PLDT_sex_BQ-Mech-PT.J.S.T. Indonesia (F)" xfId="1532"/>
    <cellStyle name="‡_PLDT_sex_BQ-YPMI-CWF III" xfId="1533"/>
    <cellStyle name="‡_Quo - STIS 22.05.09" xfId="1534"/>
    <cellStyle name="‡_REKAP" xfId="1535"/>
    <cellStyle name="‡_sex" xfId="1536"/>
    <cellStyle name="‡_sex_b1.57.1417.2004(B)" xfId="1537"/>
    <cellStyle name="‡_sex_b1.57.1417.2004(B)_Bq-M-23 August 2004" xfId="1539"/>
    <cellStyle name="‡_sex_b1.57.1417.2004(B)_Bq-M-23 August 2004_Bq-Mech-NAMICOH (Taisei)" xfId="1540"/>
    <cellStyle name="‡_sex_b1.57.1417.2004(B)_Bq-M-23 August 2004_Bq-Mech-PT. MMC Metal No Discount" xfId="1542"/>
    <cellStyle name="‡_sex_b1.57.1417.2004(B)_Bq-M-23 August 2004_BQ-Mech-PT.J.S.T. Indonesia (F)" xfId="1545"/>
    <cellStyle name="‡_sex_b1.57.1417.2004(B)_Bq-M-23 August 2004_BQ-YPMI-CWF III" xfId="1546"/>
    <cellStyle name="‡_sex_b1.57.1417.2004(B)_Bq-Mech-NAMICOH (Taisei)" xfId="1547"/>
    <cellStyle name="‡_sex_b1.57.1417.2004(B)_Bq-Mech-PT. MMC Metal No Discount" xfId="1548"/>
    <cellStyle name="‡_sex_b1.57.1417.2004(B)_BQ-Mech-PT.J.S.T. Indonesia (F)" xfId="1549"/>
    <cellStyle name="‡_sex_b1.57.1417.2004(B)_BQ-YPMI-CWF III" xfId="1552"/>
    <cellStyle name="‡_sex_Bq-M-23 August 2004" xfId="1553"/>
    <cellStyle name="‡_sex_Bq-M-23 August 2004_Bq-Mech-NAMICOH (Taisei)" xfId="1554"/>
    <cellStyle name="‡_sex_Bq-M-23 August 2004_Bq-Mech-PT. MMC Metal No Discount" xfId="1555"/>
    <cellStyle name="‡_sex_Bq-M-23 August 2004_BQ-Mech-PT.J.S.T. Indonesia (F)" xfId="1556"/>
    <cellStyle name="‡_sex_Bq-M-23 August 2004_BQ-YPMI-CWF III" xfId="1484"/>
    <cellStyle name="‡_sex_Bq-Mech-NAMICOH (Taisei)" xfId="1252"/>
    <cellStyle name="‡_sex_Bq-Mech-PT. MMC Metal No Discount" xfId="1559"/>
    <cellStyle name="‡_sex_BQ-Mech-PT.J.S.T. Indonesia (F)" xfId="1560"/>
    <cellStyle name="‡_sex_BQ-YPMI-CWF III" xfId="1561"/>
    <cellStyle name="‡_STA-DRP" xfId="1562"/>
    <cellStyle name="‡_STA-DRP 2" xfId="1563"/>
    <cellStyle name="‡_STA-DRP 3" xfId="1564"/>
    <cellStyle name="‡_STA-DRP_444BQAC." xfId="1565"/>
    <cellStyle name="‡_STA-DRP_444BQAC. 2" xfId="1566"/>
    <cellStyle name="‡_STA-DRP_444BQAC. 3" xfId="1568"/>
    <cellStyle name="‡_STA-DRP_444BQAC. 4" xfId="1569"/>
    <cellStyle name="‡_STA-DRP_444BQAC. 5" xfId="1570"/>
    <cellStyle name="‡_STA-DRP_444BQAC. 6" xfId="1571"/>
    <cellStyle name="‡_STA-DRP_444BQAC. 7" xfId="1572"/>
    <cellStyle name="‡_STA-DRP_ALTERNATIF - I KBI (Kyoraku Blow molding)" xfId="1573"/>
    <cellStyle name="‡_STA-DRP_ALTERNATIF - I KBI (Kyoraku Blow molding)_Bq-Mech-NAMICOH (Taisei)" xfId="1574"/>
    <cellStyle name="‡_STA-DRP_ALTERNATIF - I KBI (Kyoraku Blow molding)_Bq-Mech-PT. MMC Metal No Discount" xfId="1576"/>
    <cellStyle name="‡_STA-DRP_ALTERNATIF - I KBI (Kyoraku Blow molding)_BQ-Mech-PT.J.S.T. Indonesia (F)" xfId="1577"/>
    <cellStyle name="‡_STA-DRP_ALTERNATIF - I KBI (Kyoraku Blow molding)_BQ-YPMI-CWF III" xfId="1578"/>
    <cellStyle name="‡_STA-DRP_BOOK1" xfId="1580"/>
    <cellStyle name="‡_STA-DRP_BOOK1 10" xfId="562"/>
    <cellStyle name="‡_STA-DRP_BOOK1 11" xfId="1583"/>
    <cellStyle name="‡_STA-DRP_BOOK1 12" xfId="1137"/>
    <cellStyle name="‡_STA-DRP_BOOK1 13" xfId="1243"/>
    <cellStyle name="‡_STA-DRP_BOOK1 13_Bill of Quantity ME Hotel POP - Air port" xfId="42"/>
    <cellStyle name="‡_STA-DRP_BOOK1 13_BoI Mekanikal elektrikal Hotel POP - BSD" xfId="58"/>
    <cellStyle name="‡_STA-DRP_BOOK1 13_BoI Mekanikal elektrikal Hotel POP - BSD (C)" xfId="1584"/>
    <cellStyle name="‡_STA-DRP_BOOK1 13_ME Hotel POP - BSD Email" xfId="1585"/>
    <cellStyle name="‡_STA-DRP_BOOK1 13_PL" xfId="1586"/>
    <cellStyle name="‡_STA-DRP_BOOK1 2" xfId="1588"/>
    <cellStyle name="‡_STA-DRP_BOOK1 3" xfId="1589"/>
    <cellStyle name="‡_STA-DRP_BOOK1 4" xfId="1590"/>
    <cellStyle name="‡_STA-DRP_BOOK1 5" xfId="1591"/>
    <cellStyle name="‡_STA-DRP_BOOK1 6" xfId="1593"/>
    <cellStyle name="‡_STA-DRP_BOOK1 7" xfId="1199"/>
    <cellStyle name="‡_STA-DRP_BOOK1 8" xfId="1594"/>
    <cellStyle name="‡_STA-DRP_BOOK1 9" xfId="1595"/>
    <cellStyle name="‡_STA-DRP_BOOK1_444BQAC." xfId="1597"/>
    <cellStyle name="‡_STA-DRP_BOOK1_444BQAC. 2" xfId="1598"/>
    <cellStyle name="‡_STA-DRP_BOOK1_444BQAC. 3" xfId="1599"/>
    <cellStyle name="‡_STA-DRP_BOOK1_444BQAC. 4" xfId="1601"/>
    <cellStyle name="‡_STA-DRP_BOOK1_444BQAC. 5" xfId="375"/>
    <cellStyle name="‡_STA-DRP_BOOK1_444BQAC. 6" xfId="1602"/>
    <cellStyle name="‡_STA-DRP_BOOK1_444BQAC. 7" xfId="1603"/>
    <cellStyle name="‡_STA-DRP_BOOK1_AC" xfId="1604"/>
    <cellStyle name="‡_STA-DRP_BOOK1_ALTERNATIF - I KBI (Kyoraku Blow molding)" xfId="1606"/>
    <cellStyle name="‡_STA-DRP_BOOK1_ALTERNATIF - I KBI (Kyoraku Blow molding)_Bq-Mech-NAMICOH (Taisei)" xfId="1607"/>
    <cellStyle name="‡_STA-DRP_BOOK1_ALTERNATIF - I KBI (Kyoraku Blow molding)_Bq-Mech-PT. MMC Metal No Discount" xfId="1608"/>
    <cellStyle name="‡_STA-DRP_BOOK1_ALTERNATIF - I KBI (Kyoraku Blow molding)_BQ-Mech-PT.J.S.T. Indonesia (F)" xfId="1609"/>
    <cellStyle name="‡_STA-DRP_BOOK1_ALTERNATIF - I KBI (Kyoraku Blow molding)_BQ-YPMI-CWF III" xfId="1610"/>
    <cellStyle name="‡_STA-DRP_BOOK1_BQ Elek dep  Agama (Mr.In)" xfId="1611"/>
    <cellStyle name="‡_STA-DRP_BOOK1_BQ Fire Alarm" xfId="1612"/>
    <cellStyle name="‡_STA-DRP_BOOK1_BQ- Grand Royal Panhegar R2" xfId="19"/>
    <cellStyle name="‡_STA-DRP_BOOK1_BQ- Grand Royal Panhegar R3" xfId="1613"/>
    <cellStyle name="‡_STA-DRP_BOOK1_BQ- Grand Royal Panhegar R4" xfId="1615"/>
    <cellStyle name="‡_STA-DRP_BOOK1_BQ ME Depag 04,2,2009" xfId="1617"/>
    <cellStyle name="‡_STA-DRP_BOOK1_BQ PVMI Cooling Tunnel Improvement" xfId="1618"/>
    <cellStyle name="‡_STA-DRP_BOOK1_BQ PVMI Cooling Tunnel Improvement 2" xfId="1619"/>
    <cellStyle name="‡_STA-DRP_BOOK1_BQ PVMI Cooling Tunnel Improvement 3" xfId="1620"/>
    <cellStyle name="‡_STA-DRP_BOOK1_BQ PVMI Cooling Tunnel Improvement 4" xfId="1621"/>
    <cellStyle name="‡_STA-DRP_BOOK1_BQ PVMI Cooling Tunnel Improvement 5" xfId="609"/>
    <cellStyle name="‡_STA-DRP_BOOK1_BQ PVMI Cooling Tunnel Improvement 6" xfId="519"/>
    <cellStyle name="‡_STA-DRP_BOOK1_BQ PVMI Cooling Tunnel Improvement 7" xfId="1622"/>
    <cellStyle name="‡_STA-DRP_BOOK1_BQ-DCI" xfId="1624"/>
    <cellStyle name="‡_STA-DRP_BOOK1_BQ-E" xfId="1627"/>
    <cellStyle name="‡_STA-DRP_BOOK1_BQ-E_Bq-Mech-NAMICOH (Taisei)" xfId="1628"/>
    <cellStyle name="‡_STA-DRP_BOOK1_BQ-E_Bq-Mech-PT. MMC Metal No Discount" xfId="1629"/>
    <cellStyle name="‡_STA-DRP_BOOK1_BQ-E_BQ-Mech-PT.J.S.T. Indonesia (F)" xfId="1630"/>
    <cellStyle name="‡_STA-DRP_BOOK1_BQ-E_BQ-YPMI-CWF III" xfId="1415"/>
    <cellStyle name="‡_STA-DRP_BOOK1_BQ-elec-kiic4(D) " xfId="1631"/>
    <cellStyle name="‡_STA-DRP_BOOK1_BQ-elec-kiic4(D) _Bq-Mech-NAMICOH (Taisei)" xfId="94"/>
    <cellStyle name="‡_STA-DRP_BOOK1_BQ-elec-kiic4(D) _Bq-Mech-PT. MMC Metal No Discount" xfId="170"/>
    <cellStyle name="‡_STA-DRP_BOOK1_BQ-elec-kiic4(D) _BQ-Mech-PT.J.S.T. Indonesia (F)" xfId="1633"/>
    <cellStyle name="‡_STA-DRP_BOOK1_BQ-elec-kiic4(D) _BQ-YPMI-CWF III" xfId="1634"/>
    <cellStyle name="‡_STA-DRP_BOOK1_Bq-M-23 August 2004" xfId="1635"/>
    <cellStyle name="‡_STA-DRP_BOOK1_Bq-M-23 August 2004_Bq-Mech-NAMICOH (Taisei)" xfId="1637"/>
    <cellStyle name="‡_STA-DRP_BOOK1_Bq-M-23 August 2004_Bq-Mech-PT. MMC Metal No Discount" xfId="1639"/>
    <cellStyle name="‡_STA-DRP_BOOK1_Bq-M-23 August 2004_BQ-Mech-PT.J.S.T. Indonesia (F)" xfId="1641"/>
    <cellStyle name="‡_STA-DRP_BOOK1_Bq-M-23 August 2004_BQ-YPMI-CWF III" xfId="603"/>
    <cellStyle name="‡_STA-DRP_BOOK1_BQ-Mech-PT.J.S.T. Indonesia (F)" xfId="1038"/>
    <cellStyle name="‡_STA-DRP_BOOK1_BQ-Moric-Elec (A)" xfId="1642"/>
    <cellStyle name="‡_STA-DRP_BOOK1_BQ-Moric-Elec (A)_Bq-Mech-NAMICOH (Taisei)" xfId="1644"/>
    <cellStyle name="‡_STA-DRP_BOOK1_BQ-Moric-Elec (A)_Bq-Mech-PT. MMC Metal No Discount" xfId="1645"/>
    <cellStyle name="‡_STA-DRP_BOOK1_BQ-Moric-Elec (A)_BQ-Mech-PT.J.S.T. Indonesia (F)" xfId="1647"/>
    <cellStyle name="‡_STA-DRP_BOOK1_BQ-Moric-Elec (A)_BQ-YPMI-CWF III" xfId="630"/>
    <cellStyle name="‡_STA-DRP_BOOK1_BQ-SHIBAURA SHEARING" xfId="1649"/>
    <cellStyle name="‡_STA-DRP_BOOK1_BQ-SHIBAURA SHEARING(Cancel)" xfId="591"/>
    <cellStyle name="‡_STA-DRP_BOOK1_BQ-SHIBAURA SHEARING(Cancel)_Bq-Mech-NAMICOH (Taisei)" xfId="1652"/>
    <cellStyle name="‡_STA-DRP_BOOK1_BQ-SHIBAURA SHEARING(Cancel)_Bq-Mech-PT. MMC Metal No Discount" xfId="1653"/>
    <cellStyle name="‡_STA-DRP_BOOK1_BQ-SHIBAURA SHEARING(Cancel)_BQ-Mech-PT.J.S.T. Indonesia (F)" xfId="1655"/>
    <cellStyle name="‡_STA-DRP_BOOK1_BQ-SHIBAURA SHEARING(Cancel)_BQ-YPMI-CWF III" xfId="26"/>
    <cellStyle name="‡_STA-DRP_BOOK1_BQ-SHIBAURA SHEARING_Bq-Mech-NAMICOH (Taisei)" xfId="153"/>
    <cellStyle name="‡_STA-DRP_BOOK1_BQ-SHIBAURA SHEARING_Bq-Mech-PT. MMC Metal No Discount" xfId="1657"/>
    <cellStyle name="‡_STA-DRP_BOOK1_BQ-SHIBAURA SHEARING_BQ-Mech-PT.J.S.T. Indonesia (F)" xfId="1659"/>
    <cellStyle name="‡_STA-DRP_BOOK1_BQ-SHIBAURA SHEARING_BQ-YPMI-CWF III" xfId="1660"/>
    <cellStyle name="‡_STA-DRP_BOOK1_Daf-04 AC" xfId="1316"/>
    <cellStyle name="‡_STA-DRP_BOOK1_Daf-04 AC 2" xfId="1661"/>
    <cellStyle name="‡_STA-DRP_BOOK1_Daf-04 AC 3" xfId="205"/>
    <cellStyle name="‡_STA-DRP_BOOK1_Daf-04 AC 4" xfId="1663"/>
    <cellStyle name="‡_STA-DRP_BOOK1_Daf-04 AC 5" xfId="1665"/>
    <cellStyle name="‡_STA-DRP_BOOK1_Daf-04 AC 6" xfId="1666"/>
    <cellStyle name="‡_STA-DRP_BOOK1_Daf-04 AC 7" xfId="1667"/>
    <cellStyle name="‡_STA-DRP_BOOK1_EL" xfId="1668"/>
    <cellStyle name="‡_STA-DRP_BOOK1_Expense" xfId="1669"/>
    <cellStyle name="‡_STA-DRP_BOOK1_Expense_Bq-Mech-NAMICOH (Taisei)" xfId="1671"/>
    <cellStyle name="‡_STA-DRP_BOOK1_Expense_Bq-Mech-PT. MMC Metal No Discount" xfId="1402"/>
    <cellStyle name="‡_STA-DRP_BOOK1_Expense_BQ-Mech-PT.J.S.T. Indonesia (F)" xfId="1672"/>
    <cellStyle name="‡_STA-DRP_BOOK1_Expense_BQ-YPMI-CWF III" xfId="1674"/>
    <cellStyle name="‡_STA-DRP_BOOK1_sex" xfId="1676"/>
    <cellStyle name="‡_STA-DRP_BOOK1_sex_b1.57.1417.2004(B)" xfId="1677"/>
    <cellStyle name="‡_STA-DRP_BOOK1_sex_b1.57.1417.2004(B)_Bq-Mech-NAMICOH (Taisei)" xfId="625"/>
    <cellStyle name="‡_STA-DRP_BOOK1_sex_b1.57.1417.2004(B)_Bq-Mech-PT. MMC Metal No Discount" xfId="1678"/>
    <cellStyle name="‡_STA-DRP_BOOK1_sex_b1.57.1417.2004(B)_BQ-Mech-PT.J.S.T. Indonesia (F)" xfId="1683"/>
    <cellStyle name="‡_STA-DRP_BOOK1_sex_b1.57.1417.2004(B)_BQ-YPMI-CWF III" xfId="422"/>
    <cellStyle name="‡_STA-DRP_BOOK1_sex_Bq-Mech-NAMICOH (Taisei)" xfId="1685"/>
    <cellStyle name="‡_STA-DRP_BOOK1_sex_Bq-Mech-PT. MMC Metal No Discount" xfId="1686"/>
    <cellStyle name="‡_STA-DRP_BOOK1_sex_BQ-Mech-PT.J.S.T. Indonesia (F)" xfId="1688"/>
    <cellStyle name="‡_STA-DRP_BOOK1_sex_BQ-YPMI-CWF III" xfId="1690"/>
    <cellStyle name="‡_STA-DRP_BQ &amp; An Pds Gdg - KIM I" xfId="1462"/>
    <cellStyle name="‡_STA-DRP_BQ &amp; An Pondasi SEP &amp; WAREHOUSE-KIM I (R-0)" xfId="1521"/>
    <cellStyle name="‡_STA-DRP_BQ Elek dep  Agama (Mr.In)" xfId="1692"/>
    <cellStyle name="‡_STA-DRP_BQ Fire Alarm" xfId="1694"/>
    <cellStyle name="‡_STA-DRP_BQ- Grand Royal Panhegar R2" xfId="1695"/>
    <cellStyle name="‡_STA-DRP_BQ- Grand Royal Panhegar R3" xfId="1696"/>
    <cellStyle name="‡_STA-DRP_BQ- Grand Royal Panhegar R4" xfId="1307"/>
    <cellStyle name="‡_STA-DRP_BQ ME Depag 04,2,2009" xfId="1697"/>
    <cellStyle name="‡_STA-DRP_BQ Pabrik Biodiesel MM-Btm" xfId="300"/>
    <cellStyle name="‡_STA-DRP_BQ PVMI Cooling Tunnel Improvement" xfId="1698"/>
    <cellStyle name="‡_STA-DRP_BQ PVMI Cooling Tunnel Improvement 2" xfId="1699"/>
    <cellStyle name="‡_STA-DRP_BQ PVMI Cooling Tunnel Improvement 3" xfId="1700"/>
    <cellStyle name="‡_STA-DRP_BQ PVMI Cooling Tunnel Improvement 4" xfId="1701"/>
    <cellStyle name="‡_STA-DRP_BQ PVMI Cooling Tunnel Improvement 5" xfId="424"/>
    <cellStyle name="‡_STA-DRP_BQ PVMI Cooling Tunnel Improvement 6" xfId="1702"/>
    <cellStyle name="‡_STA-DRP_BQ PVMI Cooling Tunnel Improvement 7" xfId="1704"/>
    <cellStyle name="‡_STA-DRP_BQ-E" xfId="1706"/>
    <cellStyle name="‡_STA-DRP_BQ-E_Bq-M-23 August 2004" xfId="1061"/>
    <cellStyle name="‡_STA-DRP_BQ-E_Bq-M-23 August 2004_Bq-Mech-NAMICOH (Taisei)" xfId="1707"/>
    <cellStyle name="‡_STA-DRP_BQ-E_Bq-M-23 August 2004_Bq-Mech-PT. MMC Metal No Discount" xfId="1708"/>
    <cellStyle name="‡_STA-DRP_BQ-E_Bq-M-23 August 2004_BQ-Mech-PT.J.S.T. Indonesia (F)" xfId="1709"/>
    <cellStyle name="‡_STA-DRP_BQ-E_Bq-M-23 August 2004_BQ-YPMI-CWF III" xfId="820"/>
    <cellStyle name="‡_STA-DRP_BQ-E_Bq-Mech-NAMICOH (Taisei)" xfId="1710"/>
    <cellStyle name="‡_STA-DRP_BQ-E_Bq-Mech-PT. MMC Metal No Discount" xfId="1711"/>
    <cellStyle name="‡_STA-DRP_BQ-E_BQ-Mech-PT.J.S.T. Indonesia (F)" xfId="1712"/>
    <cellStyle name="‡_STA-DRP_BQ-E_BQ-YPMI-CWF III" xfId="1714"/>
    <cellStyle name="‡_STA-DRP_BQ-elec-kiic4(D) " xfId="1715"/>
    <cellStyle name="‡_STA-DRP_BQ-elec-kiic4(D) _Bq-Mech-NAMICOH (Taisei)" xfId="1716"/>
    <cellStyle name="‡_STA-DRP_BQ-elec-kiic4(D) _Bq-Mech-PT. MMC Metal No Discount" xfId="1717"/>
    <cellStyle name="‡_STA-DRP_BQ-elec-kiic4(D) _BQ-Mech-PT.J.S.T. Indonesia (F)" xfId="1719"/>
    <cellStyle name="‡_STA-DRP_BQ-elec-kiic4(D) _BQ-YPMI-CWF III" xfId="1319"/>
    <cellStyle name="‡_STA-DRP_BQ-Mech-PT.J.S.T. Indonesia (F)" xfId="1236"/>
    <cellStyle name="‡_STA-DRP_BQ-Moric-Elec (A)" xfId="1352"/>
    <cellStyle name="‡_STA-DRP_BQ-Moric-Elec (A)_Bq-Mech-NAMICOH (Taisei)" xfId="1722"/>
    <cellStyle name="‡_STA-DRP_BQ-Moric-Elec (A)_Bq-Mech-PT. MMC Metal No Discount" xfId="1723"/>
    <cellStyle name="‡_STA-DRP_BQ-Moric-Elec (A)_BQ-Mech-PT.J.S.T. Indonesia (F)" xfId="1458"/>
    <cellStyle name="‡_STA-DRP_BQ-Moric-Elec (A)_BQ-YPMI-CWF III" xfId="1724"/>
    <cellStyle name="‡_STA-DRP_BQ-SHIBAURA SHEARING" xfId="1726"/>
    <cellStyle name="‡_STA-DRP_BQ-SHIBAURA SHEARING(Cancel)" xfId="1727"/>
    <cellStyle name="‡_STA-DRP_BQ-SHIBAURA SHEARING(Cancel)_Bq-Mech-NAMICOH (Taisei)" xfId="1730"/>
    <cellStyle name="‡_STA-DRP_BQ-SHIBAURA SHEARING(Cancel)_Bq-Mech-PT. MMC Metal No Discount" xfId="1732"/>
    <cellStyle name="‡_STA-DRP_BQ-SHIBAURA SHEARING(Cancel)_BQ-Mech-PT.J.S.T. Indonesia (F)" xfId="1733"/>
    <cellStyle name="‡_STA-DRP_BQ-SHIBAURA SHEARING(Cancel)_BQ-YPMI-CWF III" xfId="73"/>
    <cellStyle name="‡_STA-DRP_BQ-SHIBAURA SHEARING_Bq-Mech-NAMICOH (Taisei)" xfId="191"/>
    <cellStyle name="‡_STA-DRP_BQ-SHIBAURA SHEARING_Bq-Mech-PT. MMC Metal No Discount" xfId="1734"/>
    <cellStyle name="‡_STA-DRP_BQ-SHIBAURA SHEARING_BQ-Mech-PT.J.S.T. Indonesia (F)" xfId="1735"/>
    <cellStyle name="‡_STA-DRP_BQ-SHIBAURA SHEARING_BQ-YPMI-CWF III" xfId="1736"/>
    <cellStyle name="‡_STA-DRP_Daf-04 AC" xfId="28"/>
    <cellStyle name="‡_STA-DRP_Daf-04 AC 2" xfId="1738"/>
    <cellStyle name="‡_STA-DRP_Daf-04 AC 3" xfId="875"/>
    <cellStyle name="‡_STA-DRP_Daf-04 AC 4" xfId="1349"/>
    <cellStyle name="‡_STA-DRP_Daf-04 AC 5" xfId="1083"/>
    <cellStyle name="‡_STA-DRP_Daf-04 AC 6" xfId="1739"/>
    <cellStyle name="‡_STA-DRP_Daf-04 AC 7" xfId="1740"/>
    <cellStyle name="‡_STA-DRP_Expense" xfId="1741"/>
    <cellStyle name="‡_STA-DRP_Expense_Bq-Mech-NAMICOH (Taisei)" xfId="1743"/>
    <cellStyle name="‡_STA-DRP_Expense_Bq-Mech-PT. MMC Metal No Discount" xfId="1467"/>
    <cellStyle name="‡_STA-DRP_Expense_BQ-Mech-PT.J.S.T. Indonesia (F)" xfId="1745"/>
    <cellStyle name="‡_STA-DRP_Expense_BQ-YPMI-CWF III" xfId="1746"/>
    <cellStyle name="‡_STA-DRP_Quo - STIS 22.05.09" xfId="1747"/>
    <cellStyle name="‡_STA-DRP_REKAP" xfId="432"/>
    <cellStyle name="‡_STA-DRP_sex" xfId="1748"/>
    <cellStyle name="‡_STA-DRP_sex_b1.57.1417.2004(B)" xfId="1114"/>
    <cellStyle name="‡_STA-DRP_sex_b1.57.1417.2004(B)_Bq-M-23 August 2004" xfId="1749"/>
    <cellStyle name="‡_STA-DRP_sex_b1.57.1417.2004(B)_Bq-M-23 August 2004_Bq-Mech-NAMICOH (Taisei)" xfId="1750"/>
    <cellStyle name="‡_STA-DRP_sex_b1.57.1417.2004(B)_Bq-M-23 August 2004_Bq-Mech-PT. MMC Metal No Discount" xfId="1751"/>
    <cellStyle name="‡_STA-DRP_sex_b1.57.1417.2004(B)_Bq-M-23 August 2004_BQ-Mech-PT.J.S.T. Indonesia (F)" xfId="404"/>
    <cellStyle name="‡_STA-DRP_sex_b1.57.1417.2004(B)_Bq-M-23 August 2004_BQ-YPMI-CWF III" xfId="1753"/>
    <cellStyle name="‡_STA-DRP_sex_b1.57.1417.2004(B)_Bq-Mech-NAMICOH (Taisei)" xfId="1754"/>
    <cellStyle name="‡_STA-DRP_sex_b1.57.1417.2004(B)_Bq-Mech-PT. MMC Metal No Discount" xfId="1508"/>
    <cellStyle name="‡_STA-DRP_sex_b1.57.1417.2004(B)_BQ-Mech-PT.J.S.T. Indonesia (F)" xfId="1756"/>
    <cellStyle name="‡_STA-DRP_sex_b1.57.1417.2004(B)_BQ-YPMI-CWF III" xfId="1757"/>
    <cellStyle name="‡_STA-DRP_sex_Bq-M-23 August 2004" xfId="1759"/>
    <cellStyle name="‡_STA-DRP_sex_Bq-M-23 August 2004_Bq-Mech-NAMICOH (Taisei)" xfId="320"/>
    <cellStyle name="‡_STA-DRP_sex_Bq-M-23 August 2004_Bq-Mech-PT. MMC Metal No Discount" xfId="1191"/>
    <cellStyle name="‡_STA-DRP_sex_Bq-M-23 August 2004_BQ-Mech-PT.J.S.T. Indonesia (F)" xfId="1108"/>
    <cellStyle name="‡_STA-DRP_sex_Bq-M-23 August 2004_BQ-YPMI-CWF III" xfId="1760"/>
    <cellStyle name="‡_STA-DRP_sex_Bq-Mech-NAMICOH (Taisei)" xfId="1761"/>
    <cellStyle name="‡_STA-DRP_sex_Bq-Mech-PT. MMC Metal No Discount" xfId="1762"/>
    <cellStyle name="‡_STA-DRP_sex_BQ-Mech-PT.J.S.T. Indonesia (F)" xfId="1765"/>
    <cellStyle name="‡_STA-DRP_sex_BQ-YPMI-CWF III" xfId="1766"/>
    <cellStyle name="‡_Subang Piping" xfId="1769"/>
    <cellStyle name="‡_Subang Piping_BQ &amp; An Pds Gdg - KIM I" xfId="1770"/>
    <cellStyle name="‡_Subang Piping_BQ &amp; An Pondasi SEP &amp; WAREHOUSE-KIM I (R-0)" xfId="1771"/>
    <cellStyle name="‡_Subang Piping_BQ Pabrik Biodiesel MM-Btm" xfId="1772"/>
    <cellStyle name="‡_tool&amp;consum-2003" xfId="1773"/>
    <cellStyle name="‡_tool&amp;consum-2003_BQ &amp; An Pds Gdg - KIM I" xfId="1776"/>
    <cellStyle name="‡_tool&amp;consum-2003_BQ &amp; An Pondasi SEP &amp; WAREHOUSE-KIM I (R-0)" xfId="1777"/>
    <cellStyle name="‡_tool&amp;consum-2003_BQ Pabrik Biodiesel MM-Btm" xfId="1781"/>
    <cellStyle name="•\¦Ï‚Ý‚ÌƒnƒCƒp[ƒŠƒ“ƒN" xfId="1783"/>
    <cellStyle name="•\Z¦Ï‚Ý‚ÌƒnƒCƒp[ƒŠƒ“ƒN" xfId="1784"/>
    <cellStyle name="•\Ž¦Ï‚Ý‚ÌƒnƒCƒp[ƒŠƒ“ƒN" xfId="524"/>
    <cellStyle name="•W?_‹Zp‹Æ–±" xfId="701"/>
    <cellStyle name="•W€_’¼ÚHŽ–’P‰¿”äŠr•\RFP-003" xfId="186"/>
    <cellStyle name="•W" xfId="1679"/>
    <cellStyle name="" xfId="1785"/>
    <cellStyle name="" xfId="1786"/>
    <cellStyle name=" 10" xfId="1501"/>
    <cellStyle name=" 10" xfId="1787"/>
    <cellStyle name=" 2" xfId="1789"/>
    <cellStyle name=" 2" xfId="1790"/>
    <cellStyle name=" 3" xfId="1792"/>
    <cellStyle name=" 3" xfId="1794"/>
    <cellStyle name=" 4" xfId="1796"/>
    <cellStyle name=" 4" xfId="1512"/>
    <cellStyle name=" 5" xfId="1797"/>
    <cellStyle name=" 5" xfId="1798"/>
    <cellStyle name=" 6" xfId="1800"/>
    <cellStyle name=" 6" xfId="1801"/>
    <cellStyle name=" 7" xfId="1802"/>
    <cellStyle name=" 7" xfId="1804"/>
    <cellStyle name=" 8" xfId="239"/>
    <cellStyle name=" 8" xfId="1805"/>
    <cellStyle name=" 9" xfId="1605"/>
    <cellStyle name=" 9" xfId="1807"/>
    <cellStyle name="_444BQAC." xfId="1364"/>
    <cellStyle name="_444BQAC." xfId="1808"/>
    <cellStyle name="_444BQAC. 2" xfId="1809"/>
    <cellStyle name="_444BQAC. 2" xfId="1810"/>
    <cellStyle name="_444BQAC. 3" xfId="1811"/>
    <cellStyle name="_444BQAC. 3" xfId="1812"/>
    <cellStyle name="_444BQAC. 4" xfId="1813"/>
    <cellStyle name="_444BQAC. 4" xfId="1814"/>
    <cellStyle name="_444BQAC. 5" xfId="1039"/>
    <cellStyle name="_444BQAC. 5" xfId="1815"/>
    <cellStyle name="_444BQAC. 6" xfId="1816"/>
    <cellStyle name="_444BQAC. 6" xfId="1818"/>
    <cellStyle name="_444BQAC. 7" xfId="1819"/>
    <cellStyle name="_444BQAC. 7" xfId="1056"/>
    <cellStyle name="_ALTERNATIF - I KBI (Kyoraku Blow molding)" xfId="1821"/>
    <cellStyle name="_ALTERNATIF - I KBI (Kyoraku Blow molding)" xfId="1825"/>
    <cellStyle name="_ALTERNATIF - I KBI (Kyoraku Blow molding)_Bq-Mech-NAMICOH (Taisei)" xfId="1826"/>
    <cellStyle name="_ALTERNATIF - I KBI (Kyoraku Blow molding)_Bq-Mech-NAMICOH (Taisei)" xfId="1828"/>
    <cellStyle name="_ALTERNATIF - I KBI (Kyoraku Blow molding)_Bq-Mech-PT. MMC Metal No Discount" xfId="1829"/>
    <cellStyle name="_ALTERNATIF - I KBI (Kyoraku Blow molding)_Bq-Mech-PT. MMC Metal No Discount" xfId="1831"/>
    <cellStyle name="_ALTERNATIF - I KBI (Kyoraku Blow molding)_BQ-Mech-PT.J.S.T. Indonesia (F)" xfId="1445"/>
    <cellStyle name="_ALTERNATIF - I KBI (Kyoraku Blow molding)_BQ-Mech-PT.J.S.T. Indonesia (F)" xfId="1687"/>
    <cellStyle name="_ALTERNATIF - I KBI (Kyoraku Blow molding)_BQ-YPMI-CWF III" xfId="1832"/>
    <cellStyle name="_ALTERNATIF - I KBI (Kyoraku Blow molding)_BQ-YPMI-CWF III" xfId="1835"/>
    <cellStyle name="_BQ Elek dep  Agama (Mr.In)" xfId="1836"/>
    <cellStyle name="_BQ Elek dep  Agama (Mr.In)" xfId="1119"/>
    <cellStyle name="_BQ Fire Alarm" xfId="1839"/>
    <cellStyle name="_BQ Fire Alarm" xfId="1840"/>
    <cellStyle name="_BQ- Grand Royal Panhegar R2" xfId="1841"/>
    <cellStyle name="_BQ- Grand Royal Panhegar R2" xfId="1040"/>
    <cellStyle name="_BQ- Grand Royal Panhegar R3" xfId="1842"/>
    <cellStyle name="_BQ- Grand Royal Panhegar R3" xfId="1817"/>
    <cellStyle name="_BQ- Grand Royal Panhegar R4" xfId="1844"/>
    <cellStyle name="_BQ- Grand Royal Panhegar R4" xfId="1820"/>
    <cellStyle name="_BQ ME Depag 04,2,2009" xfId="1845"/>
    <cellStyle name="_BQ ME Depag 04,2,2009" xfId="1691"/>
    <cellStyle name="_BQ PVMI Cooling Tunnel Improvement" xfId="1405"/>
    <cellStyle name="_BQ PVMI Cooling Tunnel Improvement" xfId="1846"/>
    <cellStyle name="_BQ PVMI Cooling Tunnel Improvement 2" xfId="250"/>
    <cellStyle name="_BQ PVMI Cooling Tunnel Improvement 2" xfId="1848"/>
    <cellStyle name="_BQ PVMI Cooling Tunnel Improvement 3" xfId="1849"/>
    <cellStyle name="_BQ PVMI Cooling Tunnel Improvement 3" xfId="693"/>
    <cellStyle name="_BQ PVMI Cooling Tunnel Improvement 4" xfId="1850"/>
    <cellStyle name="_BQ PVMI Cooling Tunnel Improvement 4" xfId="1852"/>
    <cellStyle name="_BQ PVMI Cooling Tunnel Improvement 5" xfId="1854"/>
    <cellStyle name="_BQ PVMI Cooling Tunnel Improvement 5" xfId="1693"/>
    <cellStyle name="_BQ PVMI Cooling Tunnel Improvement 6" xfId="844"/>
    <cellStyle name="_BQ PVMI Cooling Tunnel Improvement 6" xfId="1522"/>
    <cellStyle name="_BQ PVMI Cooling Tunnel Improvement 7" xfId="1855"/>
    <cellStyle name="_BQ PVMI Cooling Tunnel Improvement 7" xfId="1567"/>
    <cellStyle name="_BQ-E" xfId="1410"/>
    <cellStyle name="_BQ-E" xfId="1856"/>
    <cellStyle name="_BQ-E_Bq-M-23 August 2004" xfId="763"/>
    <cellStyle name="_BQ-E_Bq-M-23 August 2004" xfId="10"/>
    <cellStyle name="_BQ-E_Bq-M-23 August 2004_Bq-Mech-NAMICOH (Taisei)" xfId="1857"/>
    <cellStyle name="_BQ-E_Bq-M-23 August 2004_Bq-Mech-NAMICOH (Taisei)" xfId="1858"/>
    <cellStyle name="_BQ-E_Bq-M-23 August 2004_Bq-Mech-PT. MMC Metal No Discount" xfId="1859"/>
    <cellStyle name="_BQ-E_Bq-M-23 August 2004_Bq-Mech-PT. MMC Metal No Discount" xfId="917"/>
    <cellStyle name="_BQ-E_Bq-M-23 August 2004_BQ-Mech-PT.J.S.T. Indonesia (F)" xfId="478"/>
    <cellStyle name="_BQ-E_Bq-M-23 August 2004_BQ-Mech-PT.J.S.T. Indonesia (F)" xfId="1860"/>
    <cellStyle name="_BQ-E_Bq-M-23 August 2004_BQ-YPMI-CWF III" xfId="1638"/>
    <cellStyle name="_BQ-E_Bq-M-23 August 2004_BQ-YPMI-CWF III" xfId="1861"/>
    <cellStyle name="_BQ-E_Bq-Mech-NAMICOH (Taisei)" xfId="294"/>
    <cellStyle name="_BQ-E_Bq-Mech-NAMICOH (Taisei)" xfId="1862"/>
    <cellStyle name="_BQ-E_Bq-Mech-PT. MMC Metal No Discount" xfId="1102"/>
    <cellStyle name="_BQ-E_Bq-Mech-PT. MMC Metal No Discount" xfId="1865"/>
    <cellStyle name="_BQ-E_BQ-Mech-PT.J.S.T. Indonesia (F)" xfId="1868"/>
    <cellStyle name="_BQ-E_BQ-Mech-PT.J.S.T. Indonesia (F)" xfId="87"/>
    <cellStyle name="_BQ-E_BQ-YPMI-CWF III" xfId="1869"/>
    <cellStyle name="_BQ-E_BQ-YPMI-CWF III" xfId="1870"/>
    <cellStyle name="_BQ-elec-kiic4(D) " xfId="1872"/>
    <cellStyle name="_BQ-elec-kiic4(D) " xfId="1592"/>
    <cellStyle name="_BQ-elec-kiic4(D) _Bq-Mech-NAMICOH (Taisei)" xfId="896"/>
    <cellStyle name="_BQ-elec-kiic4(D) _Bq-Mech-NAMICOH (Taisei)" xfId="1873"/>
    <cellStyle name="_BQ-elec-kiic4(D) _Bq-Mech-PT. MMC Metal No Discount" xfId="1874"/>
    <cellStyle name="_BQ-elec-kiic4(D) _Bq-Mech-PT. MMC Metal No Discount" xfId="1876"/>
    <cellStyle name="_BQ-elec-kiic4(D) _BQ-Mech-PT.J.S.T. Indonesia (F)" xfId="1877"/>
    <cellStyle name="_BQ-elec-kiic4(D) _BQ-Mech-PT.J.S.T. Indonesia (F)" xfId="1879"/>
    <cellStyle name="_BQ-elec-kiic4(D) _BQ-YPMI-CWF III" xfId="1880"/>
    <cellStyle name="_BQ-elec-kiic4(D) _BQ-YPMI-CWF III" xfId="1881"/>
    <cellStyle name="_BQ-Mech-PT.J.S.T. Indonesia (F)" xfId="1882"/>
    <cellStyle name="_BQ-Mech-PT.J.S.T. Indonesia (F)" xfId="1680"/>
    <cellStyle name="_BQ-Moric-Elec (A)" xfId="1884"/>
    <cellStyle name="_BQ-Moric-Elec (A)" xfId="1887"/>
    <cellStyle name="_BQ-Moric-Elec (A)_Bq-Mech-NAMICOH (Taisei)" xfId="1889"/>
    <cellStyle name="_BQ-Moric-Elec (A)_Bq-Mech-NAMICOH (Taisei)" xfId="124"/>
    <cellStyle name="_BQ-Moric-Elec (A)_Bq-Mech-PT. MMC Metal No Discount" xfId="1890"/>
    <cellStyle name="_BQ-Moric-Elec (A)_Bq-Mech-PT. MMC Metal No Discount" xfId="1892"/>
    <cellStyle name="_BQ-Moric-Elec (A)_BQ-Mech-PT.J.S.T. Indonesia (F)" xfId="359"/>
    <cellStyle name="_BQ-Moric-Elec (A)_BQ-Mech-PT.J.S.T. Indonesia (F)" xfId="1893"/>
    <cellStyle name="_BQ-Moric-Elec (A)_BQ-YPMI-CWF III" xfId="1895"/>
    <cellStyle name="_BQ-Moric-Elec (A)_BQ-YPMI-CWF III" xfId="1176"/>
    <cellStyle name="_BQ-SHIBAURA SHEARING" xfId="1898"/>
    <cellStyle name="_BQ-SHIBAURA SHEARING" xfId="1899"/>
    <cellStyle name="_BQ-SHIBAURA SHEARING(Cancel)" xfId="1822"/>
    <cellStyle name="_BQ-SHIBAURA SHEARING(Cancel)" xfId="1901"/>
    <cellStyle name="_BQ-SHIBAURA SHEARING(Cancel)_Bq-Mech-NAMICOH (Taisei)" xfId="1827"/>
    <cellStyle name="_BQ-SHIBAURA SHEARING(Cancel)_Bq-Mech-NAMICOH (Taisei)" xfId="1902"/>
    <cellStyle name="_BQ-SHIBAURA SHEARING(Cancel)_Bq-Mech-PT. MMC Metal No Discount" xfId="1830"/>
    <cellStyle name="_BQ-SHIBAURA SHEARING(Cancel)_Bq-Mech-PT. MMC Metal No Discount" xfId="488"/>
    <cellStyle name="_BQ-SHIBAURA SHEARING(Cancel)_BQ-Mech-PT.J.S.T. Indonesia (F)" xfId="1446"/>
    <cellStyle name="_BQ-SHIBAURA SHEARING(Cancel)_BQ-Mech-PT.J.S.T. Indonesia (F)" xfId="1903"/>
    <cellStyle name="_BQ-SHIBAURA SHEARING(Cancel)_BQ-YPMI-CWF III" xfId="1833"/>
    <cellStyle name="_BQ-SHIBAURA SHEARING(Cancel)_BQ-YPMI-CWF III" xfId="1904"/>
    <cellStyle name="_BQ-SHIBAURA SHEARING_Bq-Mech-NAMICOH (Taisei)" xfId="1905"/>
    <cellStyle name="_BQ-SHIBAURA SHEARING_Bq-Mech-NAMICOH (Taisei)" xfId="1557"/>
    <cellStyle name="_BQ-SHIBAURA SHEARING_Bq-Mech-PT. MMC Metal No Discount" xfId="1906"/>
    <cellStyle name="_BQ-SHIBAURA SHEARING_Bq-Mech-PT. MMC Metal No Discount" xfId="1908"/>
    <cellStyle name="_BQ-SHIBAURA SHEARING_BQ-Mech-PT.J.S.T. Indonesia (F)" xfId="1911"/>
    <cellStyle name="_BQ-SHIBAURA SHEARING_BQ-Mech-PT.J.S.T. Indonesia (F)" xfId="1913"/>
    <cellStyle name="_BQ-SHIBAURA SHEARING_BQ-YPMI-CWF III" xfId="1914"/>
    <cellStyle name="_BQ-SHIBAURA SHEARING_BQ-YPMI-CWF III" xfId="1915"/>
    <cellStyle name="_Daf-04 AC" xfId="1916"/>
    <cellStyle name="_Daf-04 AC" xfId="1917"/>
    <cellStyle name="_Daf-04 AC 2" xfId="1918"/>
    <cellStyle name="_Daf-04 AC 2" xfId="1921"/>
    <cellStyle name="_Daf-04 AC 3" xfId="1922"/>
    <cellStyle name="_Daf-04 AC 3" xfId="1925"/>
    <cellStyle name="_Daf-04 AC 4" xfId="1926"/>
    <cellStyle name="_Daf-04 AC 4" xfId="1929"/>
    <cellStyle name="_Daf-04 AC 5" xfId="1281"/>
    <cellStyle name="_Daf-04 AC 5" xfId="1930"/>
    <cellStyle name="_Daf-04 AC 6" xfId="1931"/>
    <cellStyle name="_Daf-04 AC 6" xfId="458"/>
    <cellStyle name="_Daf-04 AC 7" xfId="1934"/>
    <cellStyle name="_Daf-04 AC 7" xfId="1937"/>
    <cellStyle name="_Expense" xfId="1938"/>
    <cellStyle name="_Expense" xfId="1939"/>
    <cellStyle name="_Expense_Bq-Mech-NAMICOH (Taisei)" xfId="349"/>
    <cellStyle name="_Expense_Bq-Mech-NAMICOH (Taisei)" xfId="1940"/>
    <cellStyle name="_Expense_Bq-Mech-PT. MMC Metal No Discount" xfId="1941"/>
    <cellStyle name="_Expense_Bq-Mech-PT. MMC Metal No Discount" xfId="1942"/>
    <cellStyle name="_Expense_BQ-Mech-PT.J.S.T. Indonesia (F)" xfId="1943"/>
    <cellStyle name="_Expense_BQ-Mech-PT.J.S.T. Indonesia (F)" xfId="1944"/>
    <cellStyle name="_Expense_BQ-YPMI-CWF III" xfId="1945"/>
    <cellStyle name="_Expense_BQ-YPMI-CWF III" xfId="1948"/>
    <cellStyle name="_Quo - STIS 22.05.09" xfId="1949"/>
    <cellStyle name="_Quo - STIS 22.05.09" xfId="1950"/>
    <cellStyle name="_sex" xfId="611"/>
    <cellStyle name="_sex" xfId="1953"/>
    <cellStyle name="_sex_b1.57.1417.2004(B)" xfId="1954"/>
    <cellStyle name="_sex_b1.57.1417.2004(B)" xfId="1955"/>
    <cellStyle name="_sex_b1.57.1417.2004(B)_Bq-M-23 August 2004" xfId="1366"/>
    <cellStyle name="_sex_b1.57.1417.2004(B)_Bq-M-23 August 2004" xfId="1956"/>
    <cellStyle name="_sex_b1.57.1417.2004(B)_Bq-M-23 August 2004_Bq-Mech-NAMICOH (Taisei)" xfId="1957"/>
    <cellStyle name="_sex_b1.57.1417.2004(B)_Bq-M-23 August 2004_Bq-Mech-NAMICOH (Taisei)" xfId="1958"/>
    <cellStyle name="_sex_b1.57.1417.2004(B)_Bq-M-23 August 2004_Bq-Mech-PT. MMC Metal No Discount" xfId="1961"/>
    <cellStyle name="_sex_b1.57.1417.2004(B)_Bq-M-23 August 2004_Bq-Mech-PT. MMC Metal No Discount" xfId="1962"/>
    <cellStyle name="_sex_b1.57.1417.2004(B)_Bq-M-23 August 2004_BQ-Mech-PT.J.S.T. Indonesia (F)" xfId="741"/>
    <cellStyle name="_sex_b1.57.1417.2004(B)_Bq-M-23 August 2004_BQ-Mech-PT.J.S.T. Indonesia (F)" xfId="1964"/>
    <cellStyle name="_sex_b1.57.1417.2004(B)_Bq-M-23 August 2004_BQ-YPMI-CWF III" xfId="1965"/>
    <cellStyle name="_sex_b1.57.1417.2004(B)_Bq-M-23 August 2004_BQ-YPMI-CWF III" xfId="1966"/>
    <cellStyle name="_sex_b1.57.1417.2004(B)_Bq-Mech-NAMICOH (Taisei)" xfId="1843"/>
    <cellStyle name="_sex_b1.57.1417.2004(B)_Bq-Mech-NAMICOH (Taisei)" xfId="1967"/>
    <cellStyle name="_sex_b1.57.1417.2004(B)_Bq-Mech-PT. MMC Metal No Discount" xfId="131"/>
    <cellStyle name="_sex_b1.57.1417.2004(B)_Bq-Mech-PT. MMC Metal No Discount" xfId="1971"/>
    <cellStyle name="_sex_b1.57.1417.2004(B)_BQ-Mech-PT.J.S.T. Indonesia (F)" xfId="1972"/>
    <cellStyle name="_sex_b1.57.1417.2004(B)_BQ-Mech-PT.J.S.T. Indonesia (F)" xfId="1973"/>
    <cellStyle name="_sex_b1.57.1417.2004(B)_BQ-YPMI-CWF III" xfId="1974"/>
    <cellStyle name="_sex_b1.57.1417.2004(B)_BQ-YPMI-CWF III" xfId="1689"/>
    <cellStyle name="_sex_Bq-M-23 August 2004" xfId="1975"/>
    <cellStyle name="_sex_Bq-M-23 August 2004" xfId="1976"/>
    <cellStyle name="_sex_Bq-M-23 August 2004_Bq-Mech-NAMICOH (Taisei)" xfId="1977"/>
    <cellStyle name="_sex_Bq-M-23 August 2004_Bq-Mech-NAMICOH (Taisei)" xfId="1978"/>
    <cellStyle name="_sex_Bq-M-23 August 2004_Bq-Mech-PT. MMC Metal No Discount" xfId="1979"/>
    <cellStyle name="_sex_Bq-M-23 August 2004_Bq-Mech-PT. MMC Metal No Discount" xfId="1980"/>
    <cellStyle name="_sex_Bq-M-23 August 2004_BQ-Mech-PT.J.S.T. Indonesia (F)" xfId="1982"/>
    <cellStyle name="_sex_Bq-M-23 August 2004_BQ-Mech-PT.J.S.T. Indonesia (F)" xfId="1983"/>
    <cellStyle name="_sex_Bq-M-23 August 2004_BQ-YPMI-CWF III" xfId="1985"/>
    <cellStyle name="_sex_Bq-M-23 August 2004_BQ-YPMI-CWF III" xfId="1986"/>
    <cellStyle name="_sex_Bq-Mech-NAMICOH (Taisei)" xfId="378"/>
    <cellStyle name="_sex_Bq-Mech-NAMICOH (Taisei)" xfId="1987"/>
    <cellStyle name="_sex_Bq-Mech-PT. MMC Metal No Discount" xfId="366"/>
    <cellStyle name="_sex_Bq-Mech-PT. MMC Metal No Discount" xfId="1988"/>
    <cellStyle name="_sex_BQ-Mech-PT.J.S.T. Indonesia (F)" xfId="373"/>
    <cellStyle name="_sex_BQ-Mech-PT.J.S.T. Indonesia (F)" xfId="1989"/>
    <cellStyle name="_sex_BQ-YPMI-CWF III" xfId="619"/>
    <cellStyle name="_sex_BQ-YPMI-CWF III" xfId="1990"/>
    <cellStyle name="¢è`" xfId="1991"/>
    <cellStyle name="æØè [0.00]_¥AÆ\ÆÚ" xfId="1992"/>
    <cellStyle name="æØè_¥AÆ\ÆÚ" xfId="1993"/>
    <cellStyle name="ÊÝ [0.00]_¥AÆ\ÆÚ" xfId="1994"/>
    <cellStyle name="ÊÝ_¥AÆ\ÆÚ" xfId="1995"/>
    <cellStyle name="ñ\¦" xfId="1247"/>
    <cellStyle name="W_¯æ\" xfId="1996"/>
    <cellStyle name="0,0_x000d__x000a_NA_x000d__x000a_" xfId="1999"/>
    <cellStyle name="¹éºÐÀ²_±âÅ¸" xfId="2001"/>
    <cellStyle name="20% - Accent1 2" xfId="2002"/>
    <cellStyle name="20% - Accent1 2 2" xfId="1656"/>
    <cellStyle name="20% - Accent1 2 3" xfId="2006"/>
    <cellStyle name="20% - Accent1 2 4" xfId="2007"/>
    <cellStyle name="20% - Accent1 2_REKAP" xfId="2008"/>
    <cellStyle name="20% - Accent2 2" xfId="1064"/>
    <cellStyle name="20% - Accent2 2 2" xfId="2009"/>
    <cellStyle name="20% - Accent2 2 3" xfId="2010"/>
    <cellStyle name="20% - Accent2 2 4" xfId="1158"/>
    <cellStyle name="20% - Accent2 2_REKAP" xfId="1139"/>
    <cellStyle name="20% - Accent3 2" xfId="2011"/>
    <cellStyle name="20% - Accent3 2 2" xfId="2015"/>
    <cellStyle name="20% - Accent3 2 3" xfId="921"/>
    <cellStyle name="20% - Accent3 2 4" xfId="2017"/>
    <cellStyle name="20% - Accent3 2_REKAP" xfId="2020"/>
    <cellStyle name="20% - Accent4 2" xfId="2021"/>
    <cellStyle name="20% - Accent4 2 2" xfId="2024"/>
    <cellStyle name="20% - Accent4 2 3" xfId="2025"/>
    <cellStyle name="20% - Accent4 2 4" xfId="2026"/>
    <cellStyle name="20% - Accent4 2_REKAP" xfId="2027"/>
    <cellStyle name="20% - Accent5 2" xfId="2028"/>
    <cellStyle name="20% - Accent5 2 2" xfId="2031"/>
    <cellStyle name="20% - Accent5 2 3" xfId="994"/>
    <cellStyle name="20% - Accent5 2 4" xfId="2032"/>
    <cellStyle name="20% - Accent5 2_REKAP" xfId="2034"/>
    <cellStyle name="20% - Accent6 2" xfId="2035"/>
    <cellStyle name="20% - Accent6 2 2" xfId="2039"/>
    <cellStyle name="20% - Accent6 2 3" xfId="2040"/>
    <cellStyle name="20% - Accent6 2 4" xfId="2042"/>
    <cellStyle name="20% - Accent6 2_REKAP" xfId="2043"/>
    <cellStyle name="3" xfId="2044"/>
    <cellStyle name="40% - Accent1 2" xfId="2045"/>
    <cellStyle name="40% - Accent1 2 2" xfId="2046"/>
    <cellStyle name="40% - Accent1 2 3" xfId="2047"/>
    <cellStyle name="40% - Accent1 2 4" xfId="2048"/>
    <cellStyle name="40% - Accent1 2_REKAP" xfId="2049"/>
    <cellStyle name="40% - Accent2 2" xfId="1131"/>
    <cellStyle name="40% - Accent2 2 2" xfId="1273"/>
    <cellStyle name="40% - Accent2 2 3" xfId="799"/>
    <cellStyle name="40% - Accent2 2 4" xfId="115"/>
    <cellStyle name="40% - Accent2 2_REKAP" xfId="1981"/>
    <cellStyle name="40% - Accent3 2" xfId="2051"/>
    <cellStyle name="40% - Accent3 2 2" xfId="2052"/>
    <cellStyle name="40% - Accent3 2 3" xfId="2053"/>
    <cellStyle name="40% - Accent3 2 4" xfId="2054"/>
    <cellStyle name="40% - Accent3 2_REKAP" xfId="2055"/>
    <cellStyle name="40% - Accent4 2" xfId="2056"/>
    <cellStyle name="40% - Accent4 2 2" xfId="2057"/>
    <cellStyle name="40% - Accent4 2 3" xfId="2058"/>
    <cellStyle name="40% - Accent4 2 4" xfId="2059"/>
    <cellStyle name="40% - Accent4 2_REKAP" xfId="976"/>
    <cellStyle name="40% - Accent5 2" xfId="2061"/>
    <cellStyle name="40% - Accent5 2 2" xfId="1863"/>
    <cellStyle name="40% - Accent5 2 3" xfId="2062"/>
    <cellStyle name="40% - Accent5 2 4" xfId="2063"/>
    <cellStyle name="40% - Accent5 2_REKAP" xfId="1728"/>
    <cellStyle name="40% - Accent6 2" xfId="2064"/>
    <cellStyle name="40% - Accent6 2 2" xfId="2065"/>
    <cellStyle name="40% - Accent6 2 3" xfId="2066"/>
    <cellStyle name="40% - Accent6 2 4" xfId="2068"/>
    <cellStyle name="40% - Accent6 2_REKAP" xfId="113"/>
    <cellStyle name="60% - Accent1 2" xfId="2069"/>
    <cellStyle name="60% - Accent2 2" xfId="2070"/>
    <cellStyle name="60% - Accent3 2" xfId="2071"/>
    <cellStyle name="60% - Accent4 2" xfId="2072"/>
    <cellStyle name="60% - Accent5 2" xfId="1670"/>
    <cellStyle name="60% - Accent6 2" xfId="2060"/>
    <cellStyle name="a" xfId="2073"/>
    <cellStyle name="a_BQ-AC" xfId="2074"/>
    <cellStyle name="a_BQ-FF-SU" xfId="1106"/>
    <cellStyle name="a_EE-3" xfId="720"/>
    <cellStyle name="a_EE-3_BQ-PLB-1 yoga" xfId="2075"/>
    <cellStyle name="a_REKAP" xfId="1896"/>
    <cellStyle name="A4 Small 210 x 297 mm" xfId="1600"/>
    <cellStyle name="Accent1 2" xfId="2076"/>
    <cellStyle name="Accent2 2" xfId="2078"/>
    <cellStyle name="Accent3 2" xfId="2079"/>
    <cellStyle name="Accent4 2" xfId="2080"/>
    <cellStyle name="Accent5 2" xfId="2082"/>
    <cellStyle name="Accent6 2" xfId="2083"/>
    <cellStyle name="adidia" xfId="2084"/>
    <cellStyle name="adidia3" xfId="2085"/>
    <cellStyle name="ÅëÈ­ [0]_±âÅ¸" xfId="2086"/>
    <cellStyle name="AeE­ [0]_INQUIRY ¿μ¾÷AßAø " xfId="1317"/>
    <cellStyle name="ÅëÈ­_±âÅ¸" xfId="2087"/>
    <cellStyle name="AeE­_INQUIRY ¿µ¾÷AßAø " xfId="2090"/>
    <cellStyle name="APPEAR" xfId="2091"/>
    <cellStyle name="args.style" xfId="983"/>
    <cellStyle name="Arial10" xfId="127"/>
    <cellStyle name="Arial10 10" xfId="252"/>
    <cellStyle name="Arial10 11" xfId="708"/>
    <cellStyle name="Arial10 12" xfId="122"/>
    <cellStyle name="Arial10 13" xfId="109"/>
    <cellStyle name="Arial10 2" xfId="2092"/>
    <cellStyle name="Arial10 3" xfId="163"/>
    <cellStyle name="Arial10 4" xfId="2093"/>
    <cellStyle name="Arial10 5" xfId="2095"/>
    <cellStyle name="Arial10 6" xfId="2096"/>
    <cellStyle name="Arial10 7" xfId="2097"/>
    <cellStyle name="Arial10 8" xfId="2098"/>
    <cellStyle name="Arial10 9" xfId="2099"/>
    <cellStyle name="ÄÞ¸¶ [0]_±âÅ¸" xfId="2100"/>
    <cellStyle name="AÞ¸¶ [0]_INQUIRY ¿?¾÷AßAø " xfId="2101"/>
    <cellStyle name="ÄÞ¸¶ [20]" xfId="1001"/>
    <cellStyle name="ÄÞ¸¶_±âÅ¸" xfId="41"/>
    <cellStyle name="AÞ¸¶_INQUIRY ¿?¾÷AßAø " xfId="2102"/>
    <cellStyle name="Bad 2" xfId="2103"/>
    <cellStyle name="Body" xfId="2104"/>
    <cellStyle name="bottom" xfId="2105"/>
    <cellStyle name="bottom 2" xfId="2107"/>
    <cellStyle name="bottom_REKAP" xfId="337"/>
    <cellStyle name="C?AØ_¿?¾÷CoE² " xfId="2109"/>
    <cellStyle name="Ç¥ÁØ_¿¬°£´©°è¿¹»ó" xfId="1487"/>
    <cellStyle name="C￥AØ_¿μ¾÷CoE² " xfId="2111"/>
    <cellStyle name="Calc Currency (0)" xfId="964"/>
    <cellStyle name="Calc Currency (2)" xfId="2112"/>
    <cellStyle name="Calc Percent (0)" xfId="2115"/>
    <cellStyle name="Calc Percent (1)" xfId="1033"/>
    <cellStyle name="Calc Percent (2)" xfId="2018"/>
    <cellStyle name="Calc Units (0)" xfId="2116"/>
    <cellStyle name="Calc Units (1)" xfId="565"/>
    <cellStyle name="Calc Units (2)" xfId="1502"/>
    <cellStyle name="Calculation 2" xfId="543"/>
    <cellStyle name="Change A&amp;ll" xfId="165"/>
    <cellStyle name="Check Cell 2" xfId="2117"/>
    <cellStyle name="Comma  - Style1" xfId="2118"/>
    <cellStyle name="Comma  - Style2" xfId="2119"/>
    <cellStyle name="Comma  - Style3" xfId="2120"/>
    <cellStyle name="Comma  - Style4" xfId="383"/>
    <cellStyle name="Comma  - Style5" xfId="241"/>
    <cellStyle name="Comma  - Style6" xfId="2121"/>
    <cellStyle name="Comma  - Style7" xfId="2122"/>
    <cellStyle name="Comma  - Style8" xfId="1541"/>
    <cellStyle name="Comma [0]" xfId="1" builtinId="6"/>
    <cellStyle name="Comma [0] 10" xfId="2123"/>
    <cellStyle name="Comma [0] 11" xfId="1518"/>
    <cellStyle name="Comma [0] 12" xfId="2126"/>
    <cellStyle name="Comma [0] 19" xfId="2128"/>
    <cellStyle name="Comma [0] 2" xfId="626"/>
    <cellStyle name="Comma [0] 2 10" xfId="554"/>
    <cellStyle name="Comma [0] 2 10 2" xfId="2129"/>
    <cellStyle name="Comma [0] 2 10 3" xfId="2130"/>
    <cellStyle name="Comma [0] 2 10 4" xfId="2131"/>
    <cellStyle name="Comma [0] 2 10 5" xfId="2132"/>
    <cellStyle name="Comma [0] 2 10 6" xfId="2133"/>
    <cellStyle name="Comma [0] 2 11" xfId="2134"/>
    <cellStyle name="Comma [0] 2 11 2" xfId="1636"/>
    <cellStyle name="Comma [0] 2 11 3" xfId="2135"/>
    <cellStyle name="Comma [0] 2 11 4" xfId="2136"/>
    <cellStyle name="Comma [0] 2 11 5" xfId="2138"/>
    <cellStyle name="Comma [0] 2 11 6" xfId="2140"/>
    <cellStyle name="Comma [0] 2 12" xfId="2142"/>
    <cellStyle name="Comma [0] 2 12 2" xfId="486"/>
    <cellStyle name="Comma [0] 2 12 3" xfId="2143"/>
    <cellStyle name="Comma [0] 2 12 4" xfId="2144"/>
    <cellStyle name="Comma [0] 2 12 5" xfId="2145"/>
    <cellStyle name="Comma [0] 2 12 6" xfId="706"/>
    <cellStyle name="Comma [0] 2 13" xfId="2148"/>
    <cellStyle name="Comma [0] 2 13 2" xfId="2149"/>
    <cellStyle name="Comma [0] 2 13 3" xfId="2150"/>
    <cellStyle name="Comma [0] 2 13 4" xfId="77"/>
    <cellStyle name="Comma [0] 2 13 5" xfId="2151"/>
    <cellStyle name="Comma [0] 2 13 6" xfId="2154"/>
    <cellStyle name="Comma [0] 2 14" xfId="2155"/>
    <cellStyle name="Comma [0] 2 14 2" xfId="2156"/>
    <cellStyle name="Comma [0] 2 14 3" xfId="2157"/>
    <cellStyle name="Comma [0] 2 14 4" xfId="2158"/>
    <cellStyle name="Comma [0] 2 14 5" xfId="2159"/>
    <cellStyle name="Comma [0] 2 14 6" xfId="2160"/>
    <cellStyle name="Comma [0] 2 15" xfId="2161"/>
    <cellStyle name="Comma [0] 2 16" xfId="2163"/>
    <cellStyle name="Comma [0] 2 17" xfId="1220"/>
    <cellStyle name="Comma [0] 2 18" xfId="2165"/>
    <cellStyle name="Comma [0] 2 19" xfId="1919"/>
    <cellStyle name="Comma [0] 2 2" xfId="2167"/>
    <cellStyle name="Comma [0] 2 2 10" xfId="1425"/>
    <cellStyle name="Comma [0] 2 2 11" xfId="1429"/>
    <cellStyle name="Comma [0] 2 2 12" xfId="1433"/>
    <cellStyle name="Comma [0] 2 2 13" xfId="2168"/>
    <cellStyle name="Comma [0] 2 2 14" xfId="2170"/>
    <cellStyle name="Comma [0] 2 2 15" xfId="2172"/>
    <cellStyle name="Comma [0] 2 2 16" xfId="2175"/>
    <cellStyle name="Comma [0] 2 2 17" xfId="2177"/>
    <cellStyle name="Comma [0] 2 2 18" xfId="2178"/>
    <cellStyle name="Comma [0] 2 2 19" xfId="1048"/>
    <cellStyle name="Comma [0] 2 2 2" xfId="777"/>
    <cellStyle name="Comma [0] 2 2 2 2" xfId="2179"/>
    <cellStyle name="Comma [0] 2 2 2 2 2" xfId="76"/>
    <cellStyle name="Comma [0] 2 2 2 2 3" xfId="2152"/>
    <cellStyle name="Comma [0] 2 2 2 3" xfId="2180"/>
    <cellStyle name="Comma [0] 2 2 2 4" xfId="2182"/>
    <cellStyle name="Comma [0] 2 2 2 5" xfId="2183"/>
    <cellStyle name="Comma [0] 2 2 2 6" xfId="2184"/>
    <cellStyle name="Comma [0] 2 2 2_BQ FACADE- REV 2" xfId="2185"/>
    <cellStyle name="Comma [0] 2 2 20" xfId="2173"/>
    <cellStyle name="Comma [0] 2 2 3" xfId="2187"/>
    <cellStyle name="Comma [0] 2 2 4" xfId="2188"/>
    <cellStyle name="Comma [0] 2 2 5" xfId="1888"/>
    <cellStyle name="Comma [0] 2 2 6" xfId="1053"/>
    <cellStyle name="Comma [0] 2 2 7" xfId="2189"/>
    <cellStyle name="Comma [0] 2 2 8" xfId="2190"/>
    <cellStyle name="Comma [0] 2 2 9" xfId="1725"/>
    <cellStyle name="Comma [0] 2 2_REKAP" xfId="806"/>
    <cellStyle name="Comma [0] 2 20" xfId="2162"/>
    <cellStyle name="Comma [0] 2 21" xfId="2164"/>
    <cellStyle name="Comma [0] 2 22" xfId="1221"/>
    <cellStyle name="Comma [0] 2 23" xfId="2166"/>
    <cellStyle name="Comma [0] 2 24" xfId="1920"/>
    <cellStyle name="Comma [0] 2 25" xfId="1923"/>
    <cellStyle name="Comma [0] 2 26" xfId="1927"/>
    <cellStyle name="Comma [0] 2 27" xfId="1282"/>
    <cellStyle name="Comma [0] 2 28" xfId="1932"/>
    <cellStyle name="Comma [0] 2 29" xfId="1935"/>
    <cellStyle name="Comma [0] 2 3" xfId="2191"/>
    <cellStyle name="Comma [0] 2 30" xfId="1924"/>
    <cellStyle name="Comma [0] 2 31" xfId="1928"/>
    <cellStyle name="Comma [0] 2 32" xfId="1283"/>
    <cellStyle name="Comma [0] 2 33" xfId="1933"/>
    <cellStyle name="Comma [0] 2 34" xfId="1936"/>
    <cellStyle name="Comma [0] 2 35" xfId="1419"/>
    <cellStyle name="Comma [0] 2 36" xfId="1422"/>
    <cellStyle name="Comma [0] 2 37" xfId="1257"/>
    <cellStyle name="Comma [0] 2 38" xfId="1426"/>
    <cellStyle name="Comma [0] 2 39" xfId="1430"/>
    <cellStyle name="Comma [0] 2 4" xfId="2192"/>
    <cellStyle name="Comma [0] 2 40" xfId="1420"/>
    <cellStyle name="Comma [0] 2 40 2" xfId="784"/>
    <cellStyle name="Comma [0] 2 40 3" xfId="2193"/>
    <cellStyle name="Comma [0] 2 40 4" xfId="441"/>
    <cellStyle name="Comma [0] 2 41" xfId="1423"/>
    <cellStyle name="Comma [0] 2 41 2" xfId="2194"/>
    <cellStyle name="Comma [0] 2 41 3" xfId="2195"/>
    <cellStyle name="Comma [0] 2 41 4" xfId="2196"/>
    <cellStyle name="Comma [0] 2 5" xfId="2197"/>
    <cellStyle name="Comma [0] 2 5 2" xfId="1623"/>
    <cellStyle name="Comma [0] 2 5 3" xfId="2198"/>
    <cellStyle name="Comma [0] 2 5 4" xfId="2199"/>
    <cellStyle name="Comma [0] 2 5 5" xfId="2200"/>
    <cellStyle name="Comma [0] 2 5 6" xfId="2201"/>
    <cellStyle name="Comma [0] 2 5_REKAP" xfId="2202"/>
    <cellStyle name="Comma [0] 2 6" xfId="2203"/>
    <cellStyle name="Comma [0] 2 6 2" xfId="2204"/>
    <cellStyle name="Comma [0] 2 6 3" xfId="2205"/>
    <cellStyle name="Comma [0] 2 6 4" xfId="2206"/>
    <cellStyle name="Comma [0] 2 6 5" xfId="2207"/>
    <cellStyle name="Comma [0] 2 6 6" xfId="2208"/>
    <cellStyle name="Comma [0] 2 7" xfId="2209"/>
    <cellStyle name="Comma [0] 2 7 2" xfId="858"/>
    <cellStyle name="Comma [0] 2 7 3" xfId="2210"/>
    <cellStyle name="Comma [0] 2 7 4" xfId="1847"/>
    <cellStyle name="Comma [0] 2 7 5" xfId="2211"/>
    <cellStyle name="Comma [0] 2 7 6" xfId="2212"/>
    <cellStyle name="Comma [0] 2 8" xfId="1262"/>
    <cellStyle name="Comma [0] 2 8 2" xfId="2213"/>
    <cellStyle name="Comma [0] 2 8 3" xfId="2216"/>
    <cellStyle name="Comma [0] 2 8 4" xfId="2218"/>
    <cellStyle name="Comma [0] 2 8 5" xfId="2220"/>
    <cellStyle name="Comma [0] 2 8 6" xfId="2221"/>
    <cellStyle name="Comma [0] 2 9" xfId="1267"/>
    <cellStyle name="Comma [0] 2 9 2" xfId="2222"/>
    <cellStyle name="Comma [0] 2 9 3" xfId="2224"/>
    <cellStyle name="Comma [0] 2 9 4" xfId="2225"/>
    <cellStyle name="Comma [0] 2 9 5" xfId="1587"/>
    <cellStyle name="Comma [0] 2 9 6" xfId="2227"/>
    <cellStyle name="Comma [0] 3" xfId="2228"/>
    <cellStyle name="Comma [0] 3 10" xfId="704"/>
    <cellStyle name="Comma [0] 3 11" xfId="2232"/>
    <cellStyle name="Comma [0] 3 2" xfId="884"/>
    <cellStyle name="Comma [0] 3 2 2" xfId="1834"/>
    <cellStyle name="Comma [0] 3 2 3" xfId="2233"/>
    <cellStyle name="Comma [0] 3 3" xfId="886"/>
    <cellStyle name="Comma [0] 3 4" xfId="361"/>
    <cellStyle name="Comma [0] 3 5" xfId="504"/>
    <cellStyle name="Comma [0] 3 6" xfId="889"/>
    <cellStyle name="Comma [0] 3 7" xfId="568"/>
    <cellStyle name="Comma [0] 3 8" xfId="2234"/>
    <cellStyle name="Comma [0] 3 9" xfId="839"/>
    <cellStyle name="Comma [0] 4" xfId="1371"/>
    <cellStyle name="Comma [0] 4 2" xfId="1875"/>
    <cellStyle name="Comma [0] 4 2 2" xfId="534"/>
    <cellStyle name="Comma [0] 4 3" xfId="2235"/>
    <cellStyle name="Comma [0] 4 4" xfId="2236"/>
    <cellStyle name="Comma [0] 5" xfId="1203"/>
    <cellStyle name="Comma [0] 5 2" xfId="141"/>
    <cellStyle name="Comma [0] 6" xfId="2237"/>
    <cellStyle name="Comma [0] 6 2" xfId="1525"/>
    <cellStyle name="Comma [0] 6 3" xfId="2241"/>
    <cellStyle name="Comma [0] 6 4" xfId="2242"/>
    <cellStyle name="Comma [0] 6_BoI Mekanikal elektrikal Hotel POP - BSD (C)" xfId="2243"/>
    <cellStyle name="Comma [0] 7" xfId="2244"/>
    <cellStyle name="Comma [0] 7 2" xfId="2247"/>
    <cellStyle name="Comma [0] 7 3" xfId="1005"/>
    <cellStyle name="Comma [0] 7 4" xfId="1007"/>
    <cellStyle name="Comma [0] 8" xfId="2248"/>
    <cellStyle name="Comma [0] 8 2" xfId="2251"/>
    <cellStyle name="Comma [0] 8 3" xfId="1146"/>
    <cellStyle name="Comma [0] 8 4" xfId="2252"/>
    <cellStyle name="Comma [0] 8 5" xfId="2253"/>
    <cellStyle name="Comma [0] 9" xfId="2255"/>
    <cellStyle name="Comma [00]" xfId="1664"/>
    <cellStyle name="Comma [2]" xfId="2258"/>
    <cellStyle name="Comma [3]" xfId="2260"/>
    <cellStyle name="Comma 0" xfId="2262"/>
    <cellStyle name="Comma 10" xfId="1187"/>
    <cellStyle name="Comma 10 2" xfId="2263"/>
    <cellStyle name="Comma 10 2 2" xfId="2264"/>
    <cellStyle name="Comma 10 3" xfId="303"/>
    <cellStyle name="Comma 10 4" xfId="1788"/>
    <cellStyle name="Comma 11" xfId="2265"/>
    <cellStyle name="Comma 11 10" xfId="2266"/>
    <cellStyle name="Comma 11 2" xfId="2267"/>
    <cellStyle name="Comma 11 3" xfId="448"/>
    <cellStyle name="Comma 11 4" xfId="2268"/>
    <cellStyle name="Comma 11 5" xfId="225"/>
    <cellStyle name="Comma 11 6" xfId="538"/>
    <cellStyle name="Comma 11 7" xfId="2269"/>
    <cellStyle name="Comma 11 8" xfId="2271"/>
    <cellStyle name="Comma 11 9" xfId="1543"/>
    <cellStyle name="Comma 11_REKAP" xfId="2273"/>
    <cellStyle name="Comma 12" xfId="2274"/>
    <cellStyle name="Comma 13" xfId="2276"/>
    <cellStyle name="Comma 14" xfId="2278"/>
    <cellStyle name="Comma 15" xfId="1959"/>
    <cellStyle name="Comma 18 2" xfId="2280"/>
    <cellStyle name="Comma 2" xfId="2281"/>
    <cellStyle name="Comma 2 10" xfId="2282"/>
    <cellStyle name="Comma 2 10 2" xfId="2283"/>
    <cellStyle name="Comma 2 10 3" xfId="2288"/>
    <cellStyle name="Comma 2 10 4" xfId="2291"/>
    <cellStyle name="Comma 2 10 5" xfId="2294"/>
    <cellStyle name="Comma 2 10 6" xfId="1310"/>
    <cellStyle name="Comma 2 11" xfId="1894"/>
    <cellStyle name="Comma 2 11 2" xfId="2296"/>
    <cellStyle name="Comma 2 11 3" xfId="2298"/>
    <cellStyle name="Comma 2 11 4" xfId="1179"/>
    <cellStyle name="Comma 2 11 5" xfId="2300"/>
    <cellStyle name="Comma 2 11 6" xfId="2301"/>
    <cellStyle name="Comma 2 12" xfId="2302"/>
    <cellStyle name="Comma 2 12 2" xfId="1681"/>
    <cellStyle name="Comma 2 12 3" xfId="2303"/>
    <cellStyle name="Comma 2 12 4" xfId="2305"/>
    <cellStyle name="Comma 2 12 5" xfId="2307"/>
    <cellStyle name="Comma 2 12 6" xfId="2308"/>
    <cellStyle name="Comma 2 13" xfId="2309"/>
    <cellStyle name="Comma 2 13 2" xfId="2310"/>
    <cellStyle name="Comma 2 13 3" xfId="2312"/>
    <cellStyle name="Comma 2 13 4" xfId="2314"/>
    <cellStyle name="Comma 2 13 5" xfId="1097"/>
    <cellStyle name="Comma 2 13 6" xfId="2316"/>
    <cellStyle name="Comma 2 14" xfId="2317"/>
    <cellStyle name="Comma 2 14 2" xfId="2318"/>
    <cellStyle name="Comma 2 14 3" xfId="2319"/>
    <cellStyle name="Comma 2 14 4" xfId="2320"/>
    <cellStyle name="Comma 2 14 5" xfId="2321"/>
    <cellStyle name="Comma 2 14 6" xfId="526"/>
    <cellStyle name="Comma 2 15" xfId="209"/>
    <cellStyle name="Comma 2 16" xfId="1997"/>
    <cellStyle name="Comma 2 17" xfId="2323"/>
    <cellStyle name="Comma 2 18" xfId="2325"/>
    <cellStyle name="Comma 2 19" xfId="2327"/>
    <cellStyle name="Comma 2 2" xfId="1258"/>
    <cellStyle name="Comma 2 2 10" xfId="369"/>
    <cellStyle name="Comma 2 2 11" xfId="2329"/>
    <cellStyle name="Comma 2 2 12" xfId="2330"/>
    <cellStyle name="Comma 2 2 13" xfId="2331"/>
    <cellStyle name="Comma 2 2 14" xfId="2332"/>
    <cellStyle name="Comma 2 2 15" xfId="2259"/>
    <cellStyle name="Comma 2 2 16" xfId="1411"/>
    <cellStyle name="Comma 2 2 17" xfId="466"/>
    <cellStyle name="Comma 2 2 18" xfId="277"/>
    <cellStyle name="Comma 2 2 19" xfId="2333"/>
    <cellStyle name="Comma 2 2 2" xfId="2335"/>
    <cellStyle name="Comma 2 2 2 2" xfId="780"/>
    <cellStyle name="Comma 2 2 2 3" xfId="586"/>
    <cellStyle name="Comma 2 2 2 4" xfId="2336"/>
    <cellStyle name="Comma 2 2 2 5" xfId="2337"/>
    <cellStyle name="Comma 2 2 2 6" xfId="2338"/>
    <cellStyle name="Comma 2 2 2_BQ FACADE- REV 2" xfId="2339"/>
    <cellStyle name="Comma 2 2 3" xfId="2341"/>
    <cellStyle name="Comma 2 2 4" xfId="2342"/>
    <cellStyle name="Comma 2 2 5" xfId="2343"/>
    <cellStyle name="Comma 2 2 6" xfId="1897"/>
    <cellStyle name="Comma 2 2 7" xfId="2344"/>
    <cellStyle name="Comma 2 2 8" xfId="696"/>
    <cellStyle name="Comma 2 2 9" xfId="2036"/>
    <cellStyle name="Comma 2 20" xfId="208"/>
    <cellStyle name="Comma 2 21" xfId="1998"/>
    <cellStyle name="Comma 2 22" xfId="2324"/>
    <cellStyle name="Comma 2 23" xfId="2326"/>
    <cellStyle name="Comma 2 24" xfId="2328"/>
    <cellStyle name="Comma 2 25" xfId="2345"/>
    <cellStyle name="Comma 2 26" xfId="2347"/>
    <cellStyle name="Comma 2 27" xfId="2349"/>
    <cellStyle name="Comma 2 28" xfId="1550"/>
    <cellStyle name="Comma 2 29" xfId="1194"/>
    <cellStyle name="Comma 2 3" xfId="1427"/>
    <cellStyle name="Comma 2 3 2" xfId="2351"/>
    <cellStyle name="Comma 2 3 3" xfId="1946"/>
    <cellStyle name="Comma 2 3 4" xfId="2353"/>
    <cellStyle name="Comma 2 3 5" xfId="627"/>
    <cellStyle name="Comma 2 3 6" xfId="2229"/>
    <cellStyle name="Comma 2 3 7" xfId="1372"/>
    <cellStyle name="Comma 2 3 8" xfId="1204"/>
    <cellStyle name="Comma 2 30" xfId="2346"/>
    <cellStyle name="Comma 2 31" xfId="2348"/>
    <cellStyle name="Comma 2 32" xfId="2350"/>
    <cellStyle name="Comma 2 33" xfId="1551"/>
    <cellStyle name="Comma 2 34" xfId="1195"/>
    <cellStyle name="Comma 2 35" xfId="2355"/>
    <cellStyle name="Comma 2 36" xfId="2358"/>
    <cellStyle name="Comma 2 37" xfId="2214"/>
    <cellStyle name="Comma 2 38" xfId="2217"/>
    <cellStyle name="Comma 2 39" xfId="2219"/>
    <cellStyle name="Comma 2 4" xfId="1431"/>
    <cellStyle name="Comma 2 40" xfId="2356"/>
    <cellStyle name="Comma 2 40 2" xfId="2361"/>
    <cellStyle name="Comma 2 40 3" xfId="2362"/>
    <cellStyle name="Comma 2 40 4" xfId="269"/>
    <cellStyle name="Comma 2 41" xfId="2359"/>
    <cellStyle name="Comma 2 41 2" xfId="211"/>
    <cellStyle name="Comma 2 41 3" xfId="2363"/>
    <cellStyle name="Comma 2 41 4" xfId="2364"/>
    <cellStyle name="Comma 2 5" xfId="1434"/>
    <cellStyle name="Comma 2 5 2" xfId="1968"/>
    <cellStyle name="Comma 2 5 3" xfId="2365"/>
    <cellStyle name="Comma 2 5 4" xfId="2368"/>
    <cellStyle name="Comma 2 5 5" xfId="283"/>
    <cellStyle name="Comma 2 5 6" xfId="2371"/>
    <cellStyle name="Comma 2 6" xfId="2169"/>
    <cellStyle name="Comma 2 6 2" xfId="2373"/>
    <cellStyle name="Comma 2 6 3" xfId="2376"/>
    <cellStyle name="Comma 2 6 4" xfId="854"/>
    <cellStyle name="Comma 2 6 5" xfId="215"/>
    <cellStyle name="Comma 2 6 6" xfId="2379"/>
    <cellStyle name="Comma 2 7" xfId="2171"/>
    <cellStyle name="Comma 2 7 2" xfId="387"/>
    <cellStyle name="Comma 2 7 3" xfId="2380"/>
    <cellStyle name="Comma 2 7 4" xfId="2382"/>
    <cellStyle name="Comma 2 7 5" xfId="355"/>
    <cellStyle name="Comma 2 7 6" xfId="2384"/>
    <cellStyle name="Comma 2 8" xfId="2174"/>
    <cellStyle name="Comma 2 8 2" xfId="2385"/>
    <cellStyle name="Comma 2 8 3" xfId="1581"/>
    <cellStyle name="Comma 2 8 4" xfId="2387"/>
    <cellStyle name="Comma 2 8 5" xfId="1407"/>
    <cellStyle name="Comma 2 8 6" xfId="2000"/>
    <cellStyle name="Comma 2 9" xfId="2176"/>
    <cellStyle name="Comma 2 9 2" xfId="2389"/>
    <cellStyle name="Comma 2 9 3" xfId="2391"/>
    <cellStyle name="Comma 2 9 4" xfId="2393"/>
    <cellStyle name="Comma 2 9 5" xfId="2395"/>
    <cellStyle name="Comma 2 9 6" xfId="2397"/>
    <cellStyle name="Comma 2_444BQAC." xfId="1793"/>
    <cellStyle name="Comma 3" xfId="1378"/>
    <cellStyle name="Comma 3 10" xfId="655"/>
    <cellStyle name="Comma 3 10 2" xfId="2398"/>
    <cellStyle name="Comma 3 10 3" xfId="2399"/>
    <cellStyle name="Comma 3 10 4" xfId="548"/>
    <cellStyle name="Comma 3 10 5" xfId="339"/>
    <cellStyle name="Comma 3 10 6" xfId="736"/>
    <cellStyle name="Comma 3 11" xfId="967"/>
    <cellStyle name="Comma 3 11 2" xfId="2275"/>
    <cellStyle name="Comma 3 11 3" xfId="2277"/>
    <cellStyle name="Comma 3 11 4" xfId="2279"/>
    <cellStyle name="Comma 3 11 5" xfId="1960"/>
    <cellStyle name="Comma 3 11 6" xfId="774"/>
    <cellStyle name="Comma 3 12" xfId="148"/>
    <cellStyle name="Comma 3 12 2" xfId="2400"/>
    <cellStyle name="Comma 3 12 3" xfId="2401"/>
    <cellStyle name="Comma 3 12 4" xfId="2402"/>
    <cellStyle name="Comma 3 12 5" xfId="2403"/>
    <cellStyle name="Comma 3 12 6" xfId="2404"/>
    <cellStyle name="Comma 3 13" xfId="971"/>
    <cellStyle name="Comma 3 13 2" xfId="2405"/>
    <cellStyle name="Comma 3 13 3" xfId="2406"/>
    <cellStyle name="Comma 3 13 4" xfId="2407"/>
    <cellStyle name="Comma 3 13 5" xfId="2408"/>
    <cellStyle name="Comma 3 13 6" xfId="2409"/>
    <cellStyle name="Comma 3 14" xfId="974"/>
    <cellStyle name="Comma 3 14 2" xfId="2410"/>
    <cellStyle name="Comma 3 14 3" xfId="2411"/>
    <cellStyle name="Comma 3 14 4" xfId="687"/>
    <cellStyle name="Comma 3 14 5" xfId="2412"/>
    <cellStyle name="Comma 3 14 6" xfId="2413"/>
    <cellStyle name="Comma 3 15" xfId="2414"/>
    <cellStyle name="Comma 3 15 2" xfId="2416"/>
    <cellStyle name="Comma 3 15 3" xfId="2003"/>
    <cellStyle name="Comma 3 15 4" xfId="2418"/>
    <cellStyle name="Comma 3 15 5" xfId="2420"/>
    <cellStyle name="Comma 3 15 6" xfId="2422"/>
    <cellStyle name="Comma 3 16" xfId="2424"/>
    <cellStyle name="Comma 3 16 2" xfId="2426"/>
    <cellStyle name="Comma 3 16 3" xfId="1065"/>
    <cellStyle name="Comma 3 16 4" xfId="2429"/>
    <cellStyle name="Comma 3 16 5" xfId="2432"/>
    <cellStyle name="Comma 3 16 6" xfId="2435"/>
    <cellStyle name="Comma 3 17" xfId="1720"/>
    <cellStyle name="Comma 3 17 2" xfId="2438"/>
    <cellStyle name="Comma 3 17 3" xfId="2012"/>
    <cellStyle name="Comma 3 17 4" xfId="2440"/>
    <cellStyle name="Comma 3 17 5" xfId="1182"/>
    <cellStyle name="Comma 3 17 6" xfId="2442"/>
    <cellStyle name="Comma 3 18" xfId="2444"/>
    <cellStyle name="Comma 3 18 2" xfId="2446"/>
    <cellStyle name="Comma 3 18 3" xfId="2022"/>
    <cellStyle name="Comma 3 18 4" xfId="2448"/>
    <cellStyle name="Comma 3 18 5" xfId="2451"/>
    <cellStyle name="Comma 3 18 6" xfId="2453"/>
    <cellStyle name="Comma 3 19" xfId="2455"/>
    <cellStyle name="Comma 3 19 2" xfId="674"/>
    <cellStyle name="Comma 3 19 3" xfId="2029"/>
    <cellStyle name="Comma 3 19 4" xfId="2457"/>
    <cellStyle name="Comma 3 19 5" xfId="2459"/>
    <cellStyle name="Comma 3 19 6" xfId="2461"/>
    <cellStyle name="Comma 3 2" xfId="2463"/>
    <cellStyle name="Comma 3 2 2" xfId="293"/>
    <cellStyle name="Comma 3 2 3" xfId="575"/>
    <cellStyle name="Comma 3 20" xfId="2415"/>
    <cellStyle name="Comma 3 20 2" xfId="2417"/>
    <cellStyle name="Comma 3 20 3" xfId="2004"/>
    <cellStyle name="Comma 3 20 4" xfId="2419"/>
    <cellStyle name="Comma 3 20 5" xfId="2421"/>
    <cellStyle name="Comma 3 20 6" xfId="2423"/>
    <cellStyle name="Comma 3 21" xfId="2425"/>
    <cellStyle name="Comma 3 21 2" xfId="2427"/>
    <cellStyle name="Comma 3 21 3" xfId="1066"/>
    <cellStyle name="Comma 3 21 4" xfId="2430"/>
    <cellStyle name="Comma 3 21 5" xfId="2433"/>
    <cellStyle name="Comma 3 21 6" xfId="2436"/>
    <cellStyle name="Comma 3 22" xfId="1721"/>
    <cellStyle name="Comma 3 22 2" xfId="2439"/>
    <cellStyle name="Comma 3 22 3" xfId="2013"/>
    <cellStyle name="Comma 3 22 4" xfId="2441"/>
    <cellStyle name="Comma 3 22 5" xfId="1183"/>
    <cellStyle name="Comma 3 22 6" xfId="2443"/>
    <cellStyle name="Comma 3 23" xfId="2445"/>
    <cellStyle name="Comma 3 23 2" xfId="2447"/>
    <cellStyle name="Comma 3 23 3" xfId="2023"/>
    <cellStyle name="Comma 3 23 4" xfId="2449"/>
    <cellStyle name="Comma 3 23 5" xfId="2452"/>
    <cellStyle name="Comma 3 23 6" xfId="2454"/>
    <cellStyle name="Comma 3 24" xfId="2456"/>
    <cellStyle name="Comma 3 24 2" xfId="675"/>
    <cellStyle name="Comma 3 24 3" xfId="2030"/>
    <cellStyle name="Comma 3 24 4" xfId="2458"/>
    <cellStyle name="Comma 3 24 5" xfId="2460"/>
    <cellStyle name="Comma 3 24 6" xfId="2462"/>
    <cellStyle name="Comma 3 25" xfId="2464"/>
    <cellStyle name="Comma 3 25 2" xfId="697"/>
    <cellStyle name="Comma 3 25 3" xfId="2037"/>
    <cellStyle name="Comma 3 25 4" xfId="1493"/>
    <cellStyle name="Comma 3 25 5" xfId="2466"/>
    <cellStyle name="Comma 3 25 6" xfId="2468"/>
    <cellStyle name="Comma 3 26" xfId="2470"/>
    <cellStyle name="Comma 3 26 2" xfId="1205"/>
    <cellStyle name="Comma 3 26 3" xfId="2238"/>
    <cellStyle name="Comma 3 26 4" xfId="2245"/>
    <cellStyle name="Comma 3 26 5" xfId="2249"/>
    <cellStyle name="Comma 3 26 6" xfId="2256"/>
    <cellStyle name="Comma 3 27" xfId="120"/>
    <cellStyle name="Comma 3 27 2" xfId="2472"/>
    <cellStyle name="Comma 3 27 3" xfId="2475"/>
    <cellStyle name="Comma 3 27 4" xfId="2478"/>
    <cellStyle name="Comma 3 27 5" xfId="2481"/>
    <cellStyle name="Comma 3 27 6" xfId="2484"/>
    <cellStyle name="Comma 3 28" xfId="112"/>
    <cellStyle name="Comma 3 28 2" xfId="2486"/>
    <cellStyle name="Comma 3 28 3" xfId="1650"/>
    <cellStyle name="Comma 3 28 4" xfId="2488"/>
    <cellStyle name="Comma 3 28 5" xfId="40"/>
    <cellStyle name="Comma 3 28 6" xfId="1043"/>
    <cellStyle name="Comma 3 29" xfId="2490"/>
    <cellStyle name="Comma 3 29 2" xfId="2492"/>
    <cellStyle name="Comma 3 29 3" xfId="157"/>
    <cellStyle name="Comma 3 29 4" xfId="2494"/>
    <cellStyle name="Comma 3 29 5" xfId="417"/>
    <cellStyle name="Comma 3 29 6" xfId="2496"/>
    <cellStyle name="Comma 3 3" xfId="463"/>
    <cellStyle name="Comma 3 30" xfId="2465"/>
    <cellStyle name="Comma 3 30 2" xfId="698"/>
    <cellStyle name="Comma 3 30 3" xfId="2038"/>
    <cellStyle name="Comma 3 30 4" xfId="1494"/>
    <cellStyle name="Comma 3 30 5" xfId="2467"/>
    <cellStyle name="Comma 3 30 6" xfId="2469"/>
    <cellStyle name="Comma 3 31" xfId="2471"/>
    <cellStyle name="Comma 3 31 2" xfId="1206"/>
    <cellStyle name="Comma 3 31 3" xfId="2239"/>
    <cellStyle name="Comma 3 31 4" xfId="2246"/>
    <cellStyle name="Comma 3 31 5" xfId="2250"/>
    <cellStyle name="Comma 3 31 6" xfId="2257"/>
    <cellStyle name="Comma 3 32" xfId="119"/>
    <cellStyle name="Comma 3 32 2" xfId="2473"/>
    <cellStyle name="Comma 3 32 3" xfId="2476"/>
    <cellStyle name="Comma 3 32 4" xfId="2479"/>
    <cellStyle name="Comma 3 32 5" xfId="2482"/>
    <cellStyle name="Comma 3 32 6" xfId="2485"/>
    <cellStyle name="Comma 3 33" xfId="111"/>
    <cellStyle name="Comma 3 33 2" xfId="2487"/>
    <cellStyle name="Comma 3 33 3" xfId="1651"/>
    <cellStyle name="Comma 3 33 4" xfId="2489"/>
    <cellStyle name="Comma 3 33 5" xfId="39"/>
    <cellStyle name="Comma 3 33 6" xfId="1044"/>
    <cellStyle name="Comma 3 34" xfId="2491"/>
    <cellStyle name="Comma 3 34 2" xfId="2493"/>
    <cellStyle name="Comma 3 34 3" xfId="156"/>
    <cellStyle name="Comma 3 34 4" xfId="2495"/>
    <cellStyle name="Comma 3 34 5" xfId="416"/>
    <cellStyle name="Comma 3 34 6" xfId="2497"/>
    <cellStyle name="Comma 3 35" xfId="2498"/>
    <cellStyle name="Comma 3 35 2" xfId="2500"/>
    <cellStyle name="Comma 3 35 3" xfId="2502"/>
    <cellStyle name="Comma 3 35 4" xfId="2504"/>
    <cellStyle name="Comma 3 35 5" xfId="2506"/>
    <cellStyle name="Comma 3 35 6" xfId="2507"/>
    <cellStyle name="Comma 3 36" xfId="997"/>
    <cellStyle name="Comma 3 36 2" xfId="2508"/>
    <cellStyle name="Comma 3 36 3" xfId="2509"/>
    <cellStyle name="Comma 3 36 4" xfId="2510"/>
    <cellStyle name="Comma 3 36 5" xfId="2511"/>
    <cellStyle name="Comma 3 36 6" xfId="2512"/>
    <cellStyle name="Comma 3 37" xfId="2513"/>
    <cellStyle name="Comma 3 37 2" xfId="2514"/>
    <cellStyle name="Comma 3 37 3" xfId="2515"/>
    <cellStyle name="Comma 3 37 4" xfId="2516"/>
    <cellStyle name="Comma 3 37 5" xfId="869"/>
    <cellStyle name="Comma 3 37 6" xfId="2517"/>
    <cellStyle name="Comma 3 38" xfId="2518"/>
    <cellStyle name="Comma 3 38 2" xfId="2519"/>
    <cellStyle name="Comma 3 38 3" xfId="2520"/>
    <cellStyle name="Comma 3 38 4" xfId="2521"/>
    <cellStyle name="Comma 3 39" xfId="2522"/>
    <cellStyle name="Comma 3 39 2" xfId="2523"/>
    <cellStyle name="Comma 3 39 3" xfId="2526"/>
    <cellStyle name="Comma 3 39 4" xfId="2529"/>
    <cellStyle name="Comma 3 4" xfId="2532"/>
    <cellStyle name="Comma 3 4 10" xfId="2533"/>
    <cellStyle name="Comma 3 4 11" xfId="2534"/>
    <cellStyle name="Comma 3 4 2" xfId="2124"/>
    <cellStyle name="Comma 3 4 3" xfId="1519"/>
    <cellStyle name="Comma 3 4 4" xfId="2127"/>
    <cellStyle name="Comma 3 4 5" xfId="2340"/>
    <cellStyle name="Comma 3 4 6" xfId="2535"/>
    <cellStyle name="Comma 3 4 7" xfId="1448"/>
    <cellStyle name="Comma 3 4 8" xfId="1140"/>
    <cellStyle name="Comma 3 4 9" xfId="2536"/>
    <cellStyle name="Comma 3 40" xfId="2499"/>
    <cellStyle name="Comma 3 40 2" xfId="2501"/>
    <cellStyle name="Comma 3 40 3" xfId="2503"/>
    <cellStyle name="Comma 3 40 4" xfId="2505"/>
    <cellStyle name="Comma 3 5" xfId="2537"/>
    <cellStyle name="Comma 3 5 10" xfId="2538"/>
    <cellStyle name="Comma 3 5 11" xfId="2540"/>
    <cellStyle name="Comma 3 5 2" xfId="1614"/>
    <cellStyle name="Comma 3 5 3" xfId="1616"/>
    <cellStyle name="Comma 3 5 4" xfId="1324"/>
    <cellStyle name="Comma 3 5 5" xfId="2542"/>
    <cellStyle name="Comma 3 5 6" xfId="2543"/>
    <cellStyle name="Comma 3 5 7" xfId="1254"/>
    <cellStyle name="Comma 3 5 8" xfId="2544"/>
    <cellStyle name="Comma 3 5 9" xfId="2545"/>
    <cellStyle name="Comma 3 6" xfId="2546"/>
    <cellStyle name="Comma 3 6 10" xfId="2547"/>
    <cellStyle name="Comma 3 6 11" xfId="2548"/>
    <cellStyle name="Comma 3 6 2" xfId="1837"/>
    <cellStyle name="Comma 3 6 3" xfId="2549"/>
    <cellStyle name="Comma 3 6 4" xfId="2284"/>
    <cellStyle name="Comma 3 6 5" xfId="2289"/>
    <cellStyle name="Comma 3 6 6" xfId="2292"/>
    <cellStyle name="Comma 3 6 7" xfId="2295"/>
    <cellStyle name="Comma 3 6 8" xfId="1311"/>
    <cellStyle name="Comma 3 6 9" xfId="2551"/>
    <cellStyle name="Comma 3 7" xfId="898"/>
    <cellStyle name="Comma 3 7 2" xfId="2553"/>
    <cellStyle name="Comma 3 7 3" xfId="129"/>
    <cellStyle name="Comma 3 7 4" xfId="2297"/>
    <cellStyle name="Comma 3 7 5" xfId="2299"/>
    <cellStyle name="Comma 3 7 6" xfId="1180"/>
    <cellStyle name="Comma 3 8" xfId="2554"/>
    <cellStyle name="Comma 3 8 2" xfId="2555"/>
    <cellStyle name="Comma 3 8 3" xfId="2556"/>
    <cellStyle name="Comma 3 8 4" xfId="1682"/>
    <cellStyle name="Comma 3 8 5" xfId="2304"/>
    <cellStyle name="Comma 3 8 6" xfId="2306"/>
    <cellStyle name="Comma 3 9" xfId="2557"/>
    <cellStyle name="Comma 3 9 2" xfId="2558"/>
    <cellStyle name="Comma 3 9 3" xfId="2559"/>
    <cellStyle name="Comma 3 9 4" xfId="2311"/>
    <cellStyle name="Comma 3 9 5" xfId="2313"/>
    <cellStyle name="Comma 3 9 6" xfId="2315"/>
    <cellStyle name="Comma 4" xfId="2562"/>
    <cellStyle name="Comma 4 10" xfId="134"/>
    <cellStyle name="Comma 4 11" xfId="2564"/>
    <cellStyle name="Comma 4 2" xfId="2565"/>
    <cellStyle name="Comma 4 2 2" xfId="2566"/>
    <cellStyle name="Comma 4 2 3" xfId="2567"/>
    <cellStyle name="Comma 4 3" xfId="2569"/>
    <cellStyle name="Comma 4 4" xfId="2570"/>
    <cellStyle name="Comma 4 5" xfId="2571"/>
    <cellStyle name="Comma 4 6" xfId="2572"/>
    <cellStyle name="Comma 4 7" xfId="2573"/>
    <cellStyle name="Comma 4 8" xfId="2575"/>
    <cellStyle name="Comma 4 9" xfId="2576"/>
    <cellStyle name="Comma 5" xfId="2577"/>
    <cellStyle name="Comma 5 2" xfId="2579"/>
    <cellStyle name="Comma 5 3" xfId="2580"/>
    <cellStyle name="Comma 5 4" xfId="460"/>
    <cellStyle name="Comma 6" xfId="2581"/>
    <cellStyle name="Comma 7" xfId="1440"/>
    <cellStyle name="Comma 7 2" xfId="2583"/>
    <cellStyle name="Comma 7 3" xfId="2584"/>
    <cellStyle name="Comma 7 4" xfId="684"/>
    <cellStyle name="Comma 7 5" xfId="2585"/>
    <cellStyle name="Comma 7 6" xfId="2586"/>
    <cellStyle name="Comma 8" xfId="2587"/>
    <cellStyle name="Comma 8 2" xfId="2589"/>
    <cellStyle name="Comma 8 3" xfId="2590"/>
    <cellStyle name="Comma 8 4" xfId="2591"/>
    <cellStyle name="Comma 8 5" xfId="2592"/>
    <cellStyle name="Comma 8 6" xfId="2593"/>
    <cellStyle name="Comma 9" xfId="2125"/>
    <cellStyle name="Comma 9 2" xfId="2594"/>
    <cellStyle name="Comma 9 3" xfId="2595"/>
    <cellStyle name="Comma 9 4" xfId="2596"/>
    <cellStyle name="Comma 9 5" xfId="2597"/>
    <cellStyle name="Comma 9 6" xfId="2598"/>
    <cellStyle name="Comma0" xfId="1386"/>
    <cellStyle name="Comma0 10" xfId="1482"/>
    <cellStyle name="Comma0 11" xfId="1485"/>
    <cellStyle name="Comma0 12" xfId="1474"/>
    <cellStyle name="Comma0 13" xfId="1488"/>
    <cellStyle name="Comma0 2" xfId="2599"/>
    <cellStyle name="Comma0 3" xfId="2600"/>
    <cellStyle name="Comma0 4" xfId="2601"/>
    <cellStyle name="Comma0 5" xfId="2602"/>
    <cellStyle name="Comma0 6" xfId="2374"/>
    <cellStyle name="Comma0 7" xfId="2377"/>
    <cellStyle name="Comma0 8" xfId="855"/>
    <cellStyle name="Comma0 9" xfId="214"/>
    <cellStyle name="Comma0_2.Elektrikal  Price" xfId="1883"/>
    <cellStyle name="Copied" xfId="411"/>
    <cellStyle name="Copied 2" xfId="1853"/>
    <cellStyle name="curensy(0)" xfId="391"/>
    <cellStyle name="Currency (0.00)" xfId="2604"/>
    <cellStyle name="Currency (0.00) 2" xfId="2605"/>
    <cellStyle name="Currency (0.00) 3" xfId="2606"/>
    <cellStyle name="Currency (0.00) 4" xfId="2608"/>
    <cellStyle name="Currency (0.00) 5" xfId="2610"/>
    <cellStyle name="Currency (0.00) 6" xfId="2612"/>
    <cellStyle name="Currency (0.00) 7" xfId="1031"/>
    <cellStyle name="Currency [0] 2" xfId="1878"/>
    <cellStyle name="Currency [00]" xfId="2613"/>
    <cellStyle name="Currency 2" xfId="2614"/>
    <cellStyle name="currency(0)" xfId="2615"/>
    <cellStyle name="Currency0" xfId="2616"/>
    <cellStyle name="Currency0 10" xfId="2617"/>
    <cellStyle name="Currency0 11" xfId="1215"/>
    <cellStyle name="Currency0 12" xfId="2619"/>
    <cellStyle name="Currency0 13" xfId="2621"/>
    <cellStyle name="Currency0 2" xfId="2624"/>
    <cellStyle name="Currency0 3" xfId="2627"/>
    <cellStyle name="Currency0 4" xfId="2630"/>
    <cellStyle name="Currency0 5" xfId="1838"/>
    <cellStyle name="Currency0 6" xfId="2550"/>
    <cellStyle name="Currency0 7" xfId="2285"/>
    <cellStyle name="Currency0 8" xfId="2290"/>
    <cellStyle name="Currency0 9" xfId="2293"/>
    <cellStyle name="Currency0_2.Elektrikal  Price" xfId="2633"/>
    <cellStyle name="custom" xfId="2014"/>
    <cellStyle name="Custom - Style8" xfId="2634"/>
    <cellStyle name="Data   - Style2" xfId="2635"/>
    <cellStyle name="DATE" xfId="2636"/>
    <cellStyle name="Date 10" xfId="2637"/>
    <cellStyle name="Date 11" xfId="2638"/>
    <cellStyle name="Date 12" xfId="2639"/>
    <cellStyle name="DATE 2" xfId="2640"/>
    <cellStyle name="DATE 3" xfId="2077"/>
    <cellStyle name="Date 4" xfId="1392"/>
    <cellStyle name="Date 5" xfId="1059"/>
    <cellStyle name="Date 6" xfId="1394"/>
    <cellStyle name="Date 7" xfId="1396"/>
    <cellStyle name="Date 8" xfId="1398"/>
    <cellStyle name="Date 9" xfId="1400"/>
    <cellStyle name="Date Short" xfId="2181"/>
    <cellStyle name="Date_02.170309 BQ ME Mcd Bona(VAC)" xfId="1240"/>
    <cellStyle name="date1" xfId="2641"/>
    <cellStyle name="date1 2" xfId="1269"/>
    <cellStyle name="Description" xfId="2642"/>
    <cellStyle name="Dezimal [0]_laroux" xfId="2644"/>
    <cellStyle name="Dezimal_laroux" xfId="1015"/>
    <cellStyle name="DUA" xfId="2645"/>
    <cellStyle name="DUA 2" xfId="2648"/>
    <cellStyle name="Enter Currency (0)" xfId="908"/>
    <cellStyle name="Enter Currency (2)" xfId="2649"/>
    <cellStyle name="Enter Units (0)" xfId="2650"/>
    <cellStyle name="Enter Units (1)" xfId="1144"/>
    <cellStyle name="Enter Units (2)" xfId="2651"/>
    <cellStyle name="Entered" xfId="1803"/>
    <cellStyle name="Entered 2" xfId="2652"/>
    <cellStyle name="Euro" xfId="2653"/>
    <cellStyle name="Euro 10" xfId="760"/>
    <cellStyle name="Euro 11" xfId="764"/>
    <cellStyle name="Euro 12" xfId="766"/>
    <cellStyle name="Euro 13" xfId="768"/>
    <cellStyle name="Euro 2" xfId="2656"/>
    <cellStyle name="Euro 3" xfId="2657"/>
    <cellStyle name="Euro 4" xfId="2658"/>
    <cellStyle name="Euro 5" xfId="2659"/>
    <cellStyle name="Euro 6" xfId="1289"/>
    <cellStyle name="Euro 7" xfId="2660"/>
    <cellStyle name="Euro 8" xfId="1643"/>
    <cellStyle name="Euro 9" xfId="160"/>
    <cellStyle name="Explanatory Text 2" xfId="1658"/>
    <cellStyle name="f" xfId="2661"/>
    <cellStyle name="ƒ" xfId="2662"/>
    <cellStyle name="ƒ 2" xfId="2664"/>
    <cellStyle name="ƒ 3" xfId="2665"/>
    <cellStyle name="ƒ_444BQAC." xfId="978"/>
    <cellStyle name="ƒ_444BQAC. 2" xfId="1558"/>
    <cellStyle name="ƒ_444BQAC. 3" xfId="2428"/>
    <cellStyle name="ƒ_444BQAC. 4" xfId="1067"/>
    <cellStyle name="ƒ_444BQAC. 5" xfId="2431"/>
    <cellStyle name="ƒ_444BQAC. 6" xfId="2434"/>
    <cellStyle name="ƒ_444BQAC. 7" xfId="2437"/>
    <cellStyle name="ƒ_ALTERNATIF - I KBI (Kyoraku Blow molding)" xfId="2667"/>
    <cellStyle name="ƒ_ALTERNATIF - I KBI (Kyoraku Blow molding)_Bq-Mech-NAMICOH (Taisei)" xfId="2668"/>
    <cellStyle name="ƒ_ALTERNATIF - I KBI (Kyoraku Blow molding)_Bq-Mech-PT. MMC Metal No Discount" xfId="2669"/>
    <cellStyle name="ƒ_ALTERNATIF - I KBI (Kyoraku Blow molding)_BQ-Mech-PT.J.S.T. Indonesia (F)" xfId="2671"/>
    <cellStyle name="ƒ_ALTERNATIF - I KBI (Kyoraku Blow molding)_BQ-YPMI-CWF III" xfId="2672"/>
    <cellStyle name="ƒ_BQ Elek dep  Agama (Mr.In)" xfId="2673"/>
    <cellStyle name="ƒ_BQ Fire Alarm" xfId="2674"/>
    <cellStyle name="ƒ_BQ- Grand Royal Panhegar R2" xfId="2675"/>
    <cellStyle name="ƒ_BQ- Grand Royal Panhegar R3" xfId="786"/>
    <cellStyle name="ƒ_BQ- Grand Royal Panhegar R4" xfId="2676"/>
    <cellStyle name="ƒ_BQ ME Depag 04,2,2009" xfId="842"/>
    <cellStyle name="ƒ_BQ PVMI Cooling Tunnel Improvement" xfId="2677"/>
    <cellStyle name="ƒ_BQ PVMI Cooling Tunnel Improvement 2" xfId="2678"/>
    <cellStyle name="ƒ_BQ PVMI Cooling Tunnel Improvement 3" xfId="2679"/>
    <cellStyle name="ƒ_BQ PVMI Cooling Tunnel Improvement 4" xfId="2680"/>
    <cellStyle name="ƒ_BQ PVMI Cooling Tunnel Improvement 5" xfId="2682"/>
    <cellStyle name="ƒ_BQ PVMI Cooling Tunnel Improvement 6" xfId="2683"/>
    <cellStyle name="ƒ_BQ PVMI Cooling Tunnel Improvement 7" xfId="2684"/>
    <cellStyle name="ƒ_BQ-E" xfId="2286"/>
    <cellStyle name="ƒ_BQ-E_Bq-M-23 August 2004" xfId="835"/>
    <cellStyle name="ƒ_BQ-E_Bq-M-23 August 2004_Bq-Mech-NAMICOH (Taisei)" xfId="2685"/>
    <cellStyle name="ƒ_BQ-E_Bq-M-23 August 2004_Bq-Mech-PT. MMC Metal No Discount" xfId="2686"/>
    <cellStyle name="ƒ_BQ-E_Bq-M-23 August 2004_BQ-Mech-PT.J.S.T. Indonesia (F)" xfId="2687"/>
    <cellStyle name="ƒ_BQ-E_Bq-M-23 August 2004_BQ-YPMI-CWF III" xfId="2005"/>
    <cellStyle name="ƒ_BQ-E_Bq-Mech-NAMICOH (Taisei)" xfId="44"/>
    <cellStyle name="ƒ_BQ-E_Bq-Mech-PT. MMC Metal No Discount" xfId="2689"/>
    <cellStyle name="ƒ_BQ-E_BQ-Mech-PT.J.S.T. Indonesia (F)" xfId="2690"/>
    <cellStyle name="ƒ_BQ-E_BQ-YPMI-CWF III" xfId="2691"/>
    <cellStyle name="ƒ_BQ-elec-kiic4(D) " xfId="947"/>
    <cellStyle name="ƒ_BQ-elec-kiic4(D) _Bq-Mech-NAMICOH (Taisei)" xfId="1767"/>
    <cellStyle name="ƒ_BQ-elec-kiic4(D) _Bq-Mech-PT. MMC Metal No Discount" xfId="2693"/>
    <cellStyle name="ƒ_BQ-elec-kiic4(D) _BQ-Mech-PT.J.S.T. Indonesia (F)" xfId="2694"/>
    <cellStyle name="ƒ_BQ-elec-kiic4(D) _BQ-YPMI-CWF III" xfId="1505"/>
    <cellStyle name="ƒ_BQ-Mech-PT.J.S.T. Indonesia (F)" xfId="2666"/>
    <cellStyle name="ƒ_BQ-Moric-Elec (A)" xfId="2696"/>
    <cellStyle name="ƒ_BQ-Moric-Elec (A)_Bq-Mech-NAMICOH (Taisei)" xfId="2697"/>
    <cellStyle name="ƒ_BQ-Moric-Elec (A)_Bq-Mech-PT. MMC Metal No Discount" xfId="2698"/>
    <cellStyle name="ƒ_BQ-Moric-Elec (A)_BQ-Mech-PT.J.S.T. Indonesia (F)" xfId="2699"/>
    <cellStyle name="ƒ_BQ-Moric-Elec (A)_BQ-YPMI-CWF III" xfId="2702"/>
    <cellStyle name="ƒ_BQ-SHIBAURA SHEARING" xfId="2703"/>
    <cellStyle name="ƒ_BQ-SHIBAURA SHEARING(Cancel)" xfId="2706"/>
    <cellStyle name="ƒ_BQ-SHIBAURA SHEARING(Cancel)_Bq-Mech-NAMICOH (Taisei)" xfId="1127"/>
    <cellStyle name="ƒ_BQ-SHIBAURA SHEARING(Cancel)_Bq-Mech-PT. MMC Metal No Discount" xfId="2707"/>
    <cellStyle name="ƒ_BQ-SHIBAURA SHEARING(Cancel)_BQ-Mech-PT.J.S.T. Indonesia (F)" xfId="34"/>
    <cellStyle name="ƒ_BQ-SHIBAURA SHEARING(Cancel)_BQ-YPMI-CWF III" xfId="155"/>
    <cellStyle name="ƒ_BQ-SHIBAURA SHEARING_Bq-Mech-NAMICOH (Taisei)" xfId="2708"/>
    <cellStyle name="ƒ_BQ-SHIBAURA SHEARING_Bq-Mech-PT. MMC Metal No Discount" xfId="2709"/>
    <cellStyle name="ƒ_BQ-SHIBAURA SHEARING_BQ-Mech-PT.J.S.T. Indonesia (F)" xfId="583"/>
    <cellStyle name="ƒ_BQ-SHIBAURA SHEARING_BQ-YPMI-CWF III" xfId="1530"/>
    <cellStyle name="ƒ_Daf-04 AC" xfId="2450"/>
    <cellStyle name="ƒ_Daf-04 AC 2" xfId="2710"/>
    <cellStyle name="ƒ_Daf-04 AC 3" xfId="1154"/>
    <cellStyle name="ƒ_Daf-04 AC 4" xfId="2711"/>
    <cellStyle name="ƒ_Daf-04 AC 5" xfId="2712"/>
    <cellStyle name="ƒ_Daf-04 AC 6" xfId="2713"/>
    <cellStyle name="ƒ_Daf-04 AC 7" xfId="1755"/>
    <cellStyle name="ƒ_Expense" xfId="2714"/>
    <cellStyle name="ƒ_Expense_Bq-Mech-NAMICOH (Taisei)" xfId="2715"/>
    <cellStyle name="ƒ_Expense_Bq-Mech-PT. MMC Metal No Discount" xfId="2716"/>
    <cellStyle name="ƒ_Expense_BQ-Mech-PT.J.S.T. Indonesia (F)" xfId="944"/>
    <cellStyle name="ƒ_Expense_BQ-YPMI-CWF III" xfId="2717"/>
    <cellStyle name="ƒ_Quo - STIS 22.05.09" xfId="202"/>
    <cellStyle name="ƒ_sex" xfId="2719"/>
    <cellStyle name="ƒ_sex_b1.57.1417.2004(B)" xfId="2720"/>
    <cellStyle name="ƒ_sex_b1.57.1417.2004(B)_Bq-M-23 August 2004" xfId="2721"/>
    <cellStyle name="ƒ_sex_b1.57.1417.2004(B)_Bq-M-23 August 2004_Bq-Mech-NAMICOH (Taisei)" xfId="2081"/>
    <cellStyle name="ƒ_sex_b1.57.1417.2004(B)_Bq-M-23 August 2004_Bq-Mech-PT. MMC Metal No Discount" xfId="1885"/>
    <cellStyle name="ƒ_sex_b1.57.1417.2004(B)_Bq-M-23 August 2004_BQ-Mech-PT.J.S.T. Indonesia (F)" xfId="2722"/>
    <cellStyle name="ƒ_sex_b1.57.1417.2004(B)_Bq-M-23 August 2004_BQ-YPMI-CWF III" xfId="2723"/>
    <cellStyle name="ƒ_sex_b1.57.1417.2004(B)_Bq-Mech-NAMICOH (Taisei)" xfId="138"/>
    <cellStyle name="ƒ_sex_b1.57.1417.2004(B)_Bq-Mech-PT. MMC Metal No Discount" xfId="2724"/>
    <cellStyle name="ƒ_sex_b1.57.1417.2004(B)_BQ-Mech-PT.J.S.T. Indonesia (F)" xfId="2725"/>
    <cellStyle name="ƒ_sex_b1.57.1417.2004(B)_BQ-YPMI-CWF III" xfId="2726"/>
    <cellStyle name="ƒ_sex_Bq-M-23 August 2004" xfId="2727"/>
    <cellStyle name="ƒ_sex_Bq-M-23 August 2004_Bq-Mech-NAMICOH (Taisei)" xfId="2728"/>
    <cellStyle name="ƒ_sex_Bq-M-23 August 2004_Bq-Mech-PT. MMC Metal No Discount" xfId="2729"/>
    <cellStyle name="ƒ_sex_Bq-M-23 August 2004_BQ-Mech-PT.J.S.T. Indonesia (F)" xfId="1241"/>
    <cellStyle name="ƒ_sex_Bq-M-23 August 2004_BQ-YPMI-CWF III" xfId="2643"/>
    <cellStyle name="ƒ_sex_Bq-Mech-NAMICOH (Taisei)" xfId="467"/>
    <cellStyle name="ƒ_sex_Bq-Mech-PT. MMC Metal No Discount" xfId="2730"/>
    <cellStyle name="ƒ_sex_BQ-Mech-PT.J.S.T. Indonesia (F)" xfId="2731"/>
    <cellStyle name="ƒ_sex_BQ-YPMI-CWF III" xfId="2732"/>
    <cellStyle name="F2" xfId="2733"/>
    <cellStyle name="F2 2" xfId="2734"/>
    <cellStyle name="F2 3" xfId="2695"/>
    <cellStyle name="F2_REKAP" xfId="1100"/>
    <cellStyle name="F3" xfId="2016"/>
    <cellStyle name="F3 2" xfId="1596"/>
    <cellStyle name="F3 3" xfId="2735"/>
    <cellStyle name="F3_REKAP" xfId="38"/>
    <cellStyle name="F4" xfId="922"/>
    <cellStyle name="F4 2" xfId="2736"/>
    <cellStyle name="F4 3" xfId="2737"/>
    <cellStyle name="F4_REKAP" xfId="2738"/>
    <cellStyle name="F5" xfId="2019"/>
    <cellStyle name="F5 2" xfId="2739"/>
    <cellStyle name="F5 3" xfId="2740"/>
    <cellStyle name="F5_REKAP" xfId="2741"/>
    <cellStyle name="F6" xfId="2742"/>
    <cellStyle name="F6 2" xfId="2743"/>
    <cellStyle name="F6 3" xfId="2744"/>
    <cellStyle name="F6_REKAP" xfId="2745"/>
    <cellStyle name="F7" xfId="2746"/>
    <cellStyle name="F7 2" xfId="2747"/>
    <cellStyle name="F7 3" xfId="948"/>
    <cellStyle name="F7_REKAP" xfId="2748"/>
    <cellStyle name="F8" xfId="2749"/>
    <cellStyle name="F8 2" xfId="751"/>
    <cellStyle name="F8 3" xfId="2750"/>
    <cellStyle name="F8_REKAP" xfId="2751"/>
    <cellStyle name="Fixed" xfId="2752"/>
    <cellStyle name="Fixed 10" xfId="905"/>
    <cellStyle name="Fixed 11" xfId="2753"/>
    <cellStyle name="Fixed 12" xfId="1871"/>
    <cellStyle name="Fixed 13" xfId="358"/>
    <cellStyle name="Fixed 2" xfId="2754"/>
    <cellStyle name="Fixed 3" xfId="2755"/>
    <cellStyle name="Fixed 4" xfId="2756"/>
    <cellStyle name="Fixed 5" xfId="51"/>
    <cellStyle name="Fixed 6" xfId="17"/>
    <cellStyle name="Fixed 7" xfId="2757"/>
    <cellStyle name="Fixed 8" xfId="2758"/>
    <cellStyle name="Fixed 9" xfId="2759"/>
    <cellStyle name="Fixed_2.Elektrikal  Price" xfId="2760"/>
    <cellStyle name="ƒnƒCƒp[ƒŠƒ“ƒN" xfId="2761"/>
    <cellStyle name="Good 2" xfId="892"/>
    <cellStyle name="Grey" xfId="2762"/>
    <cellStyle name="Grey 2" xfId="323"/>
    <cellStyle name="GTT%" xfId="2763"/>
    <cellStyle name="GTT% 10" xfId="2764"/>
    <cellStyle name="GTT% 11" xfId="2765"/>
    <cellStyle name="GTT% 12" xfId="2766"/>
    <cellStyle name="GTT% 13" xfId="2767"/>
    <cellStyle name="GTT% 2" xfId="2768"/>
    <cellStyle name="GTT% 3" xfId="2769"/>
    <cellStyle name="GTT% 4" xfId="2770"/>
    <cellStyle name="GTT% 5" xfId="829"/>
    <cellStyle name="GTT% 6" xfId="2771"/>
    <cellStyle name="GTT% 7" xfId="2772"/>
    <cellStyle name="GTT% 8" xfId="1016"/>
    <cellStyle name="GTT% 9" xfId="2773"/>
    <cellStyle name="GTT%_REKAP" xfId="457"/>
    <cellStyle name="HEADER" xfId="2774"/>
    <cellStyle name="Header - Style1" xfId="775"/>
    <cellStyle name="Header1" xfId="2775"/>
    <cellStyle name="Header2" xfId="1763"/>
    <cellStyle name="Heading" xfId="2776"/>
    <cellStyle name="Heading 1 2" xfId="1238"/>
    <cellStyle name="Heading 2 2" xfId="2777"/>
    <cellStyle name="Heading 3 2" xfId="2778"/>
    <cellStyle name="Heading 4 2" xfId="2779"/>
    <cellStyle name="Heading1" xfId="2780"/>
    <cellStyle name="Heading1 1" xfId="1196"/>
    <cellStyle name="Heading1 2" xfId="2357"/>
    <cellStyle name="Heading1 3" xfId="2360"/>
    <cellStyle name="Heading1_REKAP" xfId="2782"/>
    <cellStyle name="Heading2" xfId="218"/>
    <cellStyle name="Heading2 2" xfId="1640"/>
    <cellStyle name="Heading2 3" xfId="2783"/>
    <cellStyle name="Heading2_REKAP" xfId="2784"/>
    <cellStyle name="HEADINGS" xfId="2785"/>
    <cellStyle name="HEADINGSTOP" xfId="979"/>
    <cellStyle name="HIDE" xfId="2786"/>
    <cellStyle name="Hyperlink 2" xfId="2787"/>
    <cellStyle name="Input [yellow]" xfId="2788"/>
    <cellStyle name="Input [yellow] 2" xfId="2789"/>
    <cellStyle name="Input 2" xfId="2094"/>
    <cellStyle name="Labels - Style3" xfId="2790"/>
    <cellStyle name="Link Currency (0)" xfId="2568"/>
    <cellStyle name="Link Currency (2)" xfId="2791"/>
    <cellStyle name="Link Units (0)" xfId="262"/>
    <cellStyle name="Link Units (1)" xfId="2146"/>
    <cellStyle name="Link Units (2)" xfId="2792"/>
    <cellStyle name="Linked Cell 2" xfId="2793"/>
    <cellStyle name="m" xfId="2794"/>
    <cellStyle name="m_REKAP" xfId="2795"/>
    <cellStyle name="MARK" xfId="2796"/>
    <cellStyle name="Millares [0]_elec" xfId="2797"/>
    <cellStyle name="Millares_elec" xfId="2798"/>
    <cellStyle name="Milliers [0]_AR1194" xfId="83"/>
    <cellStyle name="Milliers_AR1194" xfId="1744"/>
    <cellStyle name="Monétaire [0]_AR1194" xfId="2799"/>
    <cellStyle name="Monétaire_AR1194" xfId="1806"/>
    <cellStyle name="Neutral 2" xfId="2800"/>
    <cellStyle name="New Times Roman" xfId="2801"/>
    <cellStyle name="no dec" xfId="2041"/>
    <cellStyle name="no dec 2" xfId="2802"/>
    <cellStyle name="Normal" xfId="0" builtinId="0"/>
    <cellStyle name="Normal - Style1" xfId="86"/>
    <cellStyle name="Normal - Style2" xfId="92"/>
    <cellStyle name="Normal - Style3" xfId="93"/>
    <cellStyle name="Normal - Style4" xfId="2804"/>
    <cellStyle name="Normal - Style5" xfId="167"/>
    <cellStyle name="Normal - Style6" xfId="1019"/>
    <cellStyle name="Normal - Style7" xfId="1742"/>
    <cellStyle name="Normal - Style8" xfId="2805"/>
    <cellStyle name="Normal 10" xfId="2806"/>
    <cellStyle name="Normal 10 2" xfId="2809"/>
    <cellStyle name="Normal 10 3" xfId="2810"/>
    <cellStyle name="Normal 10 4" xfId="2811"/>
    <cellStyle name="Normal 10 5" xfId="2812"/>
    <cellStyle name="Normal 10 6" xfId="2813"/>
    <cellStyle name="Normal 11" xfId="959"/>
    <cellStyle name="Normal 11 2" xfId="1437"/>
    <cellStyle name="Normal 11 3" xfId="371"/>
    <cellStyle name="Normal 11 4" xfId="2814"/>
    <cellStyle name="Normal 11 5" xfId="2815"/>
    <cellStyle name="Normal 11 6" xfId="1864"/>
    <cellStyle name="Normal 12" xfId="403"/>
    <cellStyle name="Normal 12 2" xfId="2816"/>
    <cellStyle name="Normal 12 3" xfId="63"/>
    <cellStyle name="Normal 12 4" xfId="2817"/>
    <cellStyle name="Normal 12 5" xfId="2818"/>
    <cellStyle name="Normal 12 6" xfId="2819"/>
    <cellStyle name="Normal 13" xfId="2820"/>
    <cellStyle name="Normal 14" xfId="2823"/>
    <cellStyle name="Normal 14 2" xfId="984"/>
    <cellStyle name="Normal 14 3" xfId="535"/>
    <cellStyle name="Normal 14 4" xfId="986"/>
    <cellStyle name="Normal 15 2" xfId="2607"/>
    <cellStyle name="Normal 15 3" xfId="2609"/>
    <cellStyle name="Normal 15 4" xfId="2611"/>
    <cellStyle name="Normal 16" xfId="2560"/>
    <cellStyle name="Normal 16 2" xfId="501"/>
    <cellStyle name="Normal 16 3" xfId="2826"/>
    <cellStyle name="Normal 16 4" xfId="2827"/>
    <cellStyle name="Normal 2" xfId="2622"/>
    <cellStyle name="Normal 2 10" xfId="1326"/>
    <cellStyle name="Normal 2 10 2" xfId="2828"/>
    <cellStyle name="Normal 2 10 3" xfId="2831"/>
    <cellStyle name="Normal 2 10 4" xfId="1778"/>
    <cellStyle name="Normal 2 10 5" xfId="2835"/>
    <cellStyle name="Normal 2 10 6" xfId="2836"/>
    <cellStyle name="Normal 2 11" xfId="2837"/>
    <cellStyle name="Normal 2 11 2" xfId="2838"/>
    <cellStyle name="Normal 2 11 3" xfId="1291"/>
    <cellStyle name="Normal 2 11 4" xfId="2841"/>
    <cellStyle name="Normal 2 11 5" xfId="1174"/>
    <cellStyle name="Normal 2 11 6" xfId="2844"/>
    <cellStyle name="Normal 2 12" xfId="2845"/>
    <cellStyle name="Normal 2 13" xfId="2846"/>
    <cellStyle name="Normal 2 14" xfId="2847"/>
    <cellStyle name="Normal 2 15" xfId="481"/>
    <cellStyle name="Normal 2 16" xfId="664"/>
    <cellStyle name="Normal 2 17" xfId="314"/>
    <cellStyle name="Normal 2 18" xfId="642"/>
    <cellStyle name="Normal 2 19" xfId="631"/>
    <cellStyle name="Normal 2 2" xfId="2670"/>
    <cellStyle name="Normal 2 2 10" xfId="107"/>
    <cellStyle name="Normal 2 2 11" xfId="2848"/>
    <cellStyle name="Normal 2 2 2" xfId="393"/>
    <cellStyle name="Normal 2 2 2 2" xfId="847"/>
    <cellStyle name="Normal 2 2 2 3" xfId="2850"/>
    <cellStyle name="Normal 2 2 2 4" xfId="2851"/>
    <cellStyle name="Normal 2 2 2 5" xfId="2852"/>
    <cellStyle name="Normal 2 2 2 6" xfId="2853"/>
    <cellStyle name="Normal 2 2 2_Bill of Quantity ME Hotel POP - Air port" xfId="2855"/>
    <cellStyle name="Normal 2 2 3" xfId="2352"/>
    <cellStyle name="Normal 2 2 4" xfId="1947"/>
    <cellStyle name="Normal 2 2 5" xfId="2354"/>
    <cellStyle name="Normal 2 2 6" xfId="628"/>
    <cellStyle name="Normal 2 2 7" xfId="2230"/>
    <cellStyle name="Normal 2 2 8" xfId="1373"/>
    <cellStyle name="Normal 2 2 9" xfId="1207"/>
    <cellStyle name="Normal 2 2_BOI ELEKTRIKAL + ELEKTRONIK GOLDEN PALM MATARAM 532012" xfId="2856"/>
    <cellStyle name="Normal 2 20" xfId="482"/>
    <cellStyle name="Normal 2 21" xfId="665"/>
    <cellStyle name="Normal 2 22" xfId="313"/>
    <cellStyle name="Normal 2 23" xfId="643"/>
    <cellStyle name="Normal 2 24" xfId="632"/>
    <cellStyle name="Normal 2 25" xfId="471"/>
    <cellStyle name="Normal 2 26" xfId="2857"/>
    <cellStyle name="Normal 2 27" xfId="2859"/>
    <cellStyle name="Normal 2 28" xfId="2861"/>
    <cellStyle name="Normal 2 29" xfId="2863"/>
    <cellStyle name="Normal 2 3" xfId="1648"/>
    <cellStyle name="Normal 2 3 2" xfId="2618"/>
    <cellStyle name="Normal 2 3 3" xfId="1216"/>
    <cellStyle name="Normal 2 3 4" xfId="2620"/>
    <cellStyle name="Normal 2 3 5" xfId="2623"/>
    <cellStyle name="Normal 2 3 6" xfId="2865"/>
    <cellStyle name="Normal 2 3_Bill of Quantity ME Hotel POP - Air port" xfId="2867"/>
    <cellStyle name="Normal 2 30" xfId="472"/>
    <cellStyle name="Normal 2 31" xfId="2858"/>
    <cellStyle name="Normal 2 32" xfId="2860"/>
    <cellStyle name="Normal 2 33" xfId="2862"/>
    <cellStyle name="Normal 2 34" xfId="2864"/>
    <cellStyle name="Normal 2 35" xfId="2868"/>
    <cellStyle name="Normal 2 36" xfId="2870"/>
    <cellStyle name="Normal 2 37" xfId="2871"/>
    <cellStyle name="Normal 2 38" xfId="1150"/>
    <cellStyle name="Normal 2 39" xfId="2872"/>
    <cellStyle name="Normal 2 4" xfId="2873"/>
    <cellStyle name="Normal 2 4 2" xfId="2875"/>
    <cellStyle name="Normal 2 4 3" xfId="1969"/>
    <cellStyle name="Normal 2 4 4" xfId="2366"/>
    <cellStyle name="Normal 2 4 5" xfId="2369"/>
    <cellStyle name="Normal 2 4 6" xfId="282"/>
    <cellStyle name="Normal 2 40" xfId="2869"/>
    <cellStyle name="Normal 2 5" xfId="2878"/>
    <cellStyle name="Normal 2 5 2" xfId="2603"/>
    <cellStyle name="Normal 2 5 3" xfId="2375"/>
    <cellStyle name="Normal 2 5 4" xfId="2378"/>
    <cellStyle name="Normal 2 5 5" xfId="856"/>
    <cellStyle name="Normal 2 5 6" xfId="213"/>
    <cellStyle name="Normal 2 5_Bill of Quantity ME Hotel POP - Air port" xfId="2879"/>
    <cellStyle name="Normal 2 6" xfId="915"/>
    <cellStyle name="Normal 2 6 2" xfId="335"/>
    <cellStyle name="Normal 2 6 3" xfId="386"/>
    <cellStyle name="Normal 2 6 4" xfId="2381"/>
    <cellStyle name="Normal 2 6 5" xfId="2383"/>
    <cellStyle name="Normal 2 6 6" xfId="354"/>
    <cellStyle name="Normal 2 6_Bill of Quantity ME Hotel POP - Air port" xfId="12"/>
    <cellStyle name="Normal 2 7" xfId="2880"/>
    <cellStyle name="Normal 2 7 2" xfId="1673"/>
    <cellStyle name="Normal 2 7 3" xfId="2386"/>
    <cellStyle name="Normal 2 7 4" xfId="1582"/>
    <cellStyle name="Normal 2 7 5" xfId="2388"/>
    <cellStyle name="Normal 2 7 6" xfId="1408"/>
    <cellStyle name="Normal 2 7_Bill of Quantity ME Hotel POP - Air port" xfId="2240"/>
    <cellStyle name="Normal 2 8" xfId="2882"/>
    <cellStyle name="Normal 2 8 2" xfId="1729"/>
    <cellStyle name="Normal 2 8 3" xfId="2390"/>
    <cellStyle name="Normal 2 8 4" xfId="2392"/>
    <cellStyle name="Normal 2 8 5" xfId="2394"/>
    <cellStyle name="Normal 2 8 6" xfId="2396"/>
    <cellStyle name="Normal 2 8_Bill of Quantity ME Hotel POP - Air port" xfId="1632"/>
    <cellStyle name="Normal 2 9" xfId="2883"/>
    <cellStyle name="Normal 2 9 2" xfId="1752"/>
    <cellStyle name="Normal 2 9 3" xfId="2884"/>
    <cellStyle name="Normal 2 9 4" xfId="2885"/>
    <cellStyle name="Normal 2 9 5" xfId="2886"/>
    <cellStyle name="Normal 2 9 6" xfId="2887"/>
    <cellStyle name="Normal 2 9_Bill of Quantity ME Hotel POP - Air port" xfId="4"/>
    <cellStyle name="Normal 2_444BQAC." xfId="2888"/>
    <cellStyle name="Normal 21" xfId="2561"/>
    <cellStyle name="Normal 3" xfId="2866"/>
    <cellStyle name="Normal 3 2" xfId="1703"/>
    <cellStyle name="Normal 3 2 10" xfId="2889"/>
    <cellStyle name="Normal 3 2 11" xfId="1963"/>
    <cellStyle name="Normal 3 2 12" xfId="2890"/>
    <cellStyle name="Normal 3 2 13" xfId="2891"/>
    <cellStyle name="Normal 3 2 14" xfId="2892"/>
    <cellStyle name="Normal 3 2 15" xfId="2893"/>
    <cellStyle name="Normal 3 2 16" xfId="2895"/>
    <cellStyle name="Normal 3 2 17" xfId="221"/>
    <cellStyle name="Normal 3 2 18" xfId="1774"/>
    <cellStyle name="Normal 3 2 19" xfId="2897"/>
    <cellStyle name="Normal 3 2 2" xfId="2899"/>
    <cellStyle name="Normal 3 2 2 2" xfId="15"/>
    <cellStyle name="Normal 3 2 2 3" xfId="2901"/>
    <cellStyle name="Normal 3 2 2 4" xfId="2902"/>
    <cellStyle name="Normal 3 2 2 5" xfId="2903"/>
    <cellStyle name="Normal 3 2 2 6" xfId="196"/>
    <cellStyle name="Normal 3 2 20" xfId="2894"/>
    <cellStyle name="Normal 3 2 21" xfId="2896"/>
    <cellStyle name="Normal 3 2 22" xfId="220"/>
    <cellStyle name="Normal 3 2 23" xfId="1775"/>
    <cellStyle name="Normal 3 2 24" xfId="2898"/>
    <cellStyle name="Normal 3 2 25" xfId="1357"/>
    <cellStyle name="Normal 3 2 26" xfId="2904"/>
    <cellStyle name="Normal 3 2 27" xfId="2906"/>
    <cellStyle name="Normal 3 2 28" xfId="912"/>
    <cellStyle name="Normal 3 2 29" xfId="2704"/>
    <cellStyle name="Normal 3 2 3" xfId="2908"/>
    <cellStyle name="Normal 3 2 3 2" xfId="2909"/>
    <cellStyle name="Normal 3 2 3 3" xfId="2910"/>
    <cellStyle name="Normal 3 2 3 4" xfId="2911"/>
    <cellStyle name="Normal 3 2 3 5" xfId="1891"/>
    <cellStyle name="Normal 3 2 3 6" xfId="243"/>
    <cellStyle name="Normal 3 2 30" xfId="1358"/>
    <cellStyle name="Normal 3 2 31" xfId="2905"/>
    <cellStyle name="Normal 3 2 32" xfId="2907"/>
    <cellStyle name="Normal 3 2 33" xfId="913"/>
    <cellStyle name="Normal 3 2 34" xfId="2705"/>
    <cellStyle name="Normal 3 2 35" xfId="2912"/>
    <cellStyle name="Normal 3 2 36" xfId="2914"/>
    <cellStyle name="Normal 3 2 37" xfId="2916"/>
    <cellStyle name="Normal 3 2 38" xfId="2918"/>
    <cellStyle name="Normal 3 2 39" xfId="1823"/>
    <cellStyle name="Normal 3 2 4" xfId="2920"/>
    <cellStyle name="Normal 3 2 4 2" xfId="951"/>
    <cellStyle name="Normal 3 2 4 3" xfId="622"/>
    <cellStyle name="Normal 3 2 4 4" xfId="2921"/>
    <cellStyle name="Normal 3 2 4 5" xfId="2922"/>
    <cellStyle name="Normal 3 2 4 6" xfId="2692"/>
    <cellStyle name="Normal 3 2 40" xfId="2913"/>
    <cellStyle name="Normal 3 2 41" xfId="2915"/>
    <cellStyle name="Normal 3 2 42" xfId="2917"/>
    <cellStyle name="Normal 3 2 43" xfId="2919"/>
    <cellStyle name="Normal 3 2 44" xfId="1824"/>
    <cellStyle name="Normal 3 2 5" xfId="2923"/>
    <cellStyle name="Normal 3 2 5 2" xfId="2924"/>
    <cellStyle name="Normal 3 2 5 3" xfId="2925"/>
    <cellStyle name="Normal 3 2 5 4" xfId="71"/>
    <cellStyle name="Normal 3 2 5 5" xfId="2926"/>
    <cellStyle name="Normal 3 2 5 6" xfId="795"/>
    <cellStyle name="Normal 3 2 6" xfId="2927"/>
    <cellStyle name="Normal 3 2 6 2" xfId="2929"/>
    <cellStyle name="Normal 3 2 6 3" xfId="2930"/>
    <cellStyle name="Normal 3 2 6 4" xfId="2931"/>
    <cellStyle name="Normal 3 2 6 5" xfId="2932"/>
    <cellStyle name="Normal 3 2 6 6" xfId="2933"/>
    <cellStyle name="Normal 3 2 7" xfId="2934"/>
    <cellStyle name="Normal 3 2 8" xfId="106"/>
    <cellStyle name="Normal 3 2 9" xfId="2849"/>
    <cellStyle name="Normal 3 2_Bill of Quantity ME Hotel POP - Air port" xfId="1764"/>
    <cellStyle name="Normal 3 3" xfId="1705"/>
    <cellStyle name="Normal 3_EL" xfId="265"/>
    <cellStyle name="Normal 30" xfId="1098"/>
    <cellStyle name="Normal 4" xfId="1509"/>
    <cellStyle name="Normal 4 10" xfId="1025"/>
    <cellStyle name="Normal 4 11" xfId="965"/>
    <cellStyle name="Normal 4 12" xfId="2936"/>
    <cellStyle name="Normal 4 13" xfId="169"/>
    <cellStyle name="Normal 4 14" xfId="2937"/>
    <cellStyle name="Normal 4 15" xfId="2938"/>
    <cellStyle name="Normal 4 16" xfId="596"/>
    <cellStyle name="Normal 4 17" xfId="2940"/>
    <cellStyle name="Normal 4 18" xfId="1866"/>
    <cellStyle name="Normal 4 19" xfId="452"/>
    <cellStyle name="Normal 4 2" xfId="2942"/>
    <cellStyle name="Normal 4 2 2" xfId="2943"/>
    <cellStyle name="Normal 4 2 3" xfId="1758"/>
    <cellStyle name="Normal 4 2 4" xfId="2945"/>
    <cellStyle name="Normal 4 2 5" xfId="2946"/>
    <cellStyle name="Normal 4 2 6" xfId="2947"/>
    <cellStyle name="Normal 4 20" xfId="2939"/>
    <cellStyle name="Normal 4 21" xfId="597"/>
    <cellStyle name="Normal 4 22" xfId="2941"/>
    <cellStyle name="Normal 4 23" xfId="1867"/>
    <cellStyle name="Normal 4 24" xfId="451"/>
    <cellStyle name="Normal 4 25" xfId="307"/>
    <cellStyle name="Normal 4 26" xfId="2113"/>
    <cellStyle name="Normal 4 27" xfId="2948"/>
    <cellStyle name="Normal 4 28" xfId="2950"/>
    <cellStyle name="Normal 4 29" xfId="2952"/>
    <cellStyle name="Normal 4 3" xfId="2954"/>
    <cellStyle name="Normal 4 3 2" xfId="2955"/>
    <cellStyle name="Normal 4 3 3" xfId="2956"/>
    <cellStyle name="Normal 4 3 4" xfId="945"/>
    <cellStyle name="Normal 4 3 5" xfId="2957"/>
    <cellStyle name="Normal 4 3 6" xfId="2663"/>
    <cellStyle name="Normal 4 30" xfId="306"/>
    <cellStyle name="Normal 4 31" xfId="2114"/>
    <cellStyle name="Normal 4 32" xfId="2949"/>
    <cellStyle name="Normal 4 33" xfId="2951"/>
    <cellStyle name="Normal 4 34" xfId="2953"/>
    <cellStyle name="Normal 4 35" xfId="1625"/>
    <cellStyle name="Normal 4 36" xfId="559"/>
    <cellStyle name="Normal 4 37" xfId="2958"/>
    <cellStyle name="Normal 4 38" xfId="2960"/>
    <cellStyle name="Normal 4 39" xfId="862"/>
    <cellStyle name="Normal 4 4" xfId="2962"/>
    <cellStyle name="Normal 4 4 2" xfId="2963"/>
    <cellStyle name="Normal 4 4 3" xfId="2964"/>
    <cellStyle name="Normal 4 4 4" xfId="2965"/>
    <cellStyle name="Normal 4 4 5" xfId="2966"/>
    <cellStyle name="Normal 4 4 6" xfId="2967"/>
    <cellStyle name="Normal 4 40" xfId="1626"/>
    <cellStyle name="Normal 4 41" xfId="560"/>
    <cellStyle name="Normal 4 42" xfId="2959"/>
    <cellStyle name="Normal 4 43" xfId="2961"/>
    <cellStyle name="Normal 4 44" xfId="863"/>
    <cellStyle name="Normal 4 5" xfId="2110"/>
    <cellStyle name="Normal 4 5 2" xfId="2968"/>
    <cellStyle name="Normal 4 5 3" xfId="635"/>
    <cellStyle name="Normal 4 5 4" xfId="2969"/>
    <cellStyle name="Normal 4 5 5" xfId="2970"/>
    <cellStyle name="Normal 4 5 6" xfId="2971"/>
    <cellStyle name="Normal 4 6" xfId="2972"/>
    <cellStyle name="Normal 4 6 2" xfId="2106"/>
    <cellStyle name="Normal 4 6 3" xfId="2974"/>
    <cellStyle name="Normal 4 6 4" xfId="66"/>
    <cellStyle name="Normal 4 6 5" xfId="2975"/>
    <cellStyle name="Normal 4 6 6" xfId="1575"/>
    <cellStyle name="Normal 4 7" xfId="344"/>
    <cellStyle name="Normal 4 8" xfId="2976"/>
    <cellStyle name="Normal 4 9" xfId="2977"/>
    <cellStyle name="Normal 4_Bill of Quantity ME Hotel POP - Air port" xfId="105"/>
    <cellStyle name="Normal 41 2" xfId="1900"/>
    <cellStyle name="Normal 41 3" xfId="2978"/>
    <cellStyle name="Normal 41 4" xfId="1538"/>
    <cellStyle name="Normal 43 2" xfId="195"/>
    <cellStyle name="Normal 43 3" xfId="1662"/>
    <cellStyle name="Normal 43 4" xfId="204"/>
    <cellStyle name="Normal 46 3" xfId="2979"/>
    <cellStyle name="Normal 5" xfId="2980"/>
    <cellStyle name="Normal 5 2" xfId="273"/>
    <cellStyle name="Normal 5 3" xfId="1341"/>
    <cellStyle name="Normal 5 4" xfId="2981"/>
    <cellStyle name="Normal 5 5" xfId="2982"/>
    <cellStyle name="Normal 5 6" xfId="2983"/>
    <cellStyle name="Normal 5_2.Elektrikal  Price" xfId="100"/>
    <cellStyle name="Normal 6" xfId="2474"/>
    <cellStyle name="Normal 6 2" xfId="2984"/>
    <cellStyle name="Normal 6 2 2" xfId="989"/>
    <cellStyle name="Normal 6_REKAP" xfId="2985"/>
    <cellStyle name="Normal 7" xfId="2477"/>
    <cellStyle name="Normal 7 2" xfId="25"/>
    <cellStyle name="Normal 7 3" xfId="1675"/>
    <cellStyle name="Normal 7 4" xfId="1353"/>
    <cellStyle name="Normal 7 5" xfId="620"/>
    <cellStyle name="Normal 7 6" xfId="2700"/>
    <cellStyle name="Normal 7_Bill of Quantity ME Hotel POP - Air port" xfId="2322"/>
    <cellStyle name="Normal 8" xfId="2480"/>
    <cellStyle name="Normal 8 2" xfId="2986"/>
    <cellStyle name="Normal 8 3" xfId="2987"/>
    <cellStyle name="Normal 8 4" xfId="2988"/>
    <cellStyle name="Normal 8 5" xfId="2989"/>
    <cellStyle name="Normal 8 6" xfId="69"/>
    <cellStyle name="Normal 9" xfId="2483"/>
    <cellStyle name="Normal 9 2" xfId="1412"/>
    <cellStyle name="Normal 9 3" xfId="468"/>
    <cellStyle name="Normal 9 4" xfId="276"/>
    <cellStyle name="Normal 9 5" xfId="2334"/>
    <cellStyle name="Normal 9 6" xfId="2261"/>
    <cellStyle name="note 10" xfId="2990"/>
    <cellStyle name="note 11" xfId="2991"/>
    <cellStyle name="note 12" xfId="2050"/>
    <cellStyle name="note 2" xfId="2992"/>
    <cellStyle name="Note 2 2" xfId="2254"/>
    <cellStyle name="Note 2 3" xfId="2993"/>
    <cellStyle name="Note 2_REKAP" xfId="2881"/>
    <cellStyle name="note 3" xfId="2994"/>
    <cellStyle name="note 4" xfId="2995"/>
    <cellStyle name="note 5" xfId="2996"/>
    <cellStyle name="note 6" xfId="2997"/>
    <cellStyle name="note 7" xfId="2998"/>
    <cellStyle name="note 8" xfId="2999"/>
    <cellStyle name="note 9" xfId="1088"/>
    <cellStyle name="Œ…‹æØ‚è [0.00]_ˆ¥A‚Æ•\†‚Æ–ÚŸ" xfId="1229"/>
    <cellStyle name="Œ…‹æØ‚è_ˆ¥A‚Æ•\†‚Æ–ÚŸ" xfId="3000"/>
    <cellStyle name="Output 2" xfId="3001"/>
    <cellStyle name="per.style" xfId="27"/>
    <cellStyle name="Percent [0]" xfId="3002"/>
    <cellStyle name="Percent [00]" xfId="3003"/>
    <cellStyle name="Percent [2]" xfId="2681"/>
    <cellStyle name="Percent [2] 2" xfId="3004"/>
    <cellStyle name="Percent [2] 3" xfId="753"/>
    <cellStyle name="Percent [2] 4" xfId="3005"/>
    <cellStyle name="Percent [2] 5" xfId="3006"/>
    <cellStyle name="Percent [2] 6" xfId="3007"/>
    <cellStyle name="Percent [2] 7" xfId="3008"/>
    <cellStyle name="Percent [2] 8" xfId="3010"/>
    <cellStyle name="Percent 2" xfId="3011"/>
    <cellStyle name="Percent 2 10" xfId="223"/>
    <cellStyle name="Percent 2 10 2" xfId="3012"/>
    <cellStyle name="Percent 2 10 3" xfId="2803"/>
    <cellStyle name="Percent 2 10 4" xfId="3013"/>
    <cellStyle name="Percent 2 10 5" xfId="3014"/>
    <cellStyle name="Percent 2 10 6" xfId="3015"/>
    <cellStyle name="Percent 2 11" xfId="3016"/>
    <cellStyle name="Percent 2 11 2" xfId="1226"/>
    <cellStyle name="Percent 2 11 3" xfId="414"/>
    <cellStyle name="Percent 2 11 4" xfId="431"/>
    <cellStyle name="Percent 2 11 5" xfId="571"/>
    <cellStyle name="Percent 2 11 6" xfId="573"/>
    <cellStyle name="Percent 2 12" xfId="1368"/>
    <cellStyle name="Percent 2 12 2" xfId="3017"/>
    <cellStyle name="Percent 2 12 3" xfId="3018"/>
    <cellStyle name="Percent 2 12 4" xfId="1344"/>
    <cellStyle name="Percent 2 12 5" xfId="2108"/>
    <cellStyle name="Percent 2 12 6" xfId="2900"/>
    <cellStyle name="Percent 2 13" xfId="3019"/>
    <cellStyle name="Percent 2 13 2" xfId="2563"/>
    <cellStyle name="Percent 2 13 3" xfId="2578"/>
    <cellStyle name="Percent 2 13 4" xfId="2582"/>
    <cellStyle name="Percent 2 13 5" xfId="1441"/>
    <cellStyle name="Percent 2 13 6" xfId="2588"/>
    <cellStyle name="Percent 2 14" xfId="3020"/>
    <cellStyle name="Percent 2 14 2" xfId="183"/>
    <cellStyle name="Percent 2 14 3" xfId="3021"/>
    <cellStyle name="Percent 2 14 4" xfId="3022"/>
    <cellStyle name="Percent 2 14 5" xfId="3023"/>
    <cellStyle name="Percent 2 14 6" xfId="18"/>
    <cellStyle name="Percent 2 15" xfId="3024"/>
    <cellStyle name="Percent 2 15 2" xfId="3026"/>
    <cellStyle name="Percent 2 15 3" xfId="3028"/>
    <cellStyle name="Percent 2 15 4" xfId="2625"/>
    <cellStyle name="Percent 2 15 5" xfId="2628"/>
    <cellStyle name="Percent 2 15 6" xfId="2631"/>
    <cellStyle name="Percent 2 16" xfId="2524"/>
    <cellStyle name="Percent 2 16 2" xfId="3030"/>
    <cellStyle name="Percent 2 16 3" xfId="3032"/>
    <cellStyle name="Percent 2 16 4" xfId="1451"/>
    <cellStyle name="Percent 2 16 5" xfId="2654"/>
    <cellStyle name="Percent 2 16 6" xfId="790"/>
    <cellStyle name="Percent 2 17" xfId="2527"/>
    <cellStyle name="Percent 2 17 2" xfId="3034"/>
    <cellStyle name="Percent 2 17 3" xfId="3036"/>
    <cellStyle name="Percent 2 17 4" xfId="3038"/>
    <cellStyle name="Percent 2 17 5" xfId="3040"/>
    <cellStyle name="Percent 2 17 6" xfId="3042"/>
    <cellStyle name="Percent 2 18" xfId="2530"/>
    <cellStyle name="Percent 2 18 2" xfId="2807"/>
    <cellStyle name="Percent 2 18 3" xfId="960"/>
    <cellStyle name="Percent 2 18 4" xfId="402"/>
    <cellStyle name="Percent 2 18 5" xfId="2821"/>
    <cellStyle name="Percent 2 18 6" xfId="2824"/>
    <cellStyle name="Percent 2 19" xfId="3044"/>
    <cellStyle name="Percent 2 19 2" xfId="3046"/>
    <cellStyle name="Percent 2 19 3" xfId="3048"/>
    <cellStyle name="Percent 2 19 4" xfId="57"/>
    <cellStyle name="Percent 2 19 5" xfId="3050"/>
    <cellStyle name="Percent 2 19 6" xfId="3052"/>
    <cellStyle name="Percent 2 2" xfId="298"/>
    <cellStyle name="Percent 2 2 10" xfId="255"/>
    <cellStyle name="Percent 2 2 11" xfId="3054"/>
    <cellStyle name="Percent 2 2 2" xfId="3055"/>
    <cellStyle name="Percent 2 2 3" xfId="3056"/>
    <cellStyle name="Percent 2 2 4" xfId="3057"/>
    <cellStyle name="Percent 2 2 5" xfId="3058"/>
    <cellStyle name="Percent 2 2 6" xfId="267"/>
    <cellStyle name="Percent 2 2 7" xfId="3059"/>
    <cellStyle name="Percent 2 2 8" xfId="3060"/>
    <cellStyle name="Percent 2 2 9" xfId="1718"/>
    <cellStyle name="Percent 2 20" xfId="3025"/>
    <cellStyle name="Percent 2 20 2" xfId="3027"/>
    <cellStyle name="Percent 2 20 3" xfId="3029"/>
    <cellStyle name="Percent 2 20 4" xfId="2626"/>
    <cellStyle name="Percent 2 20 5" xfId="2629"/>
    <cellStyle name="Percent 2 20 6" xfId="2632"/>
    <cellStyle name="Percent 2 21" xfId="2525"/>
    <cellStyle name="Percent 2 21 2" xfId="3031"/>
    <cellStyle name="Percent 2 21 3" xfId="3033"/>
    <cellStyle name="Percent 2 21 4" xfId="1452"/>
    <cellStyle name="Percent 2 21 5" xfId="2655"/>
    <cellStyle name="Percent 2 21 6" xfId="791"/>
    <cellStyle name="Percent 2 22" xfId="2528"/>
    <cellStyle name="Percent 2 22 2" xfId="3035"/>
    <cellStyle name="Percent 2 22 3" xfId="3037"/>
    <cellStyle name="Percent 2 22 4" xfId="3039"/>
    <cellStyle name="Percent 2 22 5" xfId="3041"/>
    <cellStyle name="Percent 2 22 6" xfId="3043"/>
    <cellStyle name="Percent 2 23" xfId="2531"/>
    <cellStyle name="Percent 2 23 2" xfId="2808"/>
    <cellStyle name="Percent 2 23 3" xfId="961"/>
    <cellStyle name="Percent 2 23 4" xfId="401"/>
    <cellStyle name="Percent 2 23 5" xfId="2822"/>
    <cellStyle name="Percent 2 23 6" xfId="2825"/>
    <cellStyle name="Percent 2 24" xfId="3045"/>
    <cellStyle name="Percent 2 24 2" xfId="3047"/>
    <cellStyle name="Percent 2 24 3" xfId="3049"/>
    <cellStyle name="Percent 2 24 4" xfId="56"/>
    <cellStyle name="Percent 2 24 5" xfId="3051"/>
    <cellStyle name="Percent 2 24 6" xfId="3053"/>
    <cellStyle name="Percent 2 25" xfId="3061"/>
    <cellStyle name="Percent 2 25 2" xfId="1515"/>
    <cellStyle name="Percent 2 25 3" xfId="3063"/>
    <cellStyle name="Percent 2 25 4" xfId="2829"/>
    <cellStyle name="Percent 2 25 5" xfId="2832"/>
    <cellStyle name="Percent 2 25 6" xfId="1779"/>
    <cellStyle name="Percent 2 26" xfId="3065"/>
    <cellStyle name="Percent 2 26 2" xfId="3067"/>
    <cellStyle name="Percent 2 26 3" xfId="3069"/>
    <cellStyle name="Percent 2 26 4" xfId="2839"/>
    <cellStyle name="Percent 2 26 5" xfId="1292"/>
    <cellStyle name="Percent 2 26 6" xfId="2842"/>
    <cellStyle name="Percent 2 27" xfId="3071"/>
    <cellStyle name="Percent 2 27 2" xfId="3073"/>
    <cellStyle name="Percent 2 27 3" xfId="1951"/>
    <cellStyle name="Percent 2 27 4" xfId="3075"/>
    <cellStyle name="Percent 2 27 5" xfId="1909"/>
    <cellStyle name="Percent 2 27 6" xfId="3077"/>
    <cellStyle name="Percent 2 28" xfId="3079"/>
    <cellStyle name="Percent 2 28 2" xfId="3081"/>
    <cellStyle name="Percent 2 28 3" xfId="3083"/>
    <cellStyle name="Percent 2 28 4" xfId="3085"/>
    <cellStyle name="Percent 2 28 5" xfId="330"/>
    <cellStyle name="Percent 2 28 6" xfId="3087"/>
    <cellStyle name="Percent 2 29" xfId="3089"/>
    <cellStyle name="Percent 2 29 2" xfId="2088"/>
    <cellStyle name="Percent 2 29 3" xfId="3091"/>
    <cellStyle name="Percent 2 29 4" xfId="1248"/>
    <cellStyle name="Percent 2 29 5" xfId="3093"/>
    <cellStyle name="Percent 2 29 6" xfId="3095"/>
    <cellStyle name="Percent 2 3" xfId="2539"/>
    <cellStyle name="Percent 2 3 10" xfId="3097"/>
    <cellStyle name="Percent 2 3 11" xfId="3098"/>
    <cellStyle name="Percent 2 3 2" xfId="3099"/>
    <cellStyle name="Percent 2 3 3" xfId="3100"/>
    <cellStyle name="Percent 2 3 4" xfId="3101"/>
    <cellStyle name="Percent 2 3 5" xfId="3102"/>
    <cellStyle name="Percent 2 3 6" xfId="1737"/>
    <cellStyle name="Percent 2 3 7" xfId="3103"/>
    <cellStyle name="Percent 2 3 8" xfId="3104"/>
    <cellStyle name="Percent 2 3 9" xfId="2718"/>
    <cellStyle name="Percent 2 30" xfId="3062"/>
    <cellStyle name="Percent 2 30 2" xfId="1516"/>
    <cellStyle name="Percent 2 30 3" xfId="3064"/>
    <cellStyle name="Percent 2 30 4" xfId="2830"/>
    <cellStyle name="Percent 2 30 5" xfId="2833"/>
    <cellStyle name="Percent 2 30 6" xfId="1780"/>
    <cellStyle name="Percent 2 31" xfId="3066"/>
    <cellStyle name="Percent 2 31 2" xfId="3068"/>
    <cellStyle name="Percent 2 31 3" xfId="3070"/>
    <cellStyle name="Percent 2 31 4" xfId="2840"/>
    <cellStyle name="Percent 2 31 5" xfId="1293"/>
    <cellStyle name="Percent 2 31 6" xfId="2843"/>
    <cellStyle name="Percent 2 32" xfId="3072"/>
    <cellStyle name="Percent 2 32 2" xfId="3074"/>
    <cellStyle name="Percent 2 32 3" xfId="1952"/>
    <cellStyle name="Percent 2 32 4" xfId="3076"/>
    <cellStyle name="Percent 2 32 5" xfId="1910"/>
    <cellStyle name="Percent 2 32 6" xfId="3078"/>
    <cellStyle name="Percent 2 33" xfId="3080"/>
    <cellStyle name="Percent 2 33 2" xfId="3082"/>
    <cellStyle name="Percent 2 33 3" xfId="3084"/>
    <cellStyle name="Percent 2 33 4" xfId="3086"/>
    <cellStyle name="Percent 2 33 5" xfId="329"/>
    <cellStyle name="Percent 2 33 6" xfId="3088"/>
    <cellStyle name="Percent 2 34" xfId="3090"/>
    <cellStyle name="Percent 2 34 2" xfId="2089"/>
    <cellStyle name="Percent 2 34 3" xfId="3092"/>
    <cellStyle name="Percent 2 34 4" xfId="1249"/>
    <cellStyle name="Percent 2 34 5" xfId="3094"/>
    <cellStyle name="Percent 2 34 6" xfId="3096"/>
    <cellStyle name="Percent 2 35" xfId="1791"/>
    <cellStyle name="Percent 2 35 2" xfId="3105"/>
    <cellStyle name="Percent 2 35 3" xfId="1361"/>
    <cellStyle name="Percent 2 35 4" xfId="3106"/>
    <cellStyle name="Percent 2 35 5" xfId="3107"/>
    <cellStyle name="Percent 2 35 6" xfId="3108"/>
    <cellStyle name="Percent 2 36" xfId="1795"/>
    <cellStyle name="Percent 2 36 2" xfId="3109"/>
    <cellStyle name="Percent 2 36 3" xfId="3110"/>
    <cellStyle name="Percent 2 36 4" xfId="3111"/>
    <cellStyle name="Percent 2 37" xfId="1513"/>
    <cellStyle name="Percent 2 37 2" xfId="3112"/>
    <cellStyle name="Percent 2 37 3" xfId="3113"/>
    <cellStyle name="Percent 2 37 4" xfId="3114"/>
    <cellStyle name="Percent 2 38" xfId="1799"/>
    <cellStyle name="Percent 2 38 2" xfId="1907"/>
    <cellStyle name="Percent 2 38 3" xfId="3115"/>
    <cellStyle name="Percent 2 38 4" xfId="3116"/>
    <cellStyle name="Percent 2 4" xfId="2541"/>
    <cellStyle name="Percent 2 4 10" xfId="2928"/>
    <cellStyle name="Percent 2 4 11" xfId="2935"/>
    <cellStyle name="Percent 2 4 2" xfId="646"/>
    <cellStyle name="Percent 2 4 3" xfId="649"/>
    <cellStyle name="Percent 2 4 4" xfId="351"/>
    <cellStyle name="Percent 2 4 5" xfId="652"/>
    <cellStyle name="Percent 2 4 6" xfId="656"/>
    <cellStyle name="Percent 2 4 7" xfId="968"/>
    <cellStyle name="Percent 2 4 8" xfId="147"/>
    <cellStyle name="Percent 2 4 9" xfId="972"/>
    <cellStyle name="Percent 2 5" xfId="3117"/>
    <cellStyle name="Percent 2 5 2" xfId="1713"/>
    <cellStyle name="Percent 2 5 3" xfId="680"/>
    <cellStyle name="Percent 2 5 4" xfId="3118"/>
    <cellStyle name="Percent 2 5 5" xfId="3119"/>
    <cellStyle name="Percent 2 5 6" xfId="3120"/>
    <cellStyle name="Percent 2 6" xfId="3121"/>
    <cellStyle name="Percent 2 6 2" xfId="3122"/>
    <cellStyle name="Percent 2 6 3" xfId="3123"/>
    <cellStyle name="Percent 2 6 4" xfId="3124"/>
    <cellStyle name="Percent 2 6 5" xfId="2688"/>
    <cellStyle name="Percent 2 6 6" xfId="3125"/>
    <cellStyle name="Percent 2 7" xfId="3126"/>
    <cellStyle name="Percent 2 7 2" xfId="1646"/>
    <cellStyle name="Percent 2 7 3" xfId="2781"/>
    <cellStyle name="Percent 2 7 4" xfId="217"/>
    <cellStyle name="Percent 2 7 5" xfId="3127"/>
    <cellStyle name="Percent 2 7 6" xfId="3128"/>
    <cellStyle name="Percent 2 8" xfId="3129"/>
    <cellStyle name="Percent 2 8 2" xfId="539"/>
    <cellStyle name="Percent 2 8 3" xfId="2270"/>
    <cellStyle name="Percent 2 8 4" xfId="2272"/>
    <cellStyle name="Percent 2 8 5" xfId="1544"/>
    <cellStyle name="Percent 2 8 6" xfId="3130"/>
    <cellStyle name="Percent 2 9" xfId="3131"/>
    <cellStyle name="Percent 2 9 2" xfId="3132"/>
    <cellStyle name="Percent 2 9 3" xfId="3133"/>
    <cellStyle name="Percent 2 9 4" xfId="1304"/>
    <cellStyle name="Percent 2 9 5" xfId="3134"/>
    <cellStyle name="Percent 2 9 6" xfId="133"/>
    <cellStyle name="Percent 3" xfId="427"/>
    <cellStyle name="Percent 3 10" xfId="3135"/>
    <cellStyle name="Percent 3 11" xfId="3136"/>
    <cellStyle name="Percent 3 2" xfId="3137"/>
    <cellStyle name="Percent 3 3" xfId="3138"/>
    <cellStyle name="Percent 3 4" xfId="3139"/>
    <cellStyle name="Percent 3 5" xfId="3141"/>
    <cellStyle name="Percent 3 6" xfId="1528"/>
    <cellStyle name="Percent 3 7" xfId="3143"/>
    <cellStyle name="Percent 3 8" xfId="3144"/>
    <cellStyle name="Percent 3 9" xfId="3145"/>
    <cellStyle name="Percent 4" xfId="1886"/>
    <cellStyle name="Percent 5" xfId="3146"/>
    <cellStyle name="PERCENTAGE" xfId="1490"/>
    <cellStyle name="PERCENTAGE 2" xfId="3140"/>
    <cellStyle name="PERCENTAGE 3" xfId="3142"/>
    <cellStyle name="PERCENTAGE_EL" xfId="3147"/>
    <cellStyle name="pound_mu" xfId="3148"/>
    <cellStyle name="PrePop Currency (0)" xfId="2646"/>
    <cellStyle name="PrePop Currency (2)" xfId="3149"/>
    <cellStyle name="PrePop Units (0)" xfId="2287"/>
    <cellStyle name="PrePop Units (1)" xfId="2552"/>
    <cellStyle name="PrePop Units (2)" xfId="3150"/>
    <cellStyle name="Rate" xfId="592"/>
    <cellStyle name="regstoresfromspecstores" xfId="3151"/>
    <cellStyle name="Reset  - Style7" xfId="761"/>
    <cellStyle name="RevList" xfId="1218"/>
    <cellStyle name="Rp" xfId="2223"/>
    <cellStyle name="SATU" xfId="1125"/>
    <cellStyle name="SATU 2" xfId="3152"/>
    <cellStyle name="sbt2" xfId="3153"/>
    <cellStyle name="sbt2 2" xfId="3154"/>
    <cellStyle name="sbt2 3" xfId="3155"/>
    <cellStyle name="sbt2 4" xfId="3156"/>
    <cellStyle name="sbt2 5" xfId="3157"/>
    <cellStyle name="sbt2 6" xfId="3158"/>
    <cellStyle name="sbt2 7" xfId="3159"/>
    <cellStyle name="SHADEDSTORES" xfId="2186"/>
    <cellStyle name="specstores" xfId="1579"/>
    <cellStyle name="Standard_laroux" xfId="3160"/>
    <cellStyle name="Style 1" xfId="730"/>
    <cellStyle name="subt1" xfId="2874"/>
    <cellStyle name="subt1 2" xfId="2876"/>
    <cellStyle name="subt1 3" xfId="1970"/>
    <cellStyle name="subt1 4" xfId="2367"/>
    <cellStyle name="subt1 5" xfId="2370"/>
    <cellStyle name="subt1 6" xfId="281"/>
    <cellStyle name="subt1 7" xfId="2372"/>
    <cellStyle name="Subtotal" xfId="3161"/>
    <cellStyle name="sum" xfId="346"/>
    <cellStyle name="T" xfId="1475"/>
    <cellStyle name="T_Book1" xfId="3162"/>
    <cellStyle name="T_Book1 2" xfId="2137"/>
    <cellStyle name="T_Book1 3" xfId="2139"/>
    <cellStyle name="T_Book1 4" xfId="2141"/>
    <cellStyle name="T_Book1 5" xfId="179"/>
    <cellStyle name="T_Book1 6" xfId="3163"/>
    <cellStyle name="T_Book1 7" xfId="3164"/>
    <cellStyle name="T_Book1 8" xfId="3165"/>
    <cellStyle name="T_Book1 9" xfId="1768"/>
    <cellStyle name="T_Book1_2.Elektrikal  Price" xfId="3166"/>
    <cellStyle name="T_Book1_Bill of Quantity ME Hotel POP - Air port" xfId="3167"/>
    <cellStyle name="T_Book1_BoI Mekanikal elektrikal Hotel POP - BSD" xfId="1121"/>
    <cellStyle name="T_Book1_BoI Mekanikal elektrikal Hotel POP - BSD (C)" xfId="1912"/>
    <cellStyle name="T_Book1_BQ &amp; An Pds Gdg - KIM I" xfId="286"/>
    <cellStyle name="T_Book1_BQ &amp; An Pondasi SEP &amp; WAREHOUSE-KIM I (R-0)" xfId="2231"/>
    <cellStyle name="T_Book1_ME Hotel POP - BSD Email" xfId="938"/>
    <cellStyle name="T_Book1_PL" xfId="2701"/>
    <cellStyle name="T_Book1_REKAP" xfId="3168"/>
    <cellStyle name="t_BQ_SAMEL_BNI_BEKASI_email" xfId="3169"/>
    <cellStyle name="T_REKAP" xfId="1684"/>
    <cellStyle name="TABEL HEADER" xfId="3170"/>
    <cellStyle name="Table" xfId="3171"/>
    <cellStyle name="Table  - Style6" xfId="2153"/>
    <cellStyle name="Text Indent A" xfId="3172"/>
    <cellStyle name="Text Indent B" xfId="3173"/>
    <cellStyle name="Text Indent C" xfId="3174"/>
    <cellStyle name="th" xfId="2226"/>
    <cellStyle name="þ_x001d_ð+&amp;„ý›&amp;}ý_x000b__x0008__x0011__x000b_å_x000b__x0007__x0001__x0001_" xfId="3175"/>
    <cellStyle name="Title  - Style1" xfId="2944"/>
    <cellStyle name="Title 2" xfId="824"/>
    <cellStyle name="Total 2" xfId="3176"/>
    <cellStyle name="TotCol - Style5" xfId="3177"/>
    <cellStyle name="TotRow - Style4" xfId="2854"/>
    <cellStyle name="Tusental (0)_pldt" xfId="357"/>
    <cellStyle name="Tusental_NPV" xfId="2147"/>
    <cellStyle name="Uang Muka" xfId="497"/>
    <cellStyle name="Undefined" xfId="969"/>
    <cellStyle name="Unit" xfId="289"/>
    <cellStyle name="User_Defined_A" xfId="1731"/>
    <cellStyle name="Valuta (0)_pldt" xfId="3178"/>
    <cellStyle name="Valuta_NPV" xfId="3179"/>
    <cellStyle name="viet" xfId="3180"/>
    <cellStyle name="viet2" xfId="793"/>
    <cellStyle name="Währung [0]_laroux" xfId="3181"/>
    <cellStyle name="Währung_laroux" xfId="3182"/>
    <cellStyle name="Warning Text 2" xfId="1851"/>
    <cellStyle name="WHead - Style2" xfId="3183"/>
    <cellStyle name="ｳfｹBQSUM" xfId="483"/>
    <cellStyle name="ｳfｹBQSUM(D)" xfId="3184"/>
    <cellStyle name="ｳfｹBQSUM_BQ ROHM-Genset (rev.1)" xfId="3185"/>
    <cellStyle name="ハイパーリンク" xfId="3186"/>
    <cellStyle name="똿뗦먛귟 [0.00]_PRODUCT DETAIL Q1" xfId="2647"/>
    <cellStyle name="똿뗦먛귟_PRODUCT DETAIL Q1" xfId="3187"/>
    <cellStyle name="믅됞 [0.00]_PRODUCT DETAIL Q1" xfId="3188"/>
    <cellStyle name="믅됞_PRODUCT DETAIL Q1" xfId="2574"/>
    <cellStyle name="백분율_95" xfId="3189"/>
    <cellStyle name="뷭?_BOOKSHIP" xfId="1345"/>
    <cellStyle name="쉼표 [0]_Invoice Form" xfId="1782"/>
    <cellStyle name="콤마 [0]_1202" xfId="1264"/>
    <cellStyle name="콤마_1202" xfId="410"/>
    <cellStyle name="통화 [0]_1202" xfId="1654"/>
    <cellStyle name="통화_1202" xfId="1152"/>
    <cellStyle name="표준_(정보부문)월별인원계획" xfId="3190"/>
    <cellStyle name="一般_Book1" xfId="2834"/>
    <cellStyle name="千分位[0]_Book1" xfId="3191"/>
    <cellStyle name="千分位_Book1" xfId="3192"/>
    <cellStyle name="未定義" xfId="2877"/>
    <cellStyle name="桁区切り [0.00]_BCD Electrical Subcon Eva_011212" xfId="1463"/>
    <cellStyle name="桁区切り_~IM6157" xfId="1051"/>
    <cellStyle name="桁蟻唇Ｆ [0.00]_・拶・表紙・剖次" xfId="3193"/>
    <cellStyle name="桁蟻唇Ｆ_・拶・表紙・剖次" xfId="3194"/>
    <cellStyle name="標準_~IM6157" xfId="2033"/>
    <cellStyle name="脱浦 [0.00]_・拶・表紙・剖次" xfId="2067"/>
    <cellStyle name="脱浦_・拶・表紙・剖次" xfId="2215"/>
    <cellStyle name="行レベル_1_Instr Train I BTG Schedule" xfId="1984"/>
    <cellStyle name="表示済みのハイパーリンク" xfId="2973"/>
    <cellStyle name="貨幣 [0]_Book1" xfId="3009"/>
    <cellStyle name="貨幣_Book1" xfId="3195"/>
    <cellStyle name="通貨 [0.00]_AECI 見積もり概要" xfId="3196"/>
    <cellStyle name="通貨_AECI 見積もり概要" xfId="1164"/>
    <cellStyle name="非表示" xfId="3197"/>
    <cellStyle name="馬表旨" xfId="31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/14/BQ/Paket%20ME/M&amp;E%20Price/Penj-tot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7-cpu-2010\data1\PROYEK\Mall%20Of%20Ind\Contruc\progress\Program%20Files\My%20Documents\RS.%20MMC%20Jakarta\Tender%20Paket%20Pekejaan\STP\BQ\2001\AMBASADOR\BQ-10%20MECH%2010-11-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TEMPO\lintec-sumic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2013/Service%20Apartment/BQ-03/BQ-00%20-%20Kontrak%20(c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juan%20work\titanium%20asesor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7-cpu-2010\data1\UPI%20KANTOR%20PUSAT\RAB%20EKSTERN\Documents%20and%20Settings\WinXp\Local%20Settings\Temp\Brimob%20cost%20pl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7-cpu-2010\data1\UPI%20KANTOR%20PUSAT\RAB%20EKSTERN\WINDOWS\TEMP\bu-DPR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ender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depan"/>
      <sheetName val="cover (2)"/>
      <sheetName val="Pt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K.TambahAC"/>
      <sheetName val="FH"/>
      <sheetName val="K.TambahFH"/>
      <sheetName val="Pipe"/>
      <sheetName val="valve"/>
      <sheetName val="valve 16k"/>
      <sheetName val="ASS-PL"/>
      <sheetName val="Fitting"/>
      <sheetName val="Ana duct"/>
      <sheetName val="Hsd Duct"/>
      <sheetName val="Grille"/>
      <sheetName val="D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BAG-2"/>
      <sheetName val="Cover Daf-2"/>
      <sheetName val="CAT_HAR"/>
      <sheetName val="Fill this out first___"/>
      <sheetName val="Cash Flow bulanan"/>
      <sheetName val="#REF"/>
      <sheetName val="I-KAMAR"/>
      <sheetName val="I_KAMAR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Unit_Rate"/>
      <sheetName val="Fill_this_out_first___"/>
      <sheetName val="H.Satuan"/>
      <sheetName val="Daftar Upah"/>
      <sheetName val="Cover"/>
      <sheetName val="harsat"/>
      <sheetName val="Bill of Qty MEP"/>
      <sheetName val="NAMES"/>
      <sheetName val="DSBDY"/>
      <sheetName val="Material"/>
      <sheetName val="Pers"/>
      <sheetName val="HM"/>
      <sheetName val="PRD 01-7"/>
      <sheetName val="PRD 01-8"/>
      <sheetName val="PRD 01-9"/>
      <sheetName val="PRD 01-10"/>
      <sheetName val="PRD 01-11"/>
      <sheetName val="PRD 01-3"/>
      <sheetName val="PRD 01-4"/>
      <sheetName val="4-Basic Price"/>
      <sheetName val="RAB AR&amp;STR"/>
      <sheetName val="HB "/>
      <sheetName val="DAF-1"/>
      <sheetName val="EE-PROP"/>
      <sheetName val="Bahan"/>
      <sheetName val="HRG BHN"/>
      <sheetName val="Isolasi Luar Dalam"/>
      <sheetName val="Isolasi Luar"/>
      <sheetName val="COVERUSRP"/>
      <sheetName val="SITE"/>
      <sheetName val="ESCOND"/>
      <sheetName val="BQUSRP"/>
      <sheetName val="GSMTOWER"/>
      <sheetName val="BQ-E20-02(Rp)"/>
      <sheetName val="RAB T-95 BK"/>
      <sheetName val="GTS I PS"/>
      <sheetName val="FINISHING"/>
      <sheetName val="SUM 200"/>
      <sheetName val="HARGA MATERIAL"/>
      <sheetName val="Mat"/>
      <sheetName val="LOADDAT"/>
      <sheetName val="SUM-PRO_(4)2"/>
      <sheetName val="SUM-PRO_(3)2"/>
      <sheetName val="SUM-PRO_(2)2"/>
      <sheetName val="SEX_(4)2"/>
      <sheetName val="SEX_(3)2"/>
      <sheetName val="SEX_(2)2"/>
      <sheetName val="B_-_Norelec2"/>
      <sheetName val="Unit_Rate1"/>
      <sheetName val="Cover_Daf-2"/>
      <sheetName val="Fill_this_out_first___1"/>
      <sheetName val="Cash_Flow_bulanan"/>
      <sheetName val="H_Satuan"/>
      <sheetName val="Daftar_Upah"/>
      <sheetName val="Bill_of_Qty_MEP"/>
      <sheetName val="4-Basic_Price"/>
      <sheetName val="Analisa STR"/>
      <sheetName val="Fill this out first..."/>
      <sheetName val="Tabel Berat"/>
      <sheetName val="STRUKTUR"/>
      <sheetName val="JKT (2)"/>
      <sheetName val="Markup"/>
      <sheetName val="SITE-E"/>
      <sheetName val="STR"/>
      <sheetName val="Sheet1"/>
      <sheetName val="351BQMCN"/>
      <sheetName val="Analisa"/>
      <sheetName val="Estimate"/>
      <sheetName val="D.1.7"/>
      <sheetName val="D.1.5"/>
      <sheetName val="D.2.3"/>
      <sheetName val="D.2.2"/>
      <sheetName val="D &amp; W sizes"/>
      <sheetName val="I-ME"/>
      <sheetName val="Steel-Twr"/>
      <sheetName val="hrg-sat.pek"/>
      <sheetName val="Kuantitas &amp; Harga"/>
      <sheetName val="NET表"/>
      <sheetName val="BQ表"/>
      <sheetName val="DAFTAR 7"/>
      <sheetName val=" Rencana Vol per Section"/>
      <sheetName val="Div2"/>
      <sheetName val="JAD-PEL"/>
      <sheetName val="RAB_AR&amp;STR"/>
      <sheetName val="PRD_01-7"/>
      <sheetName val="PRD_01-8"/>
      <sheetName val="PRD_01-9"/>
      <sheetName val="PRD_01-10"/>
      <sheetName val="PRD_01-11"/>
      <sheetName val="PRD_01-3"/>
      <sheetName val="PRD_01-4"/>
      <sheetName val="L-Mechanical"/>
      <sheetName val="Faktor"/>
      <sheetName val="NET?"/>
      <sheetName val="BQ?"/>
      <sheetName val="TS"/>
      <sheetName val="RAB"/>
      <sheetName val="Prelim"/>
      <sheetName val="Isolasi_Luar_Dalam"/>
      <sheetName val="Isolasi_Luar"/>
      <sheetName val="TJ1Q47"/>
      <sheetName val="Sch"/>
      <sheetName val="Plafond"/>
      <sheetName val="struktur tdk dipakai"/>
      <sheetName val="index"/>
      <sheetName val="Urai _Resap pengikat"/>
      <sheetName val="rekap ahs"/>
      <sheetName val="rekap-bialat"/>
      <sheetName val="NET_"/>
      <sheetName val="BQ_"/>
      <sheetName val="Currency Rate"/>
      <sheetName val="CODE"/>
      <sheetName val="24V"/>
      <sheetName val="an. struktur"/>
      <sheetName val="Dashboard"/>
      <sheetName val="AHSbj"/>
      <sheetName val="VLOOKUP"/>
      <sheetName val="villa"/>
      <sheetName val="01A- RAB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Panel,feeder,elek"/>
      <sheetName val="INPUT DATAS"/>
      <sheetName val="SAT-BHN"/>
      <sheetName val="Duc-3"/>
      <sheetName val="PL1"/>
      <sheetName val="PL2"/>
      <sheetName val="PL3"/>
      <sheetName val="PL4"/>
      <sheetName val="H. Satuan"/>
      <sheetName val="AHS. Keg"/>
      <sheetName val="TOTAL"/>
      <sheetName val="Summary"/>
      <sheetName val="Quantity"/>
      <sheetName val="plumbing"/>
      <sheetName val="플랜트 설치"/>
      <sheetName val="Piping"/>
      <sheetName val="____"/>
      <sheetName val="HRG_BHN"/>
      <sheetName val="HB_"/>
      <sheetName val="HARGA_MATERIAL"/>
      <sheetName val="Bahan upah"/>
      <sheetName val="BQ ARS"/>
      <sheetName val="TABEL BAJA"/>
      <sheetName val="DAF-2"/>
      <sheetName val="Elec-ins"/>
      <sheetName val="Memb Schd"/>
      <sheetName val="GLP's and PSPC's"/>
      <sheetName val="Internal Summary"/>
      <sheetName val="Antenna"/>
      <sheetName val="harga"/>
      <sheetName val="Admin"/>
      <sheetName val="bobot"/>
      <sheetName val="BS pricing"/>
      <sheetName val="Parameter"/>
      <sheetName val="BOM"/>
      <sheetName val="Project Summary"/>
      <sheetName val="lookup"/>
      <sheetName val="Factor"/>
      <sheetName val="GLP_s_changed_from_previous"/>
      <sheetName val="Alloc 1"/>
      <sheetName val="CONV_TAB"/>
      <sheetName val="BILL"/>
      <sheetName val="Legend"/>
      <sheetName val="GLP-DISCOUNT"/>
      <sheetName val="BER CAL"/>
      <sheetName val="Legenda"/>
      <sheetName val="BSC_UPGRADES"/>
      <sheetName val="Problem Class"/>
      <sheetName val="ALL"/>
      <sheetName val="DAF-9"/>
      <sheetName val="BQ-Str"/>
      <sheetName val="hs-str"/>
      <sheetName val="Sheet9"/>
      <sheetName val="Harga Dasar"/>
      <sheetName val="TBM"/>
      <sheetName val="Basic Price"/>
      <sheetName val="RAB PRO"/>
      <sheetName val="TYPE A"/>
      <sheetName val="TYPE B"/>
      <sheetName val="TYPE C"/>
      <sheetName val="TYPE D"/>
      <sheetName val="BOR PILE"/>
      <sheetName val="BASEMENT PELATARAN"/>
      <sheetName val="SIRKULASI, PELATARAN, EKSTERNAL"/>
      <sheetName val="JARINGAN AIR BERSIH"/>
      <sheetName val="JARINGAN LISTRIK"/>
      <sheetName val="JARINGAN TELEPHON"/>
      <sheetName val="PERSIAPAN"/>
      <sheetName val="REKAP ME"/>
      <sheetName val="TYPIKAL UNIT"/>
      <sheetName val="REKAPTOTAL"/>
      <sheetName val="Rekap Direct Cost"/>
      <sheetName val="ocean voyage"/>
      <sheetName val="tb. besi"/>
      <sheetName val="tulang"/>
      <sheetName val="upah"/>
      <sheetName val="SUM-PRO_(4)3"/>
      <sheetName val="SUM-PRO_(3)3"/>
      <sheetName val="SUM-PRO_(2)3"/>
      <sheetName val="SEX_(4)3"/>
      <sheetName val="SEX_(3)3"/>
      <sheetName val="SEX_(2)3"/>
      <sheetName val="B_-_Norelec3"/>
      <sheetName val="Unit_Rate2"/>
      <sheetName val="Daftar_Upah1"/>
      <sheetName val="Cover_Daf-21"/>
      <sheetName val="Fill_this_out_first___3"/>
      <sheetName val="Cash_Flow_bulanan1"/>
      <sheetName val="H_Satuan1"/>
      <sheetName val="Bill_of_Qty_MEP1"/>
      <sheetName val="4-Basic_Price1"/>
      <sheetName val="PRD_01-71"/>
      <sheetName val="PRD_01-81"/>
      <sheetName val="PRD_01-91"/>
      <sheetName val="PRD_01-101"/>
      <sheetName val="PRD_01-111"/>
      <sheetName val="PRD_01-31"/>
      <sheetName val="PRD_01-41"/>
      <sheetName val="Fill_this_out_first___4"/>
      <sheetName val="Tabel_Berat1"/>
      <sheetName val="Analisa_STR1"/>
      <sheetName val="HARGA_MATERIAL1"/>
      <sheetName val="RAB_AR&amp;STR1"/>
      <sheetName val="HRG_BHN1"/>
      <sheetName val="JKT_(2)1"/>
      <sheetName val="Fill_this_out_first___2"/>
      <sheetName val="Tabel_Berat"/>
      <sheetName val="Analisa_STR"/>
      <sheetName val="JKT_(2)"/>
      <sheetName val="SUM-PRO_(4)4"/>
      <sheetName val="SUM-PRO_(3)4"/>
      <sheetName val="SUM-PRO_(2)4"/>
      <sheetName val="SEX_(4)4"/>
      <sheetName val="SEX_(3)4"/>
      <sheetName val="SEX_(2)4"/>
      <sheetName val="B_-_Norelec4"/>
      <sheetName val="Unit_Rate3"/>
      <sheetName val="Daftar_Upah2"/>
      <sheetName val="Cover_Daf-22"/>
      <sheetName val="Fill_this_out_first___5"/>
      <sheetName val="Cash_Flow_bulanan2"/>
      <sheetName val="H_Satuan2"/>
      <sheetName val="Bill_of_Qty_MEP2"/>
      <sheetName val="4-Basic_Price2"/>
      <sheetName val="PRD_01-72"/>
      <sheetName val="PRD_01-82"/>
      <sheetName val="PRD_01-92"/>
      <sheetName val="PRD_01-102"/>
      <sheetName val="PRD_01-112"/>
      <sheetName val="PRD_01-32"/>
      <sheetName val="PRD_01-42"/>
      <sheetName val="Fill_this_out_first___6"/>
      <sheetName val="Tabel_Berat2"/>
      <sheetName val="Analisa_STR2"/>
      <sheetName val="HARGA_MATERIAL2"/>
      <sheetName val="RAB_AR&amp;STR2"/>
      <sheetName val="HRG_BHN2"/>
      <sheetName val="JKT_(2)2"/>
      <sheetName val="SUM-PRO_(4)5"/>
      <sheetName val="SUM-PRO_(3)5"/>
      <sheetName val="SUM-PRO_(2)5"/>
      <sheetName val="SEX_(4)5"/>
      <sheetName val="SEX_(3)5"/>
      <sheetName val="SEX_(2)5"/>
      <sheetName val="B_-_Norelec5"/>
      <sheetName val="Unit_Rate4"/>
      <sheetName val="Daftar_Upah3"/>
      <sheetName val="Cover_Daf-23"/>
      <sheetName val="Fill_this_out_first___7"/>
      <sheetName val="Cash_Flow_bulanan3"/>
      <sheetName val="H_Satuan3"/>
      <sheetName val="Bill_of_Qty_MEP3"/>
      <sheetName val="4-Basic_Price3"/>
      <sheetName val="PRD_01-73"/>
      <sheetName val="PRD_01-83"/>
      <sheetName val="PRD_01-93"/>
      <sheetName val="PRD_01-103"/>
      <sheetName val="PRD_01-113"/>
      <sheetName val="PRD_01-33"/>
      <sheetName val="PRD_01-43"/>
      <sheetName val="Fill_this_out_first___8"/>
      <sheetName val="Tabel_Berat3"/>
      <sheetName val="Analisa_STR3"/>
      <sheetName val="HARGA_MATERIAL3"/>
      <sheetName val="RAB_AR&amp;STR3"/>
      <sheetName val="HRG_BHN3"/>
      <sheetName val="JKT_(2)3"/>
      <sheetName val="AnalisaSIPIL RIIL"/>
      <sheetName val="D.3.1 Dinding"/>
      <sheetName val="Perm. Test"/>
      <sheetName val="overall"/>
      <sheetName val="Eta-maxC Lager"/>
      <sheetName val="6 Felder - Md"/>
      <sheetName val="AG25 inner maxQ-Truck"/>
      <sheetName val="U1"/>
      <sheetName val="6 Felder - maxQ"/>
      <sheetName val="RAB KapukII"/>
      <sheetName val="BAU"/>
      <sheetName val="DIV-03"/>
      <sheetName val="REKAP A BESAR"/>
      <sheetName val="hrg_sat"/>
      <sheetName val="uraian analisa"/>
      <sheetName val="DATA PROYEK"/>
      <sheetName val="Bill_Qua"/>
      <sheetName val="REKAP"/>
      <sheetName val="AKP"/>
      <sheetName val="Bi-BANK"/>
      <sheetName val="BU"/>
      <sheetName val="PP"/>
      <sheetName val="PRLTN"/>
      <sheetName val="R_BOS"/>
      <sheetName val="R_PRLT"/>
      <sheetName val="R_UPH"/>
      <sheetName val="RBP_1"/>
      <sheetName val="RBP-MAT"/>
      <sheetName val="RBP-SKON"/>
      <sheetName val="RUPA2"/>
      <sheetName val="SUBKON"/>
      <sheetName val="DISBIA"/>
      <sheetName val="BBM"/>
      <sheetName val="BRK-DWN"/>
      <sheetName val="MTRL"/>
      <sheetName val="R_BANK"/>
      <sheetName val="R_PP"/>
      <sheetName val="R_RUPA"/>
      <sheetName val="RBP"/>
      <sheetName val="SKAT"/>
      <sheetName val="SURAT"/>
      <sheetName val="div7"/>
      <sheetName val="RBP2"/>
      <sheetName val="RBP- 2"/>
      <sheetName val="AKP-1"/>
      <sheetName val="B"/>
      <sheetName val="Sheet2"/>
      <sheetName val="REKAP TOTAL"/>
      <sheetName val="REKAP STR"/>
      <sheetName val="REKAP UNIT"/>
      <sheetName val="schbhn"/>
      <sheetName val="schalt"/>
      <sheetName val="schtng"/>
      <sheetName val="AC unit"/>
      <sheetName val="EL acc"/>
      <sheetName val="EL lamp"/>
      <sheetName val="EL outlet"/>
      <sheetName val="Chiller acc"/>
      <sheetName val="Pipa PL"/>
      <sheetName val="PK acc"/>
      <sheetName val="PL acc"/>
      <sheetName val="PK valve"/>
      <sheetName val="PL valve"/>
      <sheetName val="AC valve"/>
      <sheetName val="PK pipe"/>
      <sheetName val="EL kabel"/>
      <sheetName val="AC power"/>
      <sheetName val="EL tray"/>
      <sheetName val="PL power"/>
      <sheetName val="PL unit"/>
      <sheetName val="PK unit"/>
      <sheetName val="EL arde"/>
      <sheetName val="HRG-DASAR"/>
      <sheetName val="Hrg Sat"/>
      <sheetName val="rate"/>
      <sheetName val="D985"/>
      <sheetName val="LR-APR-06"/>
      <sheetName val="hARGA SAT"/>
      <sheetName val="aN-suku"/>
      <sheetName val="BAB_5_13_Anal"/>
      <sheetName val="LR-JUN-06"/>
      <sheetName val="3-DIV4"/>
      <sheetName val="LR-MAR-06"/>
      <sheetName val="koef"/>
      <sheetName val="BARU-3"/>
      <sheetName val="BARU-4 "/>
      <sheetName val="LAMA-3"/>
      <sheetName val="LAMA-4"/>
      <sheetName val="LR-MEI-06"/>
      <sheetName val="LR-SPT-06"/>
      <sheetName val="bialangsung"/>
      <sheetName val="Galian 1"/>
      <sheetName val="REF.ONLY"/>
      <sheetName val="Analisa Upah &amp; Bahan Plum"/>
      <sheetName val="概総括1"/>
      <sheetName val="PESANTREN"/>
      <sheetName val="G"/>
      <sheetName val="Curup"/>
      <sheetName val="Prabu"/>
      <sheetName val="On Time"/>
      <sheetName val=""/>
      <sheetName val="GLP's_and_PSPC's1"/>
      <sheetName val="Mat_Tower"/>
      <sheetName val="Mat_Tower2"/>
      <sheetName val="US_indoor_vs_macro_outdoor"/>
      <sheetName val="63_Swap"/>
      <sheetName val="berlang"/>
      <sheetName val="CRITERIA2"/>
      <sheetName val="COSY"/>
      <sheetName val="Parameters"/>
      <sheetName val="Project_Summary1"/>
      <sheetName val="Factors"/>
      <sheetName val="Rekapsub-total-ME"/>
      <sheetName val="SITAC-Model"/>
      <sheetName val="BS_pricing"/>
      <sheetName val="Temp"/>
      <sheetName val="Param"/>
      <sheetName val="Material_Mounting2"/>
      <sheetName val="Lampiran_MTO"/>
      <sheetName val="Rekap-ME"/>
      <sheetName val="NWEXT"/>
      <sheetName val="OFFEREXT"/>
      <sheetName val="Allowance"/>
      <sheetName val="Problem_Class"/>
      <sheetName val="Validasi"/>
      <sheetName val="PSPC_LE_Pnext_Current"/>
      <sheetName val="Validation"/>
      <sheetName val="AM-MARGIN"/>
      <sheetName val="SUPPEXT"/>
      <sheetName val="Forecast"/>
      <sheetName val="Data"/>
      <sheetName val="US_indoor_vs_macro_outdoor2"/>
      <sheetName val="Meth "/>
      <sheetName val="INPUT_DATAS"/>
      <sheetName val="RAB_T-95_BK"/>
      <sheetName val="GTS_I_PS"/>
      <sheetName val="SUM_200"/>
      <sheetName val="Kuantitas_&amp;_Harga"/>
      <sheetName val="DAFTAR_7"/>
      <sheetName val="_Rencana_Vol_per_Section"/>
      <sheetName val="D_1_7"/>
      <sheetName val="D_1_5"/>
      <sheetName val="D_2_3"/>
      <sheetName val="D_2_2"/>
      <sheetName val="D_&amp;_W_sizes"/>
      <sheetName val="hrg-sat_pek"/>
      <sheetName val="Currency_Rate"/>
      <sheetName val="an__struktur"/>
      <sheetName val="H S D"/>
      <sheetName val="anal"/>
      <sheetName val="Ahs.2"/>
      <sheetName val="Ahs.1"/>
      <sheetName val="Balok_1"/>
      <sheetName val="BQMPALOC"/>
      <sheetName val="Q_01__BLL_per_kode"/>
      <sheetName val="Q_02__PO_per_kode"/>
      <sheetName val="EVALUASI"/>
      <sheetName val="#REF!"/>
      <sheetName val="Rekap Addendum"/>
      <sheetName val="BQ Dudukan Fascade OT KC"/>
      <sheetName val="ANALISA HARGA SATUAN"/>
      <sheetName val="Mall"/>
      <sheetName val="Input"/>
      <sheetName val="3ဵ1BQMCN"/>
      <sheetName val="name"/>
      <sheetName val="L_TIGA"/>
      <sheetName val="L-TIGA"/>
      <sheetName val="DIV1"/>
      <sheetName val="Tabel"/>
      <sheetName val="TRANS"/>
      <sheetName val="SUB TOTAL "/>
      <sheetName val="Daf Pekerjaan"/>
      <sheetName val="Perm__Test"/>
      <sheetName val="Urai__Resap_pengikat"/>
      <sheetName val="uraian_analisa"/>
      <sheetName val="DATA_PROYEK"/>
      <sheetName val="RBP-_2"/>
      <sheetName val="Galian_1"/>
      <sheetName val="rekap_ahs"/>
      <sheetName val="2.3.5-Bsmt-Elc (ADD)"/>
      <sheetName val="2.3.6-Bsmt-Fire"/>
      <sheetName val="3.3.1-Apt-Sanitary (AD)"/>
      <sheetName val="3.3.2-Apt-Plb"/>
      <sheetName val="3.3.2-Apt-Plb (ADD)"/>
      <sheetName val="3.3.3-Apt-AC"/>
      <sheetName val="3.3.5-Apt-Elc (ADD)"/>
      <sheetName val="3.3.6-Apt-Fire"/>
      <sheetName val="6.1.Genset"/>
      <sheetName val="2.3.5-Bsmt-AC (ADD)"/>
      <sheetName val="2.3.3-Bsmt-AC (ADD)"/>
      <sheetName val="Pt"/>
      <sheetName val="PPC"/>
      <sheetName val="DAF-5"/>
      <sheetName val="BAG-III"/>
      <sheetName val="ALEK"/>
      <sheetName val="Rinci-Biaya"/>
      <sheetName val="Rinci-Pendapatan"/>
      <sheetName val="CPO 16-9-TID "/>
      <sheetName val="ah sanitary"/>
      <sheetName val="Analisa Alat"/>
      <sheetName val="rab j17"/>
      <sheetName val="HB_1"/>
      <sheetName val="Isolasi_Luar_Dalam1"/>
      <sheetName val="Isolasi_Luar1"/>
      <sheetName val="H__Satuan"/>
      <sheetName val="AHS__Keg"/>
      <sheetName val="struktur_tdk_dipakai"/>
      <sheetName val="01A-_RAB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Bahan_upah"/>
      <sheetName val="BQ_ARS"/>
      <sheetName val="Eta-maxC_Lager"/>
      <sheetName val="6_Felder_-_Md"/>
      <sheetName val="AG25_inner_maxQ-Truck"/>
      <sheetName val="6_Felder_-_maxQ"/>
      <sheetName val="RAB_KapukII"/>
      <sheetName val="Memb_Schd"/>
      <sheetName val="REKAP_A_BESAR"/>
      <sheetName val="플랜트_설치"/>
      <sheetName val="TABEL_BAJA"/>
      <sheetName val="GLP's_and_PSPC's"/>
      <sheetName val="Internal_Summary"/>
      <sheetName val="BS_pricing1"/>
      <sheetName val="Project_Summary"/>
      <sheetName val="Alloc_1"/>
      <sheetName val="BER_CAL"/>
      <sheetName val="Problem_Class1"/>
      <sheetName val="ah_sanitary"/>
      <sheetName val="Analisa_Alat"/>
      <sheetName val="On_Time"/>
      <sheetName val="Rekap_Direct_Cost"/>
      <sheetName val="AC_unit"/>
      <sheetName val="EL_acc"/>
      <sheetName val="EL_lamp"/>
      <sheetName val="EL_outlet"/>
      <sheetName val="Chiller_acc"/>
      <sheetName val="Pipa_PL"/>
      <sheetName val="PK_acc"/>
      <sheetName val="PL_acc"/>
      <sheetName val="PK_valve"/>
      <sheetName val="PL_valve"/>
      <sheetName val="AC_valve"/>
      <sheetName val="PK_pipe"/>
      <sheetName val="EL_kabel"/>
      <sheetName val="AC_power"/>
      <sheetName val="EL_tray"/>
      <sheetName val="PL_power"/>
      <sheetName val="PL_unit"/>
      <sheetName val="PK_unit"/>
      <sheetName val="EL_arde"/>
      <sheetName val="hARGA_SAT"/>
      <sheetName val="BARU-4_"/>
      <sheetName val="rab_j17"/>
      <sheetName val="H_S_D"/>
      <sheetName val="TYPE_A"/>
      <sheetName val="TYPE_B"/>
      <sheetName val="TYPE_C"/>
      <sheetName val="TYPE_D"/>
      <sheetName val="BOR_PILE"/>
      <sheetName val="BASEMENT_PELATARAN"/>
      <sheetName val="SIRKULASI,_PELATARAN,_EKSTERNAL"/>
      <sheetName val="JARINGAN_AIR_BERSIH"/>
      <sheetName val="JARINGAN_LISTRIK"/>
      <sheetName val="JARINGAN_TELEPHON"/>
      <sheetName val="REKAP_ME"/>
      <sheetName val="TYPIKAL_UNIT"/>
      <sheetName val="_Rencana_Vol_per_Section1"/>
      <sheetName val="HB_2"/>
      <sheetName val="Kuantitas_&amp;_Harga1"/>
      <sheetName val="DAFTAR_71"/>
      <sheetName val="Isolasi_Luar_Dalam2"/>
      <sheetName val="Isolasi_Luar2"/>
      <sheetName val="rekap_ahs1"/>
      <sheetName val="RAB_T-95_BK1"/>
      <sheetName val="GTS_I_PS1"/>
      <sheetName val="SUM_2001"/>
      <sheetName val="Urai__Resap_pengikat1"/>
      <sheetName val="D_1_71"/>
      <sheetName val="D_1_51"/>
      <sheetName val="D_2_31"/>
      <sheetName val="D_2_21"/>
      <sheetName val="D_&amp;_W_sizes1"/>
      <sheetName val="hrg-sat_pek1"/>
      <sheetName val="H__Satuan1"/>
      <sheetName val="AHS__Keg1"/>
      <sheetName val="struktur_tdk_dipakai1"/>
      <sheetName val="an__struktur1"/>
      <sheetName val="Currency_Rate1"/>
      <sheetName val="01A-_RAB1"/>
      <sheetName val="dongia_(2)1"/>
      <sheetName val="S-curve MKBC"/>
      <sheetName val="Balok"/>
      <sheetName val="BOQ CBM"/>
      <sheetName val="PileCap"/>
      <sheetName val="FitOutConfCentre"/>
      <sheetName val="RUPS"/>
      <sheetName val="An Arsitektur"/>
      <sheetName val="An Struktur"/>
      <sheetName val="Cover Daf_2"/>
      <sheetName val="AT 2"/>
      <sheetName val="TOWN"/>
      <sheetName val="NP"/>
      <sheetName val="Mech. BQ"/>
      <sheetName val="Ana Fin"/>
      <sheetName val="schtot"/>
      <sheetName val="PRICE (2)"/>
      <sheetName val="kalibrasi-Tank"/>
      <sheetName val="BOQ"/>
      <sheetName val="5-ALAT(1)"/>
      <sheetName val="ana-alat"/>
      <sheetName val="DHSD"/>
      <sheetName val="INFO"/>
      <sheetName val="Upah 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Bahan_upah1"/>
      <sheetName val="BQ_ARS1"/>
      <sheetName val="Perm__Test1"/>
      <sheetName val="Eta-maxC_Lager1"/>
      <sheetName val="6_Felder_-_Md1"/>
      <sheetName val="AG25_inner_maxQ-Truck1"/>
      <sheetName val="6_Felder_-_maxQ1"/>
      <sheetName val="RAB_KapukII1"/>
      <sheetName val="Memb_Schd1"/>
      <sheetName val="REKAP_A_BESAR1"/>
      <sheetName val="INPUT_DATAS1"/>
      <sheetName val="플랜트_설치1"/>
      <sheetName val="TABEL_BAJA1"/>
      <sheetName val="uraian_analisa1"/>
      <sheetName val="DATA_PROYEK1"/>
      <sheetName val="RBP-_21"/>
      <sheetName val="GLP's_and_PSPC's2"/>
      <sheetName val="Internal_Summary1"/>
      <sheetName val="BS_pricing2"/>
      <sheetName val="Project_Summary2"/>
      <sheetName val="Alloc_11"/>
      <sheetName val="BER_CAL1"/>
      <sheetName val="Problem_Class2"/>
      <sheetName val="ah_sanitary1"/>
      <sheetName val="Analisa_Alat1"/>
      <sheetName val="On_Time1"/>
      <sheetName val="Rekap_Direct_Cost1"/>
      <sheetName val="AC_unit1"/>
      <sheetName val="EL_acc1"/>
      <sheetName val="EL_lamp1"/>
      <sheetName val="EL_outlet1"/>
      <sheetName val="Chiller_acc1"/>
      <sheetName val="Pipa_PL1"/>
      <sheetName val="PK_acc1"/>
      <sheetName val="PL_acc1"/>
      <sheetName val="PK_valve1"/>
      <sheetName val="PL_valve1"/>
      <sheetName val="AC_valve1"/>
      <sheetName val="PK_pipe1"/>
      <sheetName val="EL_kabel1"/>
      <sheetName val="AC_power1"/>
      <sheetName val="EL_tray1"/>
      <sheetName val="PL_power1"/>
      <sheetName val="PL_unit1"/>
      <sheetName val="PK_unit1"/>
      <sheetName val="EL_arde1"/>
      <sheetName val="hARGA_SAT1"/>
      <sheetName val="BARU-4_1"/>
      <sheetName val="Galian_11"/>
      <sheetName val="rab_j171"/>
      <sheetName val="H_S_D1"/>
      <sheetName val="TYPE_A1"/>
      <sheetName val="TYPE_B1"/>
      <sheetName val="TYPE_C1"/>
      <sheetName val="TYPE_D1"/>
      <sheetName val="BOR_PILE1"/>
      <sheetName val="BASEMENT_PELATARAN1"/>
      <sheetName val="SIRKULASI,_PELATARAN,_EKSTERNA1"/>
      <sheetName val="JARINGAN_AIR_BERSIH1"/>
      <sheetName val="JARINGAN_LISTRIK1"/>
      <sheetName val="JARINGAN_TELEPHON1"/>
      <sheetName val="REKAP_ME1"/>
      <sheetName val="TYPIKAL_UNIT1"/>
      <sheetName val="Daftar Harga"/>
      <sheetName val="INF"/>
      <sheetName val="9 PEK-HARIAN"/>
      <sheetName val="A-ars"/>
      <sheetName val="Material Bangunan"/>
      <sheetName val="Analisa Bang"/>
      <sheetName val="A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/>
      <sheetData sheetId="116" refreshError="1"/>
      <sheetData sheetId="117" refreshError="1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FF"/>
      <sheetName val="PL"/>
      <sheetName val="AC"/>
      <sheetName val="EL"/>
      <sheetName val="FA"/>
      <sheetName val="TS"/>
      <sheetName val="CCTV"/>
      <sheetName val="Tlp"/>
      <sheetName val="Data"/>
      <sheetName val="MATV"/>
      <sheetName val="Lift"/>
      <sheetName val="Genset"/>
      <sheetName val="ESC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mera"/>
      <sheetName val="kabel pwr &amp; SK"/>
      <sheetName val="Fire Alarm"/>
      <sheetName val="F Hydrant &amp; F Sprinkler"/>
      <sheetName val="Instl Penerangan"/>
      <sheetName val="MATV"/>
      <sheetName val="Pemipaan"/>
      <sheetName val="AC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"/>
      <sheetName val="Rekap"/>
      <sheetName val="Analisa Str+Ars"/>
      <sheetName val="Upah"/>
      <sheetName val="Bhn cost"/>
      <sheetName val="Bahan"/>
      <sheetName val="Sub cost"/>
      <sheetName val="Sub"/>
      <sheetName val="Alat cost"/>
      <sheetName val="anl"/>
      <sheetName val="rap"/>
      <sheetName val="bhn"/>
      <sheetName val="spek"/>
      <sheetName val="altok"/>
      <sheetName val="bumok"/>
      <sheetName val="altprec"/>
      <sheetName val="bumprec"/>
      <sheetName val="Fire Ala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"/>
      <sheetName val="BAHAN"/>
      <sheetName val="SUB K"/>
      <sheetName val="ALAT"/>
      <sheetName val="BU"/>
      <sheetName val="UMUM"/>
      <sheetName val="STUGAS"/>
      <sheetName val="PROCESSPLAN"/>
      <sheetName val="TELUSUR"/>
      <sheetName val="DAF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Histogram-2019"/>
      <sheetName val="Tender 2019"/>
      <sheetName val="Histogram-year"/>
      <sheetName val="Evaluasi-TPP"/>
      <sheetName val="Monitoring Kontrak"/>
      <sheetName val="Sum Ref-Project"/>
      <sheetName val="Project"/>
      <sheetName val="Project-m.l"/>
      <sheetName val="Prosentase Jenis"/>
      <sheetName val="List Proy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2">
          <cell r="C62" t="str">
            <v>Office</v>
          </cell>
        </row>
        <row r="68">
          <cell r="C68" t="str">
            <v>Hotel</v>
          </cell>
        </row>
        <row r="75">
          <cell r="C75" t="str">
            <v>Mall</v>
          </cell>
        </row>
        <row r="94">
          <cell r="C94" t="str">
            <v>Apartment</v>
          </cell>
        </row>
        <row r="100">
          <cell r="C100" t="str">
            <v>Office &amp; Apart</v>
          </cell>
        </row>
        <row r="112">
          <cell r="C112" t="str">
            <v>Office</v>
          </cell>
        </row>
        <row r="118">
          <cell r="C118" t="str">
            <v>Office</v>
          </cell>
        </row>
        <row r="130">
          <cell r="C130" t="str">
            <v>School/ Office</v>
          </cell>
        </row>
        <row r="136">
          <cell r="B136" t="str">
            <v>Ciputra Int Tower 2</v>
          </cell>
          <cell r="C136" t="str">
            <v>Office</v>
          </cell>
          <cell r="D136">
            <v>2018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showGridLines="0" tabSelected="1" zoomScaleNormal="100" workbookViewId="0">
      <pane xSplit="3" ySplit="5" topLeftCell="D9" activePane="bottomRight" state="frozen"/>
      <selection pane="topRight"/>
      <selection pane="bottomLeft"/>
      <selection pane="bottomRight" activeCell="G12" sqref="G12"/>
    </sheetView>
  </sheetViews>
  <sheetFormatPr defaultColWidth="8.77734375" defaultRowHeight="14.4"/>
  <cols>
    <col min="1" max="1" width="7" style="8" customWidth="1"/>
    <col min="2" max="2" width="7" style="9" customWidth="1"/>
    <col min="3" max="3" width="18.21875" style="8" customWidth="1"/>
    <col min="4" max="4" width="13.21875" style="8" customWidth="1"/>
    <col min="5" max="5" width="8.21875" style="8" customWidth="1"/>
    <col min="6" max="6" width="15" style="8" customWidth="1"/>
    <col min="7" max="7" width="15.6640625" style="8" customWidth="1"/>
    <col min="8" max="8" width="20.6640625" style="8" customWidth="1"/>
    <col min="9" max="9" width="8.6640625" style="10" customWidth="1"/>
    <col min="10" max="10" width="19.6640625" style="97" customWidth="1"/>
    <col min="11" max="11" width="8.6640625" style="10" hidden="1" customWidth="1"/>
    <col min="12" max="12" width="19.6640625" style="10" hidden="1" customWidth="1"/>
    <col min="13" max="13" width="8.6640625" style="10" hidden="1" customWidth="1"/>
    <col min="14" max="14" width="19.6640625" style="10" hidden="1" customWidth="1"/>
    <col min="15" max="15" width="8.6640625" style="10" hidden="1" customWidth="1"/>
    <col min="16" max="16" width="19.6640625" style="113" customWidth="1"/>
    <col min="17" max="17" width="1.21875" style="10" customWidth="1"/>
    <col min="18" max="18" width="19.6640625" style="127" customWidth="1"/>
    <col min="19" max="19" width="0.5546875" style="10" customWidth="1"/>
    <col min="20" max="20" width="19.6640625" style="141" customWidth="1"/>
    <col min="21" max="21" width="8.6640625" style="10" customWidth="1"/>
    <col min="22" max="22" width="8.77734375" style="8"/>
    <col min="23" max="23" width="13.88671875" style="8" customWidth="1"/>
    <col min="24" max="16384" width="8.77734375" style="8"/>
  </cols>
  <sheetData>
    <row r="1" spans="1:21">
      <c r="A1" s="11" t="s">
        <v>0</v>
      </c>
      <c r="B1" s="12"/>
    </row>
    <row r="3" spans="1:21">
      <c r="A3" s="85" t="s">
        <v>1</v>
      </c>
      <c r="B3" s="88" t="s">
        <v>2</v>
      </c>
      <c r="C3" s="85" t="s">
        <v>3</v>
      </c>
      <c r="D3" s="85" t="s">
        <v>4</v>
      </c>
      <c r="E3" s="85" t="s">
        <v>5</v>
      </c>
      <c r="F3" s="91" t="s">
        <v>6</v>
      </c>
      <c r="G3" s="94" t="s">
        <v>7</v>
      </c>
      <c r="H3" s="94" t="s">
        <v>8</v>
      </c>
      <c r="I3" s="36" t="s">
        <v>9</v>
      </c>
      <c r="J3" s="98" t="s">
        <v>10</v>
      </c>
      <c r="K3" s="36"/>
      <c r="L3" s="95" t="s">
        <v>11</v>
      </c>
      <c r="M3" s="36"/>
      <c r="N3" s="95" t="s">
        <v>12</v>
      </c>
      <c r="O3" s="36"/>
      <c r="P3" s="114" t="s">
        <v>13</v>
      </c>
      <c r="Q3" s="36"/>
      <c r="R3" s="128" t="s">
        <v>14</v>
      </c>
      <c r="S3" s="36"/>
      <c r="T3" s="142" t="s">
        <v>15</v>
      </c>
      <c r="U3" s="36"/>
    </row>
    <row r="4" spans="1:21">
      <c r="A4" s="86"/>
      <c r="B4" s="89"/>
      <c r="C4" s="86"/>
      <c r="D4" s="86"/>
      <c r="E4" s="86"/>
      <c r="F4" s="92"/>
      <c r="G4" s="92"/>
      <c r="H4" s="92"/>
      <c r="I4" s="37"/>
      <c r="J4" s="99"/>
      <c r="K4" s="37"/>
      <c r="L4" s="96"/>
      <c r="M4" s="37"/>
      <c r="N4" s="96"/>
      <c r="O4" s="37"/>
      <c r="P4" s="115"/>
      <c r="Q4" s="37"/>
      <c r="R4" s="129"/>
      <c r="S4" s="37"/>
      <c r="T4" s="143"/>
      <c r="U4" s="37"/>
    </row>
    <row r="5" spans="1:21">
      <c r="A5" s="87"/>
      <c r="B5" s="90"/>
      <c r="C5" s="87"/>
      <c r="D5" s="87"/>
      <c r="E5" s="87"/>
      <c r="F5" s="93"/>
      <c r="G5" s="93"/>
      <c r="H5" s="93"/>
      <c r="I5" s="38"/>
      <c r="J5" s="100" t="s">
        <v>16</v>
      </c>
      <c r="K5" s="38"/>
      <c r="L5" s="39" t="s">
        <v>16</v>
      </c>
      <c r="M5" s="38"/>
      <c r="N5" s="39" t="s">
        <v>16</v>
      </c>
      <c r="O5" s="38"/>
      <c r="P5" s="116" t="s">
        <v>16</v>
      </c>
      <c r="Q5" s="38"/>
      <c r="R5" s="130" t="s">
        <v>16</v>
      </c>
      <c r="S5" s="38"/>
      <c r="T5" s="144" t="s">
        <v>16</v>
      </c>
      <c r="U5" s="38"/>
    </row>
    <row r="6" spans="1:21">
      <c r="A6" s="13" t="s">
        <v>17</v>
      </c>
      <c r="B6" s="14"/>
      <c r="C6" s="15" t="s">
        <v>18</v>
      </c>
      <c r="D6" s="13"/>
      <c r="E6" s="13"/>
      <c r="F6" s="13"/>
      <c r="G6" s="13"/>
      <c r="H6" s="13"/>
      <c r="I6" s="40"/>
      <c r="J6" s="101"/>
      <c r="K6" s="41"/>
      <c r="L6" s="41"/>
      <c r="M6" s="41"/>
      <c r="N6" s="41"/>
      <c r="O6" s="41"/>
      <c r="P6" s="117"/>
      <c r="Q6" s="41"/>
      <c r="R6" s="131"/>
      <c r="S6" s="41"/>
      <c r="T6" s="145"/>
      <c r="U6" s="41"/>
    </row>
    <row r="7" spans="1:21">
      <c r="A7" s="16">
        <v>1</v>
      </c>
      <c r="B7" s="17" t="s">
        <v>19</v>
      </c>
      <c r="C7" s="16" t="s">
        <v>20</v>
      </c>
      <c r="D7" s="16" t="s">
        <v>21</v>
      </c>
      <c r="E7" s="16">
        <v>2015</v>
      </c>
      <c r="F7" s="18" t="s">
        <v>22</v>
      </c>
      <c r="G7" s="18" t="s">
        <v>23</v>
      </c>
      <c r="H7" s="18" t="s">
        <v>24</v>
      </c>
      <c r="I7" s="42">
        <v>0.2964</v>
      </c>
      <c r="J7" s="102">
        <v>16000000000</v>
      </c>
      <c r="K7" s="43"/>
      <c r="L7" s="43">
        <f>J7*0.2</f>
        <v>3200000000</v>
      </c>
      <c r="M7" s="43"/>
      <c r="N7" s="43"/>
      <c r="O7" s="43"/>
      <c r="P7" s="118"/>
      <c r="Q7" s="43"/>
      <c r="R7" s="132">
        <f>J7*0.4</f>
        <v>6400000000</v>
      </c>
      <c r="S7" s="43"/>
      <c r="T7" s="146">
        <f>J7*0.4</f>
        <v>6400000000</v>
      </c>
      <c r="U7" s="43"/>
    </row>
    <row r="8" spans="1:21">
      <c r="A8" s="16">
        <f t="shared" ref="A8:A14" si="0">A7+1</f>
        <v>2</v>
      </c>
      <c r="B8" s="17" t="s">
        <v>25</v>
      </c>
      <c r="C8" s="16" t="s">
        <v>26</v>
      </c>
      <c r="D8" s="16" t="s">
        <v>27</v>
      </c>
      <c r="E8" s="16">
        <v>2016</v>
      </c>
      <c r="F8" s="18" t="s">
        <v>22</v>
      </c>
      <c r="G8" s="18" t="s">
        <v>28</v>
      </c>
      <c r="H8" s="18" t="s">
        <v>29</v>
      </c>
      <c r="I8" s="44">
        <v>0.81089999999999995</v>
      </c>
      <c r="J8" s="102">
        <v>59637041950</v>
      </c>
      <c r="K8" s="43"/>
      <c r="L8" s="43">
        <v>1850000000</v>
      </c>
      <c r="M8" s="43"/>
      <c r="N8" s="43">
        <v>975000000</v>
      </c>
      <c r="O8" s="43"/>
      <c r="P8" s="118">
        <v>9418410180</v>
      </c>
      <c r="Q8" s="43"/>
      <c r="R8" s="132">
        <f>J8-L8-N8-P8-T8</f>
        <v>36041510500</v>
      </c>
      <c r="S8" s="43"/>
      <c r="T8" s="146">
        <v>11352121270</v>
      </c>
      <c r="U8" s="43"/>
    </row>
    <row r="9" spans="1:21">
      <c r="A9" s="16">
        <f t="shared" si="0"/>
        <v>3</v>
      </c>
      <c r="B9" s="17" t="s">
        <v>30</v>
      </c>
      <c r="C9" s="16" t="s">
        <v>31</v>
      </c>
      <c r="D9" s="16" t="str">
        <f>[8]Project!C62</f>
        <v>Office</v>
      </c>
      <c r="E9" s="16">
        <v>2016</v>
      </c>
      <c r="F9" s="18" t="s">
        <v>32</v>
      </c>
      <c r="G9" s="18" t="s">
        <v>33</v>
      </c>
      <c r="H9" s="18" t="s">
        <v>34</v>
      </c>
      <c r="I9" s="44">
        <v>1</v>
      </c>
      <c r="J9" s="102">
        <v>25980000000</v>
      </c>
      <c r="K9" s="43"/>
      <c r="L9" s="43">
        <v>880000000</v>
      </c>
      <c r="M9" s="43"/>
      <c r="N9" s="43"/>
      <c r="O9" s="43"/>
      <c r="P9" s="118">
        <v>3913023210</v>
      </c>
      <c r="Q9" s="43"/>
      <c r="R9" s="132">
        <f>J9-L9-N9-P9-T9</f>
        <v>16033277493</v>
      </c>
      <c r="S9" s="43"/>
      <c r="T9" s="146">
        <v>5153699297</v>
      </c>
      <c r="U9" s="43"/>
    </row>
    <row r="10" spans="1:21">
      <c r="A10" s="16">
        <f t="shared" si="0"/>
        <v>4</v>
      </c>
      <c r="B10" s="17" t="s">
        <v>35</v>
      </c>
      <c r="C10" s="16" t="s">
        <v>36</v>
      </c>
      <c r="D10" s="16" t="str">
        <f>[8]Project!C68</f>
        <v>Hotel</v>
      </c>
      <c r="E10" s="16">
        <v>2016</v>
      </c>
      <c r="F10" s="16" t="s">
        <v>37</v>
      </c>
      <c r="G10" s="18" t="s">
        <v>28</v>
      </c>
      <c r="H10" s="18" t="s">
        <v>38</v>
      </c>
      <c r="I10" s="44">
        <v>0.74</v>
      </c>
      <c r="J10" s="102">
        <v>5503950000</v>
      </c>
      <c r="K10" s="43"/>
      <c r="L10" s="43">
        <v>650000000</v>
      </c>
      <c r="M10" s="43"/>
      <c r="N10" s="43"/>
      <c r="O10" s="43"/>
      <c r="P10" s="118"/>
      <c r="Q10" s="43"/>
      <c r="R10" s="132">
        <f>J10-L10-N10-P10-T10</f>
        <v>2961040000</v>
      </c>
      <c r="S10" s="43"/>
      <c r="T10" s="146">
        <v>1892910000</v>
      </c>
      <c r="U10" s="43"/>
    </row>
    <row r="11" spans="1:21">
      <c r="A11" s="16">
        <f t="shared" si="0"/>
        <v>5</v>
      </c>
      <c r="B11" s="17" t="s">
        <v>39</v>
      </c>
      <c r="C11" s="16" t="s">
        <v>40</v>
      </c>
      <c r="D11" s="16" t="str">
        <f>[8]Project!C75</f>
        <v>Mall</v>
      </c>
      <c r="E11" s="16">
        <v>2017</v>
      </c>
      <c r="F11" s="18" t="s">
        <v>37</v>
      </c>
      <c r="G11" s="18" t="s">
        <v>41</v>
      </c>
      <c r="H11" s="18" t="s">
        <v>42</v>
      </c>
      <c r="I11" s="44">
        <v>0.87009999999999998</v>
      </c>
      <c r="J11" s="103">
        <v>193000000000</v>
      </c>
      <c r="K11" s="45"/>
      <c r="L11" s="43">
        <v>13860000000</v>
      </c>
      <c r="M11" s="45"/>
      <c r="N11" s="43"/>
      <c r="O11" s="45"/>
      <c r="P11" s="118">
        <v>67774474370</v>
      </c>
      <c r="Q11" s="45"/>
      <c r="R11" s="132">
        <f>J11-L11-N11-P11-T11</f>
        <v>86588360220</v>
      </c>
      <c r="S11" s="45"/>
      <c r="T11" s="146">
        <v>24777165410</v>
      </c>
      <c r="U11" s="45"/>
    </row>
    <row r="12" spans="1:21">
      <c r="A12" s="16">
        <f t="shared" si="0"/>
        <v>6</v>
      </c>
      <c r="B12" s="17" t="s">
        <v>43</v>
      </c>
      <c r="C12" s="18" t="s">
        <v>44</v>
      </c>
      <c r="D12" s="18" t="s">
        <v>45</v>
      </c>
      <c r="E12" s="16">
        <v>2017</v>
      </c>
      <c r="F12" s="18" t="s">
        <v>46</v>
      </c>
      <c r="G12" s="18" t="s">
        <v>28</v>
      </c>
      <c r="H12" s="18" t="s">
        <v>47</v>
      </c>
      <c r="I12" s="46">
        <f>3/36</f>
        <v>8.3333333333333329E-2</v>
      </c>
      <c r="J12" s="103">
        <v>5144000000</v>
      </c>
      <c r="K12" s="45"/>
      <c r="L12" s="43">
        <v>0</v>
      </c>
      <c r="M12" s="45"/>
      <c r="N12" s="43">
        <v>0</v>
      </c>
      <c r="O12" s="45"/>
      <c r="P12" s="118">
        <v>0</v>
      </c>
      <c r="Q12" s="45"/>
      <c r="R12" s="132">
        <v>0</v>
      </c>
      <c r="S12" s="45"/>
      <c r="T12" s="147">
        <v>5144000000</v>
      </c>
      <c r="U12" s="45"/>
    </row>
    <row r="13" spans="1:21">
      <c r="A13" s="16">
        <f t="shared" si="0"/>
        <v>7</v>
      </c>
      <c r="B13" s="17" t="s">
        <v>48</v>
      </c>
      <c r="C13" s="16" t="s">
        <v>49</v>
      </c>
      <c r="D13" s="16" t="str">
        <f>[8]Project!C94</f>
        <v>Apartment</v>
      </c>
      <c r="E13" s="16">
        <v>2018</v>
      </c>
      <c r="F13" s="16" t="s">
        <v>37</v>
      </c>
      <c r="G13" s="18" t="s">
        <v>41</v>
      </c>
      <c r="H13" s="18" t="s">
        <v>50</v>
      </c>
      <c r="I13" s="44">
        <v>0.30370000000000003</v>
      </c>
      <c r="J13" s="103">
        <v>101095012660</v>
      </c>
      <c r="K13" s="45"/>
      <c r="L13" s="43">
        <v>6332550000</v>
      </c>
      <c r="M13" s="45"/>
      <c r="N13" s="43"/>
      <c r="O13" s="45"/>
      <c r="P13" s="118">
        <v>34404083900</v>
      </c>
      <c r="Q13" s="45"/>
      <c r="R13" s="132">
        <f>J13-L13-N13-P13-T13</f>
        <v>45037369290</v>
      </c>
      <c r="S13" s="45"/>
      <c r="T13" s="146">
        <v>15321009470</v>
      </c>
      <c r="U13" s="45"/>
    </row>
    <row r="14" spans="1:21">
      <c r="A14" s="16">
        <f t="shared" si="0"/>
        <v>8</v>
      </c>
      <c r="B14" s="17" t="s">
        <v>51</v>
      </c>
      <c r="C14" s="16" t="s">
        <v>52</v>
      </c>
      <c r="D14" s="16" t="str">
        <f>[8]Project!C100</f>
        <v>Office &amp; Apart</v>
      </c>
      <c r="E14" s="16">
        <v>2018</v>
      </c>
      <c r="F14" s="18" t="s">
        <v>22</v>
      </c>
      <c r="G14" s="18" t="s">
        <v>33</v>
      </c>
      <c r="H14" s="18" t="s">
        <v>53</v>
      </c>
      <c r="I14" s="44">
        <v>0.23</v>
      </c>
      <c r="J14" s="103">
        <v>138681893700</v>
      </c>
      <c r="K14" s="45"/>
      <c r="L14" s="43">
        <v>12911634850</v>
      </c>
      <c r="M14" s="45"/>
      <c r="N14" s="43">
        <v>2500000000</v>
      </c>
      <c r="O14" s="45"/>
      <c r="P14" s="118">
        <v>2744483010</v>
      </c>
      <c r="Q14" s="45"/>
      <c r="R14" s="132">
        <f>J14-L14-N14-P14-T14</f>
        <v>87246200210</v>
      </c>
      <c r="S14" s="45"/>
      <c r="T14" s="146">
        <v>33279575630</v>
      </c>
      <c r="U14" s="45"/>
    </row>
    <row r="15" spans="1:21" s="1" customFormat="1">
      <c r="A15" s="19">
        <f t="shared" ref="A15:A27" si="1">A14+1</f>
        <v>9</v>
      </c>
      <c r="B15" s="20" t="s">
        <v>54</v>
      </c>
      <c r="C15" s="19" t="s">
        <v>55</v>
      </c>
      <c r="D15" s="19" t="str">
        <f>[8]Project!C112</f>
        <v>Office</v>
      </c>
      <c r="E15" s="19">
        <v>2018</v>
      </c>
      <c r="F15" s="19" t="s">
        <v>37</v>
      </c>
      <c r="G15" s="19" t="s">
        <v>23</v>
      </c>
      <c r="H15" s="19" t="s">
        <v>56</v>
      </c>
      <c r="I15" s="47">
        <f>SUMPRODUCT($I16:$I17,J16:J17)/J15</f>
        <v>0.94069999999999998</v>
      </c>
      <c r="J15" s="104">
        <f>SUBTOTAL(9,J16:J17)</f>
        <v>102500000000</v>
      </c>
      <c r="K15" s="48"/>
      <c r="L15" s="48">
        <f>SUBTOTAL(9,L16:L17)</f>
        <v>6416400000</v>
      </c>
      <c r="M15" s="48"/>
      <c r="N15" s="48"/>
      <c r="O15" s="48"/>
      <c r="P15" s="119">
        <f>SUBTOTAL(9,P16:P17)</f>
        <v>25809167570</v>
      </c>
      <c r="Q15" s="48"/>
      <c r="R15" s="133">
        <f>SUBTOTAL(9,R16:R17)</f>
        <v>57208308860</v>
      </c>
      <c r="S15" s="48"/>
      <c r="T15" s="148">
        <f>SUBTOTAL(9,T16:T17)</f>
        <v>13066123570</v>
      </c>
      <c r="U15" s="48"/>
    </row>
    <row r="16" spans="1:21">
      <c r="A16" s="16"/>
      <c r="B16" s="17"/>
      <c r="C16" s="16"/>
      <c r="D16" s="18" t="s">
        <v>57</v>
      </c>
      <c r="E16" s="16"/>
      <c r="F16" s="16"/>
      <c r="G16" s="16"/>
      <c r="H16" s="16"/>
      <c r="I16" s="49">
        <v>0.94069999999999998</v>
      </c>
      <c r="J16" s="103">
        <v>72500000000</v>
      </c>
      <c r="K16" s="45"/>
      <c r="L16" s="43">
        <f>3500000000+385700000</f>
        <v>3885700000</v>
      </c>
      <c r="M16" s="45"/>
      <c r="N16" s="43">
        <v>0</v>
      </c>
      <c r="O16" s="45"/>
      <c r="P16" s="118">
        <v>24104967570</v>
      </c>
      <c r="Q16" s="45"/>
      <c r="R16" s="132">
        <v>36121393430</v>
      </c>
      <c r="S16" s="45"/>
      <c r="T16" s="146">
        <v>8387939000</v>
      </c>
      <c r="U16" s="45"/>
    </row>
    <row r="17" spans="1:21">
      <c r="A17" s="16"/>
      <c r="B17" s="17"/>
      <c r="C17" s="16"/>
      <c r="D17" s="18" t="s">
        <v>58</v>
      </c>
      <c r="E17" s="16"/>
      <c r="F17" s="16"/>
      <c r="G17" s="16"/>
      <c r="H17" s="16"/>
      <c r="I17" s="49">
        <f>I16</f>
        <v>0.94069999999999998</v>
      </c>
      <c r="J17" s="103">
        <v>30000000000</v>
      </c>
      <c r="K17" s="45"/>
      <c r="L17" s="43">
        <v>2530700000</v>
      </c>
      <c r="M17" s="45"/>
      <c r="N17" s="43"/>
      <c r="O17" s="45"/>
      <c r="P17" s="118">
        <v>1704200000</v>
      </c>
      <c r="Q17" s="45"/>
      <c r="R17" s="132">
        <v>21086915430</v>
      </c>
      <c r="S17" s="45"/>
      <c r="T17" s="146">
        <v>4678184570</v>
      </c>
      <c r="U17" s="45"/>
    </row>
    <row r="18" spans="1:21">
      <c r="A18" s="16">
        <f>A15+1</f>
        <v>10</v>
      </c>
      <c r="B18" s="17" t="s">
        <v>59</v>
      </c>
      <c r="C18" s="16" t="s">
        <v>60</v>
      </c>
      <c r="D18" s="16" t="str">
        <f>[8]Project!C118</f>
        <v>Office</v>
      </c>
      <c r="E18" s="16">
        <v>2018</v>
      </c>
      <c r="F18" s="18" t="s">
        <v>46</v>
      </c>
      <c r="G18" s="18" t="s">
        <v>23</v>
      </c>
      <c r="H18" s="18" t="s">
        <v>24</v>
      </c>
      <c r="I18" s="44">
        <v>0.40189999999999998</v>
      </c>
      <c r="J18" s="103">
        <v>118700000000</v>
      </c>
      <c r="K18" s="45"/>
      <c r="L18" s="43">
        <v>10400000000</v>
      </c>
      <c r="M18" s="45"/>
      <c r="N18" s="43"/>
      <c r="O18" s="45"/>
      <c r="P18" s="118">
        <v>3199104684</v>
      </c>
      <c r="Q18" s="45"/>
      <c r="R18" s="132">
        <f>J18-L18-N18-P18-T18</f>
        <v>87464305307</v>
      </c>
      <c r="S18" s="45"/>
      <c r="T18" s="146">
        <v>17636590009</v>
      </c>
      <c r="U18" s="45"/>
    </row>
    <row r="19" spans="1:21" s="1" customFormat="1">
      <c r="A19" s="19">
        <f t="shared" si="1"/>
        <v>11</v>
      </c>
      <c r="B19" s="20" t="s">
        <v>61</v>
      </c>
      <c r="C19" s="19" t="s">
        <v>62</v>
      </c>
      <c r="D19" s="19" t="str">
        <f>[8]Project!C130</f>
        <v>School/ Office</v>
      </c>
      <c r="E19" s="19">
        <v>2018</v>
      </c>
      <c r="F19" s="19" t="s">
        <v>32</v>
      </c>
      <c r="G19" s="19" t="s">
        <v>63</v>
      </c>
      <c r="H19" s="19" t="s">
        <v>64</v>
      </c>
      <c r="I19" s="47">
        <f>SUMPRODUCT($I20:$I21,J20:J21)/J19</f>
        <v>1</v>
      </c>
      <c r="J19" s="104">
        <f>SUBTOTAL(9,J20:J21)</f>
        <v>4520085880</v>
      </c>
      <c r="K19" s="48"/>
      <c r="L19" s="48">
        <f>SUBTOTAL(9,L20:L21)</f>
        <v>233000000</v>
      </c>
      <c r="M19" s="48"/>
      <c r="N19" s="48"/>
      <c r="O19" s="48"/>
      <c r="P19" s="119">
        <f>SUBTOTAL(9,P20:P21)</f>
        <v>1014000000</v>
      </c>
      <c r="Q19" s="48"/>
      <c r="R19" s="133">
        <f>SUBTOTAL(9,R20:R21)</f>
        <v>2481806600</v>
      </c>
      <c r="S19" s="48"/>
      <c r="T19" s="148">
        <f>SUBTOTAL(9,T20:T21)</f>
        <v>791279280</v>
      </c>
      <c r="U19" s="48"/>
    </row>
    <row r="20" spans="1:21">
      <c r="A20" s="16"/>
      <c r="B20" s="17"/>
      <c r="C20" s="16" t="s">
        <v>65</v>
      </c>
      <c r="D20" s="16"/>
      <c r="E20" s="16">
        <v>2018</v>
      </c>
      <c r="F20" s="18" t="s">
        <v>32</v>
      </c>
      <c r="G20" s="18"/>
      <c r="H20" s="18"/>
      <c r="I20" s="49">
        <v>1</v>
      </c>
      <c r="J20" s="103">
        <v>1790080400</v>
      </c>
      <c r="K20" s="45"/>
      <c r="L20" s="43">
        <v>110000000</v>
      </c>
      <c r="M20" s="45"/>
      <c r="N20" s="43"/>
      <c r="O20" s="45"/>
      <c r="P20" s="118">
        <v>387800000</v>
      </c>
      <c r="Q20" s="45"/>
      <c r="R20" s="132">
        <v>988880400</v>
      </c>
      <c r="S20" s="45"/>
      <c r="T20" s="146">
        <v>303400000</v>
      </c>
      <c r="U20" s="45"/>
    </row>
    <row r="21" spans="1:21">
      <c r="A21" s="16"/>
      <c r="B21" s="17"/>
      <c r="C21" s="18" t="s">
        <v>66</v>
      </c>
      <c r="D21" s="16"/>
      <c r="E21" s="16">
        <v>2018</v>
      </c>
      <c r="F21" s="18" t="s">
        <v>32</v>
      </c>
      <c r="G21" s="18"/>
      <c r="H21" s="18"/>
      <c r="I21" s="49">
        <v>1</v>
      </c>
      <c r="J21" s="103">
        <v>2730005480</v>
      </c>
      <c r="K21" s="45"/>
      <c r="L21" s="43">
        <v>123000000</v>
      </c>
      <c r="M21" s="45"/>
      <c r="N21" s="43"/>
      <c r="O21" s="45"/>
      <c r="P21" s="118">
        <v>626200000</v>
      </c>
      <c r="Q21" s="45"/>
      <c r="R21" s="132">
        <v>1492926200</v>
      </c>
      <c r="S21" s="45"/>
      <c r="T21" s="146">
        <v>487879280</v>
      </c>
      <c r="U21" s="45"/>
    </row>
    <row r="22" spans="1:21">
      <c r="A22" s="16">
        <f>A19+1</f>
        <v>12</v>
      </c>
      <c r="B22" s="17" t="s">
        <v>67</v>
      </c>
      <c r="C22" s="16" t="str">
        <f>[8]Project!B136</f>
        <v>Ciputra Int Tower 2</v>
      </c>
      <c r="D22" s="16" t="str">
        <f>[8]Project!C136</f>
        <v>Office</v>
      </c>
      <c r="E22" s="16">
        <f>[8]Project!D136</f>
        <v>2018</v>
      </c>
      <c r="F22" s="16" t="s">
        <v>37</v>
      </c>
      <c r="G22" s="18" t="s">
        <v>33</v>
      </c>
      <c r="H22" s="18" t="s">
        <v>68</v>
      </c>
      <c r="I22" s="44">
        <v>0.59030000000000005</v>
      </c>
      <c r="J22" s="103">
        <v>36955000000</v>
      </c>
      <c r="K22" s="45"/>
      <c r="L22" s="43">
        <v>1400000000</v>
      </c>
      <c r="M22" s="45"/>
      <c r="N22" s="43"/>
      <c r="O22" s="45"/>
      <c r="P22" s="118">
        <v>8148249750</v>
      </c>
      <c r="Q22" s="45"/>
      <c r="R22" s="132">
        <f>J22-L22-N22-P22-T22</f>
        <v>21931352920</v>
      </c>
      <c r="S22" s="45"/>
      <c r="T22" s="146">
        <v>5475397330</v>
      </c>
      <c r="U22" s="45"/>
    </row>
    <row r="23" spans="1:21" s="1" customFormat="1">
      <c r="A23" s="19">
        <f t="shared" si="1"/>
        <v>13</v>
      </c>
      <c r="B23" s="20" t="s">
        <v>69</v>
      </c>
      <c r="C23" s="19" t="s">
        <v>70</v>
      </c>
      <c r="D23" s="19" t="s">
        <v>45</v>
      </c>
      <c r="E23" s="19">
        <v>2019</v>
      </c>
      <c r="F23" s="19" t="s">
        <v>37</v>
      </c>
      <c r="G23" s="19" t="s">
        <v>28</v>
      </c>
      <c r="H23" s="19" t="s">
        <v>64</v>
      </c>
      <c r="I23" s="47">
        <f>SUMPRODUCT($I24:$I25,J24:J25)/J23</f>
        <v>0.10634567901234568</v>
      </c>
      <c r="J23" s="104">
        <f>SUBTOTAL(9,J24:J25)</f>
        <v>63585000000</v>
      </c>
      <c r="K23" s="48"/>
      <c r="L23" s="48">
        <f>SUBTOTAL(9,L24:L25)</f>
        <v>3180000000</v>
      </c>
      <c r="M23" s="48"/>
      <c r="N23" s="48"/>
      <c r="O23" s="48"/>
      <c r="P23" s="119">
        <f>SUBTOTAL(9,P24:P25)</f>
        <v>27763921570</v>
      </c>
      <c r="Q23" s="48"/>
      <c r="R23" s="133">
        <f>SUBTOTAL(9,R24:R25)</f>
        <v>25645589509</v>
      </c>
      <c r="S23" s="48"/>
      <c r="T23" s="148">
        <f>SUBTOTAL(9,T24:T25)</f>
        <v>6995488921</v>
      </c>
      <c r="U23" s="48"/>
    </row>
    <row r="24" spans="1:21">
      <c r="A24" s="16"/>
      <c r="B24" s="17"/>
      <c r="C24" s="16"/>
      <c r="D24" s="18" t="s">
        <v>71</v>
      </c>
      <c r="E24" s="16"/>
      <c r="F24" s="16"/>
      <c r="G24" s="16"/>
      <c r="H24" s="16"/>
      <c r="I24" s="49">
        <v>0.14599999999999999</v>
      </c>
      <c r="J24" s="103">
        <v>46315000000</v>
      </c>
      <c r="K24" s="45"/>
      <c r="L24" s="43">
        <v>2530000000</v>
      </c>
      <c r="M24" s="45"/>
      <c r="N24" s="43"/>
      <c r="O24" s="45"/>
      <c r="P24" s="118">
        <v>15304505980</v>
      </c>
      <c r="Q24" s="45"/>
      <c r="R24" s="132">
        <v>22760624459</v>
      </c>
      <c r="S24" s="45"/>
      <c r="T24" s="146">
        <v>5719869561</v>
      </c>
      <c r="U24" s="45"/>
    </row>
    <row r="25" spans="1:21">
      <c r="A25" s="16"/>
      <c r="B25" s="17"/>
      <c r="C25" s="16"/>
      <c r="D25" s="18" t="s">
        <v>72</v>
      </c>
      <c r="E25" s="16"/>
      <c r="F25" s="16"/>
      <c r="G25" s="16"/>
      <c r="H25" s="16"/>
      <c r="I25" s="49"/>
      <c r="J25" s="103">
        <v>17270000000</v>
      </c>
      <c r="K25" s="45"/>
      <c r="L25" s="43">
        <v>650000000</v>
      </c>
      <c r="M25" s="45"/>
      <c r="N25" s="43"/>
      <c r="O25" s="45"/>
      <c r="P25" s="118">
        <v>12459415590</v>
      </c>
      <c r="Q25" s="45"/>
      <c r="R25" s="132">
        <v>2884965050</v>
      </c>
      <c r="S25" s="45"/>
      <c r="T25" s="146">
        <v>1275619360</v>
      </c>
      <c r="U25" s="45"/>
    </row>
    <row r="26" spans="1:21">
      <c r="A26" s="16">
        <f>A23+1</f>
        <v>14</v>
      </c>
      <c r="B26" s="17" t="s">
        <v>73</v>
      </c>
      <c r="C26" s="18" t="s">
        <v>74</v>
      </c>
      <c r="D26" s="18" t="s">
        <v>75</v>
      </c>
      <c r="E26" s="16">
        <v>2019</v>
      </c>
      <c r="F26" s="18" t="s">
        <v>46</v>
      </c>
      <c r="G26" s="18" t="s">
        <v>28</v>
      </c>
      <c r="H26" s="18" t="s">
        <v>76</v>
      </c>
      <c r="I26" s="46">
        <v>0.3</v>
      </c>
      <c r="J26" s="103">
        <v>24081776000</v>
      </c>
      <c r="K26" s="45"/>
      <c r="L26" s="43">
        <v>2940000000</v>
      </c>
      <c r="M26" s="45"/>
      <c r="N26" s="43"/>
      <c r="O26" s="45"/>
      <c r="P26" s="118">
        <v>8740593030</v>
      </c>
      <c r="Q26" s="45"/>
      <c r="R26" s="132">
        <f>J26-L26-N26-P26-T26</f>
        <v>7990423457</v>
      </c>
      <c r="S26" s="45"/>
      <c r="T26" s="146">
        <v>4410759513</v>
      </c>
      <c r="U26" s="45"/>
    </row>
    <row r="27" spans="1:21" s="1" customFormat="1">
      <c r="A27" s="19">
        <f t="shared" si="1"/>
        <v>15</v>
      </c>
      <c r="B27" s="20" t="s">
        <v>77</v>
      </c>
      <c r="C27" s="19" t="s">
        <v>78</v>
      </c>
      <c r="D27" s="19" t="s">
        <v>45</v>
      </c>
      <c r="E27" s="19">
        <v>2019</v>
      </c>
      <c r="F27" s="19" t="s">
        <v>37</v>
      </c>
      <c r="G27" s="19" t="s">
        <v>28</v>
      </c>
      <c r="H27" s="19" t="s">
        <v>79</v>
      </c>
      <c r="I27" s="47">
        <f>SUMPRODUCT($I28:$I29,J28:J29)/J27</f>
        <v>0</v>
      </c>
      <c r="J27" s="104">
        <f>SUBTOTAL(9,J28:J29)</f>
        <v>45246000000</v>
      </c>
      <c r="K27" s="48"/>
      <c r="L27" s="48">
        <f>SUBTOTAL(9,L28:L29)</f>
        <v>1720000000</v>
      </c>
      <c r="M27" s="48"/>
      <c r="N27" s="48"/>
      <c r="O27" s="48"/>
      <c r="P27" s="119">
        <f>SUBTOTAL(9,P28:P29)</f>
        <v>17761355700</v>
      </c>
      <c r="Q27" s="48"/>
      <c r="R27" s="133">
        <f>SUBTOTAL(9,R28:R29)</f>
        <v>20466714909</v>
      </c>
      <c r="S27" s="48"/>
      <c r="T27" s="148">
        <f>SUBTOTAL(9,T28:T29)</f>
        <v>5297929391</v>
      </c>
      <c r="U27" s="48"/>
    </row>
    <row r="28" spans="1:21">
      <c r="A28" s="16"/>
      <c r="B28" s="17"/>
      <c r="C28" s="16"/>
      <c r="D28" s="18" t="s">
        <v>71</v>
      </c>
      <c r="E28" s="16"/>
      <c r="F28" s="16"/>
      <c r="G28" s="16"/>
      <c r="H28" s="16"/>
      <c r="I28" s="49"/>
      <c r="J28" s="103">
        <v>31725000000</v>
      </c>
      <c r="K28" s="45"/>
      <c r="L28" s="43">
        <v>1260000000</v>
      </c>
      <c r="M28" s="45"/>
      <c r="N28" s="43"/>
      <c r="O28" s="45"/>
      <c r="P28" s="118">
        <v>10002981060</v>
      </c>
      <c r="Q28" s="45"/>
      <c r="R28" s="132">
        <v>16935662289</v>
      </c>
      <c r="S28" s="45"/>
      <c r="T28" s="146">
        <v>3526356651</v>
      </c>
      <c r="U28" s="45"/>
    </row>
    <row r="29" spans="1:21">
      <c r="A29" s="16"/>
      <c r="B29" s="17"/>
      <c r="C29" s="16"/>
      <c r="D29" s="18" t="s">
        <v>72</v>
      </c>
      <c r="E29" s="16"/>
      <c r="F29" s="16"/>
      <c r="G29" s="16"/>
      <c r="H29" s="16"/>
      <c r="I29" s="49"/>
      <c r="J29" s="103">
        <v>13521000000</v>
      </c>
      <c r="K29" s="45"/>
      <c r="L29" s="50">
        <v>460000000</v>
      </c>
      <c r="M29" s="45"/>
      <c r="N29" s="51"/>
      <c r="O29" s="45"/>
      <c r="P29" s="118">
        <v>7758374640</v>
      </c>
      <c r="Q29" s="45"/>
      <c r="R29" s="132">
        <v>3531052620</v>
      </c>
      <c r="S29" s="45"/>
      <c r="T29" s="146">
        <v>1771572740</v>
      </c>
      <c r="U29" s="45"/>
    </row>
    <row r="30" spans="1:21">
      <c r="A30" s="21"/>
      <c r="B30" s="22"/>
      <c r="C30" s="21"/>
      <c r="D30" s="21"/>
      <c r="E30" s="21"/>
      <c r="F30" s="21"/>
      <c r="G30" s="21"/>
      <c r="H30" s="21"/>
      <c r="I30" s="52"/>
      <c r="J30" s="105"/>
      <c r="K30" s="53"/>
      <c r="L30" s="53"/>
      <c r="M30" s="53"/>
      <c r="N30" s="53"/>
      <c r="O30" s="53"/>
      <c r="P30" s="120"/>
      <c r="Q30" s="53"/>
      <c r="R30" s="134"/>
      <c r="S30" s="53"/>
      <c r="T30" s="149"/>
      <c r="U30" s="53"/>
    </row>
    <row r="31" spans="1:21" s="2" customFormat="1">
      <c r="A31" s="23"/>
      <c r="B31" s="24"/>
      <c r="C31" s="23"/>
      <c r="D31" s="23"/>
      <c r="E31" s="23"/>
      <c r="F31" s="23"/>
      <c r="G31" s="23"/>
      <c r="H31" s="23"/>
      <c r="I31" s="54"/>
      <c r="J31" s="106">
        <f>SUBTOTAL(9,J6:J30)</f>
        <v>940629760190</v>
      </c>
      <c r="K31" s="54"/>
      <c r="L31" s="54">
        <f>SUBTOTAL(9,L6:L30)</f>
        <v>65973584850</v>
      </c>
      <c r="M31" s="54"/>
      <c r="N31" s="54">
        <f>SUBTOTAL(9,N6:N30)</f>
        <v>3475000000</v>
      </c>
      <c r="O31" s="54"/>
      <c r="P31" s="121">
        <f>SUBTOTAL(9,P6:P30)</f>
        <v>210690866974</v>
      </c>
      <c r="Q31" s="54"/>
      <c r="R31" s="135">
        <f>SUBTOTAL(9,R6:R30)</f>
        <v>503496259275</v>
      </c>
      <c r="S31" s="54"/>
      <c r="T31" s="150">
        <f>SUBTOTAL(9,T6:T30)</f>
        <v>156994049091</v>
      </c>
      <c r="U31" s="54"/>
    </row>
    <row r="32" spans="1:21" s="3" customFormat="1">
      <c r="A32" s="25"/>
      <c r="B32" s="26"/>
      <c r="C32" s="25"/>
      <c r="D32" s="25"/>
      <c r="E32" s="25"/>
      <c r="F32" s="25" t="s">
        <v>80</v>
      </c>
      <c r="G32" s="25"/>
      <c r="H32" s="25"/>
      <c r="I32" s="55">
        <f>SUMPRODUCT(--(LEN($H$7:$H$30)&gt;0),$I$7:$I$30,J$7:J$30)/J31</f>
        <v>0.53002871497395343</v>
      </c>
      <c r="J32" s="107">
        <f t="shared" ref="J32:N32" si="2">$I32*J31</f>
        <v>498560783059.76367</v>
      </c>
      <c r="K32" s="56"/>
      <c r="L32" s="56">
        <f t="shared" si="2"/>
        <v>34967894400.270584</v>
      </c>
      <c r="M32" s="56"/>
      <c r="N32" s="56">
        <f t="shared" si="2"/>
        <v>1841849784.5344882</v>
      </c>
      <c r="O32" s="56"/>
      <c r="P32" s="122">
        <f t="shared" ref="P32:T32" si="3">$I32*P31</f>
        <v>111672209478.97739</v>
      </c>
      <c r="Q32" s="56"/>
      <c r="R32" s="136">
        <f t="shared" si="3"/>
        <v>266867475297.72073</v>
      </c>
      <c r="S32" s="56"/>
      <c r="T32" s="151">
        <f t="shared" si="3"/>
        <v>83211354098.260498</v>
      </c>
      <c r="U32" s="56"/>
    </row>
    <row r="33" spans="1:21" s="4" customFormat="1">
      <c r="A33" s="27"/>
      <c r="B33" s="28"/>
      <c r="C33" s="27"/>
      <c r="D33" s="27"/>
      <c r="E33" s="27"/>
      <c r="F33" s="27" t="s">
        <v>81</v>
      </c>
      <c r="G33" s="27"/>
      <c r="H33" s="27"/>
      <c r="I33" s="57">
        <f>1-I32</f>
        <v>0.46997128502604657</v>
      </c>
      <c r="J33" s="108">
        <f t="shared" ref="J33:N33" si="4">J31-J32</f>
        <v>442068977130.23633</v>
      </c>
      <c r="K33" s="58"/>
      <c r="L33" s="58">
        <f t="shared" si="4"/>
        <v>31005690449.729416</v>
      </c>
      <c r="M33" s="58"/>
      <c r="N33" s="58">
        <f t="shared" si="4"/>
        <v>1633150215.4655118</v>
      </c>
      <c r="O33" s="58"/>
      <c r="P33" s="123">
        <f t="shared" ref="P33:T33" si="5">P31-P32</f>
        <v>99018657495.022614</v>
      </c>
      <c r="Q33" s="58"/>
      <c r="R33" s="137">
        <f t="shared" si="5"/>
        <v>236628783977.27927</v>
      </c>
      <c r="S33" s="58"/>
      <c r="T33" s="152">
        <f t="shared" si="5"/>
        <v>73782694992.739502</v>
      </c>
      <c r="U33" s="58"/>
    </row>
    <row r="34" spans="1:21" customFormat="1">
      <c r="A34" s="8"/>
      <c r="B34" s="9"/>
      <c r="C34" s="8"/>
      <c r="D34" s="8"/>
      <c r="E34" s="8"/>
      <c r="F34" s="8"/>
      <c r="G34" s="8"/>
      <c r="H34" s="8"/>
      <c r="I34" s="59"/>
      <c r="J34" s="97"/>
      <c r="K34" s="10"/>
      <c r="L34" s="10"/>
      <c r="M34" s="10"/>
      <c r="N34" s="10"/>
      <c r="O34" s="10"/>
      <c r="P34" s="113"/>
      <c r="Q34" s="10"/>
      <c r="R34" s="127"/>
      <c r="S34" s="10"/>
      <c r="T34" s="141"/>
      <c r="U34" s="10"/>
    </row>
    <row r="35" spans="1:21" s="5" customFormat="1" ht="18">
      <c r="A35" s="6"/>
      <c r="B35" s="29"/>
      <c r="C35" s="6"/>
      <c r="D35" s="6"/>
      <c r="E35" s="6"/>
      <c r="F35" s="30" t="s">
        <v>82</v>
      </c>
      <c r="G35" s="31"/>
      <c r="H35" s="31"/>
      <c r="I35" s="60"/>
      <c r="J35" s="109"/>
      <c r="K35" s="60"/>
      <c r="L35" s="60"/>
      <c r="M35" s="60"/>
      <c r="N35" s="60"/>
      <c r="O35" s="60"/>
      <c r="P35" s="124"/>
      <c r="Q35" s="60"/>
      <c r="R35" s="138"/>
      <c r="S35" s="60"/>
      <c r="T35" s="153"/>
      <c r="U35" s="60"/>
    </row>
    <row r="36" spans="1:21" s="2" customFormat="1">
      <c r="B36" s="32"/>
      <c r="G36" s="33" t="s">
        <v>83</v>
      </c>
      <c r="H36" s="33" t="s">
        <v>84</v>
      </c>
      <c r="I36" s="61" t="s">
        <v>9</v>
      </c>
      <c r="J36" s="73" t="s">
        <v>85</v>
      </c>
      <c r="K36" s="74"/>
      <c r="L36" s="75" t="s">
        <v>86</v>
      </c>
      <c r="M36" s="76"/>
      <c r="N36" s="77" t="s">
        <v>87</v>
      </c>
      <c r="O36" s="78"/>
      <c r="P36" s="79" t="s">
        <v>88</v>
      </c>
      <c r="Q36" s="80"/>
      <c r="R36" s="81" t="s">
        <v>89</v>
      </c>
      <c r="S36" s="82"/>
      <c r="T36" s="83" t="s">
        <v>90</v>
      </c>
      <c r="U36" s="84"/>
    </row>
    <row r="37" spans="1:21">
      <c r="G37" s="8" t="s">
        <v>23</v>
      </c>
      <c r="H37" s="34">
        <f t="shared" ref="H37:H41" si="6">COUNTIF($G$7:$G$30,$G37)</f>
        <v>3</v>
      </c>
      <c r="I37" s="62">
        <f t="shared" ref="I37:I41" si="7">SUMPRODUCT(--($G$7:$G$30=$G37),$I$7:$I$30,J$7:J$30)/SUMIF($G$7:$G$30,$G37,J$7:J$30)</f>
        <v>0.62761247892074201</v>
      </c>
      <c r="J37" s="110">
        <f>SUMIF($G$7:$G$30,$G37,J$7:J$30)</f>
        <v>237200000000</v>
      </c>
      <c r="K37" s="63">
        <f t="shared" ref="K37:K41" si="8">J37/J$31</f>
        <v>0.25217148131916156</v>
      </c>
      <c r="L37" s="64">
        <f>SUMIF($G$7:$G$30,$G37,L$7:L$30)</f>
        <v>20016400000</v>
      </c>
      <c r="M37" s="65">
        <f t="shared" ref="M37:M41" si="9">L37/L$31</f>
        <v>0.30340021760997271</v>
      </c>
      <c r="N37" s="66">
        <f>SUMIF($G$7:$G$30,$G37,N$7:N$30)</f>
        <v>0</v>
      </c>
      <c r="O37" s="67">
        <f t="shared" ref="O37:O41" si="10">N37/N$31</f>
        <v>0</v>
      </c>
      <c r="P37" s="125">
        <f>SUMIF($G$7:$G$30,$G37,P$7:P$30)</f>
        <v>29008272254</v>
      </c>
      <c r="Q37" s="70">
        <f t="shared" ref="Q37:Q41" si="11">P37/P$31</f>
        <v>0.13768167871073275</v>
      </c>
      <c r="R37" s="139">
        <f>SUMIF($G$7:$G$30,$G37,R$7:R$30)</f>
        <v>151072614167</v>
      </c>
      <c r="S37" s="71">
        <f t="shared" ref="S37:S41" si="12">R37/R$31</f>
        <v>0.30004714311985986</v>
      </c>
      <c r="T37" s="154">
        <f>SUMIF($G$7:$G$30,$G37,T$7:T$30)</f>
        <v>37102713579</v>
      </c>
      <c r="U37" s="72">
        <f t="shared" ref="U37:U41" si="13">T37/T$31</f>
        <v>0.23633197432530573</v>
      </c>
    </row>
    <row r="38" spans="1:21">
      <c r="G38" s="8" t="s">
        <v>28</v>
      </c>
      <c r="H38" s="34">
        <f t="shared" si="6"/>
        <v>6</v>
      </c>
      <c r="I38" s="62">
        <f t="shared" si="7"/>
        <v>0.32897895709351793</v>
      </c>
      <c r="J38" s="110">
        <f>SUMIF($G$7:$G$30,$G38,J$7:J$30)</f>
        <v>203197767950</v>
      </c>
      <c r="K38" s="63">
        <f t="shared" si="8"/>
        <v>0.21602311190851076</v>
      </c>
      <c r="L38" s="64">
        <f>SUMIF($G$7:$G$30,$G38,L$7:L$30)</f>
        <v>10340000000</v>
      </c>
      <c r="M38" s="65">
        <f t="shared" si="9"/>
        <v>0.15672939440094713</v>
      </c>
      <c r="N38" s="66">
        <f>SUMIF($G$7:$G$30,$G38,N$7:N$30)</f>
        <v>975000000</v>
      </c>
      <c r="O38" s="67">
        <f t="shared" si="10"/>
        <v>0.2805755395683453</v>
      </c>
      <c r="P38" s="125">
        <f>SUMIF($G$7:$G$30,$G38,P$7:P$30)</f>
        <v>63684280480</v>
      </c>
      <c r="Q38" s="70">
        <f t="shared" si="11"/>
        <v>0.30226407719827203</v>
      </c>
      <c r="R38" s="139">
        <f>SUMIF($G$7:$G$30,$G38,R$7:R$30)</f>
        <v>93105278375</v>
      </c>
      <c r="S38" s="71">
        <f t="shared" si="12"/>
        <v>0.18491751757811509</v>
      </c>
      <c r="T38" s="154">
        <f>SUMIF($G$7:$G$30,$G38,T$7:T$30)</f>
        <v>35093209095</v>
      </c>
      <c r="U38" s="72">
        <f t="shared" si="13"/>
        <v>0.22353209754249079</v>
      </c>
    </row>
    <row r="39" spans="1:21">
      <c r="G39" s="8" t="s">
        <v>33</v>
      </c>
      <c r="H39" s="34">
        <f t="shared" si="6"/>
        <v>3</v>
      </c>
      <c r="I39" s="62">
        <f t="shared" si="7"/>
        <v>0.39526138206244965</v>
      </c>
      <c r="J39" s="110">
        <f>SUMIF($G$7:$G$30,$G39,J$7:J$30)</f>
        <v>201616893700</v>
      </c>
      <c r="K39" s="63">
        <f t="shared" si="8"/>
        <v>0.21434245675926195</v>
      </c>
      <c r="L39" s="64">
        <f>SUMIF($G$7:$G$30,$G39,L$7:L$30)</f>
        <v>15191634850</v>
      </c>
      <c r="M39" s="65">
        <f t="shared" si="9"/>
        <v>0.23026844584147227</v>
      </c>
      <c r="N39" s="66">
        <f>SUMIF($G$7:$G$30,$G39,N$7:N$30)</f>
        <v>2500000000</v>
      </c>
      <c r="O39" s="67">
        <f t="shared" si="10"/>
        <v>0.71942446043165464</v>
      </c>
      <c r="P39" s="125">
        <f>SUMIF($G$7:$G$30,$G39,P$7:P$30)</f>
        <v>14805755970</v>
      </c>
      <c r="Q39" s="70">
        <f t="shared" si="11"/>
        <v>7.0272414664405383E-2</v>
      </c>
      <c r="R39" s="139">
        <f>SUMIF($G$7:$G$30,$G39,R$7:R$30)</f>
        <v>125210830623</v>
      </c>
      <c r="S39" s="71">
        <f t="shared" si="12"/>
        <v>0.24868274255561498</v>
      </c>
      <c r="T39" s="154">
        <f>SUMIF($G$7:$G$30,$G39,T$7:T$30)</f>
        <v>43908672257</v>
      </c>
      <c r="U39" s="72">
        <f t="shared" si="13"/>
        <v>0.27968367279672357</v>
      </c>
    </row>
    <row r="40" spans="1:21">
      <c r="G40" s="8" t="s">
        <v>63</v>
      </c>
      <c r="H40" s="34">
        <f t="shared" si="6"/>
        <v>1</v>
      </c>
      <c r="I40" s="62">
        <f t="shared" si="7"/>
        <v>1</v>
      </c>
      <c r="J40" s="110">
        <f>SUMIF($G$7:$G$30,$G40,J$7:J$30)</f>
        <v>4520085880</v>
      </c>
      <c r="K40" s="63">
        <f t="shared" si="8"/>
        <v>4.8053825971729591E-3</v>
      </c>
      <c r="L40" s="64">
        <f>SUMIF($G$7:$G$30,$G40,L$7:L$30)</f>
        <v>233000000</v>
      </c>
      <c r="M40" s="65">
        <f t="shared" si="9"/>
        <v>3.5317165276035475E-3</v>
      </c>
      <c r="N40" s="66">
        <f>SUMIF($G$7:$G$30,$G40,N$7:N$30)</f>
        <v>0</v>
      </c>
      <c r="O40" s="67">
        <f t="shared" si="10"/>
        <v>0</v>
      </c>
      <c r="P40" s="125">
        <f>SUMIF($G$7:$G$30,$G40,P$7:P$30)</f>
        <v>1014000000</v>
      </c>
      <c r="Q40" s="70">
        <f t="shared" si="11"/>
        <v>4.8127382765249674E-3</v>
      </c>
      <c r="R40" s="139">
        <f>SUMIF($G$7:$G$30,$G40,R$7:R$30)</f>
        <v>2481806600</v>
      </c>
      <c r="S40" s="71">
        <f t="shared" si="12"/>
        <v>4.9291460547763169E-3</v>
      </c>
      <c r="T40" s="154">
        <f>SUMIF($G$7:$G$30,$G40,T$7:T$30)</f>
        <v>791279280</v>
      </c>
      <c r="U40" s="72">
        <f t="shared" si="13"/>
        <v>5.0401864566302322E-3</v>
      </c>
    </row>
    <row r="41" spans="1:21">
      <c r="G41" s="8" t="s">
        <v>41</v>
      </c>
      <c r="H41" s="34">
        <f t="shared" si="6"/>
        <v>2</v>
      </c>
      <c r="I41" s="62">
        <f t="shared" si="7"/>
        <v>0.67540028492247195</v>
      </c>
      <c r="J41" s="110">
        <f>SUMIF($G$7:$G$30,$G41,J$7:J$30)</f>
        <v>294095012660</v>
      </c>
      <c r="K41" s="63">
        <f t="shared" si="8"/>
        <v>0.31265756741589279</v>
      </c>
      <c r="L41" s="64">
        <f>SUMIF($G$7:$G$30,$G41,L$7:L$30)</f>
        <v>20192550000</v>
      </c>
      <c r="M41" s="65">
        <f t="shared" si="9"/>
        <v>0.30607022562000435</v>
      </c>
      <c r="N41" s="66">
        <f>SUMIF($G$7:$G$30,$G41,N$7:N$30)</f>
        <v>0</v>
      </c>
      <c r="O41" s="67">
        <f t="shared" si="10"/>
        <v>0</v>
      </c>
      <c r="P41" s="125">
        <f>SUMIF($G$7:$G$30,$G41,P$7:P$30)</f>
        <v>102178558270</v>
      </c>
      <c r="Q41" s="70">
        <f t="shared" si="11"/>
        <v>0.48496909115006487</v>
      </c>
      <c r="R41" s="139">
        <f>SUMIF($G$7:$G$30,$G41,R$7:R$30)</f>
        <v>131625729510</v>
      </c>
      <c r="S41" s="71">
        <f t="shared" si="12"/>
        <v>0.26142345069163375</v>
      </c>
      <c r="T41" s="154">
        <f>SUMIF($G$7:$G$30,$G41,T$7:T$30)</f>
        <v>40098174880</v>
      </c>
      <c r="U41" s="72">
        <f t="shared" si="13"/>
        <v>0.25541206887884971</v>
      </c>
    </row>
    <row r="43" spans="1:21" s="6" customFormat="1" ht="18">
      <c r="B43" s="29"/>
      <c r="F43" s="30" t="s">
        <v>91</v>
      </c>
      <c r="G43" s="31"/>
      <c r="H43" s="31"/>
      <c r="I43" s="60"/>
      <c r="J43" s="109"/>
      <c r="K43" s="60"/>
      <c r="L43" s="60"/>
      <c r="M43" s="60"/>
      <c r="N43" s="60"/>
      <c r="O43" s="60"/>
      <c r="P43" s="124"/>
      <c r="Q43" s="60"/>
      <c r="R43" s="138"/>
      <c r="S43" s="60"/>
      <c r="T43" s="153"/>
      <c r="U43" s="60"/>
    </row>
    <row r="44" spans="1:21" s="7" customFormat="1">
      <c r="B44" s="9"/>
      <c r="F44" s="2"/>
      <c r="G44" s="33" t="s">
        <v>83</v>
      </c>
      <c r="H44" s="33" t="s">
        <v>84</v>
      </c>
      <c r="I44" s="61" t="s">
        <v>9</v>
      </c>
      <c r="J44" s="73" t="s">
        <v>85</v>
      </c>
      <c r="K44" s="74"/>
      <c r="L44" s="75" t="s">
        <v>86</v>
      </c>
      <c r="M44" s="76"/>
      <c r="N44" s="77" t="s">
        <v>87</v>
      </c>
      <c r="O44" s="78"/>
      <c r="P44" s="79" t="s">
        <v>88</v>
      </c>
      <c r="Q44" s="80"/>
      <c r="R44" s="81" t="s">
        <v>89</v>
      </c>
      <c r="S44" s="82"/>
      <c r="T44" s="83" t="s">
        <v>90</v>
      </c>
      <c r="U44" s="84"/>
    </row>
    <row r="45" spans="1:21">
      <c r="G45" s="8" t="s">
        <v>23</v>
      </c>
      <c r="H45" s="34">
        <f t="shared" ref="H45:H49" si="14">COUNTIF($G$7:$G$30,$G45)</f>
        <v>3</v>
      </c>
      <c r="I45" s="62">
        <f t="shared" ref="I45:I49" si="15">SUMPRODUCT(--($G$7:$G$30=$G45),$I$7:$I$30,J$7:J$30)/SUMIF($G$7:$G$30,$G45,J$7:J$30)</f>
        <v>0.62761247892074201</v>
      </c>
      <c r="J45" s="111">
        <f t="shared" ref="J45:J49" si="16">(1-$I45)*J37</f>
        <v>88330320000</v>
      </c>
      <c r="K45" s="63">
        <f t="shared" ref="K45:K49" si="17">J45/(J$31*(1-$I$32))</f>
        <v>0.19981117103808288</v>
      </c>
      <c r="L45" s="68">
        <f t="shared" ref="L45:L49" si="18">(1-$I45)*L37</f>
        <v>7453857576.9308596</v>
      </c>
      <c r="M45" s="65">
        <f t="shared" ref="M45:M49" si="19">L45/(L$31*(1-$I$32))</f>
        <v>0.24040288956041964</v>
      </c>
      <c r="N45" s="69">
        <f t="shared" ref="N45:N49" si="20">(1-$I45)*N37</f>
        <v>0</v>
      </c>
      <c r="O45" s="67">
        <f t="shared" ref="O45:O49" si="21">N45/(N$31*(1-$I$32))</f>
        <v>0</v>
      </c>
      <c r="P45" s="126">
        <f t="shared" ref="P45:P49" si="22">(1-$I45)*P37</f>
        <v>10802318595.45928</v>
      </c>
      <c r="Q45" s="70">
        <f t="shared" ref="Q45:Q49" si="23">P45/(P$31*(1-$I$32))</f>
        <v>0.10909376948482948</v>
      </c>
      <c r="R45" s="140">
        <f t="shared" ref="R45:R49" si="24">(1-$I45)*R37</f>
        <v>56257556292.61232</v>
      </c>
      <c r="S45" s="71">
        <f t="shared" ref="S45:S49" si="25">R45/(R$31*(1-$I$32))</f>
        <v>0.23774603979714523</v>
      </c>
      <c r="T45" s="155">
        <f t="shared" ref="T45:T49" si="26">(1-$I45)*T37</f>
        <v>13816587534.997534</v>
      </c>
      <c r="U45" s="72">
        <f t="shared" ref="U45:U49" si="27">T45/(T$31*(1-$I$32))</f>
        <v>0.18726054309018042</v>
      </c>
    </row>
    <row r="46" spans="1:21">
      <c r="G46" s="8" t="s">
        <v>28</v>
      </c>
      <c r="H46" s="34">
        <f t="shared" si="14"/>
        <v>6</v>
      </c>
      <c r="I46" s="62">
        <f t="shared" si="15"/>
        <v>0.32897895709351793</v>
      </c>
      <c r="J46" s="111">
        <f t="shared" si="16"/>
        <v>136349978166.07832</v>
      </c>
      <c r="K46" s="63">
        <f t="shared" si="17"/>
        <v>0.30843597994868743</v>
      </c>
      <c r="L46" s="68">
        <f t="shared" si="18"/>
        <v>6938357583.6530237</v>
      </c>
      <c r="M46" s="65">
        <f t="shared" si="19"/>
        <v>0.2237769094322353</v>
      </c>
      <c r="N46" s="69">
        <f t="shared" si="20"/>
        <v>654245516.83381999</v>
      </c>
      <c r="O46" s="67">
        <f t="shared" si="21"/>
        <v>0.40060339253443039</v>
      </c>
      <c r="P46" s="126">
        <f t="shared" si="22"/>
        <v>42733492304.438515</v>
      </c>
      <c r="Q46" s="70">
        <f t="shared" si="23"/>
        <v>0.43157010391285711</v>
      </c>
      <c r="R46" s="140">
        <f t="shared" si="24"/>
        <v>62475600995.290825</v>
      </c>
      <c r="S46" s="71">
        <f t="shared" si="25"/>
        <v>0.26402367431888435</v>
      </c>
      <c r="T46" s="155">
        <f t="shared" si="26"/>
        <v>23548281765.862141</v>
      </c>
      <c r="U46" s="72">
        <f t="shared" si="27"/>
        <v>0.31915724640011295</v>
      </c>
    </row>
    <row r="47" spans="1:21">
      <c r="G47" s="8" t="s">
        <v>33</v>
      </c>
      <c r="H47" s="34">
        <f t="shared" si="14"/>
        <v>3</v>
      </c>
      <c r="I47" s="62">
        <f t="shared" si="15"/>
        <v>0.39526138206244965</v>
      </c>
      <c r="J47" s="111">
        <f t="shared" si="16"/>
        <v>121925521649</v>
      </c>
      <c r="K47" s="63">
        <f t="shared" si="17"/>
        <v>0.27580655498718692</v>
      </c>
      <c r="L47" s="68">
        <f t="shared" si="18"/>
        <v>9186968263.4009247</v>
      </c>
      <c r="M47" s="65">
        <f t="shared" si="19"/>
        <v>0.29629942536825843</v>
      </c>
      <c r="N47" s="69">
        <f t="shared" si="20"/>
        <v>1511846544.8438759</v>
      </c>
      <c r="O47" s="67">
        <f t="shared" si="21"/>
        <v>0.92572411926782894</v>
      </c>
      <c r="P47" s="126">
        <f t="shared" si="22"/>
        <v>8953612402.8184357</v>
      </c>
      <c r="Q47" s="70">
        <f t="shared" si="23"/>
        <v>9.0423488151902168E-2</v>
      </c>
      <c r="R47" s="140">
        <f t="shared" si="24"/>
        <v>75719824661.765732</v>
      </c>
      <c r="S47" s="71">
        <f t="shared" si="25"/>
        <v>0.31999414183287284</v>
      </c>
      <c r="T47" s="155">
        <f t="shared" si="26"/>
        <v>26553269776.17104</v>
      </c>
      <c r="U47" s="72">
        <f t="shared" si="27"/>
        <v>0.35988479112594063</v>
      </c>
    </row>
    <row r="48" spans="1:21">
      <c r="G48" s="8" t="s">
        <v>63</v>
      </c>
      <c r="H48" s="34">
        <f t="shared" si="14"/>
        <v>1</v>
      </c>
      <c r="I48" s="62">
        <f t="shared" si="15"/>
        <v>1</v>
      </c>
      <c r="J48" s="111">
        <f t="shared" si="16"/>
        <v>0</v>
      </c>
      <c r="K48" s="63">
        <f t="shared" si="17"/>
        <v>0</v>
      </c>
      <c r="L48" s="68">
        <f t="shared" si="18"/>
        <v>0</v>
      </c>
      <c r="M48" s="65">
        <f t="shared" si="19"/>
        <v>0</v>
      </c>
      <c r="N48" s="69">
        <f t="shared" si="20"/>
        <v>0</v>
      </c>
      <c r="O48" s="67">
        <f t="shared" si="21"/>
        <v>0</v>
      </c>
      <c r="P48" s="126">
        <f t="shared" si="22"/>
        <v>0</v>
      </c>
      <c r="Q48" s="70">
        <f t="shared" si="23"/>
        <v>0</v>
      </c>
      <c r="R48" s="140">
        <f t="shared" si="24"/>
        <v>0</v>
      </c>
      <c r="S48" s="71">
        <f t="shared" si="25"/>
        <v>0</v>
      </c>
      <c r="T48" s="155">
        <f t="shared" si="26"/>
        <v>0</v>
      </c>
      <c r="U48" s="72">
        <f t="shared" si="27"/>
        <v>0</v>
      </c>
    </row>
    <row r="49" spans="7:21">
      <c r="G49" s="8" t="s">
        <v>41</v>
      </c>
      <c r="H49" s="34">
        <f t="shared" si="14"/>
        <v>2</v>
      </c>
      <c r="I49" s="62">
        <f t="shared" si="15"/>
        <v>0.67540028492247195</v>
      </c>
      <c r="J49" s="111">
        <f t="shared" si="16"/>
        <v>95463157315.158005</v>
      </c>
      <c r="K49" s="63">
        <f t="shared" si="17"/>
        <v>0.21594629402604279</v>
      </c>
      <c r="L49" s="68">
        <f t="shared" si="18"/>
        <v>6554495976.6887388</v>
      </c>
      <c r="M49" s="65">
        <f t="shared" si="19"/>
        <v>0.21139654952421608</v>
      </c>
      <c r="N49" s="69">
        <f t="shared" si="20"/>
        <v>0</v>
      </c>
      <c r="O49" s="67">
        <f t="shared" si="21"/>
        <v>0</v>
      </c>
      <c r="P49" s="126">
        <f t="shared" si="22"/>
        <v>33167130901.474598</v>
      </c>
      <c r="Q49" s="70">
        <f t="shared" si="23"/>
        <v>0.33495839814978118</v>
      </c>
      <c r="R49" s="140">
        <f t="shared" si="24"/>
        <v>42725674295.81778</v>
      </c>
      <c r="S49" s="71">
        <f t="shared" si="25"/>
        <v>0.1805599199627389</v>
      </c>
      <c r="T49" s="155">
        <f t="shared" si="26"/>
        <v>13015856141.176893</v>
      </c>
      <c r="U49" s="72">
        <f t="shared" si="27"/>
        <v>0.17640797943823688</v>
      </c>
    </row>
    <row r="50" spans="7:21">
      <c r="H50" s="35"/>
      <c r="J50" s="112"/>
    </row>
  </sheetData>
  <mergeCells count="26">
    <mergeCell ref="N3:N4"/>
    <mergeCell ref="P3:P4"/>
    <mergeCell ref="R3:R4"/>
    <mergeCell ref="T3:T4"/>
    <mergeCell ref="F3:F5"/>
    <mergeCell ref="G3:G5"/>
    <mergeCell ref="H3:H5"/>
    <mergeCell ref="J3:J4"/>
    <mergeCell ref="L3:L4"/>
    <mergeCell ref="A3:A5"/>
    <mergeCell ref="B3:B5"/>
    <mergeCell ref="C3:C5"/>
    <mergeCell ref="D3:D5"/>
    <mergeCell ref="E3:E5"/>
    <mergeCell ref="T36:U36"/>
    <mergeCell ref="J44:K44"/>
    <mergeCell ref="L44:M44"/>
    <mergeCell ref="N44:O44"/>
    <mergeCell ref="P44:Q44"/>
    <mergeCell ref="R44:S44"/>
    <mergeCell ref="T44:U44"/>
    <mergeCell ref="J36:K36"/>
    <mergeCell ref="L36:M36"/>
    <mergeCell ref="N36:O36"/>
    <mergeCell ref="P36:Q36"/>
    <mergeCell ref="R36:S36"/>
  </mergeCells>
  <printOptions horizontalCentered="1"/>
  <pageMargins left="0.25" right="0.25" top="0.75" bottom="0.75" header="0.29861111111111099" footer="0.29861111111111099"/>
  <pageSetup paperSize="9" scale="5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2019-11-19T07:17:00Z</dcterms:created>
  <dcterms:modified xsi:type="dcterms:W3CDTF">2019-11-26T19:18:09Z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2057-11.2.0.9031</vt:lpwstr>
  </property>
</Properties>
</file>