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gus Richard Lubis\Documents\Data Science Learning\coursera-excel\Intermediate I\Week 6\"/>
    </mc:Choice>
  </mc:AlternateContent>
  <xr:revisionPtr revIDLastSave="0" documentId="13_ncr:1_{1F04C8FE-2AE5-4D96-8F6D-4E9A579730D5}" xr6:coauthVersionLast="43" xr6:coauthVersionMax="43" xr10:uidLastSave="{00000000-0000-0000-0000-000000000000}"/>
  <bookViews>
    <workbookView xWindow="-120" yWindow="-120" windowWidth="19800" windowHeight="11760" activeTab="3" xr2:uid="{00000000-000D-0000-FFFF-FFFF00000000}"/>
  </bookViews>
  <sheets>
    <sheet name="Aanya Zhang" sheetId="14" r:id="rId1"/>
    <sheet name="Charlie Bui" sheetId="13" r:id="rId2"/>
    <sheet name="Connor Betts" sheetId="12" r:id="rId3"/>
    <sheet name="Main Pivots" sheetId="11" r:id="rId4"/>
    <sheet name="Orders" sheetId="1" r:id="rId5"/>
    <sheet name="Sales Dash" sheetId="10" r:id="rId6"/>
  </sheets>
  <definedNames>
    <definedName name="_xlnm._FilterDatabase" localSheetId="4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8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10" l="1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B7" i="10" l="1"/>
  <c r="B5" i="10"/>
  <c r="B11" i="10"/>
  <c r="B12" i="10"/>
  <c r="B13" i="10"/>
  <c r="B14" i="10"/>
  <c r="B6" i="10"/>
  <c r="E42" i="10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<sst xmlns="http://schemas.openxmlformats.org/spreadsheetml/2006/main" count="12646" uniqueCount="1977">
  <si>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</si>
  <si>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</si>
  <si>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</si>
  <si>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</si>
  <si>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</si>
  <si>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</si>
  <si>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</si>
  <si>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</si>
  <si>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</si>
  <si>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</si>
  <si>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</si>
  <si>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</si>
  <si>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</si>
  <si>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</si>
  <si>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</si>
  <si>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</si>
  <si>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</si>
  <si>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</si>
  <si>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</si>
  <si>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</si>
  <si>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</si>
  <si>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</si>
  <si>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</si>
  <si>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</si>
  <si>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</si>
  <si>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</si>
  <si>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</si>
  <si>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</si>
  <si>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</si>
  <si>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</si>
  <si>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</si>
  <si>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</si>
  <si>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</si>
  <si>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</si>
  <si>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</si>
  <si>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</si>
  <si>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</si>
  <si>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</si>
  <si>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</si>
  <si>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</si>
  <si>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</si>
  <si>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</si>
  <si>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</si>
  <si>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</si>
  <si>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</si>
  <si>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</si>
  <si>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</si>
  <si>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</si>
  <si>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</si>
  <si>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</si>
  <si>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</si>
  <si>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</si>
  <si>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</si>
  <si>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</si>
  <si>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</si>
  <si>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</si>
  <si>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</si>
  <si>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</si>
  <si>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</si>
  <si>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</si>
  <si>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</si>
  <si>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</si>
  <si>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</si>
  <si>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</si>
  <si>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</si>
  <si>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</si>
  <si>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</si>
  <si>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</si>
  <si>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</si>
  <si>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</si>
  <si>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</si>
  <si>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</si>
  <si>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</si>
  <si>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</si>
  <si>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</si>
  <si>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</si>
  <si>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</si>
  <si>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</si>
  <si>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</si>
  <si>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</si>
  <si>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</si>
  <si>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</si>
  <si>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</si>
  <si>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</si>
  <si>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</si>
  <si>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</si>
  <si>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</si>
  <si>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</si>
  <si>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</si>
  <si>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</si>
  <si>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</si>
  <si>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</si>
  <si>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</si>
  <si>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</si>
  <si>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</si>
  <si>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</si>
  <si>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</si>
  <si>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</si>
  <si>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</si>
  <si>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</si>
  <si>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</si>
  <si>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</si>
  <si>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</si>
  <si>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</si>
  <si>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</si>
  <si>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</si>
  <si>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</si>
  <si>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</si>
  <si>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</si>
  <si>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</si>
  <si>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</si>
  <si>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</si>
  <si>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</si>
  <si>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</si>
  <si>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</si>
  <si>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</si>
  <si>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</si>
  <si>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</si>
  <si>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</si>
  <si>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</si>
  <si>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</si>
  <si>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</si>
  <si>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</si>
  <si>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</si>
  <si>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</si>
  <si>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</si>
  <si>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</si>
  <si>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</si>
  <si>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</si>
  <si>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</si>
  <si>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</si>
  <si>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</si>
  <si>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</si>
  <si>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</si>
  <si>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</si>
  <si>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</si>
  <si>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</si>
  <si>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</si>
  <si>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</si>
  <si>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</si>
  <si>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</si>
  <si>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</si>
  <si>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</si>
  <si>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</si>
  <si>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</si>
  <si>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</si>
  <si>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</si>
  <si>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</si>
  <si>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</si>
  <si>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</si>
  <si>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</si>
  <si>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</si>
  <si>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</si>
  <si>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</si>
  <si>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</si>
  <si>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</si>
  <si>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</si>
  <si>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</si>
  <si>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</si>
  <si>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</si>
  <si>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</si>
  <si>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</si>
  <si>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</si>
  <si>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</si>
  <si>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</si>
  <si>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</si>
  <si>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</si>
  <si>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</si>
  <si>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</si>
  <si>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</si>
  <si>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</si>
  <si>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</si>
  <si>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</si>
  <si>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</si>
  <si>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</si>
  <si>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</si>
  <si>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</si>
  <si>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</si>
  <si>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</si>
  <si>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</si>
  <si>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</si>
  <si>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</si>
  <si>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</si>
  <si>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</si>
  <si>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</si>
  <si>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</si>
  <si>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</si>
  <si>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</si>
  <si>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</si>
  <si>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</si>
  <si>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</si>
  <si>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</si>
  <si>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</si>
  <si>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</si>
  <si>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</si>
  <si>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</si>
  <si>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</si>
  <si>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</si>
  <si>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</si>
  <si>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</si>
  <si>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</si>
  <si>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</si>
  <si>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</si>
  <si>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</si>
  <si>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</si>
  <si>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</si>
  <si>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</si>
  <si>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</si>
  <si>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</si>
  <si>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</si>
  <si>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</si>
  <si>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</si>
  <si>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</si>
  <si>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</si>
  <si>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</si>
  <si>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</si>
  <si>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</si>
  <si>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</si>
  <si>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</si>
  <si>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</si>
  <si>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</si>
  <si>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</si>
  <si>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</si>
  <si>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</si>
  <si>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</si>
  <si>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</si>
  <si>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</si>
  <si>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</si>
  <si>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</si>
  <si>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</si>
  <si>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</si>
  <si>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</si>
  <si>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</si>
  <si>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</si>
  <si>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</si>
  <si>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</si>
  <si>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</si>
  <si>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</si>
  <si>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</si>
  <si>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</si>
  <si>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</si>
  <si>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</si>
  <si>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</si>
  <si>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</si>
  <si>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</si>
  <si>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</si>
  <si>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</si>
  <si>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</si>
  <si>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</si>
  <si>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</si>
  <si>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</si>
  <si>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</si>
  <si>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</si>
  <si>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</si>
  <si>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</si>
  <si>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</si>
  <si>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</si>
  <si>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</si>
  <si>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</si>
  <si>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</si>
  <si>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</si>
  <si>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</si>
  <si>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</si>
  <si>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</si>
  <si>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</si>
  <si>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</si>
  <si>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</si>
  <si>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</si>
  <si>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</si>
  <si>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</si>
  <si>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</si>
  <si>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</si>
  <si>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</si>
  <si>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</si>
  <si>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</si>
  <si>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</si>
  <si>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</si>
  <si>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</si>
  <si>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</si>
  <si>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</si>
  <si>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</si>
  <si>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</si>
  <si>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</si>
  <si>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</si>
  <si>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</si>
  <si>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</si>
  <si>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</si>
  <si>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</si>
  <si>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</si>
  <si>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</si>
  <si>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</si>
  <si>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</si>
  <si>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</si>
  <si>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</si>
  <si>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</si>
  <si>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</si>
  <si>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</si>
  <si>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</si>
  <si>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</si>
  <si>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</si>
  <si>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</si>
  <si>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</si>
  <si>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</si>
  <si>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</si>
  <si>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</si>
  <si>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</si>
  <si>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</si>
  <si>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</si>
  <si>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</si>
  <si>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</si>
  <si>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</si>
  <si>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</si>
  <si>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</si>
  <si>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</si>
  <si>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</si>
  <si>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</si>
  <si>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</si>
  <si>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</si>
  <si>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</si>
  <si>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</si>
  <si>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</si>
  <si>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</si>
  <si>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</si>
  <si>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</si>
  <si>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</si>
  <si>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</si>
  <si>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</si>
  <si>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</si>
  <si>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</si>
  <si>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</si>
  <si>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</si>
  <si>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</si>
  <si>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</si>
  <si>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</si>
  <si>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</si>
  <si>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</si>
  <si>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</si>
  <si>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</si>
  <si>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</si>
  <si>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</si>
  <si>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</si>
  <si>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</si>
  <si>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</si>
  <si>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</si>
  <si>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</si>
  <si>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</si>
  <si>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</si>
  <si>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</si>
  <si>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</si>
  <si>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</si>
  <si>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</si>
  <si>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</si>
  <si>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</si>
  <si>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</si>
  <si>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</si>
  <si>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</si>
  <si>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</si>
  <si>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</si>
  <si>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</si>
  <si>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</si>
  <si>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</si>
  <si>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</si>
  <si>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</si>
  <si>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</si>
  <si>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</si>
  <si>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</si>
  <si>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</si>
  <si>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</si>
  <si>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</si>
  <si>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</si>
  <si>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</si>
  <si>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</si>
  <si>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</si>
  <si>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</si>
  <si>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</si>
  <si>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</si>
  <si>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</si>
  <si>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</si>
  <si>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</si>
  <si>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</si>
  <si>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</si>
  <si>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</si>
  <si>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</si>
  <si>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</si>
  <si>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</si>
  <si>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</si>
  <si>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</si>
  <si>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</si>
  <si>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</si>
  <si>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</si>
  <si>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</si>
  <si>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</si>
  <si>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</si>
  <si>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</si>
  <si>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</si>
  <si>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</si>
  <si>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</si>
  <si>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</si>
  <si>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</si>
  <si>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</si>
  <si>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</si>
  <si>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</si>
  <si>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</si>
  <si>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</si>
  <si>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</si>
  <si>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</si>
  <si>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</si>
  <si>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</si>
  <si>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</si>
  <si>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</si>
  <si>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</si>
  <si>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</si>
  <si>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</si>
  <si>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</si>
  <si>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</si>
  <si>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</si>
  <si>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</si>
  <si>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</si>
  <si>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</si>
  <si>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</si>
  <si>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</si>
  <si>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</si>
  <si>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</si>
  <si>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</si>
  <si>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</si>
  <si>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</si>
  <si>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</si>
  <si>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</si>
  <si>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</si>
  <si>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</si>
  <si>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</si>
  <si>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</si>
  <si>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</si>
  <si>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</si>
  <si>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</si>
  <si>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</si>
  <si>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</si>
  <si>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</si>
  <si>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</si>
  <si>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</si>
  <si>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</si>
  <si>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</si>
  <si>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</si>
  <si>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</si>
  <si>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</si>
  <si>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</si>
  <si>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</si>
  <si>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</si>
  <si>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</si>
  <si>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</si>
  <si>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</si>
  <si>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</si>
  <si>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</si>
  <si>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</si>
  <si>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</si>
  <si>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</si>
  <si>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</si>
  <si>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</si>
  <si>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</si>
  <si>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</si>
  <si>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</si>
  <si>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</si>
  <si>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</si>
  <si>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</si>
  <si>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</si>
  <si>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</si>
  <si>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</si>
  <si>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</si>
  <si>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</si>
  <si>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</si>
  <si>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</si>
  <si>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</si>
  <si>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</si>
  <si>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</si>
  <si>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</si>
  <si>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</si>
  <si>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</si>
  <si>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</si>
  <si>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</si>
  <si>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</si>
  <si>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</si>
  <si>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</si>
  <si>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</si>
  <si>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</si>
  <si>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</si>
  <si>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</si>
  <si>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</si>
  <si>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</si>
  <si>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</si>
  <si>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</si>
  <si>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</si>
  <si>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</si>
  <si>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</si>
  <si>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</si>
  <si>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</si>
  <si>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</si>
  <si>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</si>
  <si>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</si>
  <si>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</si>
  <si>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</si>
  <si>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</si>
  <si>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</si>
  <si>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</si>
  <si>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</si>
  <si>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</si>
  <si>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</si>
  <si>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</si>
  <si>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</si>
  <si>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</si>
  <si>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</si>
  <si>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</si>
  <si>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</si>
  <si>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</si>
  <si>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</si>
  <si>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</si>
  <si>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</si>
  <si>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</si>
  <si>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</si>
  <si>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</si>
  <si>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</si>
  <si>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</si>
  <si>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</si>
  <si>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</si>
  <si>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</si>
  <si>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</si>
  <si>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</si>
  <si>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</si>
  <si>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</si>
  <si>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</si>
  <si>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</si>
  <si>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</si>
  <si>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</si>
  <si>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</si>
  <si>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</si>
  <si>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</si>
  <si>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</si>
  <si>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</si>
  <si>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</si>
  <si>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</si>
  <si>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</si>
  <si>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</si>
  <si>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</si>
  <si>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</si>
  <si>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</si>
  <si>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</si>
  <si>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</si>
  <si>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</si>
  <si>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</si>
  <si>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</si>
  <si>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</si>
  <si>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</si>
  <si>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</si>
  <si>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</si>
  <si>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</si>
  <si>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</si>
  <si>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</si>
  <si>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</si>
  <si>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</si>
  <si>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</si>
  <si>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</si>
  <si>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</si>
  <si>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</si>
  <si>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</si>
  <si>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</si>
  <si>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</si>
  <si>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</si>
  <si>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</si>
  <si>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</si>
  <si>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</si>
  <si>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</si>
  <si>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</si>
  <si>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</si>
  <si>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</si>
  <si>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</si>
  <si>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</si>
  <si>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</si>
  <si>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</si>
  <si>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</si>
  <si>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</si>
  <si>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</si>
  <si>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</si>
  <si>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</si>
  <si>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</si>
  <si>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</si>
  <si>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</si>
  <si>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</si>
  <si>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</si>
  <si>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</si>
  <si>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</si>
  <si>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</si>
  <si>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</si>
  <si>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</si>
  <si>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</si>
  <si>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</si>
  <si>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</si>
  <si>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</si>
  <si>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</si>
  <si>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</si>
  <si>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</si>
  <si>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</si>
  <si>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</si>
  <si>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</si>
  <si>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</si>
  <si>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</si>
  <si>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</si>
  <si>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</si>
  <si>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</si>
  <si>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</si>
  <si>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</si>
  <si>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</si>
  <si>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</si>
  <si>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</si>
  <si>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</si>
  <si>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</si>
  <si>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</si>
  <si>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</si>
  <si>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</si>
  <si>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</si>
  <si>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</si>
  <si>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</si>
  <si>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</si>
  <si>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</si>
  <si>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</si>
  <si>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</si>
  <si>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</si>
  <si>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</si>
  <si>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</si>
  <si>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</si>
  <si>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</si>
  <si>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</si>
  <si>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</si>
  <si>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</si>
  <si>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</si>
  <si>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</si>
  <si>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</si>
  <si>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</si>
  <si>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</si>
  <si>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</si>
  <si>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</si>
  <si>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</si>
  <si>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</si>
  <si>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</si>
  <si>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</si>
  <si>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</si>
  <si>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</si>
  <si>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</si>
  <si>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</si>
  <si>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</si>
  <si>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</si>
  <si>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</si>
  <si>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</si>
  <si>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</si>
  <si>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</si>
  <si>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</si>
  <si>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</si>
  <si>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</si>
  <si>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</si>
  <si>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</si>
  <si>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</si>
  <si>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</si>
  <si>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</si>
  <si>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</si>
  <si>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</si>
  <si>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</si>
  <si>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</si>
  <si>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</si>
  <si>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</si>
  <si>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</si>
  <si>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</si>
  <si>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</si>
  <si>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</si>
  <si>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</si>
  <si>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</si>
  <si>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</si>
  <si>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</si>
  <si>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</si>
  <si>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</si>
  <si>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</si>
  <si>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</si>
  <si>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</si>
  <si>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</si>
  <si>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</si>
  <si>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</si>
  <si>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</si>
  <si>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</si>
  <si>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</si>
  <si>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</si>
  <si>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</si>
  <si>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</si>
  <si>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</si>
  <si>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</si>
  <si>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</si>
  <si>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</si>
  <si>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</si>
  <si>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</si>
  <si>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</si>
  <si>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</si>
  <si>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</si>
  <si>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</si>
  <si>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</si>
  <si>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</si>
  <si>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</si>
  <si>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</si>
  <si>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</si>
  <si>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</si>
  <si>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</si>
  <si>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</si>
  <si>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</si>
  <si>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</si>
  <si>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</si>
  <si>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</si>
  <si>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</si>
  <si>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</si>
  <si>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</si>
  <si>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</si>
  <si>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</si>
  <si>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</si>
  <si>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</si>
  <si>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</si>
  <si>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</si>
  <si>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</si>
  <si>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</si>
  <si>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</si>
  <si>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</si>
  <si>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</si>
  <si>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</si>
  <si>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</si>
  <si>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</si>
  <si>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</si>
  <si>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</si>
  <si>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</si>
  <si>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</si>
  <si>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</si>
  <si>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</si>
  <si>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</si>
  <si>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</si>
  <si>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</si>
  <si>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</si>
  <si>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</si>
  <si>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</si>
  <si>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</si>
  <si>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</si>
  <si>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</si>
  <si>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</si>
  <si>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</si>
  <si>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</si>
  <si>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</si>
  <si>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</si>
  <si>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</si>
  <si>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</si>
  <si>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</si>
  <si>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</si>
  <si>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</si>
  <si>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</si>
  <si>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</si>
  <si>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</si>
  <si>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</si>
  <si>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</si>
  <si>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</si>
  <si>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</si>
  <si>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</si>
  <si>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</si>
  <si>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</si>
  <si>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</si>
  <si>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</si>
  <si>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</si>
  <si>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</si>
  <si>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</si>
  <si>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</si>
  <si>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</si>
  <si>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</si>
  <si>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</si>
  <si>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</si>
  <si>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</si>
  <si>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</si>
  <si>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</si>
  <si>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</si>
  <si>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</si>
  <si>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</si>
  <si>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</si>
  <si>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</si>
  <si>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</si>
  <si>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</si>
  <si>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</si>
  <si>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</si>
  <si>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</si>
  <si>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</si>
  <si>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</si>
  <si>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</si>
  <si>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</si>
  <si>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</si>
  <si>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</si>
  <si>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</si>
  <si>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</si>
  <si>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</si>
  <si>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</si>
  <si>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</si>
  <si>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</si>
  <si>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</si>
  <si>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</si>
  <si>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</si>
  <si>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</si>
  <si>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</si>
  <si>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</si>
  <si>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</si>
  <si>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</si>
  <si>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</si>
  <si>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</si>
  <si>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</si>
  <si>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</si>
  <si>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</si>
  <si>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</si>
  <si>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</si>
  <si>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</si>
  <si>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</si>
  <si>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</si>
  <si>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</si>
  <si>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</si>
  <si>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</si>
  <si>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</si>
  <si>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</si>
  <si>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</si>
  <si>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</si>
  <si>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</si>
  <si>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</si>
  <si>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</si>
  <si>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</si>
  <si>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</si>
  <si>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</si>
  <si>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</si>
  <si>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</si>
  <si>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</si>
  <si>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</si>
  <si>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</si>
  <si>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</si>
  <si>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</si>
  <si>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</si>
  <si>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</si>
  <si>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</si>
  <si>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</si>
  <si>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</si>
  <si>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</si>
  <si>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</si>
  <si>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</si>
  <si>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</si>
  <si>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</si>
  <si>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</si>
  <si>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</si>
  <si>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</si>
  <si>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</si>
  <si>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</si>
  <si>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</si>
  <si>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</si>
  <si>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</si>
  <si>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</si>
  <si>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</si>
  <si>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</si>
  <si>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</si>
  <si>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</si>
  <si>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</si>
  <si>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</si>
  <si>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</si>
  <si>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</si>
  <si>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</si>
  <si>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</si>
  <si>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</si>
  <si>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</si>
  <si>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</si>
  <si>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</si>
  <si>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</si>
  <si>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</si>
  <si>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</si>
  <si>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</si>
  <si>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</si>
  <si>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</si>
  <si>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</si>
  <si>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</si>
  <si>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</si>
  <si>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</si>
  <si>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</si>
  <si>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</si>
  <si>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</si>
  <si>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</si>
  <si>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</si>
  <si>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</si>
  <si>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</si>
  <si>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</si>
  <si>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</si>
  <si>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</si>
  <si>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</si>
  <si>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</si>
  <si>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</si>
  <si>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</si>
  <si>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</si>
  <si>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</si>
  <si>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</si>
  <si>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</si>
  <si>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</si>
  <si>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</si>
  <si>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</si>
  <si>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</si>
  <si>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</si>
  <si>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</si>
  <si>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</si>
  <si>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</si>
  <si>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</si>
  <si>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</si>
  <si>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</si>
  <si>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</si>
  <si>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</si>
  <si>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</si>
  <si>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</si>
  <si>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</si>
  <si>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</si>
  <si>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</si>
  <si>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</si>
  <si>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</si>
  <si>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</si>
  <si>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</si>
  <si>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</si>
  <si>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</si>
  <si>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</si>
  <si>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</si>
  <si>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</si>
  <si>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</si>
  <si>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</si>
  <si>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</si>
  <si>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</si>
  <si>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</si>
  <si>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</si>
  <si>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</si>
  <si>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</si>
  <si>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</si>
  <si>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</si>
  <si>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</si>
  <si>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</si>
  <si>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</si>
  <si>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</si>
  <si>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</si>
  <si>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</si>
  <si>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</si>
  <si>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</si>
  <si>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</si>
  <si>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</si>
  <si>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</si>
  <si>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</si>
  <si>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</si>
  <si>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</si>
  <si>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</si>
  <si>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</si>
  <si>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</si>
  <si>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</si>
  <si>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</si>
  <si>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</si>
  <si>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</si>
  <si>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</si>
  <si>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</si>
  <si>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</si>
  <si>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</si>
  <si>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</si>
  <si>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</si>
  <si>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</si>
  <si>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</si>
  <si>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</si>
  <si>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</si>
  <si>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</si>
  <si>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</si>
  <si>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</si>
  <si>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</si>
  <si>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</si>
  <si>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</si>
  <si>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</si>
  <si>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</si>
  <si>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</si>
  <si>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</si>
  <si>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</si>
  <si>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</si>
  <si>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</si>
  <si>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</si>
  <si>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</si>
  <si>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</si>
  <si>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</si>
  <si>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</si>
  <si>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</si>
  <si>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</si>
  <si>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</si>
  <si>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</si>
  <si>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</si>
  <si>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</si>
  <si>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</si>
  <si>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</si>
  <si>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</si>
  <si>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</si>
  <si>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</si>
  <si>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</si>
  <si>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</si>
  <si>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</si>
  <si>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</si>
  <si>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</si>
  <si>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</si>
  <si>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</si>
  <si>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</si>
  <si>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</si>
  <si>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</si>
  <si>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</si>
  <si>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</si>
  <si>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</si>
  <si>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</si>
  <si>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</si>
  <si>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</si>
  <si>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</si>
  <si>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</si>
  <si>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</si>
  <si>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</si>
  <si>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</si>
  <si>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</si>
  <si>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</si>
  <si>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</si>
  <si>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</si>
  <si>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</si>
  <si>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</si>
  <si>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</si>
  <si>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</si>
  <si>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</si>
  <si>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</si>
  <si>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</si>
  <si>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</si>
  <si>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</si>
  <si>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</si>
  <si>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</si>
  <si>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</si>
  <si>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</si>
  <si>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</si>
  <si>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</si>
  <si>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</si>
  <si>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</si>
  <si>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</si>
  <si>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</si>
  <si>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</si>
  <si>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</si>
  <si>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</si>
  <si>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</si>
  <si>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</si>
  <si>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</si>
  <si>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</si>
  <si>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</si>
  <si>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</si>
  <si>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</si>
  <si>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</si>
  <si>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</si>
  <si>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</si>
  <si>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</si>
  <si>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</si>
  <si>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</si>
  <si>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</si>
  <si>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</si>
  <si>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</si>
  <si>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</si>
  <si>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</si>
  <si>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</si>
  <si>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</si>
  <si>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</si>
  <si>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</si>
  <si>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</si>
  <si>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</si>
  <si>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</si>
  <si>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</si>
  <si>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</si>
  <si>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</si>
  <si>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</si>
  <si>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</si>
  <si>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</si>
  <si>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</si>
  <si>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</si>
  <si>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</si>
  <si>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</si>
  <si>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</si>
  <si>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</si>
  <si>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</si>
  <si>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</si>
  <si>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</si>
  <si>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</si>
  <si>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</si>
  <si>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</si>
  <si>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</si>
  <si>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</si>
  <si>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</si>
  <si>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</si>
  <si>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</si>
  <si>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</si>
  <si>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</si>
  <si>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</si>
  <si>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</si>
  <si>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</si>
  <si>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</si>
  <si>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</si>
  <si>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</si>
  <si>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</si>
  <si>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</si>
  <si>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</si>
  <si>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</si>
  <si>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</si>
  <si>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</si>
  <si>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</si>
  <si>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</si>
  <si>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</si>
  <si>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</si>
  <si>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</si>
  <si>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</si>
  <si>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</si>
  <si>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</si>
  <si>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</si>
  <si>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</si>
  <si>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</si>
  <si>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</si>
  <si>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</si>
  <si>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</si>
  <si>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</si>
  <si>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</si>
  <si>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</si>
  <si>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</si>
  <si>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</si>
  <si>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</si>
  <si>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</si>
  <si>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</si>
  <si>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</si>
  <si>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</si>
  <si>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</si>
  <si>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</si>
  <si>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</si>
  <si>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</si>
  <si>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</si>
  <si>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</si>
  <si>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</si>
  <si>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</si>
  <si>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</si>
  <si>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</si>
  <si>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</si>
  <si>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</si>
  <si>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</si>
  <si>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</si>
  <si>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</si>
  <si>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</si>
  <si>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</si>
  <si>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</si>
  <si>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</si>
  <si>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</si>
  <si>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</si>
  <si>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</si>
  <si>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</si>
  <si>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</si>
  <si>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</si>
  <si>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</si>
  <si>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</si>
  <si>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</si>
  <si>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</si>
  <si>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</si>
  <si>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</si>
  <si>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</si>
  <si>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</si>
  <si>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</si>
  <si>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</si>
  <si>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</si>
  <si>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</si>
  <si>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</si>
  <si>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</si>
  <si>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</si>
  <si>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</si>
  <si>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</si>
  <si>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</si>
  <si>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</si>
  <si>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</si>
  <si>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</si>
  <si>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</si>
  <si>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</si>
  <si>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</si>
  <si>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</si>
  <si>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</si>
  <si>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</si>
  <si>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</si>
  <si>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</si>
  <si>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</si>
  <si>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</si>
  <si>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</si>
  <si>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</si>
  <si>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</si>
  <si>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</si>
  <si>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</si>
  <si>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</si>
  <si>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</si>
  <si>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</si>
  <si>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</si>
  <si>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</si>
  <si>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</si>
  <si>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</si>
  <si>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</si>
  <si>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</si>
  <si>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</si>
  <si>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</si>
  <si>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</si>
  <si>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</si>
  <si>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</si>
  <si>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</si>
  <si>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</si>
  <si>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</si>
  <si>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</si>
  <si>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</si>
  <si>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</si>
  <si>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</si>
  <si>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</si>
  <si>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</si>
  <si>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</si>
  <si>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</si>
  <si>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</si>
  <si>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</si>
  <si>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</si>
  <si>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</si>
  <si>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</si>
  <si>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</si>
  <si>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</si>
  <si>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</si>
  <si>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</si>
  <si>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</si>
  <si>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</si>
  <si>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</si>
  <si>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</si>
  <si>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</si>
  <si>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</si>
  <si>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</si>
  <si>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</si>
  <si>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</si>
  <si>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</si>
  <si>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</si>
  <si>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</si>
  <si>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</si>
  <si>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</si>
  <si>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</si>
  <si>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</si>
  <si>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</si>
  <si>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</si>
  <si>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</si>
  <si>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</si>
  <si>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</si>
  <si>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</si>
  <si>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</si>
  <si>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</si>
  <si>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</si>
  <si>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</si>
  <si>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</si>
  <si>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</si>
  <si>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</si>
  <si>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</si>
  <si>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</si>
  <si>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</si>
  <si>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</si>
  <si>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</si>
  <si>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</si>
  <si>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</si>
  <si>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</si>
  <si>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</si>
  <si>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</si>
  <si>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</si>
  <si>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</si>
  <si>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</si>
  <si>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</si>
  <si>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</si>
  <si>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</si>
  <si>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</si>
  <si>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</si>
  <si>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</si>
  <si>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</si>
  <si>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</si>
  <si>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</si>
  <si>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</si>
  <si>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</si>
  <si>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</si>
  <si>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</si>
  <si>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</si>
  <si>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</si>
  <si>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</si>
  <si>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</si>
  <si>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</si>
  <si>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</si>
  <si>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</si>
  <si>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</si>
  <si>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</si>
  <si>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</si>
  <si>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</si>
  <si>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</si>
  <si>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</si>
  <si>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</si>
  <si>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</si>
  <si>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</si>
  <si>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</si>
  <si>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</si>
  <si>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</si>
  <si>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</si>
  <si>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</si>
  <si>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</si>
  <si>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</si>
  <si>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</si>
  <si>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</si>
  <si>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</si>
  <si>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</si>
  <si>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</si>
  <si>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</si>
  <si>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</si>
  <si>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</si>
  <si>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</si>
  <si>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</si>
  <si>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</si>
  <si>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</si>
  <si>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</si>
  <si>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</si>
  <si>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</si>
  <si>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</si>
  <si>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</si>
  <si>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</si>
  <si>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</si>
  <si>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</si>
  <si>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</si>
  <si>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</si>
  <si>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</si>
  <si>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</si>
  <si>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</si>
  <si>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</si>
  <si>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</si>
  <si>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</si>
  <si>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</si>
  <si>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</si>
  <si>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</si>
  <si>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</si>
  <si>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</si>
  <si>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</si>
  <si>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</si>
  <si>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</si>
  <si>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</si>
  <si>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</si>
  <si>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</si>
  <si>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</si>
  <si>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</si>
  <si>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</si>
  <si>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</si>
  <si>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</si>
  <si>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</si>
  <si>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</si>
  <si>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</si>
  <si>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</si>
  <si>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</si>
  <si>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</si>
  <si>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</si>
  <si>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</si>
  <si>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</si>
  <si>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</si>
  <si>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</si>
  <si>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</si>
  <si>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</si>
  <si>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</si>
  <si>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</si>
  <si>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</si>
  <si>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</si>
  <si>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</si>
  <si>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</si>
  <si>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</si>
  <si>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</si>
  <si>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</si>
  <si>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</si>
  <si>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</si>
  <si>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</si>
  <si>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</si>
  <si>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</si>
  <si>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</si>
  <si>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</si>
  <si>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</si>
  <si>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</si>
  <si>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</si>
  <si>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</si>
  <si>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</si>
  <si>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</si>
  <si>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</si>
  <si>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</si>
  <si>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</si>
  <si>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</si>
  <si>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</si>
  <si>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</si>
  <si>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</si>
  <si>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</si>
  <si>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</si>
  <si>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</si>
  <si>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</si>
  <si>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</si>
  <si>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</si>
  <si>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</si>
  <si>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</si>
  <si>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</si>
  <si>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</si>
  <si>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</si>
  <si>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</si>
  <si>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</si>
  <si>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</si>
  <si>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</si>
  <si>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</si>
  <si>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</si>
  <si>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</si>
  <si>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</si>
  <si>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</si>
  <si>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</si>
  <si>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</si>
  <si>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</si>
  <si>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</si>
  <si>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</si>
  <si>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</si>
  <si>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</si>
  <si>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</si>
  <si>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</si>
  <si>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</si>
  <si>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</si>
  <si>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</si>
  <si>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</si>
  <si>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</si>
  <si>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</si>
  <si>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</si>
  <si>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</si>
  <si>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</si>
  <si>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</si>
  <si>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</si>
  <si>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</si>
  <si>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</si>
  <si>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</si>
  <si>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</si>
  <si>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</si>
  <si>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</si>
  <si>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</si>
  <si>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</si>
  <si>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</si>
  <si>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</si>
  <si>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</si>
  <si>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</si>
  <si>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</si>
  <si>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</si>
  <si>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</si>
  <si>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</si>
  <si>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</si>
  <si>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</si>
  <si>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</si>
  <si>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</si>
  <si>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</si>
  <si>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</si>
  <si>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</si>
  <si>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</si>
  <si>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</si>
  <si>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</si>
  <si>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</si>
  <si>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</si>
  <si>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</si>
  <si>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</si>
  <si>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</si>
  <si>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</si>
  <si>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</si>
  <si>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</si>
  <si>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</si>
  <si>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</si>
  <si>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</si>
  <si>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</si>
  <si>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</si>
  <si>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</si>
  <si>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</si>
  <si>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</si>
  <si>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</si>
  <si>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</si>
  <si>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</si>
  <si>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</si>
  <si>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</si>
  <si>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</si>
  <si>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</si>
  <si>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</si>
  <si>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</si>
  <si>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</si>
  <si>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</si>
  <si>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</si>
  <si>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</si>
  <si>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</si>
  <si>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</si>
  <si>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</si>
  <si>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</si>
  <si>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</si>
  <si>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</si>
  <si>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</si>
  <si>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</si>
  <si>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</si>
  <si>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</si>
  <si>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</si>
  <si>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</si>
  <si>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</si>
  <si>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</si>
  <si>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</si>
  <si>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</si>
  <si>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</si>
  <si>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</si>
  <si>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</si>
  <si>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</si>
  <si>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</si>
  <si>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</si>
  <si>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</si>
  <si>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</si>
  <si>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</si>
  <si>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</si>
  <si>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</si>
  <si>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</si>
  <si>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</si>
  <si>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</si>
  <si>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</si>
  <si>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</si>
  <si>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</si>
  <si>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</si>
  <si>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</si>
  <si>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</si>
  <si>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</si>
  <si>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</si>
  <si>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</si>
  <si>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</si>
  <si>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</si>
  <si>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</si>
  <si>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</si>
  <si>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</si>
  <si>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</si>
  <si>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</si>
  <si>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</si>
  <si>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</si>
  <si>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</si>
  <si>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</si>
  <si>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</si>
  <si>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</si>
  <si>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</si>
  <si>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</si>
  <si>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</si>
  <si>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</si>
  <si>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</si>
  <si>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</si>
  <si>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</si>
  <si>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</si>
  <si>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</si>
  <si>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</si>
  <si>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</si>
  <si>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</si>
  <si>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</si>
  <si>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</si>
  <si>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</si>
  <si>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</si>
  <si>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</si>
  <si>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</si>
  <si>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</si>
  <si>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</si>
  <si>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</si>
  <si>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</si>
  <si>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</si>
  <si>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</si>
  <si>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</si>
  <si>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</si>
  <si>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</si>
  <si>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</si>
  <si>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</si>
  <si>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</si>
  <si>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</si>
  <si>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</si>
  <si>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</si>
  <si>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</si>
  <si>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</si>
  <si>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</si>
  <si>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</si>
  <si>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</si>
  <si>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</si>
  <si>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</si>
  <si>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</si>
  <si>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</si>
  <si>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</si>
  <si>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</si>
  <si>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</si>
  <si>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</si>
  <si>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</si>
  <si>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</si>
  <si>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</si>
  <si>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</si>
  <si>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</si>
  <si>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</si>
  <si>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</si>
  <si>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</si>
  <si>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</si>
  <si>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</si>
  <si>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</si>
  <si>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</si>
  <si>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</si>
  <si>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</si>
  <si>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</si>
  <si>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</si>
  <si>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</si>
  <si>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</si>
  <si>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</si>
  <si>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</si>
  <si>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</si>
  <si>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</si>
  <si>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</si>
  <si>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</si>
  <si>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</si>
  <si>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</si>
  <si>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</si>
  <si>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</si>
  <si>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</si>
  <si>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</si>
  <si>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</si>
  <si>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</si>
  <si>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</si>
  <si>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</si>
  <si>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</si>
  <si>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</si>
  <si>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</si>
  <si>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</si>
  <si>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</si>
  <si>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</si>
  <si>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</si>
  <si>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</si>
  <si>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</si>
  <si>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</si>
  <si>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</si>
  <si>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</si>
  <si>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</si>
  <si>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</si>
  <si>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</si>
  <si>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</si>
  <si>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</si>
  <si>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</si>
  <si>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</si>
  <si>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</si>
  <si>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</si>
  <si>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</si>
  <si>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</si>
  <si>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</si>
  <si>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</si>
  <si>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</si>
  <si>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</si>
  <si>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</si>
  <si>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</si>
  <si>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</si>
  <si>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</si>
  <si>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</si>
  <si>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</si>
  <si>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</si>
  <si>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</si>
  <si>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</si>
  <si>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</si>
  <si>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</si>
  <si>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</si>
  <si>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</si>
  <si>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</si>
  <si>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</si>
  <si>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</si>
  <si>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</si>
  <si>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</si>
  <si>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</si>
  <si>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</si>
  <si>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</si>
  <si>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</si>
  <si>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</si>
  <si>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</si>
  <si>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</si>
  <si>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</si>
  <si>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</si>
  <si>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</si>
  <si>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</si>
  <si>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</si>
  <si>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</si>
  <si>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</si>
  <si>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</si>
  <si>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</si>
  <si>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</si>
  <si>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</si>
  <si>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</si>
  <si>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</si>
  <si>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</si>
  <si>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</si>
  <si>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</si>
  <si>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</si>
  <si>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</si>
  <si>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</si>
  <si>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</si>
  <si>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</si>
  <si>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</si>
  <si>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</si>
  <si>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</si>
  <si>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</si>
  <si>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</si>
  <si>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</si>
  <si>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</si>
  <si>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</si>
  <si>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</si>
  <si>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</si>
  <si>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</si>
  <si>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</si>
  <si>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</si>
  <si>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</si>
  <si>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</si>
  <si>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</si>
  <si>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</si>
  <si>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</si>
  <si>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</si>
  <si>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</si>
  <si>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</si>
  <si>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</si>
  <si>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</si>
  <si>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</si>
  <si>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</si>
  <si>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</si>
  <si>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</si>
  <si>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</si>
  <si>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</si>
  <si>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</si>
  <si>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</si>
  <si>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</si>
  <si>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</si>
  <si>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</si>
  <si>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</si>
  <si>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</si>
  <si>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</si>
  <si>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</si>
  <si>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</si>
  <si>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</si>
  <si>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</si>
  <si>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</si>
  <si>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</si>
  <si>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</si>
  <si>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</si>
  <si>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</si>
  <si>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</si>
  <si>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</si>
  <si>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</si>
  <si>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</si>
  <si>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</si>
  <si>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</si>
  <si>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</si>
  <si>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</si>
  <si>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</si>
  <si>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</si>
  <si>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</si>
  <si>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</si>
  <si>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</si>
  <si>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</si>
  <si>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</si>
  <si>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</si>
  <si>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</si>
  <si>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</si>
  <si>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</si>
  <si>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</si>
  <si>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</si>
  <si>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</si>
  <si>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</si>
  <si>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</si>
  <si>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</si>
  <si>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</si>
  <si>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</si>
  <si>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</si>
  <si>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</si>
  <si>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</si>
  <si>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</si>
  <si>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</si>
  <si>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</si>
  <si>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</si>
  <si>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</si>
  <si>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</si>
  <si>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</si>
  <si>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</si>
  <si>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</si>
  <si>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</si>
  <si>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</si>
  <si>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</si>
  <si>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</si>
  <si>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</si>
  <si>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</si>
  <si>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</si>
  <si>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</si>
  <si>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</si>
  <si>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</si>
  <si>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</si>
  <si>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</si>
  <si>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</si>
  <si>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</si>
  <si>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</si>
  <si>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</si>
  <si>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</si>
  <si>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</si>
  <si>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</si>
  <si>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</si>
  <si>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</si>
  <si>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</si>
  <si>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</si>
  <si>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</si>
  <si>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</si>
  <si>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</si>
  <si>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</si>
  <si>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</si>
  <si>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</si>
  <si>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</si>
  <si>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</si>
  <si>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</si>
  <si>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</si>
  <si>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</si>
  <si>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</si>
  <si>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</si>
  <si>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</si>
  <si>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</si>
  <si>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</si>
  <si>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</si>
  <si>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</si>
  <si>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</si>
  <si>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</si>
  <si>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</si>
  <si>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</si>
  <si>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</si>
  <si>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</si>
  <si>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</si>
  <si>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</si>
  <si>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</si>
  <si>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</si>
  <si>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</si>
  <si>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</si>
  <si>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</si>
  <si>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</si>
  <si>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</si>
  <si>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</si>
  <si>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</si>
  <si>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</si>
  <si>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</si>
  <si>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</si>
  <si>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</si>
  <si>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</si>
  <si>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</si>
  <si>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</si>
  <si>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</si>
  <si>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</si>
  <si>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</si>
  <si>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</si>
  <si>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</si>
  <si>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</si>
  <si>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</si>
  <si>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</si>
  <si>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</si>
  <si>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</si>
  <si>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</si>
  <si>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</si>
  <si>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</si>
  <si>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</si>
  <si>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</si>
  <si>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</si>
  <si>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</si>
  <si>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</si>
  <si>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</si>
  <si>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</si>
  <si>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</si>
  <si>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</si>
  <si>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</si>
  <si>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</si>
  <si>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</si>
  <si>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</si>
  <si>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</si>
  <si>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</si>
  <si>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</si>
  <si>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</si>
  <si>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</si>
  <si>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</si>
  <si>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</si>
  <si>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</si>
  <si>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</si>
  <si>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</si>
  <si>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</si>
  <si>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</si>
  <si>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</si>
  <si>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</si>
  <si>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</si>
  <si>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</si>
  <si>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</si>
  <si>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</si>
  <si>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</si>
  <si>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</si>
  <si>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</si>
  <si>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</si>
  <si>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</si>
  <si>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</si>
  <si>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</si>
  <si>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</si>
  <si>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</si>
  <si>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</si>
  <si>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</si>
  <si>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</si>
  <si>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</si>
  <si>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</si>
  <si>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</si>
  <si>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</si>
  <si>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</si>
  <si>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</si>
  <si>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</si>
  <si>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</si>
  <si>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</si>
  <si>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</si>
  <si>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</si>
  <si>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</si>
  <si>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</si>
  <si>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</si>
  <si>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</si>
  <si>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</si>
  <si>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</si>
  <si>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</si>
  <si>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</si>
  <si>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</si>
  <si>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</si>
  <si>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</si>
  <si>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</si>
  <si>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</si>
  <si>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</si>
  <si>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</si>
  <si>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</si>
  <si>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</si>
  <si>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</si>
  <si>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</si>
  <si>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</si>
  <si>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</si>
  <si>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</si>
  <si>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</si>
  <si>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</si>
  <si>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</si>
  <si>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</si>
  <si>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</si>
  <si>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</si>
  <si>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</si>
  <si>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</si>
  <si>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</si>
  <si>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</si>
  <si>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</si>
  <si>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</si>
  <si>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</si>
  <si>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</si>
  <si>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</si>
  <si>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</si>
  <si>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</si>
  <si>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</si>
  <si>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</si>
  <si>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</si>
  <si>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</si>
  <si>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</si>
  <si>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</si>
  <si>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</si>
  <si>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</si>
  <si>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</si>
  <si>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</si>
  <si>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</si>
  <si>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</si>
  <si>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</si>
  <si>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</si>
  <si>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</si>
  <si>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</si>
  <si>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</si>
  <si>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</si>
  <si>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</si>
  <si>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</si>
  <si>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</si>
  <si>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</si>
  <si>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</si>
  <si>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</si>
  <si>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2015</t>
  </si>
  <si>
    <t>2016</t>
  </si>
  <si>
    <t>Count of Total</t>
  </si>
  <si>
    <t>Column Labels</t>
  </si>
  <si>
    <t>2015 Total</t>
  </si>
  <si>
    <t>2016 Total</t>
  </si>
  <si>
    <t>Qtr1</t>
  </si>
  <si>
    <t>Qtr2</t>
  </si>
  <si>
    <t>Qtr3</t>
  </si>
  <si>
    <t>Qtr4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</si>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</sst>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" refreshedDate="42926.5389931713" createdVersion="6" refreshedVersion="6" minRefreshableVersion="3" recordCount="1039" xr:uid="{00000000-000A-0000-FFFF-FFFF00000000}">
  <cacheSource type="worksheet">
    <worksheetSource name="Sales"/>
  </cacheSource>
  <cacheFields count="26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29">
        <d v="2013-02-11T00:00:00"/>
        <d v="2013-02-12T00:00:00"/>
        <d v="2013-02-13T00:00:00"/>
        <d v="2013-02-14T00:00:00"/>
        <d v="2013-02-17T00:00:00"/>
        <d v="2013-02-18T00:00:00"/>
        <d v="2013-02-20T00:00:00"/>
        <d v="2013-02-22T00:00:00"/>
        <d v="2013-02-23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3T00:00:00"/>
        <d v="2013-03-26T00:00:00"/>
        <d v="2013-03-27T00:00:00"/>
        <d v="2013-03-30T00:00:00"/>
        <d v="2013-04-19T00:00:00"/>
        <d v="2013-04-20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5T00:00:00"/>
        <d v="2013-05-07T00:00:00"/>
        <d v="2013-05-09T00:00:00"/>
        <d v="2013-05-13T00:00:00"/>
        <d v="2013-05-14T00:00:00"/>
        <d v="2013-05-15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29T00:00:00"/>
        <d v="2013-06-30T00:00:00"/>
        <d v="2013-07-02T00:00:00"/>
        <d v="2013-07-03T00:00:00"/>
        <d v="2013-07-04T00:00:00"/>
        <d v="2013-07-05T00:00:00"/>
        <d v="2013-07-06T00:00:00"/>
        <d v="2013-07-10T00:00:00"/>
        <d v="2013-07-15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7-31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11T00:00:00"/>
        <d v="2013-10-13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1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4T00:00:00"/>
        <d v="2014-01-07T00:00:00"/>
        <d v="2014-01-08T00:00:00"/>
        <d v="2014-01-10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7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6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29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18T00:00:00"/>
        <d v="2014-07-22T00:00:00"/>
        <d v="2014-07-24T00:00:00"/>
        <d v="2014-07-25T00:00:00"/>
        <d v="2014-07-26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8-28T00:00:00"/>
        <d v="2014-09-02T00:00:00"/>
        <d v="2014-09-03T00:00:00"/>
        <d v="2014-09-04T00:00:00"/>
        <d v="2014-09-07T00:00:00"/>
        <d v="2014-09-10T00:00:00"/>
        <d v="2014-09-11T00:00:00"/>
        <d v="2014-09-12T00:00:00"/>
        <d v="2014-09-13T00:00:00"/>
        <d v="2014-09-17T00:00:00"/>
        <d v="2014-09-21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7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0T00:00:00"/>
        <d v="2015-01-21T00:00:00"/>
        <d v="2015-01-22T00:00:00"/>
        <d v="2015-01-23T00:00:00"/>
        <d v="2015-01-26T00:00:00"/>
        <d v="2015-01-28T00:00:00"/>
        <d v="2015-01-30T00:00:00"/>
        <d v="2015-01-31T00:00:00"/>
        <d v="2015-02-01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5T00:00:00"/>
        <d v="2015-02-17T00:00:00"/>
        <d v="2015-02-18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5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0T00:00:00"/>
        <d v="2015-05-11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5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15T00:00:00"/>
        <d v="2015-10-20T00:00:00"/>
        <d v="2015-10-21T00:00:00"/>
        <d v="2015-10-24T00:00:00"/>
        <d v="2015-10-28T00:00:00"/>
        <d v="2015-10-31T00:00:00"/>
        <d v="2015-11-0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6T00:00:00"/>
        <d v="2015-12-19T00:00:00"/>
        <d v="2015-12-22T00:00:00"/>
        <d v="2015-12-24T00:00:00"/>
        <d v="2015-12-25T00:00:00"/>
        <d v="2015-12-28T00:00:00"/>
        <d v="2015-12-31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2T00:00:00"/>
        <d v="2016-02-03T00:00:00"/>
        <d v="2016-02-04T00:00:00"/>
        <d v="2016-02-08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0T00:00:00"/>
        <d v="2016-04-11T00:00:00"/>
        <d v="2016-04-13T00:00:00"/>
        <d v="2016-04-17T00:00:00"/>
        <d v="2016-04-18T00:00:00"/>
        <d v="2016-04-23T00:00:00"/>
        <d v="2016-04-24T00:00:00"/>
        <d v="2016-04-25T00:00:00"/>
        <d v="2016-04-27T00:00:00"/>
        <d v="2016-05-01T00:00:00"/>
        <d v="2016-05-02T00:00:00"/>
        <d v="2016-05-05T00:00:00"/>
        <d v="2016-05-08T00:00:00"/>
        <d v="2016-05-09T00:00:00"/>
        <d v="2016-05-10T00:00:00"/>
        <d v="2016-05-12T00:00:00"/>
        <d v="2016-05-14T00:00:00"/>
        <d v="2016-05-17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4T00:00:00"/>
        <d v="2016-06-15T00:00:00"/>
        <d v="2016-06-18T00:00:00"/>
        <d v="2016-06-19T00:00:00"/>
        <d v="2016-06-20T00:00:00"/>
        <d v="2016-06-25T00:00:00"/>
        <d v="2016-06-28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24T00:00:00"/>
        <d v="2016-08-27T00:00:00"/>
        <d v="2016-08-31T00:00:00"/>
        <d v="2016-09-03T00:00:00"/>
        <d v="2016-09-04T00:00:00"/>
        <d v="2016-09-05T00:00:00"/>
        <d v="2016-09-06T00:00:00"/>
        <d v="2016-09-13T00:00:00"/>
        <d v="2016-09-14T00:00:00"/>
        <d v="2016-09-15T00:00:00"/>
        <d v="2016-09-17T00:00:00"/>
        <d v="2016-09-18T00:00:00"/>
        <d v="2016-09-20T00:00:00"/>
        <d v="2016-09-21T00:00:00"/>
        <d v="2016-09-22T00:00:00"/>
        <d v="2016-09-23T00:00:00"/>
        <d v="2016-09-25T00:00:00"/>
        <d v="2016-09-26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7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25" base="1">
        <rangePr groupBy="quarters" startDate="2013-02-11T00:00:00" endDate="2017-02-08T00:00:00"/>
        <groupItems count="6">
          <s v="&lt;11/02/2013"/>
          <s v="Qtr1"/>
          <s v="Qtr2"/>
          <s v="Qtr3"/>
          <s v="Qtr4"/>
          <s v="&gt;8/02/2017"/>
        </groupItems>
      </fieldGroup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  <cacheField name="Years" numFmtId="0" databaseField="0">
      <fieldGroup base="1">
        <rangePr groupBy="years" startDate="2013-02-11T00:00:00" endDate="2017-02-08T00:00:00"/>
        <groupItems count="7">
          <s v="&lt;11/02/2013"/>
          <s v="2013"/>
          <s v="2014"/>
          <s v="2015"/>
          <s v="2016"/>
          <s v="2017"/>
          <s v="&gt;8/0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x v="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x v="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x v="1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x v="2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x v="3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x v="4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x v="5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x v="6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x v="7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x v="8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x v="9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x v="9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x v="1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x v="11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x v="12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x v="13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x v="14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x v="15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x v="16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x v="17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x v="18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x v="18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x v="19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x v="2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x v="21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x v="22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x v="23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x v="23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x v="24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x v="24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x v="24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x v="25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x v="26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x v="26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x v="27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x v="28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x v="29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x v="29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x v="29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x v="3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x v="31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x v="31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x v="32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x v="33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x v="33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x v="34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x v="35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x v="35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x v="36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x v="36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x v="37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x v="38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x v="38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x v="39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x v="4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x v="41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x v="42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x v="43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x v="43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x v="44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x v="44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x v="44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x v="45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x v="46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x v="47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x v="47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x v="48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x v="49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x v="5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x v="51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x v="52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x v="53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x v="53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x v="54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x v="55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x v="56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x v="56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x v="57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x v="58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x v="59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x v="6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x v="6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x v="61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x v="62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x v="63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x v="63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x v="64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x v="65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x v="65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x v="66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x v="67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x v="67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x v="68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x v="68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x v="69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x v="69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x v="7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x v="71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x v="72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x v="73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x v="74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x v="74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x v="75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x v="76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x v="77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x v="77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x v="78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x v="79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x v="8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x v="81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x v="82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x v="82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x v="83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x v="84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x v="85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x v="86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x v="87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x v="87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x v="87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x v="88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x v="89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x v="9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x v="91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x v="92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x v="93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x v="94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x v="94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x v="95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x v="96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x v="97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x v="97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x v="98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x v="99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x v="99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x v="1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x v="101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x v="102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x v="103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x v="104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x v="104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x v="105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x v="106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x v="107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x v="107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x v="107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x v="108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x v="109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x v="11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x v="111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x v="112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x v="113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x v="114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x v="114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x v="115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x v="116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x v="117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x v="118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x v="119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x v="12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x v="12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x v="121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x v="122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x v="123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x v="123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x v="123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x v="124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x v="124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x v="125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x v="125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x v="125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x v="126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x v="126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x v="127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x v="128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x v="129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x v="13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x v="13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x v="131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x v="132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x v="133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x v="134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x v="135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x v="135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x v="136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x v="137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x v="138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x v="139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x v="14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x v="14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x v="141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x v="141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x v="141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x v="142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x v="142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x v="143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x v="144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x v="144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x v="145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x v="145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x v="146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x v="147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x v="148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x v="149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x v="149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x v="15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x v="151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x v="152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x v="152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x v="152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x v="153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x v="153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x v="154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x v="155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x v="156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x v="157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x v="157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x v="158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x v="159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x v="159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x v="16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x v="16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x v="161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x v="161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x v="162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x v="162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x v="163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x v="163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x v="164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x v="164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x v="164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x v="165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x v="166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x v="166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x v="167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x v="167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x v="168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x v="169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x v="17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x v="171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x v="172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x v="172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x v="173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x v="174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x v="175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x v="175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x v="176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x v="177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x v="178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x v="179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x v="179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x v="18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x v="181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x v="181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x v="182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x v="183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x v="184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x v="184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x v="185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x v="186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x v="186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x v="186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x v="187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x v="188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x v="188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x v="189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x v="189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x v="19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x v="191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x v="192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x v="193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x v="194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x v="195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x v="196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x v="197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x v="198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x v="198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x v="198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x v="199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x v="2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x v="201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x v="202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x v="203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x v="204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x v="205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x v="205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x v="206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x v="207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x v="208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x v="209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x v="209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x v="209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x v="21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x v="211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x v="212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x v="212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x v="212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x v="213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x v="213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x v="213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x v="214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x v="215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x v="215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x v="216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x v="216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x v="217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x v="218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x v="219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x v="22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x v="221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x v="222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x v="222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x v="223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x v="224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x v="224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x v="224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x v="225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x v="226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x v="226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x v="227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x v="227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x v="228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x v="229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x v="23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x v="231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x v="232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x v="233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x v="234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x v="235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x v="235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x v="236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x v="236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x v="236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x v="237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x v="237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x v="238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x v="239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x v="24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x v="241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x v="241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x v="241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x v="241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x v="242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x v="243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x v="244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x v="245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x v="246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x v="247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x v="248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x v="249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x v="249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x v="249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x v="25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x v="251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x v="252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x v="253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x v="253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x v="254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x v="255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x v="255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x v="255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x v="256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x v="257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x v="258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x v="259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x v="26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x v="26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x v="26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x v="26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x v="261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x v="262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x v="263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x v="263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x v="264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x v="265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x v="266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x v="266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x v="266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x v="267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x v="268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x v="268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x v="269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x v="27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x v="27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x v="271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x v="272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x v="273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x v="273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x v="274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x v="275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x v="276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x v="276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x v="277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x v="278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x v="279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x v="279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x v="28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x v="281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x v="281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x v="282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x v="282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x v="283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x v="284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x v="284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x v="285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x v="286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x v="287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x v="288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x v="289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x v="29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x v="291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x v="292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x v="292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x v="293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x v="294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x v="295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x v="296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x v="296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x v="297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x v="298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x v="299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x v="3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x v="301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x v="302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x v="303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x v="304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x v="305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x v="305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x v="306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x v="307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x v="308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x v="309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x v="309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x v="31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x v="311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x v="312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x v="313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x v="314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x v="314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x v="315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x v="315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x v="316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x v="317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x v="318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x v="318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x v="319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x v="32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x v="321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x v="322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x v="323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x v="324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x v="324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x v="325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x v="326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x v="327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x v="328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x v="329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x v="329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x v="33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x v="33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x v="33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x v="331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x v="331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x v="332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x v="333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x v="334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x v="334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x v="335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x v="335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x v="336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x v="337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x v="337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x v="338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x v="338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x v="339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x v="339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x v="34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x v="34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x v="341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x v="342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x v="343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x v="344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x v="345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x v="345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x v="346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x v="347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x v="347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x v="347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x v="348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x v="349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x v="35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x v="351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x v="352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x v="353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x v="353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x v="354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x v="354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x v="354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x v="355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x v="355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x v="356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x v="357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x v="358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x v="359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x v="359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x v="36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x v="361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x v="362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x v="363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x v="363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x v="363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x v="364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x v="365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x v="365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x v="366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x v="367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x v="368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x v="368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x v="369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x v="37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x v="371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x v="372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x v="373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x v="374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x v="375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x v="375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x v="376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x v="377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x v="378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x v="379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x v="379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x v="38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x v="381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x v="381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x v="382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x v="382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x v="383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x v="384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x v="384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x v="385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x v="385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x v="386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x v="386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x v="387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x v="388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x v="389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x v="389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x v="389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x v="39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x v="391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x v="392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x v="393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x v="394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x v="394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x v="394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x v="395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x v="395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x v="396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x v="396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x v="397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x v="398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x v="399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x v="4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x v="401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x v="402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x v="403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x v="404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x v="405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x v="405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x v="406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x v="407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x v="407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x v="408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x v="409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x v="41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x v="41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x v="41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x v="411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x v="412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x v="412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x v="412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x v="413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x v="414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x v="414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x v="415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x v="416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x v="417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x v="418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x v="419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x v="419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x v="419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x v="42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x v="421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x v="421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x v="422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x v="422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x v="423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x v="423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x v="424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x v="425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x v="426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x v="427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x v="428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x v="428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x v="428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x v="429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x v="429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x v="429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x v="43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x v="43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x v="431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x v="432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x v="433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x v="433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x v="434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x v="435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x v="436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x v="437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x v="438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x v="439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x v="44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x v="441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x v="442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x v="442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x v="443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x v="444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x v="445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x v="445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x v="445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x v="446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x v="446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x v="447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x v="447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x v="447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x v="448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x v="448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x v="449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x v="449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x v="45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x v="45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x v="451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x v="451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x v="452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x v="453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x v="453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x v="454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x v="455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x v="456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x v="457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x v="457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x v="458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x v="458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x v="458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x v="459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x v="46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x v="461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x v="462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x v="463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x v="464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x v="465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x v="465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x v="465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x v="466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x v="466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x v="467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x v="468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x v="469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x v="469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x v="47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x v="47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x v="471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x v="472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x v="473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x v="474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x v="475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x v="475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x v="476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x v="477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x v="478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x v="479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x v="48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x v="481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x v="482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x v="482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x v="483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x v="484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x v="484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x v="485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x v="486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x v="487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x v="488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x v="489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x v="49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x v="491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x v="492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x v="493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x v="493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x v="494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x v="494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x v="495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x v="496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x v="496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x v="497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x v="497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x v="498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x v="498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x v="499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x v="5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x v="5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x v="501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x v="502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x v="503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x v="504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x v="505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x v="505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x v="506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x v="507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x v="508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x v="509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x v="51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x v="51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x v="511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x v="512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x v="512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x v="513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x v="514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x v="514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x v="515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x v="515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x v="515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x v="516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x v="516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x v="517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x v="518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x v="519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x v="519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x v="52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x v="52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x v="52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x v="521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x v="521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x v="521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x v="522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x v="523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x v="524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x v="525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x v="525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x v="525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x v="526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x v="527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x v="527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x v="527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x v="528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x v="529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x v="53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x v="53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x v="531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x v="532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x v="533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x v="534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x v="535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x v="536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x v="537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x v="538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x v="539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x v="539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x v="54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x v="54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x v="541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x v="541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x v="541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x v="542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x v="542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x v="543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x v="544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x v="545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x v="546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x v="547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x v="548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x v="549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x v="55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x v="55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x v="551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x v="552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x v="553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x v="554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x v="554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x v="555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x v="556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x v="556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x v="556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x v="557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x v="557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x v="558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x v="559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x v="56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x v="561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x v="561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x v="562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x v="562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x v="563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x v="563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x v="564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x v="565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x v="566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x v="567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x v="568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x v="569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x v="57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x v="57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x v="57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x v="571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x v="572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x v="573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x v="573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x v="574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x v="574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x v="574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x v="575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x v="576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x v="576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x v="577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x v="578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x v="578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x v="579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x v="579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x v="579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x v="58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x v="581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x v="581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x v="582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x v="583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x v="584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x v="585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x v="585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x v="586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x v="587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x v="588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x v="589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x v="589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x v="589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x v="59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x v="59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x v="591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x v="592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x v="593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x v="594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x v="595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x v="596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x v="596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x v="597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x v="598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x v="598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x v="599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x v="6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x v="601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x v="601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x v="601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x v="601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x v="601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x v="602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x v="602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x v="603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x v="604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x v="605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x v="605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x v="605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x v="606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x v="607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x v="608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x v="608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x v="608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x v="609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x v="609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x v="61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x v="61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x v="61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x v="611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x v="612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x v="613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x v="614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x v="615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x v="616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x v="617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x v="618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x v="619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x v="62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x v="621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x v="622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x v="623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x v="624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x v="625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x v="626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x v="626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x v="627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x v="628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x v="629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x v="629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x v="63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x v="631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x v="632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x v="632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x v="632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x v="632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x v="632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x v="632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x v="633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x v="634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x v="635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x v="636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x v="637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x v="638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x v="638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x v="639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x v="64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x v="641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x v="642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x v="643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x v="643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x v="643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x v="644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x v="644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x v="645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x v="646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x v="647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x v="648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x v="649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x v="649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x v="649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x v="65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x v="651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x v="652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x v="652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x v="653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x v="654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x v="655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x v="656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x v="657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x v="658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x v="659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x v="659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x v="659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x v="66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x v="661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x v="662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x v="663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x v="664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x v="665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x v="665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x v="665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x v="666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x v="666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x v="667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x v="667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x v="668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x v="668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x v="669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x v="67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x v="67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x v="67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x v="671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x v="671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x v="671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x v="671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x v="672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x v="673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x v="674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x v="674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x v="674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x v="675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x v="676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x v="677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x v="678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x v="679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x v="68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x v="681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x v="681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x v="682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x v="683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x v="684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x v="685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x v="685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x v="685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x v="686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x v="686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x v="687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x v="687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x v="688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x v="689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x v="69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x v="691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x v="692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x v="693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x v="694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x v="694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x v="694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x v="695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x v="696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x v="696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x v="696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x v="696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x v="696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x v="697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x v="698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x v="699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x v="7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x v="701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x v="702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x v="703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x v="704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x v="705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x v="706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x v="706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x v="706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x v="707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x v="708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x v="709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x v="709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x v="71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x v="711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x v="712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x v="713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x v="714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x v="715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x v="716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x v="716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x v="716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x v="717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x v="718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x v="719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x v="72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x v="721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x v="722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x v="723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x v="724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x v="725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x v="726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x v="727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x v="728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x v="728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0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1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 v="1"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2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6">
    <pivotField subtotalTop="0" showAll="0"/>
    <pivotField numFmtId="14" subtotalTop="0" showAll="0">
      <items count="7">
        <item x="0"/>
        <item x="1"/>
        <item x="2"/>
        <item x="3"/>
        <item x="4"/>
        <item x="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RegionalPivot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L18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 insertBlankRow="1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 v="2"/>
    </i>
    <i>
      <x v="1"/>
    </i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5:Y1044" totalsRowShown="0" dataDxfId="25" headerRowCellStyle="Accent5" dataCellStyle="Percent">
  <autoFilter ref="A5:Y1044" xr:uid="{00000000-0009-0000-0100-000001000000}"/>
  <tableColumns count="25">
    <tableColumn id="1" xr3:uid="{00000000-0010-0000-0000-000001000000}" name="Order No" dataDxfId="24"/>
    <tableColumn id="2" xr3:uid="{00000000-0010-0000-0000-000002000000}" name="Order Date" dataDxfId="23"/>
    <tableColumn id="3" xr3:uid="{00000000-0010-0000-0000-000003000000}" name="Order Year" dataDxfId="22">
      <calculatedColumnFormula>TEXT(B6,"yyyy")</calculatedColumnFormula>
    </tableColumn>
    <tableColumn id="4" xr3:uid="{00000000-0010-0000-0000-000004000000}" name="Customer Name" dataDxfId="21"/>
    <tableColumn id="5" xr3:uid="{00000000-0010-0000-0000-000005000000}" name="Address" dataDxfId="20"/>
    <tableColumn id="6" xr3:uid="{00000000-0010-0000-0000-000006000000}" name="City" dataDxfId="19"/>
    <tableColumn id="7" xr3:uid="{00000000-0010-0000-0000-000007000000}" name="State" dataDxfId="18"/>
    <tableColumn id="8" xr3:uid="{00000000-0010-0000-0000-000008000000}" name="Customer Type" dataDxfId="17"/>
    <tableColumn id="9" xr3:uid="{00000000-0010-0000-0000-000009000000}" name="Account Manager" dataDxfId="16"/>
    <tableColumn id="10" xr3:uid="{00000000-0010-0000-0000-00000A000000}" name="Order Priority" dataDxfId="15"/>
    <tableColumn id="11" xr3:uid="{00000000-0010-0000-0000-00000B000000}" name="Product Name" dataDxfId="14"/>
    <tableColumn id="12" xr3:uid="{00000000-0010-0000-0000-00000C000000}" name="Product Category" dataDxfId="13"/>
    <tableColumn id="13" xr3:uid="{00000000-0010-0000-0000-00000D000000}" name="Product Container" dataDxfId="12"/>
    <tableColumn id="14" xr3:uid="{00000000-0010-0000-0000-00000E000000}" name="Ship Mode" dataDxfId="11"/>
    <tableColumn id="15" xr3:uid="{00000000-0010-0000-0000-00000F000000}" name="Ship Date" dataDxfId="10"/>
    <tableColumn id="16" xr3:uid="{00000000-0010-0000-0000-000010000000}" name="Cost Price" dataDxfId="9"/>
    <tableColumn id="17" xr3:uid="{00000000-0010-0000-0000-000011000000}" name="Retail Price" dataDxfId="8"/>
    <tableColumn id="18" xr3:uid="{00000000-0010-0000-0000-000012000000}" name="Profit Margin" dataDxfId="7">
      <calculatedColumnFormula>Q6-P6</calculatedColumnFormula>
    </tableColumn>
    <tableColumn id="19" xr3:uid="{00000000-0010-0000-0000-000013000000}" name="Order Quantity" dataDxfId="6"/>
    <tableColumn id="20" xr3:uid="{00000000-0010-0000-0000-000014000000}" name="Sub Total" dataDxfId="5">
      <calculatedColumnFormula>Q6*S6</calculatedColumnFormula>
    </tableColumn>
    <tableColumn id="21" xr3:uid="{00000000-0010-0000-0000-000015000000}" name="Discount %" dataDxfId="4" dataCellStyle="Percent"/>
    <tableColumn id="22" xr3:uid="{00000000-0010-0000-0000-000016000000}" name="Discount $" dataDxfId="3" dataCellStyle="Percent">
      <calculatedColumnFormula>T6*U6</calculatedColumnFormula>
    </tableColumn>
    <tableColumn id="23" xr3:uid="{00000000-0010-0000-0000-000017000000}" name="Order Total" dataDxfId="2" dataCellStyle="Percent">
      <calculatedColumnFormula>T6-V6</calculatedColumnFormula>
    </tableColumn>
    <tableColumn id="24" xr3:uid="{00000000-0010-0000-0000-000018000000}" name="Shipping Cost" dataDxfId="1"/>
    <tableColumn id="25" xr3:uid="{00000000-0010-0000-0000-000019000000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685F5-AB1E-4082-B809-6FB419683B3B}">
  <dimension ref="A1:L7"/>
  <sheetViews>
    <sheetView workbookViewId="0"/>
  </sheetViews>
  <sheetFormatPr defaultRowHeight="15" x14ac:dyDescent="0.25"/>
  <cols>
    <col min="1" max="1" width="16.42578125" bestFit="1" customWidth="1"/>
    <col min="2" max="2" width="16.28515625" bestFit="1" customWidth="1"/>
    <col min="3" max="5" width="7.5703125" bestFit="1" customWidth="1"/>
    <col min="6" max="6" width="9.85546875" bestFit="1" customWidth="1"/>
    <col min="9" max="9" width="10.140625" bestFit="1" customWidth="1"/>
    <col min="10" max="10" width="7.5703125" bestFit="1" customWidth="1"/>
    <col min="11" max="11" width="10.140625" bestFit="1" customWidth="1"/>
    <col min="12" max="12" width="11.140625" bestFit="1" customWidth="1"/>
  </cols>
  <sheetData>
    <row r="1" spans="1:12" x14ac:dyDescent="0.25">
      <c r="A1" s="20" t="s">
        <v>6</v>
      </c>
      <c r="B1" t="s">
        <v>102</v>
      </c>
    </row>
    <row r="3" spans="1:12" x14ac:dyDescent="0.25">
      <c r="A3" s="20" t="s">
        <v>1965</v>
      </c>
      <c r="B3" s="20" t="s">
        <v>1969</v>
      </c>
    </row>
    <row r="4" spans="1:12" x14ac:dyDescent="0.25">
      <c r="B4" t="s">
        <v>1966</v>
      </c>
      <c r="C4" t="s">
        <v>1966</v>
      </c>
      <c r="D4" t="s">
        <v>1966</v>
      </c>
      <c r="E4" t="s">
        <v>1966</v>
      </c>
      <c r="F4" t="s">
        <v>1970</v>
      </c>
      <c r="G4" t="s">
        <v>1967</v>
      </c>
      <c r="H4" t="s">
        <v>1967</v>
      </c>
      <c r="I4" t="s">
        <v>1967</v>
      </c>
      <c r="J4" t="s">
        <v>1967</v>
      </c>
      <c r="K4" t="s">
        <v>1971</v>
      </c>
      <c r="L4" t="s">
        <v>1964</v>
      </c>
    </row>
    <row r="5" spans="1:12" x14ac:dyDescent="0.25">
      <c r="A5" s="20" t="s">
        <v>1963</v>
      </c>
      <c r="B5" s="23" t="s">
        <v>1972</v>
      </c>
      <c r="C5" s="23" t="s">
        <v>1973</v>
      </c>
      <c r="D5" s="23" t="s">
        <v>1974</v>
      </c>
      <c r="E5" s="23" t="s">
        <v>1975</v>
      </c>
      <c r="G5" s="23" t="s">
        <v>1972</v>
      </c>
      <c r="H5" s="23" t="s">
        <v>1973</v>
      </c>
      <c r="I5" s="23" t="s">
        <v>1974</v>
      </c>
      <c r="J5" s="23" t="s">
        <v>1975</v>
      </c>
    </row>
    <row r="6" spans="1:12" x14ac:dyDescent="0.25">
      <c r="A6" s="16" t="s">
        <v>37</v>
      </c>
      <c r="B6" s="22">
        <v>2011.6843000000003</v>
      </c>
      <c r="C6" s="22">
        <v>301.0822</v>
      </c>
      <c r="D6" s="22">
        <v>565.25879999999995</v>
      </c>
      <c r="E6" s="22">
        <v>115.32429999999999</v>
      </c>
      <c r="F6" s="22">
        <v>2993.3496000000005</v>
      </c>
      <c r="G6" s="22">
        <v>4698.7212</v>
      </c>
      <c r="H6" s="22">
        <v>8232.9987000000019</v>
      </c>
      <c r="I6" s="22">
        <v>28047.484400000001</v>
      </c>
      <c r="J6" s="22">
        <v>722.01440000000002</v>
      </c>
      <c r="K6" s="22">
        <v>41701.218700000005</v>
      </c>
      <c r="L6" s="22">
        <v>44694.568299999999</v>
      </c>
    </row>
    <row r="7" spans="1:12" x14ac:dyDescent="0.25">
      <c r="A7" s="16" t="s">
        <v>1964</v>
      </c>
      <c r="B7" s="22">
        <v>2011.6843000000003</v>
      </c>
      <c r="C7" s="22">
        <v>301.0822</v>
      </c>
      <c r="D7" s="22">
        <v>565.25879999999995</v>
      </c>
      <c r="E7" s="22">
        <v>115.32429999999999</v>
      </c>
      <c r="F7" s="22">
        <v>2993.3496000000005</v>
      </c>
      <c r="G7" s="22">
        <v>4698.7212</v>
      </c>
      <c r="H7" s="22">
        <v>8232.9987000000019</v>
      </c>
      <c r="I7" s="22">
        <v>28047.484400000001</v>
      </c>
      <c r="J7" s="22">
        <v>722.01440000000002</v>
      </c>
      <c r="K7" s="22">
        <v>41701.218700000005</v>
      </c>
      <c r="L7" s="22">
        <v>44694.568299999999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9C76E-32A3-4FD3-BD60-1F52C55F9381}">
  <dimension ref="A1:L7"/>
  <sheetViews>
    <sheetView workbookViewId="0"/>
  </sheetViews>
  <sheetFormatPr defaultRowHeight="15" x14ac:dyDescent="0.25"/>
  <cols>
    <col min="1" max="1" width="16.42578125" bestFit="1" customWidth="1"/>
    <col min="2" max="2" width="16.28515625" bestFit="1" customWidth="1"/>
    <col min="4" max="4" width="7.5703125" bestFit="1" customWidth="1"/>
    <col min="6" max="6" width="10.140625" bestFit="1" customWidth="1"/>
    <col min="8" max="10" width="7.5703125" bestFit="1" customWidth="1"/>
    <col min="11" max="11" width="9.85546875" bestFit="1" customWidth="1"/>
    <col min="12" max="12" width="11.140625" bestFit="1" customWidth="1"/>
  </cols>
  <sheetData>
    <row r="1" spans="1:12" x14ac:dyDescent="0.25">
      <c r="A1" s="20" t="s">
        <v>6</v>
      </c>
      <c r="B1" t="s">
        <v>83</v>
      </c>
    </row>
    <row r="3" spans="1:12" x14ac:dyDescent="0.25">
      <c r="A3" s="20" t="s">
        <v>1965</v>
      </c>
      <c r="B3" s="20" t="s">
        <v>1969</v>
      </c>
    </row>
    <row r="4" spans="1:12" x14ac:dyDescent="0.25">
      <c r="B4" t="s">
        <v>1966</v>
      </c>
      <c r="C4" t="s">
        <v>1966</v>
      </c>
      <c r="D4" t="s">
        <v>1966</v>
      </c>
      <c r="E4" t="s">
        <v>1966</v>
      </c>
      <c r="F4" t="s">
        <v>1970</v>
      </c>
      <c r="G4" t="s">
        <v>1967</v>
      </c>
      <c r="H4" t="s">
        <v>1967</v>
      </c>
      <c r="I4" t="s">
        <v>1967</v>
      </c>
      <c r="J4" t="s">
        <v>1967</v>
      </c>
      <c r="K4" t="s">
        <v>1971</v>
      </c>
      <c r="L4" t="s">
        <v>1964</v>
      </c>
    </row>
    <row r="5" spans="1:12" x14ac:dyDescent="0.25">
      <c r="A5" s="20" t="s">
        <v>1963</v>
      </c>
      <c r="B5" s="23" t="s">
        <v>1972</v>
      </c>
      <c r="C5" s="23" t="s">
        <v>1973</v>
      </c>
      <c r="D5" s="23" t="s">
        <v>1974</v>
      </c>
      <c r="E5" s="23" t="s">
        <v>1975</v>
      </c>
      <c r="G5" s="23" t="s">
        <v>1972</v>
      </c>
      <c r="H5" s="23" t="s">
        <v>1973</v>
      </c>
      <c r="I5" s="23" t="s">
        <v>1974</v>
      </c>
      <c r="J5" s="23" t="s">
        <v>1975</v>
      </c>
    </row>
    <row r="6" spans="1:12" x14ac:dyDescent="0.25">
      <c r="A6" s="16" t="s">
        <v>37</v>
      </c>
      <c r="B6" s="22">
        <v>2084.9652000000001</v>
      </c>
      <c r="C6" s="22">
        <v>4484.0950000000003</v>
      </c>
      <c r="D6" s="22">
        <v>283.01000000000005</v>
      </c>
      <c r="E6" s="22">
        <v>6514.1514000000006</v>
      </c>
      <c r="F6" s="22">
        <v>13366.221600000001</v>
      </c>
      <c r="G6" s="22">
        <v>2126.7277999999997</v>
      </c>
      <c r="H6" s="22">
        <v>131.25850000000003</v>
      </c>
      <c r="I6" s="22">
        <v>113.20700000000001</v>
      </c>
      <c r="J6" s="22">
        <v>351.01900000000001</v>
      </c>
      <c r="K6" s="22">
        <v>2722.2122999999992</v>
      </c>
      <c r="L6" s="22">
        <v>16088.433900000002</v>
      </c>
    </row>
    <row r="7" spans="1:12" x14ac:dyDescent="0.25">
      <c r="A7" s="16" t="s">
        <v>1964</v>
      </c>
      <c r="B7" s="22">
        <v>2084.9652000000001</v>
      </c>
      <c r="C7" s="22">
        <v>4484.0950000000003</v>
      </c>
      <c r="D7" s="22">
        <v>283.01000000000005</v>
      </c>
      <c r="E7" s="22">
        <v>6514.1514000000006</v>
      </c>
      <c r="F7" s="22">
        <v>13366.221600000001</v>
      </c>
      <c r="G7" s="22">
        <v>2126.7277999999997</v>
      </c>
      <c r="H7" s="22">
        <v>131.25850000000003</v>
      </c>
      <c r="I7" s="22">
        <v>113.20700000000001</v>
      </c>
      <c r="J7" s="22">
        <v>351.01900000000001</v>
      </c>
      <c r="K7" s="22">
        <v>2722.2122999999992</v>
      </c>
      <c r="L7" s="22">
        <v>16088.433900000002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424F5-5F69-4F3F-85CD-E2E3C82170BE}">
  <dimension ref="A1:L7"/>
  <sheetViews>
    <sheetView workbookViewId="0"/>
  </sheetViews>
  <sheetFormatPr defaultRowHeight="15" x14ac:dyDescent="0.25"/>
  <cols>
    <col min="1" max="1" width="16.42578125" bestFit="1" customWidth="1"/>
    <col min="2" max="2" width="16.28515625" bestFit="1" customWidth="1"/>
    <col min="3" max="3" width="10.140625" bestFit="1" customWidth="1"/>
    <col min="6" max="8" width="10.140625" bestFit="1" customWidth="1"/>
    <col min="11" max="11" width="10.140625" bestFit="1" customWidth="1"/>
    <col min="12" max="12" width="11.140625" bestFit="1" customWidth="1"/>
  </cols>
  <sheetData>
    <row r="1" spans="1:12" x14ac:dyDescent="0.25">
      <c r="A1" s="20" t="s">
        <v>6</v>
      </c>
      <c r="B1" t="s">
        <v>22</v>
      </c>
    </row>
    <row r="3" spans="1:12" x14ac:dyDescent="0.25">
      <c r="A3" s="20" t="s">
        <v>1965</v>
      </c>
      <c r="B3" s="20" t="s">
        <v>1969</v>
      </c>
    </row>
    <row r="4" spans="1:12" x14ac:dyDescent="0.25">
      <c r="B4" t="s">
        <v>1966</v>
      </c>
      <c r="C4" t="s">
        <v>1966</v>
      </c>
      <c r="D4" t="s">
        <v>1966</v>
      </c>
      <c r="E4" t="s">
        <v>1966</v>
      </c>
      <c r="F4" t="s">
        <v>1970</v>
      </c>
      <c r="G4" t="s">
        <v>1967</v>
      </c>
      <c r="H4" t="s">
        <v>1967</v>
      </c>
      <c r="I4" t="s">
        <v>1967</v>
      </c>
      <c r="J4" t="s">
        <v>1967</v>
      </c>
      <c r="K4" t="s">
        <v>1971</v>
      </c>
      <c r="L4" t="s">
        <v>1964</v>
      </c>
    </row>
    <row r="5" spans="1:12" x14ac:dyDescent="0.25">
      <c r="A5" s="20" t="s">
        <v>1963</v>
      </c>
      <c r="B5" s="23" t="s">
        <v>1972</v>
      </c>
      <c r="C5" s="23" t="s">
        <v>1973</v>
      </c>
      <c r="D5" s="23" t="s">
        <v>1974</v>
      </c>
      <c r="E5" s="23" t="s">
        <v>1975</v>
      </c>
      <c r="G5" s="23" t="s">
        <v>1972</v>
      </c>
      <c r="H5" s="23" t="s">
        <v>1973</v>
      </c>
      <c r="I5" s="23" t="s">
        <v>1974</v>
      </c>
      <c r="J5" s="23" t="s">
        <v>1975</v>
      </c>
    </row>
    <row r="6" spans="1:12" x14ac:dyDescent="0.25">
      <c r="A6" s="16" t="s">
        <v>20</v>
      </c>
      <c r="B6" s="22">
        <v>6305.1605999999983</v>
      </c>
      <c r="C6" s="22">
        <v>26132.1453</v>
      </c>
      <c r="D6" s="22">
        <v>8247.2495999999992</v>
      </c>
      <c r="E6" s="22">
        <v>1193.2359999999999</v>
      </c>
      <c r="F6" s="22">
        <v>41877.791499999999</v>
      </c>
      <c r="G6" s="22">
        <v>21565.101599999998</v>
      </c>
      <c r="H6" s="22">
        <v>19008.2428</v>
      </c>
      <c r="I6" s="22">
        <v>3020.1451999999999</v>
      </c>
      <c r="J6" s="22">
        <v>4209.4230000000007</v>
      </c>
      <c r="K6" s="22">
        <v>47802.912600000003</v>
      </c>
      <c r="L6" s="22">
        <v>89680.704099999988</v>
      </c>
    </row>
    <row r="7" spans="1:12" x14ac:dyDescent="0.25">
      <c r="A7" s="16" t="s">
        <v>1964</v>
      </c>
      <c r="B7" s="22">
        <v>6305.1605999999983</v>
      </c>
      <c r="C7" s="22">
        <v>26132.1453</v>
      </c>
      <c r="D7" s="22">
        <v>8247.2495999999992</v>
      </c>
      <c r="E7" s="22">
        <v>1193.2359999999999</v>
      </c>
      <c r="F7" s="22">
        <v>41877.791499999999</v>
      </c>
      <c r="G7" s="22">
        <v>21565.101599999998</v>
      </c>
      <c r="H7" s="22">
        <v>19008.2428</v>
      </c>
      <c r="I7" s="22">
        <v>3020.1451999999999</v>
      </c>
      <c r="J7" s="22">
        <v>4209.4230000000007</v>
      </c>
      <c r="K7" s="22">
        <v>47802.912600000003</v>
      </c>
      <c r="L7" s="22">
        <v>89680.704099999988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18"/>
  <sheetViews>
    <sheetView tabSelected="1" topLeftCell="A10" workbookViewId="0">
      <selection activeCell="J15" sqref="J15"/>
    </sheetView>
  </sheetViews>
  <sheetFormatPr defaultRowHeight="15" x14ac:dyDescent="0.25"/>
  <cols>
    <col min="1" max="1" width="16.42578125" bestFit="1" customWidth="1"/>
    <col min="2" max="2" width="16.28515625" bestFit="1" customWidth="1"/>
    <col min="3" max="3" width="11.140625" bestFit="1" customWidth="1"/>
    <col min="4" max="5" width="10.140625" bestFit="1" customWidth="1"/>
    <col min="6" max="6" width="11.140625" bestFit="1" customWidth="1"/>
    <col min="7" max="10" width="10.140625" bestFit="1" customWidth="1"/>
    <col min="11" max="12" width="11.140625" bestFit="1" customWidth="1"/>
    <col min="13" max="13" width="10.85546875" customWidth="1"/>
    <col min="14" max="15" width="9.85546875" customWidth="1"/>
    <col min="16" max="16" width="10.85546875" customWidth="1"/>
    <col min="17" max="20" width="9.85546875" customWidth="1"/>
    <col min="21" max="21" width="10.85546875" customWidth="1"/>
    <col min="22" max="23" width="9.85546875" customWidth="1"/>
    <col min="24" max="24" width="12.42578125" customWidth="1"/>
    <col min="25" max="26" width="10.42578125" customWidth="1"/>
    <col min="27" max="33" width="9.42578125" customWidth="1"/>
    <col min="34" max="46" width="10.42578125" customWidth="1"/>
    <col min="47" max="48" width="9.42578125" customWidth="1"/>
    <col min="49" max="49" width="9.85546875" bestFit="1" customWidth="1"/>
    <col min="50" max="52" width="9.42578125" customWidth="1"/>
    <col min="53" max="63" width="10.42578125" customWidth="1"/>
    <col min="64" max="68" width="9.42578125" customWidth="1"/>
    <col min="69" max="73" width="10.42578125" customWidth="1"/>
    <col min="74" max="84" width="10.42578125" bestFit="1" customWidth="1"/>
    <col min="85" max="88" width="9.42578125" bestFit="1" customWidth="1"/>
    <col min="89" max="89" width="9.85546875" bestFit="1" customWidth="1"/>
    <col min="90" max="102" width="10.42578125" bestFit="1" customWidth="1"/>
    <col min="103" max="107" width="9.42578125" bestFit="1" customWidth="1"/>
    <col min="108" max="118" width="10.42578125" bestFit="1" customWidth="1"/>
    <col min="119" max="124" width="9.42578125" bestFit="1" customWidth="1"/>
    <col min="125" max="133" width="10.42578125" bestFit="1" customWidth="1"/>
    <col min="134" max="139" width="9.42578125" bestFit="1" customWidth="1"/>
    <col min="140" max="149" width="10.42578125" bestFit="1" customWidth="1"/>
    <col min="150" max="152" width="9.42578125" bestFit="1" customWidth="1"/>
    <col min="153" max="162" width="10.42578125" bestFit="1" customWidth="1"/>
    <col min="163" max="165" width="9.42578125" bestFit="1" customWidth="1"/>
    <col min="166" max="177" width="10.42578125" bestFit="1" customWidth="1"/>
    <col min="178" max="179" width="9.42578125" bestFit="1" customWidth="1"/>
    <col min="180" max="181" width="9.85546875" bestFit="1" customWidth="1"/>
    <col min="182" max="182" width="9.42578125" bestFit="1" customWidth="1"/>
    <col min="183" max="192" width="10.42578125" bestFit="1" customWidth="1"/>
    <col min="193" max="194" width="9.42578125" bestFit="1" customWidth="1"/>
    <col min="195" max="205" width="10.42578125" bestFit="1" customWidth="1"/>
    <col min="206" max="210" width="9.42578125" bestFit="1" customWidth="1"/>
    <col min="211" max="211" width="9.85546875" bestFit="1" customWidth="1"/>
    <col min="212" max="214" width="10.42578125" bestFit="1" customWidth="1"/>
    <col min="215" max="219" width="9.42578125" bestFit="1" customWidth="1"/>
    <col min="220" max="226" width="10.42578125" bestFit="1" customWidth="1"/>
    <col min="227" max="228" width="9.42578125" bestFit="1" customWidth="1"/>
    <col min="229" max="229" width="9.85546875" bestFit="1" customWidth="1"/>
    <col min="230" max="233" width="9.42578125" bestFit="1" customWidth="1"/>
    <col min="234" max="244" width="10.42578125" bestFit="1" customWidth="1"/>
    <col min="245" max="246" width="9.42578125" bestFit="1" customWidth="1"/>
    <col min="247" max="257" width="10.42578125" bestFit="1" customWidth="1"/>
    <col min="258" max="261" width="9.42578125" bestFit="1" customWidth="1"/>
    <col min="262" max="268" width="10.42578125" bestFit="1" customWidth="1"/>
    <col min="269" max="272" width="9.42578125" bestFit="1" customWidth="1"/>
    <col min="273" max="282" width="10.42578125" bestFit="1" customWidth="1"/>
    <col min="283" max="289" width="9.42578125" bestFit="1" customWidth="1"/>
    <col min="290" max="304" width="10.42578125" bestFit="1" customWidth="1"/>
    <col min="305" max="307" width="9.42578125" bestFit="1" customWidth="1"/>
    <col min="308" max="308" width="9.85546875" bestFit="1" customWidth="1"/>
    <col min="309" max="319" width="10.42578125" bestFit="1" customWidth="1"/>
    <col min="320" max="325" width="9.42578125" bestFit="1" customWidth="1"/>
    <col min="326" max="334" width="10.42578125" bestFit="1" customWidth="1"/>
    <col min="335" max="338" width="9.42578125" bestFit="1" customWidth="1"/>
    <col min="339" max="354" width="10.42578125" bestFit="1" customWidth="1"/>
    <col min="355" max="360" width="9.42578125" bestFit="1" customWidth="1"/>
    <col min="361" max="368" width="10.42578125" bestFit="1" customWidth="1"/>
    <col min="369" max="373" width="9.42578125" bestFit="1" customWidth="1"/>
    <col min="374" max="385" width="10.42578125" bestFit="1" customWidth="1"/>
    <col min="386" max="387" width="9.42578125" bestFit="1" customWidth="1"/>
    <col min="388" max="400" width="10.42578125" bestFit="1" customWidth="1"/>
    <col min="401" max="405" width="9.42578125" bestFit="1" customWidth="1"/>
    <col min="406" max="421" width="10.42578125" bestFit="1" customWidth="1"/>
    <col min="422" max="422" width="9.42578125" bestFit="1" customWidth="1"/>
    <col min="423" max="423" width="9.85546875" bestFit="1" customWidth="1"/>
    <col min="424" max="433" width="10.42578125" bestFit="1" customWidth="1"/>
    <col min="434" max="437" width="9.42578125" bestFit="1" customWidth="1"/>
    <col min="438" max="453" width="10.42578125" bestFit="1" customWidth="1"/>
    <col min="454" max="454" width="9.42578125" bestFit="1" customWidth="1"/>
    <col min="455" max="455" width="9.85546875" bestFit="1" customWidth="1"/>
    <col min="456" max="458" width="9.42578125" bestFit="1" customWidth="1"/>
    <col min="459" max="471" width="10.42578125" bestFit="1" customWidth="1"/>
    <col min="472" max="477" width="9.42578125" bestFit="1" customWidth="1"/>
    <col min="478" max="488" width="10.42578125" bestFit="1" customWidth="1"/>
    <col min="489" max="489" width="9.42578125" bestFit="1" customWidth="1"/>
    <col min="490" max="490" width="9.85546875" bestFit="1" customWidth="1"/>
    <col min="491" max="498" width="10.42578125" bestFit="1" customWidth="1"/>
    <col min="499" max="501" width="9.42578125" bestFit="1" customWidth="1"/>
    <col min="502" max="512" width="10.42578125" bestFit="1" customWidth="1"/>
    <col min="513" max="516" width="9.42578125" bestFit="1" customWidth="1"/>
    <col min="517" max="523" width="10.42578125" bestFit="1" customWidth="1"/>
    <col min="524" max="525" width="9.42578125" bestFit="1" customWidth="1"/>
    <col min="526" max="533" width="10.42578125" bestFit="1" customWidth="1"/>
    <col min="534" max="539" width="9.42578125" bestFit="1" customWidth="1"/>
    <col min="540" max="550" width="10.42578125" bestFit="1" customWidth="1"/>
    <col min="551" max="554" width="9.42578125" bestFit="1" customWidth="1"/>
    <col min="555" max="566" width="10.42578125" bestFit="1" customWidth="1"/>
    <col min="567" max="570" width="9.42578125" bestFit="1" customWidth="1"/>
    <col min="571" max="579" width="10.42578125" bestFit="1" customWidth="1"/>
    <col min="580" max="584" width="9.42578125" bestFit="1" customWidth="1"/>
    <col min="585" max="598" width="10.42578125" bestFit="1" customWidth="1"/>
    <col min="599" max="600" width="9.42578125" bestFit="1" customWidth="1"/>
    <col min="601" max="611" width="10.42578125" bestFit="1" customWidth="1"/>
    <col min="612" max="615" width="9.42578125" bestFit="1" customWidth="1"/>
    <col min="616" max="621" width="10.42578125" bestFit="1" customWidth="1"/>
    <col min="622" max="627" width="9.42578125" bestFit="1" customWidth="1"/>
    <col min="628" max="636" width="10.42578125" bestFit="1" customWidth="1"/>
    <col min="637" max="640" width="9.42578125" bestFit="1" customWidth="1"/>
    <col min="641" max="653" width="10.42578125" bestFit="1" customWidth="1"/>
    <col min="654" max="656" width="9.42578125" bestFit="1" customWidth="1"/>
    <col min="657" max="672" width="10.42578125" bestFit="1" customWidth="1"/>
    <col min="673" max="677" width="9.42578125" bestFit="1" customWidth="1"/>
    <col min="678" max="690" width="10.42578125" bestFit="1" customWidth="1"/>
    <col min="691" max="697" width="9.42578125" bestFit="1" customWidth="1"/>
    <col min="698" max="709" width="10.42578125" bestFit="1" customWidth="1"/>
    <col min="710" max="712" width="9.42578125" bestFit="1" customWidth="1"/>
    <col min="713" max="724" width="10.42578125" bestFit="1" customWidth="1"/>
    <col min="725" max="730" width="9.42578125" bestFit="1" customWidth="1"/>
    <col min="731" max="731" width="12.42578125" bestFit="1" customWidth="1"/>
  </cols>
  <sheetData>
    <row r="3" spans="1:12" x14ac:dyDescent="0.25">
      <c r="A3" s="20" t="s">
        <v>1963</v>
      </c>
      <c r="B3" t="s">
        <v>1968</v>
      </c>
    </row>
    <row r="4" spans="1:12" x14ac:dyDescent="0.25">
      <c r="A4" s="16" t="s">
        <v>29</v>
      </c>
      <c r="B4" s="21">
        <v>177</v>
      </c>
    </row>
    <row r="5" spans="1:12" x14ac:dyDescent="0.25">
      <c r="A5" s="16" t="s">
        <v>50</v>
      </c>
      <c r="B5" s="21">
        <v>377</v>
      </c>
    </row>
    <row r="6" spans="1:12" x14ac:dyDescent="0.25">
      <c r="A6" s="16" t="s">
        <v>21</v>
      </c>
      <c r="B6" s="21">
        <v>264</v>
      </c>
    </row>
    <row r="7" spans="1:12" x14ac:dyDescent="0.25">
      <c r="A7" s="16" t="s">
        <v>42</v>
      </c>
      <c r="B7" s="21">
        <v>221</v>
      </c>
    </row>
    <row r="8" spans="1:12" x14ac:dyDescent="0.25">
      <c r="A8" s="16" t="s">
        <v>1964</v>
      </c>
      <c r="B8" s="21">
        <v>1039</v>
      </c>
    </row>
    <row r="10" spans="1:12" x14ac:dyDescent="0.25">
      <c r="A10" s="20" t="s">
        <v>6</v>
      </c>
      <c r="B10" t="s">
        <v>1976</v>
      </c>
    </row>
    <row r="12" spans="1:12" x14ac:dyDescent="0.25">
      <c r="A12" s="20" t="s">
        <v>1965</v>
      </c>
      <c r="B12" s="20" t="s">
        <v>1969</v>
      </c>
    </row>
    <row r="13" spans="1:12" x14ac:dyDescent="0.25">
      <c r="B13" t="s">
        <v>1966</v>
      </c>
      <c r="C13" t="s">
        <v>1966</v>
      </c>
      <c r="D13" t="s">
        <v>1966</v>
      </c>
      <c r="E13" t="s">
        <v>1966</v>
      </c>
      <c r="F13" t="s">
        <v>1970</v>
      </c>
      <c r="G13" t="s">
        <v>1967</v>
      </c>
      <c r="H13" t="s">
        <v>1967</v>
      </c>
      <c r="I13" t="s">
        <v>1967</v>
      </c>
      <c r="J13" t="s">
        <v>1967</v>
      </c>
      <c r="K13" t="s">
        <v>1971</v>
      </c>
      <c r="L13" t="s">
        <v>1964</v>
      </c>
    </row>
    <row r="14" spans="1:12" x14ac:dyDescent="0.25">
      <c r="A14" s="20" t="s">
        <v>1963</v>
      </c>
      <c r="B14" s="23" t="s">
        <v>1972</v>
      </c>
      <c r="C14" s="23" t="s">
        <v>1973</v>
      </c>
      <c r="D14" s="23" t="s">
        <v>1974</v>
      </c>
      <c r="E14" s="23" t="s">
        <v>1975</v>
      </c>
      <c r="G14" s="23" t="s">
        <v>1972</v>
      </c>
      <c r="H14" s="23" t="s">
        <v>1973</v>
      </c>
      <c r="I14" s="23" t="s">
        <v>1974</v>
      </c>
      <c r="J14" s="23" t="s">
        <v>1975</v>
      </c>
    </row>
    <row r="15" spans="1:12" x14ac:dyDescent="0.25">
      <c r="A15" s="16" t="s">
        <v>1887</v>
      </c>
      <c r="B15" s="22">
        <v>3148.0843</v>
      </c>
      <c r="C15" s="22">
        <v>7910.5563999999995</v>
      </c>
      <c r="D15" s="22">
        <v>4132.2871999999998</v>
      </c>
      <c r="E15" s="22">
        <v>4997.7249000000002</v>
      </c>
      <c r="F15" s="22">
        <v>20188.6528</v>
      </c>
      <c r="G15" s="22">
        <v>3630.0371999999998</v>
      </c>
      <c r="H15" s="22">
        <v>5208.7814000000008</v>
      </c>
      <c r="I15" s="22">
        <v>12716.390100000001</v>
      </c>
      <c r="J15" s="22">
        <v>2938.4452999999999</v>
      </c>
      <c r="K15" s="22">
        <v>24493.654000000002</v>
      </c>
      <c r="L15" s="22">
        <v>44682.306799999998</v>
      </c>
    </row>
    <row r="16" spans="1:12" x14ac:dyDescent="0.25">
      <c r="A16" s="16" t="s">
        <v>20</v>
      </c>
      <c r="B16" s="22">
        <v>33085.339099999997</v>
      </c>
      <c r="C16" s="22">
        <v>27044.158900000002</v>
      </c>
      <c r="D16" s="22">
        <v>10324.0574</v>
      </c>
      <c r="E16" s="22">
        <v>6975.8998000000001</v>
      </c>
      <c r="F16" s="22">
        <v>77429.455199999997</v>
      </c>
      <c r="G16" s="22">
        <v>23729.875599999996</v>
      </c>
      <c r="H16" s="22">
        <v>20411.773300000001</v>
      </c>
      <c r="I16" s="22">
        <v>6232.9407999999985</v>
      </c>
      <c r="J16" s="22">
        <v>11460.5463</v>
      </c>
      <c r="K16" s="22">
        <v>61835.135999999999</v>
      </c>
      <c r="L16" s="22">
        <v>139264.5912</v>
      </c>
    </row>
    <row r="17" spans="1:12" x14ac:dyDescent="0.25">
      <c r="A17" s="16" t="s">
        <v>37</v>
      </c>
      <c r="B17" s="22">
        <v>45614.359200000014</v>
      </c>
      <c r="C17" s="22">
        <v>77060.204899999997</v>
      </c>
      <c r="D17" s="22">
        <v>62475.234900000003</v>
      </c>
      <c r="E17" s="22">
        <v>69995.039199999985</v>
      </c>
      <c r="F17" s="22">
        <v>255144.8382</v>
      </c>
      <c r="G17" s="22">
        <v>62364.591300000015</v>
      </c>
      <c r="H17" s="22">
        <v>29577.634400000003</v>
      </c>
      <c r="I17" s="22">
        <v>44971.108999999997</v>
      </c>
      <c r="J17" s="22">
        <v>49046.571500000013</v>
      </c>
      <c r="K17" s="22">
        <v>185959.90620000003</v>
      </c>
      <c r="L17" s="22">
        <v>441104.74440000003</v>
      </c>
    </row>
    <row r="18" spans="1:12" x14ac:dyDescent="0.25">
      <c r="A18" s="16" t="s">
        <v>1964</v>
      </c>
      <c r="B18" s="22">
        <v>81847.78260000002</v>
      </c>
      <c r="C18" s="22">
        <v>112014.92019999999</v>
      </c>
      <c r="D18" s="22">
        <v>76931.579500000007</v>
      </c>
      <c r="E18" s="22">
        <v>81968.663899999985</v>
      </c>
      <c r="F18" s="22">
        <v>352762.94619999995</v>
      </c>
      <c r="G18" s="22">
        <v>89724.50410000002</v>
      </c>
      <c r="H18" s="22">
        <v>55198.189100000003</v>
      </c>
      <c r="I18" s="22">
        <v>63920.439899999998</v>
      </c>
      <c r="J18" s="22">
        <v>63445.563100000014</v>
      </c>
      <c r="K18" s="22">
        <v>272288.69620000001</v>
      </c>
      <c r="L18" s="22">
        <v>625051.64240000001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8" sqref="H8"/>
    </sheetView>
  </sheetViews>
  <sheetFormatPr defaultColWidth="8.85546875" defaultRowHeight="15" x14ac:dyDescent="0.25"/>
  <cols>
    <col min="1" max="1" width="10.42578125" style="1" customWidth="1"/>
    <col min="2" max="2" width="13.28515625" style="1" customWidth="1"/>
    <col min="3" max="3" width="11.7109375" style="1" customWidth="1"/>
    <col min="4" max="4" width="18.7109375" style="1" hidden="1" customWidth="1"/>
    <col min="5" max="5" width="27.28515625" style="1" hidden="1" customWidth="1"/>
    <col min="6" max="6" width="10.42578125" style="1" hidden="1" customWidth="1"/>
    <col min="7" max="7" width="9" style="1" customWidth="1"/>
    <col min="8" max="8" width="15.140625" style="1" customWidth="1"/>
    <col min="9" max="9" width="17.42578125" style="1" customWidth="1"/>
    <col min="10" max="10" width="15" style="1" customWidth="1"/>
    <col min="11" max="11" width="27.140625" style="1" customWidth="1"/>
    <col min="12" max="12" width="18.42578125" style="1" customWidth="1"/>
    <col min="13" max="13" width="19" style="1" customWidth="1"/>
    <col min="14" max="14" width="12.42578125" style="1" customWidth="1"/>
    <col min="15" max="15" width="11.28515625" style="1" customWidth="1"/>
    <col min="16" max="16" width="12" style="1" customWidth="1"/>
    <col min="17" max="17" width="12.7109375" style="1" customWidth="1"/>
    <col min="18" max="18" width="13.7109375" style="1" customWidth="1"/>
    <col min="19" max="19" width="15.28515625" style="1" customWidth="1"/>
    <col min="20" max="20" width="12.140625" style="1" customWidth="1"/>
    <col min="21" max="21" width="11.85546875" style="1" customWidth="1"/>
    <col min="22" max="22" width="11.42578125" style="1" customWidth="1"/>
    <col min="23" max="23" width="12.5703125" style="1" customWidth="1"/>
    <col min="24" max="24" width="14.42578125" style="1" customWidth="1"/>
    <col min="25" max="25" width="10.28515625" style="1" customWidth="1"/>
    <col min="26" max="16384" width="8.85546875" style="1"/>
  </cols>
  <sheetData>
    <row r="1" spans="1:25" customFormat="1" ht="33.950000000000003" customHeight="1" x14ac:dyDescent="0.5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25"/>
    <row r="3" spans="1:25" customFormat="1" x14ac:dyDescent="0.25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25"/>
    <row r="5" spans="1:25" customFormat="1" ht="18" customHeight="1" x14ac:dyDescent="0.25">
      <c r="A5" s="9" t="s">
        <v>859</v>
      </c>
      <c r="B5" s="9" t="s">
        <v>0</v>
      </c>
      <c r="C5" s="9" t="s">
        <v>1883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25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25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1916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25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25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25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25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25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25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25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25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25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25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25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25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25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25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25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25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25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25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25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25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25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25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25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25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25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25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1930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25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25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25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25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25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25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25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25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25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25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25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25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25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25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25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1916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25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25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25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25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25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25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25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25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25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1907</v>
      </c>
      <c r="F57" s="3" t="s">
        <v>1886</v>
      </c>
      <c r="G57" s="3" t="s">
        <v>1887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25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1919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25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1933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25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25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25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25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1893</v>
      </c>
      <c r="F63" s="3" t="s">
        <v>1886</v>
      </c>
      <c r="G63" s="3" t="s">
        <v>1887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25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1925</v>
      </c>
      <c r="F64" s="3" t="s">
        <v>1886</v>
      </c>
      <c r="G64" s="3" t="s">
        <v>1887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25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25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25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25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25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25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25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25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25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25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1923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25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25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25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25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25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25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25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25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25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25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1911</v>
      </c>
      <c r="F84" s="3" t="s">
        <v>1886</v>
      </c>
      <c r="G84" s="3" t="s">
        <v>1887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25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1908</v>
      </c>
      <c r="F85" s="3" t="s">
        <v>1886</v>
      </c>
      <c r="G85" s="3" t="s">
        <v>1887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25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25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25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25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25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25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25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25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1935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25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1935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25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25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25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25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25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25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25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25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25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1934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25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25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25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25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25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25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25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1898</v>
      </c>
      <c r="F110" s="3" t="s">
        <v>1886</v>
      </c>
      <c r="G110" s="3" t="s">
        <v>1887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25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25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25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1907</v>
      </c>
      <c r="F113" s="3" t="s">
        <v>1886</v>
      </c>
      <c r="G113" s="3" t="s">
        <v>1887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25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25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25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1913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25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1914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25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25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25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25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25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25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25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25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25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25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25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25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25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1895</v>
      </c>
      <c r="F130" s="3" t="s">
        <v>1886</v>
      </c>
      <c r="G130" s="3" t="s">
        <v>1887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25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25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25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25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25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25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25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25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25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25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25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1896</v>
      </c>
      <c r="F141" s="3" t="s">
        <v>1886</v>
      </c>
      <c r="G141" s="3" t="s">
        <v>1887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25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1917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25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25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25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25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25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25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25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25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25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1899</v>
      </c>
      <c r="F151" s="3" t="s">
        <v>1886</v>
      </c>
      <c r="G151" s="3" t="s">
        <v>1887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25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25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25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1923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25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25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25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1911</v>
      </c>
      <c r="F157" s="3" t="s">
        <v>1886</v>
      </c>
      <c r="G157" s="3" t="s">
        <v>1887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25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25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25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25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25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1898</v>
      </c>
      <c r="F162" s="3" t="s">
        <v>1886</v>
      </c>
      <c r="G162" s="3" t="s">
        <v>1887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25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25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25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25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25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25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25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25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1917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25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1897</v>
      </c>
      <c r="F171" s="3" t="s">
        <v>1886</v>
      </c>
      <c r="G171" s="3" t="s">
        <v>1887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25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1897</v>
      </c>
      <c r="F172" s="3" t="s">
        <v>1886</v>
      </c>
      <c r="G172" s="3" t="s">
        <v>1887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25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25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25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25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25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1916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25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25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25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25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25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25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25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25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25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25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1905</v>
      </c>
      <c r="F187" s="3" t="s">
        <v>1886</v>
      </c>
      <c r="G187" s="3" t="s">
        <v>1887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25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25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25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25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25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25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25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25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25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1916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25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25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25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1906</v>
      </c>
      <c r="F199" s="3" t="s">
        <v>1886</v>
      </c>
      <c r="G199" s="3" t="s">
        <v>1887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25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25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25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25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25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25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25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25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25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25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25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25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1898</v>
      </c>
      <c r="F211" s="3" t="s">
        <v>1886</v>
      </c>
      <c r="G211" s="3" t="s">
        <v>1887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25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25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25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1938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25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25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25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25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25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25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25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25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25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25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25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25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25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25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25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25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25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25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25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1923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25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1923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25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25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1927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25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25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25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1911</v>
      </c>
      <c r="F239" s="3" t="s">
        <v>1886</v>
      </c>
      <c r="G239" s="3" t="s">
        <v>1887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25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25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1894</v>
      </c>
      <c r="F241" s="3" t="s">
        <v>1886</v>
      </c>
      <c r="G241" s="3" t="s">
        <v>1887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25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25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25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25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25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1937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25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25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25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25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25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25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25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25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25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25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25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25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25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25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25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25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25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25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1916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25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25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25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25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25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25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1938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25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25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25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25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25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25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25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1901</v>
      </c>
      <c r="F277" s="3" t="s">
        <v>1886</v>
      </c>
      <c r="G277" s="3" t="s">
        <v>1887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25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25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25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25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25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25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25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25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25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25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25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1923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25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25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25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1912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25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25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25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25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25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25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25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25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25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25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1921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25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25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25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25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25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25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25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1903</v>
      </c>
      <c r="F308" s="3" t="s">
        <v>1886</v>
      </c>
      <c r="G308" s="3" t="s">
        <v>1887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25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25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25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1911</v>
      </c>
      <c r="F311" s="3" t="s">
        <v>1886</v>
      </c>
      <c r="G311" s="3" t="s">
        <v>1887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25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25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1898</v>
      </c>
      <c r="F313" s="3" t="s">
        <v>1886</v>
      </c>
      <c r="G313" s="3" t="s">
        <v>1887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25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25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25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25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25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25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1920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25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25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1926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25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25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1892</v>
      </c>
      <c r="F323" s="3" t="s">
        <v>1886</v>
      </c>
      <c r="G323" s="3" t="s">
        <v>1887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25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25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25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25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25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25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1925</v>
      </c>
      <c r="F329" s="3" t="s">
        <v>1886</v>
      </c>
      <c r="G329" s="3" t="s">
        <v>1887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25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25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25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25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1936</v>
      </c>
      <c r="F333" s="3" t="s">
        <v>1886</v>
      </c>
      <c r="G333" s="3" t="s">
        <v>1887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25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25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1930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25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25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25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25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25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25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25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25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25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25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25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25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25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25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25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25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25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1938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25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1898</v>
      </c>
      <c r="F353" s="3" t="s">
        <v>1886</v>
      </c>
      <c r="G353" s="3" t="s">
        <v>1887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25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1925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25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1900</v>
      </c>
      <c r="F355" s="3" t="s">
        <v>1886</v>
      </c>
      <c r="G355" s="3" t="s">
        <v>1887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25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1900</v>
      </c>
      <c r="F356" s="3" t="s">
        <v>1886</v>
      </c>
      <c r="G356" s="3" t="s">
        <v>1887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25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25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25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25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25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25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25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25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25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25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25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25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25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25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1934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25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25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25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25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25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25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25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25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1895</v>
      </c>
      <c r="F378" s="3" t="s">
        <v>1886</v>
      </c>
      <c r="G378" s="3" t="s">
        <v>1887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25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25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25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25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25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25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25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1909</v>
      </c>
      <c r="F385" s="3" t="s">
        <v>1886</v>
      </c>
      <c r="G385" s="3" t="s">
        <v>1887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25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25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1893</v>
      </c>
      <c r="F387" s="3" t="s">
        <v>1886</v>
      </c>
      <c r="G387" s="3" t="s">
        <v>1887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25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1893</v>
      </c>
      <c r="F388" s="3" t="s">
        <v>1886</v>
      </c>
      <c r="G388" s="3" t="s">
        <v>1887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25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1905</v>
      </c>
      <c r="F389" s="3" t="s">
        <v>1886</v>
      </c>
      <c r="G389" s="3" t="s">
        <v>1887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25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25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25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25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25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1932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25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25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25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25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1897</v>
      </c>
      <c r="F398" s="3" t="s">
        <v>1886</v>
      </c>
      <c r="G398" s="3" t="s">
        <v>1887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25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25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25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1891</v>
      </c>
      <c r="F401" s="3" t="s">
        <v>1886</v>
      </c>
      <c r="G401" s="3" t="s">
        <v>1887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25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25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25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25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1903</v>
      </c>
      <c r="F405" s="3" t="s">
        <v>1886</v>
      </c>
      <c r="G405" s="3" t="s">
        <v>1887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25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25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25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1894</v>
      </c>
      <c r="F408" s="3" t="s">
        <v>1886</v>
      </c>
      <c r="G408" s="3" t="s">
        <v>1887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25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25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25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25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25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1927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25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25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25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25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25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25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1929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25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25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25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25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25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25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25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25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1893</v>
      </c>
      <c r="F427" s="3" t="s">
        <v>1886</v>
      </c>
      <c r="G427" s="3" t="s">
        <v>1887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25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25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25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25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25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1932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25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1903</v>
      </c>
      <c r="F433" s="3" t="s">
        <v>1886</v>
      </c>
      <c r="G433" s="3" t="s">
        <v>1887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25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25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25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1900</v>
      </c>
      <c r="F436" s="3" t="s">
        <v>1886</v>
      </c>
      <c r="G436" s="3" t="s">
        <v>1887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25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25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25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25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25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25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25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25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25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25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25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25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1903</v>
      </c>
      <c r="F448" s="3" t="s">
        <v>1886</v>
      </c>
      <c r="G448" s="3" t="s">
        <v>1887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25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25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25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25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25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25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25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1932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25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25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25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25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25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25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1926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25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25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25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25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25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25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25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25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25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25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25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1929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25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25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25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25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25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25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25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25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25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25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25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25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25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25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25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25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25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25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1936</v>
      </c>
      <c r="F490" s="3" t="s">
        <v>1886</v>
      </c>
      <c r="G490" s="3" t="s">
        <v>1887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25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1936</v>
      </c>
      <c r="F491" s="3" t="s">
        <v>1886</v>
      </c>
      <c r="G491" s="3" t="s">
        <v>1887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25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1936</v>
      </c>
      <c r="F492" s="3" t="s">
        <v>1886</v>
      </c>
      <c r="G492" s="3" t="s">
        <v>1887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25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25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25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25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25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25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25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1900</v>
      </c>
      <c r="F499" s="3" t="s">
        <v>1886</v>
      </c>
      <c r="G499" s="3" t="s">
        <v>1887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25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25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25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25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25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25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25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25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25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25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25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25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1899</v>
      </c>
      <c r="F511" s="3" t="s">
        <v>1886</v>
      </c>
      <c r="G511" s="3" t="s">
        <v>1887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25">
      <c r="A512" s="19" t="s">
        <v>1940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25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25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25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25">
      <c r="A516" s="17" t="s">
        <v>1941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25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1897</v>
      </c>
      <c r="F517" s="3" t="s">
        <v>1886</v>
      </c>
      <c r="G517" s="3" t="s">
        <v>1887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25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1922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25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25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1923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25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25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25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25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25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25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1924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25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25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25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25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25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25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25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25">
      <c r="A534" s="17" t="s">
        <v>1942</v>
      </c>
      <c r="B534" s="2">
        <v>42084</v>
      </c>
      <c r="C534" s="3" t="str">
        <f t="shared" si="48"/>
        <v>2015</v>
      </c>
      <c r="D534" s="3" t="s">
        <v>392</v>
      </c>
      <c r="E534" s="3" t="s">
        <v>1907</v>
      </c>
      <c r="F534" s="3" t="s">
        <v>1886</v>
      </c>
      <c r="G534" s="3" t="s">
        <v>1887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25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25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25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1928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25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25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25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25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25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1905</v>
      </c>
      <c r="F542" s="3" t="s">
        <v>1886</v>
      </c>
      <c r="G542" s="3" t="s">
        <v>1887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25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25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1896</v>
      </c>
      <c r="F544" s="3" t="s">
        <v>1886</v>
      </c>
      <c r="G544" s="3" t="s">
        <v>1887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25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25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25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25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1924</v>
      </c>
      <c r="F548" s="3" t="s">
        <v>1886</v>
      </c>
      <c r="G548" s="3" t="s">
        <v>1887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25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25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25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1926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25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25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1907</v>
      </c>
      <c r="F553" s="3" t="s">
        <v>1886</v>
      </c>
      <c r="G553" s="3" t="s">
        <v>1887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25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1925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25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25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25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25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25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25">
      <c r="A560" s="17" t="s">
        <v>1943</v>
      </c>
      <c r="B560" s="2">
        <v>42120</v>
      </c>
      <c r="C560" s="3" t="str">
        <f t="shared" si="48"/>
        <v>2015</v>
      </c>
      <c r="D560" s="3" t="s">
        <v>608</v>
      </c>
      <c r="E560" s="1" t="s">
        <v>1906</v>
      </c>
      <c r="F560" s="3" t="s">
        <v>1886</v>
      </c>
      <c r="G560" s="3" t="s">
        <v>1887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25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25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25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25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1897</v>
      </c>
      <c r="F564" s="3" t="s">
        <v>1886</v>
      </c>
      <c r="G564" s="3" t="s">
        <v>1887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25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25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25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25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25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25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25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1906</v>
      </c>
      <c r="F571" s="3" t="s">
        <v>1886</v>
      </c>
      <c r="G571" s="3" t="s">
        <v>1887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25">
      <c r="A572" s="17" t="s">
        <v>1944</v>
      </c>
      <c r="B572" s="2">
        <v>42135</v>
      </c>
      <c r="C572" s="3" t="str">
        <f t="shared" si="48"/>
        <v>2015</v>
      </c>
      <c r="D572" s="3" t="s">
        <v>619</v>
      </c>
      <c r="E572" s="3" t="s">
        <v>1937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25">
      <c r="A573" s="17" t="s">
        <v>1945</v>
      </c>
      <c r="B573" s="2">
        <v>42135</v>
      </c>
      <c r="C573" s="3" t="str">
        <f t="shared" si="48"/>
        <v>2015</v>
      </c>
      <c r="D573" s="3" t="s">
        <v>619</v>
      </c>
      <c r="E573" s="3" t="s">
        <v>1937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25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25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25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25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25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25">
      <c r="A579" s="17" t="s">
        <v>1946</v>
      </c>
      <c r="B579" s="2">
        <v>42142</v>
      </c>
      <c r="C579" s="3" t="str">
        <f t="shared" si="48"/>
        <v>2015</v>
      </c>
      <c r="D579" s="3" t="s">
        <v>406</v>
      </c>
      <c r="E579" s="3" t="s">
        <v>1908</v>
      </c>
      <c r="F579" s="3" t="s">
        <v>1886</v>
      </c>
      <c r="G579" s="3" t="s">
        <v>1887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25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25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25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25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25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1916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25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25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1906</v>
      </c>
      <c r="F586" s="3" t="s">
        <v>1886</v>
      </c>
      <c r="G586" s="3" t="s">
        <v>1887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25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25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25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25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25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25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25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25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25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25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25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25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25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25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25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25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25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25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1923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25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25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25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25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25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1935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25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25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1925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25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25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25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25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25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25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25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25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25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25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25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25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25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1930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25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25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1928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25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25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25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25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25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25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25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25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25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25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1923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25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1923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25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25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25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25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25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25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25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25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25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25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25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25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25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25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1928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25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25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25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25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25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25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25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25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25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25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25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25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25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25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25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25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25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25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25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25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1904</v>
      </c>
      <c r="F671" s="3" t="s">
        <v>1886</v>
      </c>
      <c r="G671" s="3" t="s">
        <v>1887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25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25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25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25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25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25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1908</v>
      </c>
      <c r="F677" s="3" t="s">
        <v>1886</v>
      </c>
      <c r="G677" s="3" t="s">
        <v>1887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25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25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1923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25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25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25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25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1938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25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25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25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25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25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25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25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1924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25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25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25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25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25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25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1939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25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25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1928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25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25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25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25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1923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25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25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25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25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25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1939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25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1939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25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25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25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25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25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1897</v>
      </c>
      <c r="F713" s="3" t="s">
        <v>1886</v>
      </c>
      <c r="G713" s="3" t="s">
        <v>1887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25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25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25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25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25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1935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25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25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25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25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25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25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25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25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25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25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25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1895</v>
      </c>
      <c r="F729" s="3" t="s">
        <v>1886</v>
      </c>
      <c r="G729" s="3" t="s">
        <v>1887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25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25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25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1894</v>
      </c>
      <c r="F732" s="3" t="s">
        <v>1886</v>
      </c>
      <c r="G732" s="3" t="s">
        <v>1887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25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1894</v>
      </c>
      <c r="F733" s="3" t="s">
        <v>1886</v>
      </c>
      <c r="G733" s="3" t="s">
        <v>1887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25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25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25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25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1896</v>
      </c>
      <c r="F737" s="3" t="s">
        <v>1886</v>
      </c>
      <c r="G737" s="3" t="s">
        <v>1887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25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25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1925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25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25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25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25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1904</v>
      </c>
      <c r="F743" s="3" t="s">
        <v>1886</v>
      </c>
      <c r="G743" s="3" t="s">
        <v>1887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25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1901</v>
      </c>
      <c r="F744" s="3" t="s">
        <v>1886</v>
      </c>
      <c r="G744" s="3" t="s">
        <v>1887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25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1901</v>
      </c>
      <c r="F745" s="3" t="s">
        <v>1886</v>
      </c>
      <c r="G745" s="3" t="s">
        <v>1887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25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1901</v>
      </c>
      <c r="F746" s="3" t="s">
        <v>1886</v>
      </c>
      <c r="G746" s="3" t="s">
        <v>1887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25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1931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25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25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25">
      <c r="A750" s="17" t="s">
        <v>1949</v>
      </c>
      <c r="B750" s="2">
        <v>42386</v>
      </c>
      <c r="C750" s="3" t="str">
        <f t="shared" si="66"/>
        <v>2016</v>
      </c>
      <c r="D750" s="3" t="s">
        <v>34</v>
      </c>
      <c r="E750" s="3" t="s">
        <v>1925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25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25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25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25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25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25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25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25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1911</v>
      </c>
      <c r="F758" s="3" t="s">
        <v>1886</v>
      </c>
      <c r="G758" s="3" t="s">
        <v>1887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25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25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1902</v>
      </c>
      <c r="F760" s="3" t="s">
        <v>1886</v>
      </c>
      <c r="G760" s="3" t="s">
        <v>1887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25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25">
      <c r="A762" s="17" t="s">
        <v>1950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25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25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25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1910</v>
      </c>
      <c r="F765" s="3" t="s">
        <v>1886</v>
      </c>
      <c r="G765" s="3" t="s">
        <v>1887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25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25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25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25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25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25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25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25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25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25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25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25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25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25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1918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25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25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25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25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1936</v>
      </c>
      <c r="F783" s="3" t="s">
        <v>1886</v>
      </c>
      <c r="G783" s="3" t="s">
        <v>1887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25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25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25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25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25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25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25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25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1917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25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25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25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25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25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25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25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25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25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25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25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1910</v>
      </c>
      <c r="F802" s="3" t="s">
        <v>1886</v>
      </c>
      <c r="G802" s="3" t="s">
        <v>1887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25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25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25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25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25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25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25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25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25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1898</v>
      </c>
      <c r="F811" s="3" t="s">
        <v>1886</v>
      </c>
      <c r="G811" s="3" t="s">
        <v>1887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25">
      <c r="A812" s="17" t="s">
        <v>1951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25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1930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25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1934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25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25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25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25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25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25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1897</v>
      </c>
      <c r="F820" s="3" t="s">
        <v>1886</v>
      </c>
      <c r="G820" s="3" t="s">
        <v>1887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25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25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25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25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25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25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25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1904</v>
      </c>
      <c r="F827" s="3" t="s">
        <v>1886</v>
      </c>
      <c r="G827" s="3" t="s">
        <v>1887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25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1904</v>
      </c>
      <c r="F828" s="3" t="s">
        <v>1886</v>
      </c>
      <c r="G828" s="3" t="s">
        <v>1887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25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25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25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25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25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25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25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25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1908</v>
      </c>
      <c r="F836" s="3" t="s">
        <v>1886</v>
      </c>
      <c r="G836" s="3" t="s">
        <v>1887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25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25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25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25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25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25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25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25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1898</v>
      </c>
      <c r="F844" s="3" t="s">
        <v>1886</v>
      </c>
      <c r="G844" s="3" t="s">
        <v>1887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25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25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1907</v>
      </c>
      <c r="F846" s="3" t="s">
        <v>1886</v>
      </c>
      <c r="G846" s="3" t="s">
        <v>1887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25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25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25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25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25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25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1898</v>
      </c>
      <c r="F852" s="3" t="s">
        <v>1886</v>
      </c>
      <c r="G852" s="3" t="s">
        <v>1887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25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25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1923</v>
      </c>
      <c r="F854" s="3" t="s">
        <v>1886</v>
      </c>
      <c r="G854" s="3" t="s">
        <v>1887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25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25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1939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25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25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1897</v>
      </c>
      <c r="F858" s="3" t="s">
        <v>1886</v>
      </c>
      <c r="G858" s="3" t="s">
        <v>1887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25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25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25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25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25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25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25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1926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25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25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25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25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25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25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25">
      <c r="A872" s="17" t="s">
        <v>1952</v>
      </c>
      <c r="B872" s="2">
        <v>42546</v>
      </c>
      <c r="C872" s="3" t="str">
        <f t="shared" si="78"/>
        <v>2016</v>
      </c>
      <c r="D872" s="3" t="s">
        <v>48</v>
      </c>
      <c r="E872" s="3" t="s">
        <v>1897</v>
      </c>
      <c r="F872" s="3" t="s">
        <v>1886</v>
      </c>
      <c r="G872" s="3" t="s">
        <v>1887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25">
      <c r="A873" s="17" t="s">
        <v>1948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25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1910</v>
      </c>
      <c r="F874" s="3" t="s">
        <v>1886</v>
      </c>
      <c r="G874" s="3" t="s">
        <v>1887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25">
      <c r="A875" s="17" t="s">
        <v>1947</v>
      </c>
      <c r="B875" s="2">
        <v>42550</v>
      </c>
      <c r="C875" s="3" t="str">
        <f t="shared" si="78"/>
        <v>2016</v>
      </c>
      <c r="D875" s="3" t="s">
        <v>438</v>
      </c>
      <c r="E875" s="3" t="s">
        <v>1910</v>
      </c>
      <c r="F875" s="3" t="s">
        <v>1886</v>
      </c>
      <c r="G875" s="3" t="s">
        <v>1887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25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25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25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25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25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1927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25">
      <c r="A881" s="17" t="s">
        <v>1953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25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25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25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25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25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25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25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1909</v>
      </c>
      <c r="F888" s="3" t="s">
        <v>1886</v>
      </c>
      <c r="G888" s="3" t="s">
        <v>1887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25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25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25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25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25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25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1923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25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25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25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25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25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25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25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1898</v>
      </c>
      <c r="F901" s="3" t="s">
        <v>1886</v>
      </c>
      <c r="G901" s="3" t="s">
        <v>1887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25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25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25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25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25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25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1899</v>
      </c>
      <c r="F907" s="3" t="s">
        <v>1886</v>
      </c>
      <c r="G907" s="3" t="s">
        <v>1887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25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1899</v>
      </c>
      <c r="F908" s="3" t="s">
        <v>1886</v>
      </c>
      <c r="G908" s="3" t="s">
        <v>1887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25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25">
      <c r="A910" s="17" t="s">
        <v>1954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25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25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25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25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25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25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25">
      <c r="A917" s="17" t="s">
        <v>1955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25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25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25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25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25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25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25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25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1927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25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25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25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25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25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1895</v>
      </c>
      <c r="F930" s="3" t="s">
        <v>1886</v>
      </c>
      <c r="G930" s="3" t="s">
        <v>1887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25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1889</v>
      </c>
      <c r="F931" s="3" t="s">
        <v>1886</v>
      </c>
      <c r="G931" s="3" t="s">
        <v>1887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25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1890</v>
      </c>
      <c r="F932" s="3" t="s">
        <v>1886</v>
      </c>
      <c r="G932" s="3" t="s">
        <v>1887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25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25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25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25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25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25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25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1897</v>
      </c>
      <c r="F939" s="3" t="s">
        <v>1886</v>
      </c>
      <c r="G939" s="3" t="s">
        <v>1887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25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25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25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25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25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1929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25">
      <c r="A945" s="17" t="s">
        <v>1956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25">
      <c r="A946" s="17" t="s">
        <v>1957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25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25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25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1897</v>
      </c>
      <c r="F949" s="3" t="s">
        <v>1886</v>
      </c>
      <c r="G949" s="3" t="s">
        <v>1887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25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25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25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25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25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25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25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25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25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25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25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25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25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25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25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25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25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25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1905</v>
      </c>
      <c r="F967" s="3" t="s">
        <v>1886</v>
      </c>
      <c r="G967" s="3" t="s">
        <v>1887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25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25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25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1937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25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25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1896</v>
      </c>
      <c r="F972" s="3" t="s">
        <v>1886</v>
      </c>
      <c r="G972" s="3" t="s">
        <v>1887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25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25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25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25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25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25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25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25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25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25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25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1933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25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25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25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25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25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25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25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25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25">
      <c r="A992" s="17" t="s">
        <v>1958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25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25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1924</v>
      </c>
      <c r="F994" s="3" t="s">
        <v>1886</v>
      </c>
      <c r="G994" s="3" t="s">
        <v>1887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25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25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25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1933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25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25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25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1917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25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25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1897</v>
      </c>
      <c r="F1002" s="3" t="s">
        <v>1886</v>
      </c>
      <c r="G1002" s="3" t="s">
        <v>1887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25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25">
      <c r="A1004" s="17" t="s">
        <v>1959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25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25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25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25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25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25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1888</v>
      </c>
      <c r="F1010" s="3" t="s">
        <v>1886</v>
      </c>
      <c r="G1010" s="3" t="s">
        <v>1887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25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25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1934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25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25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25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25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1897</v>
      </c>
      <c r="F1016" s="3" t="s">
        <v>1886</v>
      </c>
      <c r="G1016" s="3" t="s">
        <v>1887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25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25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25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25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25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25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25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25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25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1932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25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25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1923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25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25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25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25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25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25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25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25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25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1909</v>
      </c>
      <c r="F1036" s="3" t="s">
        <v>1886</v>
      </c>
      <c r="G1036" s="3" t="s">
        <v>1887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25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25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25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1897</v>
      </c>
      <c r="F1039" s="3" t="s">
        <v>1886</v>
      </c>
      <c r="G1039" s="3" t="s">
        <v>1887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25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1915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25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25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1925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25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25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2"/>
  <sheetViews>
    <sheetView showGridLines="0" topLeftCell="A3" zoomScale="90" zoomScaleNormal="90" workbookViewId="0">
      <selection activeCell="B4" sqref="B4:C4"/>
    </sheetView>
  </sheetViews>
  <sheetFormatPr defaultRowHeight="15" x14ac:dyDescent="0.25"/>
  <cols>
    <col min="1" max="1" width="22.85546875" customWidth="1"/>
    <col min="2" max="2" width="15.28515625" customWidth="1"/>
    <col min="3" max="6" width="14.85546875" customWidth="1"/>
    <col min="7" max="7" width="23.85546875" customWidth="1"/>
    <col min="8" max="8" width="14.28515625" customWidth="1"/>
  </cols>
  <sheetData>
    <row r="1" spans="1:26" ht="33.950000000000003" customHeight="1" x14ac:dyDescent="0.5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25">
      <c r="A4" s="9" t="s">
        <v>4</v>
      </c>
      <c r="B4" s="13" t="s">
        <v>854</v>
      </c>
      <c r="C4" s="13" t="s">
        <v>1962</v>
      </c>
    </row>
    <row r="5" spans="1:26" x14ac:dyDescent="0.25">
      <c r="A5" s="3" t="s">
        <v>20</v>
      </c>
      <c r="B5" s="14">
        <f>SUMIFS(Total,State,A5)</f>
        <v>283640.56689999986</v>
      </c>
      <c r="C5" s="12">
        <f>COUNTIFS(State,A5)</f>
        <v>289</v>
      </c>
    </row>
    <row r="6" spans="1:26" x14ac:dyDescent="0.25">
      <c r="A6" s="3" t="s">
        <v>37</v>
      </c>
      <c r="B6" s="14">
        <f>SUMIFS(Total,State,A6)</f>
        <v>768723.21536199981</v>
      </c>
      <c r="C6" s="12">
        <f>COUNTIFS(State,A6)</f>
        <v>646</v>
      </c>
    </row>
    <row r="7" spans="1:26" x14ac:dyDescent="0.25">
      <c r="A7" s="3" t="s">
        <v>1887</v>
      </c>
      <c r="B7" s="14">
        <f>SUMIFS(Total,State,A7)</f>
        <v>86443.147299999997</v>
      </c>
      <c r="C7" s="12">
        <f>COUNTIFS(State,A7)</f>
        <v>104</v>
      </c>
    </row>
    <row r="10" spans="1:26" x14ac:dyDescent="0.25">
      <c r="A10" s="9" t="s">
        <v>5</v>
      </c>
      <c r="B10" s="13" t="s">
        <v>854</v>
      </c>
      <c r="C10" s="13" t="s">
        <v>1962</v>
      </c>
    </row>
    <row r="11" spans="1:26" x14ac:dyDescent="0.25">
      <c r="A11" s="3" t="s">
        <v>21</v>
      </c>
      <c r="B11" s="14">
        <f>SUMIFS(Total,Customer_Type,A11)</f>
        <v>272528.74299999984</v>
      </c>
      <c r="C11" s="12">
        <f>COUNTIFS(Customer_Type,A11)</f>
        <v>264</v>
      </c>
    </row>
    <row r="12" spans="1:26" x14ac:dyDescent="0.25">
      <c r="A12" s="3" t="s">
        <v>29</v>
      </c>
      <c r="B12" s="14">
        <f>SUMIFS(Total,Customer_Type,A12)</f>
        <v>191942.84669999999</v>
      </c>
      <c r="C12" s="12">
        <f>COUNTIFS(Customer_Type,A12)</f>
        <v>177</v>
      </c>
    </row>
    <row r="13" spans="1:26" x14ac:dyDescent="0.25">
      <c r="A13" s="3" t="s">
        <v>42</v>
      </c>
      <c r="B13" s="14">
        <f>SUMIFS(Total,Customer_Type,A13)</f>
        <v>285074.24880000018</v>
      </c>
      <c r="C13" s="12">
        <f>COUNTIFS(Customer_Type,A13)</f>
        <v>221</v>
      </c>
    </row>
    <row r="14" spans="1:26" x14ac:dyDescent="0.25">
      <c r="A14" s="3" t="s">
        <v>50</v>
      </c>
      <c r="B14" s="14">
        <f>SUMIFS(Total,Customer_Type,A14)</f>
        <v>389261.09106200002</v>
      </c>
      <c r="C14" s="12">
        <f>COUNTIFS(Customer_Type,A14)</f>
        <v>377</v>
      </c>
    </row>
    <row r="17" spans="1:7" x14ac:dyDescent="0.25">
      <c r="A17" s="9" t="s">
        <v>1884</v>
      </c>
      <c r="B17" s="12">
        <f>COUNTIFS(Order_Quantity,"&gt;40")</f>
        <v>238</v>
      </c>
    </row>
    <row r="20" spans="1:7" x14ac:dyDescent="0.25">
      <c r="A20" s="9" t="s">
        <v>1881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1885</v>
      </c>
    </row>
    <row r="21" spans="1:7" x14ac:dyDescent="0.25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25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25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25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25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25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25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25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25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25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25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25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25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25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25">
      <c r="D35" t="s">
        <v>1882</v>
      </c>
    </row>
    <row r="37" spans="1:7" x14ac:dyDescent="0.25">
      <c r="A37" s="9" t="s">
        <v>1960</v>
      </c>
      <c r="B37" s="13" t="s">
        <v>37</v>
      </c>
      <c r="C37" s="13" t="s">
        <v>20</v>
      </c>
      <c r="D37" s="13" t="s">
        <v>1887</v>
      </c>
      <c r="E37" s="13" t="s">
        <v>1961</v>
      </c>
    </row>
    <row r="38" spans="1:7" x14ac:dyDescent="0.25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25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25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25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25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2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24</vt:i4>
      </vt:variant>
    </vt:vector>
  </HeadingPairs>
  <TitlesOfParts>
    <vt:vector size="30" baseType="lpstr">
      <vt:lpstr>Aanya Zhang</vt:lpstr>
      <vt:lpstr>Charlie Bui</vt:lpstr>
      <vt:lpstr>Connor Betts</vt:lpstr>
      <vt:lpstr>Main Pivots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Agus Richard Lubis</cp:lastModifiedBy>
  <dcterms:created xsi:type="dcterms:W3CDTF">2017-05-01T13:03:22Z</dcterms:created>
  <dcterms:modified xsi:type="dcterms:W3CDTF">2019-08-26T11:53:34Z</dcterms:modified>
</cp:coreProperties>
</file>