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ntos De Funciones" sheetId="1" r:id="rId4"/>
    <sheet state="visible" name="Hoja2" sheetId="2" r:id="rId5"/>
    <sheet state="visible" name="Hoja3" sheetId="3" r:id="rId6"/>
  </sheets>
  <definedNames/>
  <calcPr/>
  <extLst>
    <ext uri="GoogleSheetsCustomDataVersion1">
      <go:sheetsCustomData xmlns:go="http://customooxmlschemas.google.com/" r:id="rId7" roundtripDataSignature="AMtx7mhQ5GEIvDyRUy7IQkF4ABIKkXtpBQ=="/>
    </ext>
  </extLst>
</workbook>
</file>

<file path=xl/sharedStrings.xml><?xml version="1.0" encoding="utf-8"?>
<sst xmlns="http://schemas.openxmlformats.org/spreadsheetml/2006/main" count="105" uniqueCount="98">
  <si>
    <t>COMPUTACIÓN DE MÉTRICAS DE PUNTO DE FUNCIONES.</t>
  </si>
  <si>
    <t>Factor de ponderación.</t>
  </si>
  <si>
    <t>Parámetro de medición</t>
  </si>
  <si>
    <t>Cuenta</t>
  </si>
  <si>
    <t>Simple</t>
  </si>
  <si>
    <t>Medio</t>
  </si>
  <si>
    <t>Complejo</t>
  </si>
  <si>
    <t>Total</t>
  </si>
  <si>
    <t>Número de entradas de usuario</t>
  </si>
  <si>
    <t>=</t>
  </si>
  <si>
    <t>Número de salidas de usuario</t>
  </si>
  <si>
    <t>Número de peticiones de usuario</t>
  </si>
  <si>
    <t>Número de archivos</t>
  </si>
  <si>
    <t>Número de interfaces externas</t>
  </si>
  <si>
    <t xml:space="preserve">Cuenta = Total </t>
  </si>
  <si>
    <t>Nº de entradas de usuario</t>
  </si>
  <si>
    <t>Los datos ingresados por el usuario.</t>
  </si>
  <si>
    <t>Nº de salidas de usuario</t>
  </si>
  <si>
    <t>Informes, pantallas, mensajes de error .</t>
  </si>
  <si>
    <t>Nº de peticiones de usuario</t>
  </si>
  <si>
    <t>Entradas interactivas</t>
  </si>
  <si>
    <t>Nº de archivos</t>
  </si>
  <si>
    <t>Archivos maestro (lógico)</t>
  </si>
  <si>
    <t>Nº de interfaces externas</t>
  </si>
  <si>
    <t>Todos los dispositivos que se utilicen para intercambiar datos.</t>
  </si>
  <si>
    <t>PF.= Cuenta-Total * (0,65+0,01* sumatoria de Fi)</t>
  </si>
  <si>
    <t>Fi (i=1 a 14 ) son los valores de ajuste de complejidad.</t>
  </si>
  <si>
    <t>AJUSTE DE COMPLEJIDAD</t>
  </si>
  <si>
    <t>No influencia</t>
  </si>
  <si>
    <t>Incidental</t>
  </si>
  <si>
    <t>Moderado</t>
  </si>
  <si>
    <t>Significativo</t>
  </si>
  <si>
    <t>Esencial</t>
  </si>
  <si>
    <t xml:space="preserve">1. ¿Requiere el sistema copias </t>
  </si>
  <si>
    <t>de seguridad y recup. fiables?</t>
  </si>
  <si>
    <t xml:space="preserve">2. ¿Se requiere comunicac. de </t>
  </si>
  <si>
    <t>datos ?</t>
  </si>
  <si>
    <t xml:space="preserve">3.¿ Existen funciones de func. </t>
  </si>
  <si>
    <t>distribuido?</t>
  </si>
  <si>
    <t>4. ¿ Es crítico el rendimiento?</t>
  </si>
  <si>
    <t xml:space="preserve">5. ¿ Se ejecutará el sistema en </t>
  </si>
  <si>
    <t xml:space="preserve">un entorno operativo existente </t>
  </si>
  <si>
    <t>y fuertemente utilizado ?</t>
  </si>
  <si>
    <t xml:space="preserve">6- ¿ Requiere el sistema entrada </t>
  </si>
  <si>
    <t>de datos interactiva ?</t>
  </si>
  <si>
    <t xml:space="preserve">7. ¿ Requiere la entrada de </t>
  </si>
  <si>
    <t>datos interactivas que las transac.</t>
  </si>
  <si>
    <t xml:space="preserve">de entrada se lleven a cabo sobre </t>
  </si>
  <si>
    <t>múltiples pantallas u operaciones ?</t>
  </si>
  <si>
    <t>8. ¿ Se actualizan los archivos</t>
  </si>
  <si>
    <t>maestro en forma interactiva ?</t>
  </si>
  <si>
    <t>9. ¿ Son complejas las entradas, las</t>
  </si>
  <si>
    <t>salidas, los archivos o  las peticiones?</t>
  </si>
  <si>
    <t xml:space="preserve">10. ¿ Es complejo el procesamiento </t>
  </si>
  <si>
    <t>interno ?</t>
  </si>
  <si>
    <t>11. ¿ Se  diseñará el código para ser</t>
  </si>
  <si>
    <t>reutilizable ?</t>
  </si>
  <si>
    <t xml:space="preserve">12. ¿ Están incluidas en el diseño la </t>
  </si>
  <si>
    <t>conversión y la instalación ?</t>
  </si>
  <si>
    <t xml:space="preserve">13. ¿ Se diseñará el sistema para </t>
  </si>
  <si>
    <t>múltiples instalaciones en diferentes</t>
  </si>
  <si>
    <t xml:space="preserve">organizaciones ? </t>
  </si>
  <si>
    <t xml:space="preserve"> </t>
  </si>
  <si>
    <t xml:space="preserve">14. ¿ Se diseñará la aplicación para </t>
  </si>
  <si>
    <t xml:space="preserve"> facilitar los cambios y para ser</t>
  </si>
  <si>
    <t>fácilmente  utilizada por el usuario ?</t>
  </si>
  <si>
    <t>Fi =</t>
  </si>
  <si>
    <t>TAMAÑO DEL PROYECTO y COSTOS DEL PROYECTO.</t>
  </si>
  <si>
    <t>LENGUAJE DE PROGRAMACIÓN</t>
  </si>
  <si>
    <t>LOC/PF</t>
  </si>
  <si>
    <t>TOTALES</t>
  </si>
  <si>
    <t>Ensamblador</t>
  </si>
  <si>
    <t>C</t>
  </si>
  <si>
    <t>COBOL</t>
  </si>
  <si>
    <t>FORTRAN</t>
  </si>
  <si>
    <t>PASCAL</t>
  </si>
  <si>
    <t>ADA</t>
  </si>
  <si>
    <t>LENGUAJES ORIENTADO A OBJET.</t>
  </si>
  <si>
    <t>LENGUAJES DE 4a.GENERACION</t>
  </si>
  <si>
    <t>GENERADORES DE CÓDIGO</t>
  </si>
  <si>
    <t>HOJAS DE CÁLCULO</t>
  </si>
  <si>
    <t>LENGUAJES GRÁFICOS (ICONOS)</t>
  </si>
  <si>
    <t>IVA 22%</t>
  </si>
  <si>
    <t xml:space="preserve">                       VALOR ESPERADO = (OPTIM +4PROBABLE+PESIMISTA )/6</t>
  </si>
  <si>
    <t>GANANCIA 22%</t>
  </si>
  <si>
    <t>VALOR ESPERADO =</t>
  </si>
  <si>
    <t>Promedio de Lineas Efectivas</t>
  </si>
  <si>
    <t>Según valores tomados de la bibliografía específica , se escriben 620 Líneas/mes</t>
  </si>
  <si>
    <t>por persona</t>
  </si>
  <si>
    <t>tiempo total =</t>
  </si>
  <si>
    <t xml:space="preserve">Costos= </t>
  </si>
  <si>
    <t xml:space="preserve">dólares </t>
  </si>
  <si>
    <t>Cantidad de programadores</t>
  </si>
  <si>
    <t>1 dia</t>
  </si>
  <si>
    <t>Costo por hora total</t>
  </si>
  <si>
    <t>1 semana</t>
  </si>
  <si>
    <t>Horas por mes</t>
  </si>
  <si>
    <t xml:space="preserve">1 mes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</si>
</sst>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6.0"/>
      <color theme="1"/>
      <name val="Arial"/>
    </font>
    <font/>
    <font>
      <b/>
      <sz val="10.0"/>
      <color theme="1"/>
      <name val="Arial"/>
    </font>
    <font>
      <sz val="10.0"/>
      <color theme="1"/>
      <name val="Arial"/>
    </font>
    <font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ABF8F"/>
        <bgColor rgb="FFFABF8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48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/>
      <right/>
      <top/>
      <bottom/>
    </border>
    <border>
      <left/>
      <right/>
      <top style="medium">
        <color rgb="FF000000"/>
      </top>
      <bottom/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</border>
    <border>
      <left/>
      <right/>
      <top/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3" numFmtId="0" xfId="0" applyAlignment="1" applyBorder="1" applyFont="1">
      <alignment horizontal="center" vertical="center"/>
    </xf>
    <xf borderId="10" fillId="0" fontId="2" numFmtId="0" xfId="0" applyBorder="1" applyFont="1"/>
    <xf borderId="11" fillId="0" fontId="2" numFmtId="0" xfId="0" applyBorder="1" applyFont="1"/>
    <xf borderId="1" fillId="0" fontId="4" numFmtId="0" xfId="0" applyAlignment="1" applyBorder="1" applyFont="1">
      <alignment horizontal="center"/>
    </xf>
    <xf borderId="3" fillId="0" fontId="4" numFmtId="0" xfId="0" applyBorder="1" applyFont="1"/>
    <xf borderId="12" fillId="2" fontId="3" numFmtId="0" xfId="0" applyAlignment="1" applyBorder="1" applyFill="1" applyFont="1">
      <alignment horizontal="center"/>
    </xf>
    <xf borderId="13" fillId="0" fontId="3" numFmtId="0" xfId="0" applyAlignment="1" applyBorder="1" applyFont="1">
      <alignment horizontal="center"/>
    </xf>
    <xf borderId="13" fillId="0" fontId="4" numFmtId="0" xfId="0" applyAlignment="1" applyBorder="1" applyFont="1">
      <alignment horizontal="center"/>
    </xf>
    <xf borderId="11" fillId="0" fontId="3" numFmtId="0" xfId="0" applyAlignment="1" applyBorder="1" applyFont="1">
      <alignment horizontal="center"/>
    </xf>
    <xf borderId="14" fillId="2" fontId="3" numFmtId="0" xfId="0" applyAlignment="1" applyBorder="1" applyFont="1">
      <alignment horizontal="center"/>
    </xf>
    <xf borderId="15" fillId="0" fontId="3" numFmtId="0" xfId="0" applyAlignment="1" applyBorder="1" applyFont="1">
      <alignment horizontal="center"/>
    </xf>
    <xf borderId="16" fillId="0" fontId="3" numFmtId="0" xfId="0" applyAlignment="1" applyBorder="1" applyFont="1">
      <alignment horizontal="center"/>
    </xf>
    <xf borderId="17" fillId="0" fontId="3" numFmtId="0" xfId="0" applyAlignment="1" applyBorder="1" applyFont="1">
      <alignment horizontal="center"/>
    </xf>
    <xf borderId="18" fillId="0" fontId="4" numFmtId="0" xfId="0" applyAlignment="1" applyBorder="1" applyFont="1">
      <alignment horizontal="center"/>
    </xf>
    <xf borderId="5" fillId="0" fontId="4" numFmtId="0" xfId="0" applyBorder="1" applyFont="1"/>
    <xf borderId="14" fillId="2" fontId="4" numFmtId="0" xfId="0" applyBorder="1" applyFont="1"/>
    <xf borderId="19" fillId="3" fontId="4" numFmtId="0" xfId="0" applyBorder="1" applyFill="1" applyFont="1"/>
    <xf borderId="20" fillId="0" fontId="4" numFmtId="0" xfId="0" applyAlignment="1" applyBorder="1" applyFont="1">
      <alignment horizontal="center"/>
    </xf>
    <xf borderId="16" fillId="0" fontId="4" numFmtId="0" xfId="0" applyAlignment="1" applyBorder="1" applyFont="1">
      <alignment horizontal="center"/>
    </xf>
    <xf borderId="17" fillId="0" fontId="4" numFmtId="0" xfId="0" applyAlignment="1" applyBorder="1" applyFont="1">
      <alignment horizontal="center"/>
    </xf>
    <xf borderId="11" fillId="0" fontId="4" numFmtId="0" xfId="0" applyBorder="1" applyFont="1"/>
    <xf borderId="21" fillId="0" fontId="4" numFmtId="0" xfId="0" applyBorder="1" applyFont="1"/>
    <xf borderId="14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Alignment="1" applyBorder="1" applyFont="1">
      <alignment horizontal="center"/>
    </xf>
    <xf borderId="8" fillId="0" fontId="4" numFmtId="0" xfId="0" applyBorder="1" applyFont="1"/>
    <xf borderId="26" fillId="0" fontId="4" numFmtId="0" xfId="0" applyBorder="1" applyFont="1"/>
    <xf borderId="0" fillId="0" fontId="4" numFmtId="0" xfId="0" applyAlignment="1" applyFont="1">
      <alignment horizontal="center" vertical="center"/>
    </xf>
    <xf borderId="19" fillId="0" fontId="4" numFmtId="0" xfId="0" applyBorder="1" applyFont="1"/>
    <xf borderId="16" fillId="0" fontId="4" numFmtId="0" xfId="0" applyBorder="1" applyFont="1"/>
    <xf borderId="0" fillId="0" fontId="5" numFmtId="0" xfId="0" applyFont="1"/>
    <xf borderId="9" fillId="0" fontId="1" numFmtId="0" xfId="0" applyAlignment="1" applyBorder="1" applyFont="1">
      <alignment horizontal="center" vertical="center"/>
    </xf>
    <xf borderId="27" fillId="0" fontId="4" numFmtId="0" xfId="0" applyAlignment="1" applyBorder="1" applyFont="1">
      <alignment horizontal="center" vertical="center"/>
    </xf>
    <xf borderId="1" fillId="0" fontId="4" numFmtId="0" xfId="0" applyBorder="1" applyFont="1"/>
    <xf borderId="28" fillId="2" fontId="3" numFmtId="0" xfId="0" applyBorder="1" applyFont="1"/>
    <xf borderId="29" fillId="2" fontId="3" numFmtId="0" xfId="0" applyBorder="1" applyFont="1"/>
    <xf borderId="30" fillId="2" fontId="3" numFmtId="0" xfId="0" applyBorder="1" applyFont="1"/>
    <xf borderId="31" fillId="2" fontId="4" numFmtId="0" xfId="0" applyBorder="1" applyFont="1"/>
    <xf borderId="32" fillId="0" fontId="4" numFmtId="0" xfId="0" applyAlignment="1" applyBorder="1" applyFont="1">
      <alignment horizontal="center"/>
    </xf>
    <xf borderId="33" fillId="0" fontId="4" numFmtId="0" xfId="0" applyAlignment="1" applyBorder="1" applyFont="1">
      <alignment horizontal="center"/>
    </xf>
    <xf borderId="34" fillId="2" fontId="4" numFmtId="0" xfId="0" applyBorder="1" applyFont="1"/>
    <xf borderId="35" fillId="2" fontId="4" numFmtId="0" xfId="0" applyBorder="1" applyFont="1"/>
    <xf borderId="27" fillId="0" fontId="4" numFmtId="0" xfId="0" applyAlignment="1" applyBorder="1" applyFont="1">
      <alignment horizontal="center"/>
    </xf>
    <xf borderId="36" fillId="0" fontId="4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37" fillId="4" fontId="4" numFmtId="0" xfId="0" applyAlignment="1" applyBorder="1" applyFill="1" applyFont="1">
      <alignment horizontal="right"/>
    </xf>
    <xf borderId="37" fillId="4" fontId="4" numFmtId="0" xfId="0" applyAlignment="1" applyBorder="1" applyFont="1">
      <alignment horizontal="center"/>
    </xf>
    <xf borderId="37" fillId="4" fontId="4" numFmtId="0" xfId="0" applyBorder="1" applyFont="1"/>
    <xf borderId="0" fillId="0" fontId="4" numFmtId="1" xfId="0" applyFont="1" applyNumberFormat="1"/>
    <xf borderId="38" fillId="3" fontId="4" numFmtId="0" xfId="0" applyBorder="1" applyFont="1"/>
    <xf borderId="9" fillId="0" fontId="4" numFmtId="0" xfId="0" applyBorder="1" applyFont="1"/>
    <xf borderId="39" fillId="0" fontId="4" numFmtId="0" xfId="0" applyBorder="1" applyFont="1"/>
    <xf borderId="37" fillId="3" fontId="4" numFmtId="0" xfId="0" applyBorder="1" applyFont="1"/>
    <xf borderId="40" fillId="0" fontId="4" numFmtId="0" xfId="0" applyAlignment="1" applyBorder="1" applyFont="1">
      <alignment horizontal="center"/>
    </xf>
    <xf borderId="39" fillId="0" fontId="4" numFmtId="0" xfId="0" applyAlignment="1" applyBorder="1" applyFont="1">
      <alignment horizontal="center"/>
    </xf>
    <xf borderId="41" fillId="0" fontId="4" numFmtId="0" xfId="0" applyAlignment="1" applyBorder="1" applyFont="1">
      <alignment horizontal="center"/>
    </xf>
    <xf borderId="14" fillId="4" fontId="4" numFmtId="0" xfId="0" applyBorder="1" applyFont="1"/>
    <xf borderId="42" fillId="4" fontId="4" numFmtId="0" xfId="0" applyAlignment="1" applyBorder="1" applyFont="1">
      <alignment horizontal="center"/>
    </xf>
    <xf borderId="43" fillId="4" fontId="4" numFmtId="0" xfId="0" applyAlignment="1" applyBorder="1" applyFont="1">
      <alignment horizontal="center"/>
    </xf>
    <xf borderId="14" fillId="4" fontId="4" numFmtId="0" xfId="0" applyAlignment="1" applyBorder="1" applyFont="1">
      <alignment horizontal="center"/>
    </xf>
    <xf borderId="44" fillId="0" fontId="4" numFmtId="0" xfId="0" applyBorder="1" applyFont="1"/>
    <xf borderId="45" fillId="0" fontId="4" numFmtId="0" xfId="0" applyAlignment="1" applyBorder="1" applyFont="1">
      <alignment horizontal="center"/>
    </xf>
    <xf borderId="37" fillId="5" fontId="4" numFmtId="0" xfId="0" applyBorder="1" applyFill="1" applyFont="1"/>
    <xf borderId="9" fillId="6" fontId="4" numFmtId="0" xfId="0" applyAlignment="1" applyBorder="1" applyFill="1" applyFont="1">
      <alignment horizontal="center" vertical="center"/>
    </xf>
    <xf borderId="4" fillId="0" fontId="4" numFmtId="0" xfId="0" applyAlignment="1" applyBorder="1" applyFont="1">
      <alignment horizontal="center"/>
    </xf>
    <xf borderId="18" fillId="0" fontId="4" numFmtId="0" xfId="0" applyBorder="1" applyFont="1"/>
    <xf borderId="14" fillId="0" fontId="4" numFmtId="0" xfId="0" applyAlignment="1" applyBorder="1" applyFont="1">
      <alignment horizontal="right"/>
    </xf>
    <xf borderId="37" fillId="2" fontId="3" numFmtId="0" xfId="0" applyBorder="1" applyFont="1"/>
    <xf borderId="9" fillId="6" fontId="4" numFmtId="0" xfId="0" applyAlignment="1" applyBorder="1" applyFont="1">
      <alignment horizontal="left"/>
    </xf>
    <xf borderId="37" fillId="7" fontId="4" numFmtId="0" xfId="0" applyBorder="1" applyFill="1" applyFont="1"/>
    <xf borderId="46" fillId="3" fontId="4" numFmtId="0" xfId="0" applyBorder="1" applyFont="1"/>
    <xf borderId="47" fillId="0" fontId="4" numFmtId="0" xfId="0" applyAlignment="1" applyBorder="1" applyFont="1">
      <alignment horizontal="center"/>
    </xf>
    <xf borderId="0" fillId="0" fontId="3" numFmtId="0" xfId="0" applyFont="1"/>
    <xf borderId="0" fillId="0" fontId="3" numFmtId="2" xfId="0" applyFont="1" applyNumberFormat="1"/>
    <xf borderId="0" fillId="0" fontId="3" numFmtId="0" xfId="0" applyAlignment="1" applyFont="1">
      <alignment horizontal="right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</xdr:colOff>
      <xdr:row>18</xdr:row>
      <xdr:rowOff>66675</xdr:rowOff>
    </xdr:from>
    <xdr:ext cx="4000500" cy="38100"/>
    <xdr:grpSp>
      <xdr:nvGrpSpPr>
        <xdr:cNvPr id="2" name="Shape 2"/>
        <xdr:cNvGrpSpPr/>
      </xdr:nvGrpSpPr>
      <xdr:grpSpPr>
        <a:xfrm>
          <a:off x="3345750" y="3780000"/>
          <a:ext cx="4000500" cy="0"/>
          <a:chOff x="3345750" y="3780000"/>
          <a:chExt cx="4000500" cy="0"/>
        </a:xfrm>
      </xdr:grpSpPr>
      <xdr:cxnSp>
        <xdr:nvCxnSpPr>
          <xdr:cNvPr id="3" name="Shape 3"/>
          <xdr:cNvCxnSpPr/>
        </xdr:nvCxnSpPr>
        <xdr:spPr>
          <a:xfrm>
            <a:off x="3345750" y="3780000"/>
            <a:ext cx="40005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0"/>
    <col customWidth="1" min="2" max="2" width="12.43"/>
    <col customWidth="1" min="3" max="3" width="11.43"/>
    <col customWidth="1" min="4" max="4" width="14.86"/>
    <col customWidth="1" min="5" max="8" width="11.43"/>
    <col customWidth="1" min="9" max="26" width="8.71"/>
  </cols>
  <sheetData>
    <row r="1" ht="12.75" customHeight="1"/>
    <row r="2" ht="12.75" customHeight="1">
      <c r="A2" s="1" t="s">
        <v>0</v>
      </c>
      <c r="B2" s="2"/>
      <c r="C2" s="2"/>
      <c r="D2" s="2"/>
      <c r="E2" s="2"/>
      <c r="F2" s="2"/>
      <c r="G2" s="3"/>
    </row>
    <row r="3" ht="12.75" customHeight="1">
      <c r="A3" s="4"/>
      <c r="G3" s="5"/>
    </row>
    <row r="4" ht="12.75" customHeight="1">
      <c r="A4" s="6"/>
      <c r="B4" s="7"/>
      <c r="C4" s="7"/>
      <c r="D4" s="7"/>
      <c r="E4" s="7"/>
      <c r="F4" s="7"/>
      <c r="G4" s="8"/>
    </row>
    <row r="5" ht="12.75" customHeight="1"/>
    <row r="6" ht="12.75" customHeight="1">
      <c r="B6" s="9" t="s">
        <v>1</v>
      </c>
      <c r="C6" s="10"/>
      <c r="D6" s="10"/>
      <c r="E6" s="11"/>
      <c r="F6" s="12"/>
      <c r="G6" s="13"/>
    </row>
    <row r="7" ht="12.75" customHeight="1">
      <c r="A7" s="14" t="s">
        <v>2</v>
      </c>
      <c r="B7" s="15" t="s">
        <v>3</v>
      </c>
      <c r="C7" s="15" t="s">
        <v>4</v>
      </c>
      <c r="D7" s="15" t="s">
        <v>5</v>
      </c>
      <c r="E7" s="15" t="s">
        <v>6</v>
      </c>
      <c r="F7" s="16"/>
      <c r="G7" s="17" t="s">
        <v>7</v>
      </c>
    </row>
    <row r="8" ht="12.75" customHeight="1">
      <c r="A8" s="18"/>
      <c r="B8" s="19"/>
      <c r="C8" s="20"/>
      <c r="D8" s="20"/>
      <c r="E8" s="21"/>
      <c r="F8" s="22"/>
      <c r="G8" s="23"/>
    </row>
    <row r="9" ht="12.75" customHeight="1">
      <c r="A9" s="24" t="s">
        <v>8</v>
      </c>
      <c r="B9" s="25">
        <v>18.0</v>
      </c>
      <c r="C9" s="26">
        <v>3.0</v>
      </c>
      <c r="D9" s="27">
        <v>4.0</v>
      </c>
      <c r="E9" s="28">
        <v>6.0</v>
      </c>
      <c r="F9" s="22" t="s">
        <v>9</v>
      </c>
      <c r="G9" s="29">
        <f>B9*C9</f>
        <v>54</v>
      </c>
    </row>
    <row r="10" ht="12.75" customHeight="1">
      <c r="A10" s="24"/>
      <c r="B10" s="30"/>
      <c r="C10" s="27"/>
      <c r="D10" s="27"/>
      <c r="E10" s="28"/>
      <c r="F10" s="22"/>
      <c r="G10" s="23"/>
    </row>
    <row r="11" ht="12.75" customHeight="1">
      <c r="A11" s="24" t="s">
        <v>10</v>
      </c>
      <c r="B11" s="25">
        <v>41.0</v>
      </c>
      <c r="C11" s="26">
        <v>4.0</v>
      </c>
      <c r="D11" s="27">
        <v>5.0</v>
      </c>
      <c r="E11" s="28">
        <v>7.0</v>
      </c>
      <c r="F11" s="22" t="s">
        <v>9</v>
      </c>
      <c r="G11" s="29">
        <f>B11*C11</f>
        <v>164</v>
      </c>
    </row>
    <row r="12" ht="12.75" customHeight="1">
      <c r="A12" s="24"/>
      <c r="B12" s="30"/>
      <c r="C12" s="27"/>
      <c r="D12" s="27"/>
      <c r="E12" s="28"/>
      <c r="F12" s="22"/>
      <c r="G12" s="23"/>
    </row>
    <row r="13" ht="12.75" customHeight="1">
      <c r="A13" s="24" t="s">
        <v>11</v>
      </c>
      <c r="B13" s="25">
        <v>36.0</v>
      </c>
      <c r="C13" s="26">
        <v>3.0</v>
      </c>
      <c r="D13" s="27">
        <v>4.0</v>
      </c>
      <c r="E13" s="28">
        <v>6.0</v>
      </c>
      <c r="F13" s="22" t="s">
        <v>9</v>
      </c>
      <c r="G13" s="29">
        <f>B13*C13</f>
        <v>108</v>
      </c>
    </row>
    <row r="14" ht="12.75" customHeight="1">
      <c r="A14" s="24"/>
      <c r="B14" s="30"/>
      <c r="C14" s="27"/>
      <c r="D14" s="27"/>
      <c r="E14" s="28"/>
      <c r="F14" s="22"/>
      <c r="G14" s="23"/>
    </row>
    <row r="15" ht="12.75" customHeight="1">
      <c r="A15" s="24" t="s">
        <v>12</v>
      </c>
      <c r="B15" s="25">
        <v>2.0</v>
      </c>
      <c r="C15" s="26">
        <v>7.0</v>
      </c>
      <c r="D15" s="27">
        <v>10.0</v>
      </c>
      <c r="E15" s="28">
        <v>15.0</v>
      </c>
      <c r="F15" s="22" t="s">
        <v>9</v>
      </c>
      <c r="G15" s="29">
        <f>B15*D15</f>
        <v>20</v>
      </c>
    </row>
    <row r="16" ht="12.75" customHeight="1">
      <c r="A16" s="24"/>
      <c r="B16" s="30"/>
      <c r="C16" s="27"/>
      <c r="D16" s="27"/>
      <c r="E16" s="28"/>
      <c r="F16" s="22"/>
      <c r="G16" s="23"/>
    </row>
    <row r="17" ht="12.75" customHeight="1">
      <c r="A17" s="24" t="s">
        <v>13</v>
      </c>
      <c r="B17" s="25">
        <v>2.0</v>
      </c>
      <c r="C17" s="26">
        <v>5.0</v>
      </c>
      <c r="D17" s="27">
        <v>7.0</v>
      </c>
      <c r="E17" s="28">
        <v>10.0</v>
      </c>
      <c r="F17" s="22" t="s">
        <v>9</v>
      </c>
      <c r="G17" s="29">
        <f>B17*D17</f>
        <v>14</v>
      </c>
    </row>
    <row r="18" ht="12.75" customHeight="1">
      <c r="A18" s="31"/>
      <c r="B18" s="32"/>
      <c r="C18" s="33"/>
      <c r="D18" s="33"/>
      <c r="E18" s="34"/>
      <c r="F18" s="35"/>
      <c r="G18" s="36"/>
    </row>
    <row r="19" ht="12.75" customHeight="1">
      <c r="A19" s="37" t="s">
        <v>14</v>
      </c>
      <c r="B19" s="38"/>
      <c r="G19" s="39">
        <f>SUM(G9:G17)</f>
        <v>360</v>
      </c>
    </row>
    <row r="20" ht="12.75" customHeight="1"/>
    <row r="21" ht="12.75" customHeight="1">
      <c r="A21" s="40" t="s">
        <v>15</v>
      </c>
      <c r="B21" s="40" t="s">
        <v>16</v>
      </c>
      <c r="C21" s="40"/>
      <c r="D21" s="40"/>
      <c r="E21" s="40"/>
      <c r="F21" s="40"/>
    </row>
    <row r="22" ht="12.75" customHeight="1">
      <c r="A22" s="40" t="s">
        <v>17</v>
      </c>
      <c r="B22" s="40" t="s">
        <v>18</v>
      </c>
      <c r="C22" s="40"/>
      <c r="D22" s="40"/>
      <c r="E22" s="40"/>
      <c r="F22" s="40"/>
    </row>
    <row r="23" ht="12.75" customHeight="1">
      <c r="A23" s="40" t="s">
        <v>19</v>
      </c>
      <c r="B23" s="40" t="s">
        <v>20</v>
      </c>
      <c r="C23" s="40"/>
      <c r="D23" s="40"/>
      <c r="E23" s="40"/>
      <c r="F23" s="40"/>
    </row>
    <row r="24" ht="12.75" customHeight="1">
      <c r="A24" s="40" t="s">
        <v>21</v>
      </c>
      <c r="B24" s="40" t="s">
        <v>22</v>
      </c>
      <c r="C24" s="40"/>
      <c r="D24" s="40"/>
      <c r="E24" s="40"/>
      <c r="F24" s="40"/>
    </row>
    <row r="25" ht="12.75" customHeight="1">
      <c r="A25" s="40" t="s">
        <v>23</v>
      </c>
      <c r="B25" s="40" t="s">
        <v>24</v>
      </c>
      <c r="C25" s="40"/>
      <c r="D25" s="40"/>
      <c r="E25" s="40"/>
      <c r="F25" s="40"/>
    </row>
    <row r="26" ht="12.75" customHeight="1"/>
    <row r="27" ht="12.75" customHeight="1">
      <c r="A27" s="41" t="s">
        <v>25</v>
      </c>
    </row>
    <row r="28" ht="12.75" customHeight="1"/>
    <row r="29" ht="12.75" customHeight="1">
      <c r="A29" s="41" t="s">
        <v>26</v>
      </c>
    </row>
    <row r="30" ht="12.75" customHeight="1"/>
    <row r="31" ht="12.75" customHeight="1">
      <c r="A31" s="42" t="s">
        <v>27</v>
      </c>
      <c r="B31" s="10"/>
      <c r="C31" s="10"/>
      <c r="D31" s="10"/>
      <c r="E31" s="10"/>
      <c r="F31" s="10"/>
      <c r="G31" s="11"/>
    </row>
    <row r="32" ht="12.75" customHeight="1">
      <c r="A32" s="38"/>
      <c r="B32" s="38"/>
      <c r="C32" s="38"/>
      <c r="D32" s="38"/>
      <c r="E32" s="38"/>
      <c r="F32" s="38"/>
      <c r="G32" s="38"/>
    </row>
    <row r="33" ht="12.75" customHeight="1">
      <c r="A33" s="38"/>
      <c r="B33" s="43">
        <v>0.0</v>
      </c>
      <c r="C33" s="43">
        <v>1.0</v>
      </c>
      <c r="D33" s="43">
        <v>2.0</v>
      </c>
      <c r="E33" s="43">
        <v>3.0</v>
      </c>
      <c r="F33" s="43">
        <v>4.0</v>
      </c>
      <c r="G33" s="43">
        <v>5.0</v>
      </c>
    </row>
    <row r="34" ht="12.75" customHeight="1">
      <c r="A34" s="44"/>
      <c r="B34" s="45" t="s">
        <v>28</v>
      </c>
      <c r="C34" s="46" t="s">
        <v>29</v>
      </c>
      <c r="D34" s="46" t="s">
        <v>30</v>
      </c>
      <c r="E34" s="46" t="s">
        <v>5</v>
      </c>
      <c r="F34" s="46" t="s">
        <v>31</v>
      </c>
      <c r="G34" s="47" t="s">
        <v>32</v>
      </c>
    </row>
    <row r="35" ht="12.75" customHeight="1">
      <c r="A35" s="48" t="s">
        <v>33</v>
      </c>
      <c r="B35" s="49"/>
      <c r="C35" s="49"/>
      <c r="D35" s="49"/>
      <c r="E35" s="49"/>
      <c r="F35" s="49"/>
      <c r="G35" s="50"/>
    </row>
    <row r="36" ht="12.75" customHeight="1">
      <c r="A36" s="51" t="s">
        <v>34</v>
      </c>
      <c r="B36" s="27"/>
      <c r="C36" s="27">
        <v>1.0</v>
      </c>
      <c r="D36" s="27"/>
      <c r="E36" s="27"/>
      <c r="F36" s="27"/>
      <c r="G36" s="28"/>
    </row>
    <row r="37" ht="12.75" customHeight="1">
      <c r="A37" s="51"/>
      <c r="B37" s="27"/>
      <c r="C37" s="27"/>
      <c r="D37" s="27"/>
      <c r="E37" s="27"/>
      <c r="F37" s="27"/>
      <c r="G37" s="28"/>
    </row>
    <row r="38" ht="12.75" customHeight="1">
      <c r="A38" s="51" t="s">
        <v>35</v>
      </c>
      <c r="B38" s="27"/>
      <c r="C38" s="27"/>
      <c r="D38" s="27"/>
      <c r="E38" s="27"/>
      <c r="F38" s="27"/>
      <c r="G38" s="28">
        <v>5.0</v>
      </c>
    </row>
    <row r="39" ht="12.75" customHeight="1">
      <c r="A39" s="51" t="s">
        <v>36</v>
      </c>
      <c r="B39" s="27"/>
      <c r="C39" s="27"/>
      <c r="D39" s="27"/>
      <c r="E39" s="27"/>
      <c r="F39" s="27"/>
      <c r="G39" s="28"/>
    </row>
    <row r="40" ht="12.75" customHeight="1">
      <c r="A40" s="51"/>
      <c r="B40" s="27"/>
      <c r="C40" s="27"/>
      <c r="D40" s="27"/>
      <c r="E40" s="27"/>
      <c r="F40" s="27"/>
      <c r="G40" s="28"/>
    </row>
    <row r="41" ht="12.75" customHeight="1">
      <c r="A41" s="51" t="s">
        <v>37</v>
      </c>
      <c r="B41" s="27"/>
      <c r="C41" s="27"/>
      <c r="D41" s="27"/>
      <c r="E41" s="27"/>
      <c r="F41" s="27"/>
      <c r="G41" s="28">
        <v>5.0</v>
      </c>
    </row>
    <row r="42" ht="12.75" customHeight="1">
      <c r="A42" s="51" t="s">
        <v>38</v>
      </c>
      <c r="B42" s="27"/>
      <c r="C42" s="27"/>
      <c r="D42" s="27"/>
      <c r="E42" s="27"/>
      <c r="F42" s="27"/>
      <c r="G42" s="28"/>
    </row>
    <row r="43" ht="12.75" customHeight="1">
      <c r="A43" s="51"/>
      <c r="B43" s="27"/>
      <c r="C43" s="27"/>
      <c r="D43" s="27"/>
      <c r="E43" s="27"/>
      <c r="F43" s="27"/>
      <c r="G43" s="28"/>
    </row>
    <row r="44" ht="12.75" customHeight="1">
      <c r="A44" s="51" t="s">
        <v>39</v>
      </c>
      <c r="B44" s="27"/>
      <c r="C44" s="27"/>
      <c r="D44" s="27">
        <v>2.0</v>
      </c>
      <c r="E44" s="27"/>
      <c r="F44" s="27"/>
      <c r="G44" s="28"/>
    </row>
    <row r="45" ht="12.75" customHeight="1">
      <c r="A45" s="51"/>
      <c r="B45" s="27"/>
      <c r="C45" s="27"/>
      <c r="D45" s="27"/>
      <c r="E45" s="27"/>
      <c r="F45" s="27"/>
      <c r="G45" s="28"/>
    </row>
    <row r="46" ht="12.75" customHeight="1">
      <c r="A46" s="51" t="s">
        <v>40</v>
      </c>
      <c r="B46" s="27"/>
      <c r="C46" s="27"/>
      <c r="D46" s="27"/>
      <c r="E46" s="27"/>
      <c r="F46" s="27"/>
      <c r="G46" s="28"/>
    </row>
    <row r="47" ht="12.75" customHeight="1">
      <c r="A47" s="51" t="s">
        <v>41</v>
      </c>
      <c r="B47" s="27"/>
      <c r="C47" s="27"/>
      <c r="D47" s="27"/>
      <c r="E47" s="27"/>
      <c r="F47" s="27"/>
      <c r="G47" s="28">
        <v>5.0</v>
      </c>
    </row>
    <row r="48" ht="12.75" customHeight="1">
      <c r="A48" s="51" t="s">
        <v>42</v>
      </c>
      <c r="B48" s="27"/>
      <c r="C48" s="27"/>
      <c r="D48" s="27"/>
      <c r="E48" s="27"/>
      <c r="F48" s="27"/>
      <c r="G48" s="28"/>
    </row>
    <row r="49" ht="12.75" customHeight="1">
      <c r="A49" s="51"/>
      <c r="B49" s="27"/>
      <c r="C49" s="27"/>
      <c r="D49" s="27"/>
      <c r="E49" s="27"/>
      <c r="F49" s="27"/>
      <c r="G49" s="28"/>
    </row>
    <row r="50" ht="12.75" customHeight="1">
      <c r="A50" s="51" t="s">
        <v>43</v>
      </c>
      <c r="B50" s="27"/>
      <c r="C50" s="27"/>
      <c r="D50" s="27"/>
      <c r="E50" s="27"/>
      <c r="F50" s="27">
        <v>4.0</v>
      </c>
      <c r="G50" s="28"/>
    </row>
    <row r="51" ht="12.75" customHeight="1">
      <c r="A51" s="51" t="s">
        <v>44</v>
      </c>
      <c r="B51" s="27"/>
      <c r="C51" s="27"/>
      <c r="D51" s="27"/>
      <c r="E51" s="27"/>
      <c r="F51" s="27"/>
      <c r="G51" s="28"/>
    </row>
    <row r="52" ht="12.75" customHeight="1">
      <c r="A52" s="51"/>
      <c r="B52" s="27"/>
      <c r="C52" s="27"/>
      <c r="D52" s="27"/>
      <c r="E52" s="27"/>
      <c r="F52" s="27"/>
      <c r="G52" s="28"/>
    </row>
    <row r="53" ht="12.75" customHeight="1">
      <c r="A53" s="51" t="s">
        <v>45</v>
      </c>
      <c r="B53" s="27"/>
      <c r="C53" s="27"/>
      <c r="D53" s="27"/>
      <c r="E53" s="27"/>
      <c r="F53" s="27"/>
      <c r="G53" s="28"/>
    </row>
    <row r="54" ht="12.75" customHeight="1">
      <c r="A54" s="51" t="s">
        <v>46</v>
      </c>
      <c r="B54" s="27"/>
      <c r="C54" s="27"/>
      <c r="D54" s="27">
        <v>2.0</v>
      </c>
      <c r="E54" s="27"/>
      <c r="F54" s="27"/>
      <c r="G54" s="28"/>
    </row>
    <row r="55" ht="12.75" customHeight="1">
      <c r="A55" s="51" t="s">
        <v>47</v>
      </c>
      <c r="B55" s="27"/>
      <c r="C55" s="27"/>
      <c r="D55" s="27"/>
      <c r="E55" s="27"/>
      <c r="F55" s="27"/>
      <c r="G55" s="28"/>
    </row>
    <row r="56" ht="12.75" customHeight="1">
      <c r="A56" s="51" t="s">
        <v>48</v>
      </c>
      <c r="B56" s="27"/>
      <c r="C56" s="27"/>
      <c r="D56" s="27"/>
      <c r="E56" s="27"/>
      <c r="F56" s="27"/>
      <c r="G56" s="28"/>
    </row>
    <row r="57" ht="12.75" customHeight="1">
      <c r="A57" s="51"/>
      <c r="B57" s="27"/>
      <c r="C57" s="27"/>
      <c r="D57" s="27"/>
      <c r="E57" s="27"/>
      <c r="F57" s="27"/>
      <c r="G57" s="28"/>
    </row>
    <row r="58" ht="12.75" customHeight="1">
      <c r="A58" s="51" t="s">
        <v>49</v>
      </c>
      <c r="B58" s="27"/>
      <c r="C58" s="27"/>
      <c r="D58" s="27"/>
      <c r="E58" s="27"/>
      <c r="F58" s="27"/>
      <c r="G58" s="28"/>
    </row>
    <row r="59" ht="12.75" customHeight="1">
      <c r="A59" s="51" t="s">
        <v>50</v>
      </c>
      <c r="B59" s="27"/>
      <c r="C59" s="27">
        <v>1.0</v>
      </c>
      <c r="D59" s="27"/>
      <c r="E59" s="27"/>
      <c r="F59" s="27"/>
      <c r="G59" s="28"/>
    </row>
    <row r="60" ht="12.75" customHeight="1">
      <c r="A60" s="51"/>
      <c r="B60" s="27"/>
      <c r="C60" s="27"/>
      <c r="D60" s="27"/>
      <c r="E60" s="27"/>
      <c r="F60" s="27"/>
      <c r="G60" s="28"/>
    </row>
    <row r="61" ht="12.75" customHeight="1">
      <c r="A61" s="51" t="s">
        <v>51</v>
      </c>
      <c r="B61" s="27"/>
      <c r="C61" s="27">
        <v>1.0</v>
      </c>
      <c r="D61" s="27"/>
      <c r="E61" s="27"/>
      <c r="F61" s="27"/>
      <c r="G61" s="28"/>
    </row>
    <row r="62" ht="12.75" customHeight="1">
      <c r="A62" s="51" t="s">
        <v>52</v>
      </c>
      <c r="B62" s="27"/>
      <c r="C62" s="27"/>
      <c r="D62" s="27"/>
      <c r="E62" s="27"/>
      <c r="F62" s="27"/>
      <c r="G62" s="28"/>
    </row>
    <row r="63" ht="12.75" customHeight="1">
      <c r="A63" s="51"/>
      <c r="B63" s="27"/>
      <c r="C63" s="27"/>
      <c r="D63" s="27"/>
      <c r="E63" s="27"/>
      <c r="F63" s="27"/>
      <c r="G63" s="28"/>
    </row>
    <row r="64" ht="12.75" customHeight="1">
      <c r="A64" s="51" t="s">
        <v>53</v>
      </c>
      <c r="B64" s="27"/>
      <c r="C64" s="27"/>
      <c r="D64" s="27"/>
      <c r="E64" s="27">
        <v>3.0</v>
      </c>
      <c r="F64" s="27"/>
      <c r="G64" s="28"/>
    </row>
    <row r="65" ht="12.75" customHeight="1">
      <c r="A65" s="51" t="s">
        <v>54</v>
      </c>
      <c r="B65" s="27"/>
      <c r="C65" s="27"/>
      <c r="D65" s="27"/>
      <c r="E65" s="27"/>
      <c r="F65" s="27"/>
      <c r="G65" s="28"/>
    </row>
    <row r="66" ht="12.75" customHeight="1">
      <c r="A66" s="51"/>
      <c r="B66" s="27"/>
      <c r="C66" s="27"/>
      <c r="D66" s="27"/>
      <c r="E66" s="27"/>
      <c r="F66" s="27"/>
      <c r="G66" s="28">
        <v>5.0</v>
      </c>
    </row>
    <row r="67" ht="12.75" customHeight="1">
      <c r="A67" s="51" t="s">
        <v>55</v>
      </c>
      <c r="B67" s="27"/>
      <c r="C67" s="27"/>
      <c r="D67" s="27"/>
      <c r="E67" s="27"/>
      <c r="F67" s="27"/>
      <c r="G67" s="28"/>
    </row>
    <row r="68" ht="12.75" customHeight="1">
      <c r="A68" s="51" t="s">
        <v>56</v>
      </c>
      <c r="B68" s="27"/>
      <c r="C68" s="27"/>
      <c r="D68" s="27"/>
      <c r="E68" s="27"/>
      <c r="F68" s="27"/>
      <c r="G68" s="28"/>
    </row>
    <row r="69" ht="12.75" customHeight="1">
      <c r="A69" s="51"/>
      <c r="B69" s="27"/>
      <c r="C69" s="27"/>
      <c r="D69" s="27"/>
      <c r="E69" s="27"/>
      <c r="F69" s="27"/>
      <c r="G69" s="28"/>
    </row>
    <row r="70" ht="12.75" customHeight="1">
      <c r="A70" s="51" t="s">
        <v>57</v>
      </c>
      <c r="B70" s="27">
        <v>0.0</v>
      </c>
      <c r="C70" s="27"/>
      <c r="D70" s="27"/>
      <c r="E70" s="27"/>
      <c r="F70" s="27"/>
      <c r="G70" s="28"/>
    </row>
    <row r="71" ht="12.75" customHeight="1">
      <c r="A71" s="51" t="s">
        <v>58</v>
      </c>
      <c r="B71" s="27"/>
      <c r="C71" s="27"/>
      <c r="D71" s="27"/>
      <c r="E71" s="27"/>
      <c r="F71" s="27"/>
      <c r="G71" s="28"/>
    </row>
    <row r="72" ht="12.75" customHeight="1">
      <c r="A72" s="51"/>
      <c r="B72" s="27"/>
      <c r="C72" s="27"/>
      <c r="D72" s="27"/>
      <c r="E72" s="27"/>
      <c r="F72" s="27"/>
      <c r="G72" s="28"/>
    </row>
    <row r="73" ht="12.75" customHeight="1">
      <c r="A73" s="51" t="s">
        <v>59</v>
      </c>
      <c r="B73" s="27"/>
      <c r="C73" s="27"/>
      <c r="D73" s="27"/>
      <c r="E73" s="27"/>
      <c r="F73" s="27"/>
      <c r="G73" s="28">
        <v>5.0</v>
      </c>
    </row>
    <row r="74" ht="12.75" customHeight="1">
      <c r="A74" s="51" t="s">
        <v>60</v>
      </c>
      <c r="B74" s="27"/>
      <c r="C74" s="27"/>
      <c r="D74" s="27"/>
      <c r="E74" s="27"/>
      <c r="F74" s="27"/>
      <c r="G74" s="28"/>
    </row>
    <row r="75" ht="12.75" customHeight="1">
      <c r="A75" s="51" t="s">
        <v>61</v>
      </c>
      <c r="B75" s="27"/>
      <c r="C75" s="27"/>
      <c r="D75" s="27"/>
      <c r="E75" s="27"/>
      <c r="F75" s="27"/>
      <c r="G75" s="28"/>
    </row>
    <row r="76" ht="12.75" customHeight="1">
      <c r="A76" s="51" t="s">
        <v>62</v>
      </c>
      <c r="B76" s="27"/>
      <c r="C76" s="27"/>
      <c r="D76" s="27"/>
      <c r="E76" s="27"/>
      <c r="F76" s="27"/>
      <c r="G76" s="28"/>
    </row>
    <row r="77" ht="12.75" customHeight="1">
      <c r="A77" s="51" t="s">
        <v>63</v>
      </c>
      <c r="B77" s="27"/>
      <c r="C77" s="27"/>
      <c r="D77" s="27"/>
      <c r="E77" s="27"/>
      <c r="F77" s="27"/>
      <c r="G77" s="28"/>
    </row>
    <row r="78" ht="12.75" customHeight="1">
      <c r="A78" s="51" t="s">
        <v>64</v>
      </c>
      <c r="B78" s="27"/>
      <c r="C78" s="27"/>
      <c r="D78" s="27"/>
      <c r="E78" s="27"/>
      <c r="F78" s="27"/>
      <c r="G78" s="28">
        <v>5.0</v>
      </c>
    </row>
    <row r="79" ht="12.75" customHeight="1">
      <c r="A79" s="52" t="s">
        <v>65</v>
      </c>
      <c r="B79" s="53"/>
      <c r="C79" s="53"/>
      <c r="D79" s="53"/>
      <c r="E79" s="53"/>
      <c r="F79" s="53"/>
      <c r="G79" s="54"/>
    </row>
    <row r="80" ht="12.75" customHeight="1">
      <c r="B80" s="27">
        <f t="shared" ref="B80:G80" si="1">SUM(B35:B79)</f>
        <v>0</v>
      </c>
      <c r="C80" s="27">
        <f t="shared" si="1"/>
        <v>3</v>
      </c>
      <c r="D80" s="27">
        <f t="shared" si="1"/>
        <v>4</v>
      </c>
      <c r="E80" s="27">
        <f t="shared" si="1"/>
        <v>3</v>
      </c>
      <c r="F80" s="27">
        <f t="shared" si="1"/>
        <v>4</v>
      </c>
      <c r="G80" s="27">
        <f t="shared" si="1"/>
        <v>30</v>
      </c>
      <c r="H80" s="55"/>
    </row>
    <row r="81" ht="12.75" customHeight="1">
      <c r="D81" s="56" t="s">
        <v>66</v>
      </c>
      <c r="E81" s="57">
        <f>G80+F80+E80+D80+C80+B80</f>
        <v>44</v>
      </c>
    </row>
    <row r="82" ht="12.75" customHeight="1">
      <c r="A82" s="58" t="s">
        <v>25</v>
      </c>
      <c r="C82" s="41" t="s">
        <v>9</v>
      </c>
      <c r="D82" s="59">
        <f>G19*(0.65+0.01*E81)</f>
        <v>392.4</v>
      </c>
    </row>
    <row r="83" ht="12.75" customHeight="1"/>
    <row r="84" ht="12.75" customHeight="1"/>
    <row r="85" ht="12.75" customHeight="1">
      <c r="A85" s="42" t="s">
        <v>67</v>
      </c>
      <c r="B85" s="10"/>
      <c r="C85" s="10"/>
      <c r="D85" s="10"/>
      <c r="E85" s="10"/>
      <c r="F85" s="10"/>
      <c r="G85" s="11"/>
    </row>
    <row r="86" ht="12.75" customHeight="1"/>
    <row r="87" ht="12.75" customHeight="1">
      <c r="A87" s="39" t="s">
        <v>68</v>
      </c>
      <c r="B87" s="60"/>
      <c r="C87" s="61" t="s">
        <v>69</v>
      </c>
      <c r="D87" s="39" t="s">
        <v>70</v>
      </c>
    </row>
    <row r="88" ht="12.75" customHeight="1">
      <c r="A88" s="62" t="s">
        <v>71</v>
      </c>
      <c r="B88" s="63"/>
      <c r="C88" s="64">
        <v>320.0</v>
      </c>
      <c r="D88" s="65">
        <f t="shared" ref="D88:D98" si="2">$D$82*C88</f>
        <v>125568</v>
      </c>
    </row>
    <row r="89" ht="12.75" customHeight="1">
      <c r="A89" s="31" t="s">
        <v>72</v>
      </c>
      <c r="B89" s="63"/>
      <c r="C89" s="66">
        <v>128.0</v>
      </c>
      <c r="D89" s="65">
        <f t="shared" si="2"/>
        <v>50227.2</v>
      </c>
    </row>
    <row r="90" ht="12.75" customHeight="1">
      <c r="A90" s="31" t="s">
        <v>73</v>
      </c>
      <c r="B90" s="63"/>
      <c r="C90" s="66">
        <v>105.0</v>
      </c>
      <c r="D90" s="65">
        <f t="shared" si="2"/>
        <v>41202</v>
      </c>
    </row>
    <row r="91" ht="12.75" customHeight="1">
      <c r="A91" s="31" t="s">
        <v>74</v>
      </c>
      <c r="B91" s="63"/>
      <c r="C91" s="66">
        <v>105.0</v>
      </c>
      <c r="D91" s="65">
        <f t="shared" si="2"/>
        <v>41202</v>
      </c>
    </row>
    <row r="92" ht="12.75" customHeight="1">
      <c r="A92" s="31" t="s">
        <v>75</v>
      </c>
      <c r="B92" s="63"/>
      <c r="C92" s="66">
        <v>90.0</v>
      </c>
      <c r="D92" s="65">
        <f t="shared" si="2"/>
        <v>35316</v>
      </c>
    </row>
    <row r="93" ht="12.75" customHeight="1">
      <c r="A93" s="31" t="s">
        <v>76</v>
      </c>
      <c r="B93" s="63"/>
      <c r="C93" s="66">
        <v>70.0</v>
      </c>
      <c r="D93" s="65">
        <f t="shared" si="2"/>
        <v>27468</v>
      </c>
    </row>
    <row r="94" ht="12.75" customHeight="1">
      <c r="A94" s="67" t="s">
        <v>77</v>
      </c>
      <c r="B94" s="58"/>
      <c r="C94" s="68">
        <v>30.0</v>
      </c>
      <c r="D94" s="69">
        <f t="shared" si="2"/>
        <v>11772</v>
      </c>
    </row>
    <row r="95" ht="12.75" customHeight="1">
      <c r="A95" s="67" t="s">
        <v>78</v>
      </c>
      <c r="B95" s="58"/>
      <c r="C95" s="70">
        <v>20.0</v>
      </c>
      <c r="D95" s="70">
        <f t="shared" si="2"/>
        <v>7848</v>
      </c>
    </row>
    <row r="96" ht="12.75" customHeight="1">
      <c r="A96" s="31" t="s">
        <v>79</v>
      </c>
      <c r="B96" s="63"/>
      <c r="C96" s="66">
        <v>15.0</v>
      </c>
      <c r="D96" s="65">
        <f t="shared" si="2"/>
        <v>5886</v>
      </c>
    </row>
    <row r="97" ht="12.75" customHeight="1">
      <c r="A97" s="31" t="s">
        <v>80</v>
      </c>
      <c r="B97" s="63"/>
      <c r="C97" s="66">
        <v>6.0</v>
      </c>
      <c r="D97" s="65">
        <f t="shared" si="2"/>
        <v>2354.4</v>
      </c>
    </row>
    <row r="98" ht="12.75" customHeight="1">
      <c r="A98" s="31" t="s">
        <v>81</v>
      </c>
      <c r="B98" s="63"/>
      <c r="C98" s="66">
        <v>4.0</v>
      </c>
      <c r="D98" s="65">
        <f t="shared" si="2"/>
        <v>1569.6</v>
      </c>
    </row>
    <row r="99" ht="12.75" customHeight="1">
      <c r="A99" s="31"/>
      <c r="B99" s="63"/>
      <c r="C99" s="66"/>
      <c r="D99" s="31"/>
    </row>
    <row r="100" ht="12.75" customHeight="1">
      <c r="A100" s="71"/>
      <c r="B100" s="63"/>
      <c r="C100" s="72"/>
      <c r="D100" s="71"/>
      <c r="F100" s="73">
        <f>C109 * 1.22</f>
        <v>15689.92413</v>
      </c>
      <c r="G100" s="73" t="s">
        <v>82</v>
      </c>
      <c r="H100" s="73"/>
    </row>
    <row r="101" ht="12.75" customHeight="1">
      <c r="A101" s="74" t="s">
        <v>83</v>
      </c>
      <c r="B101" s="10"/>
      <c r="C101" s="10"/>
      <c r="D101" s="11"/>
      <c r="F101" s="58">
        <f>F100 * 1.22</f>
        <v>19141.70744</v>
      </c>
      <c r="G101" s="58" t="s">
        <v>84</v>
      </c>
      <c r="H101" s="58"/>
    </row>
    <row r="102" ht="12.75" customHeight="1">
      <c r="A102" s="62"/>
      <c r="B102" s="63"/>
      <c r="C102" s="75"/>
      <c r="D102" s="76"/>
    </row>
    <row r="103" ht="12.75" customHeight="1">
      <c r="A103" s="77" t="s">
        <v>85</v>
      </c>
      <c r="B103" s="78">
        <f>(D94+4*D94*1.05+D94*1.15)/6</f>
        <v>12458.7</v>
      </c>
      <c r="C103" s="79" t="s">
        <v>86</v>
      </c>
      <c r="D103" s="11"/>
      <c r="F103" s="80"/>
      <c r="G103" s="80"/>
      <c r="H103" s="80"/>
    </row>
    <row r="104" ht="12.75" customHeight="1">
      <c r="A104" s="31"/>
      <c r="B104" s="63"/>
      <c r="C104" s="64"/>
      <c r="D104" s="62"/>
    </row>
    <row r="105" ht="12.75" customHeight="1">
      <c r="A105" s="37"/>
      <c r="B105" s="81"/>
      <c r="C105" s="82"/>
      <c r="D105" s="37"/>
    </row>
    <row r="106" ht="12.75" customHeight="1"/>
    <row r="107" ht="12.75" customHeight="1">
      <c r="A107" s="41" t="s">
        <v>87</v>
      </c>
      <c r="E107" s="41" t="s">
        <v>88</v>
      </c>
    </row>
    <row r="108" ht="12.75" customHeight="1">
      <c r="B108" s="83" t="s">
        <v>89</v>
      </c>
      <c r="C108" s="84">
        <f>(B103/620)/A112</f>
        <v>6.698225806</v>
      </c>
    </row>
    <row r="109" ht="12.75" customHeight="1">
      <c r="A109" s="41">
        <f>B103/620</f>
        <v>20.09467742</v>
      </c>
      <c r="B109" s="85" t="s">
        <v>90</v>
      </c>
      <c r="C109" s="41">
        <f>A114*C108*A113</f>
        <v>12860.59355</v>
      </c>
      <c r="D109" s="41" t="s">
        <v>91</v>
      </c>
    </row>
    <row r="110" ht="12.75" customHeight="1"/>
    <row r="111" ht="12.75" customHeight="1"/>
    <row r="112" ht="12.75" customHeight="1">
      <c r="A112" s="83">
        <v>3.0</v>
      </c>
      <c r="B112" s="83" t="s">
        <v>92</v>
      </c>
      <c r="E112" s="40" t="s">
        <v>93</v>
      </c>
      <c r="F112" s="40">
        <v>2.0</v>
      </c>
    </row>
    <row r="113" ht="12.75" customHeight="1">
      <c r="A113" s="83">
        <v>12.0</v>
      </c>
      <c r="B113" s="83" t="s">
        <v>94</v>
      </c>
      <c r="E113" s="40" t="s">
        <v>95</v>
      </c>
      <c r="F113" s="40">
        <v>10.0</v>
      </c>
    </row>
    <row r="114" ht="12.75" customHeight="1">
      <c r="A114" s="83">
        <v>160.0</v>
      </c>
      <c r="B114" s="83" t="s">
        <v>96</v>
      </c>
      <c r="E114" s="40" t="s">
        <v>97</v>
      </c>
      <c r="F114" s="40">
        <v>40.0</v>
      </c>
    </row>
    <row r="115" ht="12.75" customHeight="1">
      <c r="E115" s="86">
        <v>80.0</v>
      </c>
      <c r="F115" s="86">
        <v>2.0</v>
      </c>
    </row>
    <row r="116" ht="12.75" customHeight="1">
      <c r="E116" s="41">
        <f>F114*F115</f>
        <v>80</v>
      </c>
    </row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</sheetData>
  <mergeCells count="7">
    <mergeCell ref="A85:G85"/>
    <mergeCell ref="A101:D101"/>
    <mergeCell ref="C103:D103"/>
    <mergeCell ref="A2:G4"/>
    <mergeCell ref="B6:E6"/>
    <mergeCell ref="B19:F19"/>
    <mergeCell ref="A31:G31"/>
  </mergeCells>
  <printOptions/>
  <pageMargins bottom="1.0" footer="0.0" header="0.0" left="0.36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43"/>
    <col customWidth="1" min="7" max="26" width="8.7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43"/>
    <col customWidth="1" min="7" max="26" width="8.7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2019-08-30T00:23:15Z</dcterms:created>
  <dc:creator>Cliente</dc:creator>
</cp:coreProperties>
</file>