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E:\_Agus\_Facultad\_UTN\_Materias\5 año\Relaciones industriales\_Zabrana\TP\Dashboard HR\Definitivo\"/>
    </mc:Choice>
  </mc:AlternateContent>
  <xr:revisionPtr revIDLastSave="0" documentId="13_ncr:1_{9D6477FC-F51D-4FB1-979B-513B3C1BA9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6" r:id="rId1"/>
    <sheet name="Encabezado" sheetId="5" r:id="rId2"/>
    <sheet name="Activos" sheetId="2" r:id="rId3"/>
    <sheet name="Permanencia" sheetId="1" r:id="rId4"/>
    <sheet name="Desvinculaciones" sheetId="3" r:id="rId5"/>
    <sheet name="Motivo_desvinc" sheetId="4" r:id="rId6"/>
  </sheets>
  <definedNames>
    <definedName name="SegmentaciónDeDatos_Date__año">#N/A</definedName>
    <definedName name="SegmentaciónDeDatos_FP">#N/A</definedName>
    <definedName name="SegmentaciónDeDatos_Gender">#N/A</definedName>
  </definedNames>
  <calcPr calcId="191029"/>
  <pivotCaches>
    <pivotCache cacheId="7" r:id="rId7"/>
    <pivotCache cacheId="473" r:id="rId8"/>
    <pivotCache cacheId="476" r:id="rId9"/>
    <pivotCache cacheId="479" r:id="rId10"/>
    <pivotCache cacheId="482" r:id="rId11"/>
    <pivotCache cacheId="485" r:id="rId12"/>
    <pivotCache cacheId="488" r:id="rId13"/>
    <pivotCache cacheId="491" r:id="rId14"/>
  </pivotCaches>
  <extLst>
    <ext xmlns:x14="http://schemas.microsoft.com/office/spreadsheetml/2009/9/main" uri="{876F7934-8845-4945-9796-88D515C7AA90}">
      <x14:pivotCaches>
        <pivotCache cacheId="8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R Data_7a3ff275-c8e9-4773-8fc5-5b6c732157cd" name="HR Data" connection="Consulta - HR Data"/>
        </x15:modelTables>
        <x15:extLst>
          <ext xmlns:x16="http://schemas.microsoft.com/office/spreadsheetml/2014/11/main" uri="{9835A34E-60A6-4A7C-AAB8-D5F71C897F49}">
            <x16:modelTimeGroupings>
              <x16:modelTimeGrouping tableName="HR Data" columnName="Date" columnId="Date">
                <x16:calculatedTimeColumn columnName="Date (año)" columnId="Date (año)" contentType="years" isSelected="1"/>
                <x16:calculatedTimeColumn columnName="Date (trimestre)" columnId="Date (trimestre)" contentType="quarters" isSelected="1"/>
                <x16:calculatedTimeColumn columnName="Date (índice de meses)" columnId="Date (índice de meses)" contentType="monthsindex" isSelected="1"/>
                <x16:calculatedTimeColumn columnName="Date (mes)" columnId="Date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6" l="1"/>
  <c r="E5" i="6"/>
  <c r="I4" i="6"/>
  <c r="N5" i="6"/>
  <c r="G5" i="6"/>
  <c r="I5" i="6"/>
  <c r="F5" i="6"/>
  <c r="O5" i="6"/>
  <c r="J5" i="6"/>
  <c r="J4" i="6"/>
  <c r="F2" i="6" l="1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81AC91-EA7B-4672-8A6B-B32BB0EACF4A}" name="Consulta - HR Data" description="Conexión a la consulta 'HR Data' en el libro." type="100" refreshedVersion="8" minRefreshableVersion="5">
    <extLst>
      <ext xmlns:x15="http://schemas.microsoft.com/office/spreadsheetml/2010/11/main" uri="{DE250136-89BD-433C-8126-D09CA5730AF9}">
        <x15:connection id="05b42c61-dc34-4a83-8f93-62c8da594e11"/>
      </ext>
    </extLst>
  </connection>
  <connection id="2" xr16:uid="{0095559C-2F9E-43EC-BEEA-AFE01818A06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<sst xmlns="http://schemas.openxmlformats.org/spreadsheetml/2006/main" count="152" uniqueCount="52">
  <si>
    <t>Etiquetas de fila</t>
  </si>
  <si>
    <t>Total general</t>
  </si>
  <si>
    <t>2020</t>
  </si>
  <si>
    <t>Tri1</t>
  </si>
  <si>
    <t>ene</t>
  </si>
  <si>
    <t>feb</t>
  </si>
  <si>
    <t>mar</t>
  </si>
  <si>
    <t>Tri2</t>
  </si>
  <si>
    <t>Tri3</t>
  </si>
  <si>
    <t>Tri4</t>
  </si>
  <si>
    <t>2021</t>
  </si>
  <si>
    <t>2022</t>
  </si>
  <si>
    <t>2023</t>
  </si>
  <si>
    <t>Total 2020</t>
  </si>
  <si>
    <t>Total Tri1</t>
  </si>
  <si>
    <t>Active Employees</t>
  </si>
  <si>
    <t>Total 2021</t>
  </si>
  <si>
    <t>abr</t>
  </si>
  <si>
    <t>may</t>
  </si>
  <si>
    <t>jun</t>
  </si>
  <si>
    <t>Total Tri2</t>
  </si>
  <si>
    <t>Total 2022</t>
  </si>
  <si>
    <t>Total 2023</t>
  </si>
  <si>
    <t>jul</t>
  </si>
  <si>
    <t>ago</t>
  </si>
  <si>
    <t>sep</t>
  </si>
  <si>
    <t>Total Tri3</t>
  </si>
  <si>
    <t>oct</t>
  </si>
  <si>
    <t>nov</t>
  </si>
  <si>
    <t>dic</t>
  </si>
  <si>
    <t>Total Tri4</t>
  </si>
  <si>
    <t>Etiquetas de columna</t>
  </si>
  <si>
    <t>F</t>
  </si>
  <si>
    <t>M</t>
  </si>
  <si>
    <t>FT</t>
  </si>
  <si>
    <t>PT</t>
  </si>
  <si>
    <t>Total Emp</t>
  </si>
  <si>
    <t>Full time</t>
  </si>
  <si>
    <t>Part time</t>
  </si>
  <si>
    <t>&lt;30</t>
  </si>
  <si>
    <t>30-49</t>
  </si>
  <si>
    <t>50+</t>
  </si>
  <si>
    <t>TO %</t>
  </si>
  <si>
    <t>Rotación</t>
  </si>
  <si>
    <t>Total mar</t>
  </si>
  <si>
    <t>Desvinculaciones</t>
  </si>
  <si>
    <t>Malas Contrataciones</t>
  </si>
  <si>
    <t>Involuntario</t>
  </si>
  <si>
    <t>Voluntario</t>
  </si>
  <si>
    <t>Empleados activos</t>
  </si>
  <si>
    <t>Nuevas contrataciones</t>
  </si>
  <si>
    <t>Permanencia promedio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</si>
</sst>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9" fontId="6" fillId="0" borderId="0" xfId="1" applyFont="1" applyAlignment="1">
      <alignment horizontal="center" vertical="center"/>
    </xf>
    <xf numFmtId="10" fontId="0" fillId="0" borderId="0" xfId="0" applyNumberFormat="1"/>
    <xf numFmtId="9" fontId="6" fillId="0" borderId="1" xfId="1" applyFont="1" applyBorder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164" fontId="0" fillId="0" borderId="0" xfId="0" applyNumberFormat="1"/>
    <xf numFmtId="0" fontId="13" fillId="0" borderId="0" xfId="0" applyFont="1" applyAlignment="1">
      <alignment horizontal="center" vertical="center"/>
    </xf>
    <xf numFmtId="9" fontId="14" fillId="0" borderId="1" xfId="1" applyFont="1" applyBorder="1" applyAlignment="1">
      <alignment horizontal="center" vertical="center"/>
    </xf>
    <xf numFmtId="14" fontId="0" fillId="0" borderId="0" xfId="0" applyNumberFormat="1" applyAlignment="1">
      <alignment horizontal="left" indent="3"/>
    </xf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CC66"/>
      <color rgb="FF00D045"/>
      <color rgb="FF66FF99"/>
      <color rgb="FF16FEB6"/>
      <color rgb="FF15FF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2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microsoft.com/office/2007/relationships/slicerCache" Target="slicerCaches/slicerCache2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[CoffeePoint Dashboard.xlsx]Encabezado!Age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8356875237923504E-2"/>
          <c:y val="2.7199620880723242E-2"/>
          <c:w val="0.94108753581374849"/>
          <c:h val="0.80036039384330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Encabezado!$B$17:$B$18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Encabezado!$A$19:$A$22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Encabezado!$B$19:$B$22</c:f>
              <c:numCache>
                <c:formatCode>#,##0</c:formatCode>
                <c:ptCount val="3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A-4544-88F4-DFD0ACA9AB96}"/>
            </c:ext>
          </c:extLst>
        </c:ser>
        <c:ser>
          <c:idx val="1"/>
          <c:order val="1"/>
          <c:tx>
            <c:strRef>
              <c:f>Encabezado!$C$17:$C$18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Encabezado!$A$19:$A$22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Encabezado!$C$19:$C$22</c:f>
              <c:numCache>
                <c:formatCode>#,##0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A-4544-88F4-DFD0ACA9AB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72352303"/>
        <c:axId val="552521103"/>
      </c:barChart>
      <c:catAx>
        <c:axId val="6723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521103"/>
        <c:crosses val="autoZero"/>
        <c:auto val="1"/>
        <c:lblAlgn val="ctr"/>
        <c:lblOffset val="100"/>
        <c:noMultiLvlLbl val="0"/>
      </c:catAx>
      <c:valAx>
        <c:axId val="55252110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723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810402516479328"/>
          <c:y val="7.8703547896678314E-2"/>
          <c:w val="0.19299633347358297"/>
          <c:h val="0.15679546515388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[CoffeePoint Dashboard.xlsx]Activos!Actives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de empleados activos</a:t>
            </a:r>
          </a:p>
        </c:rich>
      </c:tx>
      <c:layout>
        <c:manualLayout>
          <c:xMode val="edge"/>
          <c:yMode val="edge"/>
          <c:x val="2.954922184022771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6FE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CC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575838231488669E-2"/>
          <c:y val="0.14335702828813066"/>
          <c:w val="0.92327425973161803"/>
          <c:h val="0.49958588509769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Activos!$B$3</c:f>
              <c:strCache>
                <c:ptCount val="1"/>
                <c:pt idx="0">
                  <c:v>Empleados activos</c:v>
                </c:pt>
              </c:strCache>
            </c:strRef>
          </c:tx>
          <c:spPr>
            <a:solidFill>
              <a:srgbClr val="16FEB6"/>
            </a:solidFill>
            <a:ln>
              <a:noFill/>
            </a:ln>
            <a:effectLst/>
          </c:spPr>
          <c:invertIfNegative val="0"/>
          <c:cat>
            <c:multiLvlStrRef>
              <c:f>Activos!$A$4:$A$95</c:f>
              <c:multiLvlStrCache>
                <c:ptCount val="45"/>
                <c:lvl>
                  <c:pt idx="2">
                    <c:v>1/3/2020</c:v>
                  </c:pt>
                  <c:pt idx="14">
                    <c:v>1/3/2021</c:v>
                  </c:pt>
                  <c:pt idx="26">
                    <c:v>1/3/2022</c:v>
                  </c:pt>
                  <c:pt idx="38">
                    <c:v>1/3/2023</c:v>
                  </c:pt>
                </c:lvl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</c:lvl>
                <c:lvl>
                  <c:pt idx="0">
                    <c:v>Tri1</c:v>
                  </c:pt>
                  <c:pt idx="3">
                    <c:v>Tri2</c:v>
                  </c:pt>
                  <c:pt idx="6">
                    <c:v>Tri3</c:v>
                  </c:pt>
                  <c:pt idx="9">
                    <c:v>Tri4</c:v>
                  </c:pt>
                  <c:pt idx="12">
                    <c:v>Tri1</c:v>
                  </c:pt>
                  <c:pt idx="15">
                    <c:v>Tri2</c:v>
                  </c:pt>
                  <c:pt idx="18">
                    <c:v>Tri3</c:v>
                  </c:pt>
                  <c:pt idx="21">
                    <c:v>Tri4</c:v>
                  </c:pt>
                  <c:pt idx="24">
                    <c:v>Tri1</c:v>
                  </c:pt>
                  <c:pt idx="27">
                    <c:v>Tri2</c:v>
                  </c:pt>
                  <c:pt idx="30">
                    <c:v>Tri3</c:v>
                  </c:pt>
                  <c:pt idx="33">
                    <c:v>Tri4</c:v>
                  </c:pt>
                  <c:pt idx="36">
                    <c:v>Tri1</c:v>
                  </c:pt>
                  <c:pt idx="39">
                    <c:v>Tri2</c:v>
                  </c:pt>
                  <c:pt idx="42">
                    <c:v>Tri3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Activos!$B$4:$B$95</c:f>
              <c:numCache>
                <c:formatCode>#,##0</c:formatCode>
                <c:ptCount val="4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4-40AC-9305-46D6D9C56B54}"/>
            </c:ext>
          </c:extLst>
        </c:ser>
        <c:ser>
          <c:idx val="1"/>
          <c:order val="1"/>
          <c:tx>
            <c:strRef>
              <c:f>Activos!$C$3</c:f>
              <c:strCache>
                <c:ptCount val="1"/>
                <c:pt idx="0">
                  <c:v>Nuevas contrataciones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multiLvlStrRef>
              <c:f>Activos!$A$4:$A$95</c:f>
              <c:multiLvlStrCache>
                <c:ptCount val="45"/>
                <c:lvl>
                  <c:pt idx="2">
                    <c:v>1/3/2020</c:v>
                  </c:pt>
                  <c:pt idx="14">
                    <c:v>1/3/2021</c:v>
                  </c:pt>
                  <c:pt idx="26">
                    <c:v>1/3/2022</c:v>
                  </c:pt>
                  <c:pt idx="38">
                    <c:v>1/3/2023</c:v>
                  </c:pt>
                </c:lvl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</c:lvl>
                <c:lvl>
                  <c:pt idx="0">
                    <c:v>Tri1</c:v>
                  </c:pt>
                  <c:pt idx="3">
                    <c:v>Tri2</c:v>
                  </c:pt>
                  <c:pt idx="6">
                    <c:v>Tri3</c:v>
                  </c:pt>
                  <c:pt idx="9">
                    <c:v>Tri4</c:v>
                  </c:pt>
                  <c:pt idx="12">
                    <c:v>Tri1</c:v>
                  </c:pt>
                  <c:pt idx="15">
                    <c:v>Tri2</c:v>
                  </c:pt>
                  <c:pt idx="18">
                    <c:v>Tri3</c:v>
                  </c:pt>
                  <c:pt idx="21">
                    <c:v>Tri4</c:v>
                  </c:pt>
                  <c:pt idx="24">
                    <c:v>Tri1</c:v>
                  </c:pt>
                  <c:pt idx="27">
                    <c:v>Tri2</c:v>
                  </c:pt>
                  <c:pt idx="30">
                    <c:v>Tri3</c:v>
                  </c:pt>
                  <c:pt idx="33">
                    <c:v>Tri4</c:v>
                  </c:pt>
                  <c:pt idx="36">
                    <c:v>Tri1</c:v>
                  </c:pt>
                  <c:pt idx="39">
                    <c:v>Tri2</c:v>
                  </c:pt>
                  <c:pt idx="42">
                    <c:v>Tri3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Activos!$C$4:$C$95</c:f>
              <c:numCache>
                <c:formatCode>#,##0</c:formatCode>
                <c:ptCount val="45"/>
                <c:pt idx="14">
                  <c:v>1</c:v>
                </c:pt>
                <c:pt idx="1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7</c:v>
                </c:pt>
                <c:pt idx="43">
                  <c:v>8</c:v>
                </c:pt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4-40AC-9305-46D6D9C56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8568031"/>
        <c:axId val="542991999"/>
      </c:barChart>
      <c:catAx>
        <c:axId val="5485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2991999"/>
        <c:crosses val="autoZero"/>
        <c:auto val="1"/>
        <c:lblAlgn val="ctr"/>
        <c:lblOffset val="100"/>
        <c:noMultiLvlLbl val="0"/>
      </c:catAx>
      <c:valAx>
        <c:axId val="5429919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5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527292329278648"/>
          <c:y val="6.5231422400611472E-2"/>
          <c:w val="0.26286400792556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[CoffeePoint Dashboard.xlsx]Permanencia!Tenure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Permanencia promedio - Meses</a:t>
            </a:r>
          </a:p>
        </c:rich>
      </c:tx>
      <c:layout>
        <c:manualLayout>
          <c:xMode val="edge"/>
          <c:yMode val="edge"/>
          <c:x val="1.8715223097112862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219816272965874E-2"/>
          <c:y val="0.18547631546056742"/>
          <c:w val="0.87122462817147861"/>
          <c:h val="0.69897912760904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Permanencia!$B$3:$B$4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Permanencia!$A$5:$A$7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Permanencia!$B$5:$B$7</c:f>
              <c:numCache>
                <c:formatCode>#,##0</c:formatCode>
                <c:ptCount val="2"/>
                <c:pt idx="0">
                  <c:v>9.35</c:v>
                </c:pt>
                <c:pt idx="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B-45ED-994B-8173ED41DEE0}"/>
            </c:ext>
          </c:extLst>
        </c:ser>
        <c:ser>
          <c:idx val="1"/>
          <c:order val="1"/>
          <c:tx>
            <c:strRef>
              <c:f>Permanencia!$C$3:$C$4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Permanencia!$A$5:$A$7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Permanencia!$C$5:$C$7</c:f>
              <c:numCache>
                <c:formatCode>#,##0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6-4B96-BD65-F5F8368D2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479517151"/>
        <c:axId val="1433465567"/>
      </c:barChart>
      <c:catAx>
        <c:axId val="14795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3465567"/>
        <c:crosses val="autoZero"/>
        <c:auto val="1"/>
        <c:lblAlgn val="ctr"/>
        <c:lblOffset val="100"/>
        <c:noMultiLvlLbl val="0"/>
      </c:catAx>
      <c:valAx>
        <c:axId val="14334655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95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090245298285085"/>
          <c:y val="6.986111111111111E-2"/>
          <c:w val="0.14710600830068654"/>
          <c:h val="0.10714360704911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[CoffeePoint Dashboard.xlsx]Desvinculaciones!Separations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Desvinculaciones</a:t>
            </a:r>
          </a:p>
        </c:rich>
      </c:tx>
      <c:layout>
        <c:manualLayout>
          <c:xMode val="edge"/>
          <c:yMode val="edge"/>
          <c:x val="6.5047867218036556E-2"/>
          <c:y val="4.7713707734963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0296058755903684"/>
          <c:w val="0.93888888888888888"/>
          <c:h val="0.78964015599001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Desvinculaciones!$B$3</c:f>
              <c:strCache>
                <c:ptCount val="1"/>
                <c:pt idx="0">
                  <c:v>Desvinculaciones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Desvinculaciones!$A$4:$A$8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Desvinculaciones!$B$4:$B$8</c:f>
              <c:numCache>
                <c:formatCode>#,##0</c:formatCode>
                <c:ptCount val="4"/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E-4FC3-BAC8-1958FA314A90}"/>
            </c:ext>
          </c:extLst>
        </c:ser>
        <c:ser>
          <c:idx val="1"/>
          <c:order val="1"/>
          <c:tx>
            <c:strRef>
              <c:f>Desvinculaciones!$C$3</c:f>
              <c:strCache>
                <c:ptCount val="1"/>
                <c:pt idx="0">
                  <c:v>Malas Contrataciones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Desvinculaciones!$A$4:$A$8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Desvinculaciones!$C$4:$C$8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E-4FC3-BAC8-1958FA314A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35791807"/>
        <c:axId val="542995839"/>
      </c:barChart>
      <c:catAx>
        <c:axId val="6357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2995839"/>
        <c:crosses val="autoZero"/>
        <c:auto val="1"/>
        <c:lblAlgn val="ctr"/>
        <c:lblOffset val="100"/>
        <c:noMultiLvlLbl val="0"/>
      </c:catAx>
      <c:valAx>
        <c:axId val="54299583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357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249755545262736E-3"/>
          <c:y val="0.1931614020879002"/>
          <c:w val="0.35759353610210487"/>
          <c:h val="0.2694555809416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[CoffeePoint Dashboard.xlsx]Motivo_desvinc!TermReason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Motivo</a:t>
            </a:r>
            <a:r>
              <a:rPr lang="es-AR" baseline="0"/>
              <a:t> de la desvinculación</a:t>
            </a:r>
            <a:endParaRPr lang="es-AR"/>
          </a:p>
        </c:rich>
      </c:tx>
      <c:layout>
        <c:manualLayout>
          <c:xMode val="edge"/>
          <c:yMode val="edge"/>
          <c:x val="5.0523630744373139E-2"/>
          <c:y val="4.771387986583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8795650543682041"/>
          <c:w val="0.93888888888888888"/>
          <c:h val="0.69649893763279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Motivo_desvinc!$B$3:$B$4</c:f>
              <c:strCache>
                <c:ptCount val="1"/>
                <c:pt idx="0">
                  <c:v>Involuntario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Motivo_desvinc!$A$5:$A$6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Motivo_desvinc!$B$5:$B$6</c:f>
              <c:numCache>
                <c:formatCode>#,##0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63-4AC3-A7B2-5D34B92EFB0E}"/>
            </c:ext>
          </c:extLst>
        </c:ser>
        <c:ser>
          <c:idx val="1"/>
          <c:order val="1"/>
          <c:tx>
            <c:strRef>
              <c:f>Motivo_desvinc!$C$3:$C$4</c:f>
              <c:strCache>
                <c:ptCount val="1"/>
                <c:pt idx="0">
                  <c:v>Voluntario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Motivo_desvinc!$A$5:$A$6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Motivo_desvinc!$C$5:$C$6</c:f>
              <c:numCache>
                <c:formatCode>#,##0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3-4AC3-A7B2-5D34B92EFB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35791807"/>
        <c:axId val="542995839"/>
      </c:barChart>
      <c:catAx>
        <c:axId val="6357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2995839"/>
        <c:crosses val="autoZero"/>
        <c:auto val="1"/>
        <c:lblAlgn val="ctr"/>
        <c:lblOffset val="100"/>
        <c:noMultiLvlLbl val="0"/>
      </c:catAx>
      <c:valAx>
        <c:axId val="54299583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357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7994598501274293E-3"/>
          <c:y val="0.17611698537682791"/>
          <c:w val="0.47783666172163264"/>
          <c:h val="0.10714360704911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2.svg"/><Relationship Id="rId18" Type="http://schemas.openxmlformats.org/officeDocument/2006/relationships/chart" Target="../charts/chart4.xml"/><Relationship Id="rId3" Type="http://schemas.openxmlformats.org/officeDocument/2006/relationships/image" Target="../media/image3.png"/><Relationship Id="rId21" Type="http://schemas.openxmlformats.org/officeDocument/2006/relationships/image" Target="../media/image16.jpe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chart" Target="../charts/chart3.xml"/><Relationship Id="rId2" Type="http://schemas.openxmlformats.org/officeDocument/2006/relationships/image" Target="../media/image2.svg"/><Relationship Id="rId16" Type="http://schemas.openxmlformats.org/officeDocument/2006/relationships/chart" Target="../charts/chart2.xml"/><Relationship Id="rId20" Type="http://schemas.openxmlformats.org/officeDocument/2006/relationships/image" Target="../media/image15.jpe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0.svg"/><Relationship Id="rId5" Type="http://schemas.openxmlformats.org/officeDocument/2006/relationships/image" Target="../media/image5.png"/><Relationship Id="rId15" Type="http://schemas.openxmlformats.org/officeDocument/2006/relationships/image" Target="../media/image14.svg"/><Relationship Id="rId10" Type="http://schemas.openxmlformats.org/officeDocument/2006/relationships/image" Target="../media/image9.png"/><Relationship Id="rId19" Type="http://schemas.openxmlformats.org/officeDocument/2006/relationships/chart" Target="../charts/chart5.xml"/><Relationship Id="rId4" Type="http://schemas.openxmlformats.org/officeDocument/2006/relationships/image" Target="../media/image4.svg"/><Relationship Id="rId9" Type="http://schemas.openxmlformats.org/officeDocument/2006/relationships/chart" Target="../charts/chart1.xml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</xdr:row>
      <xdr:rowOff>30938</xdr:rowOff>
    </xdr:from>
    <xdr:to>
      <xdr:col>5</xdr:col>
      <xdr:colOff>628650</xdr:colOff>
      <xdr:row>3</xdr:row>
      <xdr:rowOff>259538</xdr:rowOff>
    </xdr:to>
    <xdr:pic>
      <xdr:nvPicPr>
        <xdr:cNvPr id="3" name="Gráfico 2" descr="Hombre con relleno sólido">
          <a:extLst>
            <a:ext uri="{FF2B5EF4-FFF2-40B4-BE49-F238E27FC236}">
              <a16:creationId xmlns:a16="http://schemas.microsoft.com/office/drawing/2014/main" id="{1AF83D62-55E5-CEF7-20F2-008B8421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933825" y="354788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138075</xdr:colOff>
      <xdr:row>2</xdr:row>
      <xdr:rowOff>30938</xdr:rowOff>
    </xdr:from>
    <xdr:to>
      <xdr:col>4</xdr:col>
      <xdr:colOff>642900</xdr:colOff>
      <xdr:row>3</xdr:row>
      <xdr:rowOff>259538</xdr:rowOff>
    </xdr:to>
    <xdr:pic>
      <xdr:nvPicPr>
        <xdr:cNvPr id="7" name="Gráfico 6" descr="Usuarios con relleno sólido">
          <a:extLst>
            <a:ext uri="{FF2B5EF4-FFF2-40B4-BE49-F238E27FC236}">
              <a16:creationId xmlns:a16="http://schemas.microsoft.com/office/drawing/2014/main" id="{1EAF153D-0333-3200-3F0A-554104C30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86075" y="354788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</xdr:row>
      <xdr:rowOff>76200</xdr:rowOff>
    </xdr:from>
    <xdr:to>
      <xdr:col>7</xdr:col>
      <xdr:colOff>600075</xdr:colOff>
      <xdr:row>2</xdr:row>
      <xdr:rowOff>247650</xdr:rowOff>
    </xdr:to>
    <xdr:pic>
      <xdr:nvPicPr>
        <xdr:cNvPr id="9" name="Gráfico 8" descr="Reloj con relleno sólido">
          <a:extLst>
            <a:ext uri="{FF2B5EF4-FFF2-40B4-BE49-F238E27FC236}">
              <a16:creationId xmlns:a16="http://schemas.microsoft.com/office/drawing/2014/main" id="{22B78D87-E40A-48B1-0F9F-A9CD4CEE1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6400" y="123825"/>
          <a:ext cx="447675" cy="44767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2</xdr:row>
      <xdr:rowOff>30938</xdr:rowOff>
    </xdr:from>
    <xdr:to>
      <xdr:col>6</xdr:col>
      <xdr:colOff>628650</xdr:colOff>
      <xdr:row>3</xdr:row>
      <xdr:rowOff>259538</xdr:rowOff>
    </xdr:to>
    <xdr:pic>
      <xdr:nvPicPr>
        <xdr:cNvPr id="11" name="Gráfico 10" descr="Mujer con relleno sólido">
          <a:extLst>
            <a:ext uri="{FF2B5EF4-FFF2-40B4-BE49-F238E27FC236}">
              <a16:creationId xmlns:a16="http://schemas.microsoft.com/office/drawing/2014/main" id="{73B4DFDE-6D36-CD7A-D1C3-EBF067736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695825" y="354788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1</xdr:row>
      <xdr:rowOff>38100</xdr:rowOff>
    </xdr:from>
    <xdr:to>
      <xdr:col>8</xdr:col>
      <xdr:colOff>647700</xdr:colOff>
      <xdr:row>2</xdr:row>
      <xdr:rowOff>266700</xdr:rowOff>
    </xdr:to>
    <xdr:pic>
      <xdr:nvPicPr>
        <xdr:cNvPr id="12" name="Gráfico 11" descr="Hombre con relleno sólido">
          <a:extLst>
            <a:ext uri="{FF2B5EF4-FFF2-40B4-BE49-F238E27FC236}">
              <a16:creationId xmlns:a16="http://schemas.microsoft.com/office/drawing/2014/main" id="{07D6FCF1-2390-4FD5-B105-C99D564D0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38875" y="857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1</xdr:row>
      <xdr:rowOff>38100</xdr:rowOff>
    </xdr:from>
    <xdr:to>
      <xdr:col>9</xdr:col>
      <xdr:colOff>647700</xdr:colOff>
      <xdr:row>2</xdr:row>
      <xdr:rowOff>266700</xdr:rowOff>
    </xdr:to>
    <xdr:pic>
      <xdr:nvPicPr>
        <xdr:cNvPr id="13" name="Gráfico 12" descr="Mujer con relleno sólido">
          <a:extLst>
            <a:ext uri="{FF2B5EF4-FFF2-40B4-BE49-F238E27FC236}">
              <a16:creationId xmlns:a16="http://schemas.microsoft.com/office/drawing/2014/main" id="{8DDC1089-EEA5-43CA-AF41-F38D9B0DC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00875" y="85725"/>
          <a:ext cx="504825" cy="504825"/>
        </a:xfrm>
        <a:prstGeom prst="rect">
          <a:avLst/>
        </a:prstGeom>
      </xdr:spPr>
    </xdr:pic>
    <xdr:clientData/>
  </xdr:twoCellAnchor>
  <xdr:twoCellAnchor>
    <xdr:from>
      <xdr:col>10</xdr:col>
      <xdr:colOff>28576</xdr:colOff>
      <xdr:row>1</xdr:row>
      <xdr:rowOff>9525</xdr:rowOff>
    </xdr:from>
    <xdr:to>
      <xdr:col>12</xdr:col>
      <xdr:colOff>733426</xdr:colOff>
      <xdr:row>4</xdr:row>
      <xdr:rowOff>295275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B6A8351-F912-4263-9B98-5647D6D02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128625</xdr:colOff>
      <xdr:row>2</xdr:row>
      <xdr:rowOff>28575</xdr:rowOff>
    </xdr:from>
    <xdr:to>
      <xdr:col>14</xdr:col>
      <xdr:colOff>633450</xdr:colOff>
      <xdr:row>3</xdr:row>
      <xdr:rowOff>257175</xdr:rowOff>
    </xdr:to>
    <xdr:pic>
      <xdr:nvPicPr>
        <xdr:cNvPr id="2" name="Gráfico 1" descr="Hombre con relleno sólido">
          <a:extLst>
            <a:ext uri="{FF2B5EF4-FFF2-40B4-BE49-F238E27FC236}">
              <a16:creationId xmlns:a16="http://schemas.microsoft.com/office/drawing/2014/main" id="{4654E6AF-D6A1-47E1-A81E-E48ADB813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796625" y="3524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</xdr:row>
      <xdr:rowOff>28575</xdr:rowOff>
    </xdr:from>
    <xdr:to>
      <xdr:col>13</xdr:col>
      <xdr:colOff>647700</xdr:colOff>
      <xdr:row>3</xdr:row>
      <xdr:rowOff>257175</xdr:rowOff>
    </xdr:to>
    <xdr:pic>
      <xdr:nvPicPr>
        <xdr:cNvPr id="4" name="Gráfico 3" descr="Usuarios con relleno sólido">
          <a:extLst>
            <a:ext uri="{FF2B5EF4-FFF2-40B4-BE49-F238E27FC236}">
              <a16:creationId xmlns:a16="http://schemas.microsoft.com/office/drawing/2014/main" id="{135C271F-2D1A-4FAE-B7FB-C7352FAA8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048875" y="3524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15</xdr:col>
      <xdr:colOff>128625</xdr:colOff>
      <xdr:row>2</xdr:row>
      <xdr:rowOff>28575</xdr:rowOff>
    </xdr:from>
    <xdr:to>
      <xdr:col>15</xdr:col>
      <xdr:colOff>633450</xdr:colOff>
      <xdr:row>3</xdr:row>
      <xdr:rowOff>257175</xdr:rowOff>
    </xdr:to>
    <xdr:pic>
      <xdr:nvPicPr>
        <xdr:cNvPr id="5" name="Gráfico 4" descr="Mujer con relleno sólido">
          <a:extLst>
            <a:ext uri="{FF2B5EF4-FFF2-40B4-BE49-F238E27FC236}">
              <a16:creationId xmlns:a16="http://schemas.microsoft.com/office/drawing/2014/main" id="{0139CA2D-DBE2-449E-8EB8-96E53B55B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558625" y="352425"/>
          <a:ext cx="504825" cy="504825"/>
        </a:xfrm>
        <a:prstGeom prst="rect">
          <a:avLst/>
        </a:prstGeom>
      </xdr:spPr>
    </xdr:pic>
    <xdr:clientData/>
  </xdr:twoCellAnchor>
  <xdr:twoCellAnchor>
    <xdr:from>
      <xdr:col>1</xdr:col>
      <xdr:colOff>257175</xdr:colOff>
      <xdr:row>5</xdr:row>
      <xdr:rowOff>38099</xdr:rowOff>
    </xdr:from>
    <xdr:to>
      <xdr:col>15</xdr:col>
      <xdr:colOff>742950</xdr:colOff>
      <xdr:row>19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D94488-2D8D-4669-9DD9-D9882142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685800</xdr:colOff>
      <xdr:row>19</xdr:row>
      <xdr:rowOff>57150</xdr:rowOff>
    </xdr:from>
    <xdr:to>
      <xdr:col>15</xdr:col>
      <xdr:colOff>742950</xdr:colOff>
      <xdr:row>29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83FD7B-7343-4891-A866-3E1BA03B0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260371</xdr:colOff>
      <xdr:row>19</xdr:row>
      <xdr:rowOff>63887</xdr:rowOff>
    </xdr:from>
    <xdr:to>
      <xdr:col>6</xdr:col>
      <xdr:colOff>336571</xdr:colOff>
      <xdr:row>29</xdr:row>
      <xdr:rowOff>150226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3A6C628-6A89-44E5-839F-C9971F92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390525</xdr:colOff>
      <xdr:row>19</xdr:row>
      <xdr:rowOff>57150</xdr:rowOff>
    </xdr:from>
    <xdr:to>
      <xdr:col>10</xdr:col>
      <xdr:colOff>628650</xdr:colOff>
      <xdr:row>29</xdr:row>
      <xdr:rowOff>152400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AF10692-BACA-4E57-B7DB-5F721387C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28575</xdr:colOff>
      <xdr:row>1</xdr:row>
      <xdr:rowOff>57150</xdr:rowOff>
    </xdr:from>
    <xdr:to>
      <xdr:col>3</xdr:col>
      <xdr:colOff>666750</xdr:colOff>
      <xdr:row>3</xdr:row>
      <xdr:rowOff>24865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7E9FF7B-E634-44EA-60A2-E822674F0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4775"/>
          <a:ext cx="2924175" cy="520165"/>
        </a:xfrm>
        <a:prstGeom prst="rect">
          <a:avLst/>
        </a:prstGeom>
      </xdr:spPr>
    </xdr:pic>
    <xdr:clientData/>
  </xdr:twoCellAnchor>
  <xdr:twoCellAnchor editAs="oneCell">
    <xdr:from>
      <xdr:col>1</xdr:col>
      <xdr:colOff>550050</xdr:colOff>
      <xdr:row>3</xdr:row>
      <xdr:rowOff>91520</xdr:rowOff>
    </xdr:from>
    <xdr:to>
      <xdr:col>2</xdr:col>
      <xdr:colOff>219075</xdr:colOff>
      <xdr:row>4</xdr:row>
      <xdr:rowOff>272220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A2D5C54-60F9-56CA-3280-1F25E6E80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050" y="691595"/>
          <a:ext cx="431025" cy="45692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5</xdr:row>
      <xdr:rowOff>47625</xdr:rowOff>
    </xdr:from>
    <xdr:to>
      <xdr:col>1</xdr:col>
      <xdr:colOff>228600</xdr:colOff>
      <xdr:row>15</xdr:row>
      <xdr:rowOff>104774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 Date (año)">
              <a:extLst>
                <a:ext uri="{FF2B5EF4-FFF2-40B4-BE49-F238E27FC236}">
                  <a16:creationId xmlns:a16="http://schemas.microsoft.com/office/drawing/2014/main" id="{78C94AE0-5A70-3184-D245-E5FFEEF2B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Date (añ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266826"/>
              <a:ext cx="962025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42862</xdr:colOff>
      <xdr:row>16</xdr:row>
      <xdr:rowOff>0</xdr:rowOff>
    </xdr:from>
    <xdr:to>
      <xdr:col>1</xdr:col>
      <xdr:colOff>214312</xdr:colOff>
      <xdr:row>22</xdr:row>
      <xdr:rowOff>171449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FP">
              <a:extLst>
                <a:ext uri="{FF2B5EF4-FFF2-40B4-BE49-F238E27FC236}">
                  <a16:creationId xmlns:a16="http://schemas.microsoft.com/office/drawing/2014/main" id="{526A13F4-CF5D-763D-6557-83820BCEE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" y="3181350"/>
              <a:ext cx="933450" cy="1314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23</xdr:row>
      <xdr:rowOff>57151</xdr:rowOff>
    </xdr:from>
    <xdr:to>
      <xdr:col>1</xdr:col>
      <xdr:colOff>219075</xdr:colOff>
      <xdr:row>29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Gender">
              <a:extLst>
                <a:ext uri="{FF2B5EF4-FFF2-40B4-BE49-F238E27FC236}">
                  <a16:creationId xmlns:a16="http://schemas.microsoft.com/office/drawing/2014/main" id="{6893667C-2790-5413-921D-3A9E2049F0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4572001"/>
              <a:ext cx="942975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723900</xdr:colOff>
      <xdr:row>1</xdr:row>
      <xdr:rowOff>85725</xdr:rowOff>
    </xdr:from>
    <xdr:to>
      <xdr:col>3</xdr:col>
      <xdr:colOff>723900</xdr:colOff>
      <xdr:row>4</xdr:row>
      <xdr:rowOff>285750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E7C133D1-4A62-71A4-23DA-B15FF163ADB1}"/>
            </a:ext>
          </a:extLst>
        </xdr:cNvPr>
        <xdr:cNvCxnSpPr/>
      </xdr:nvCxnSpPr>
      <xdr:spPr>
        <a:xfrm>
          <a:off x="3009900" y="133350"/>
          <a:ext cx="0" cy="102870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695325</xdr:colOff>
      <xdr:row>1</xdr:row>
      <xdr:rowOff>76200</xdr:rowOff>
    </xdr:from>
    <xdr:to>
      <xdr:col>6</xdr:col>
      <xdr:colOff>695325</xdr:colOff>
      <xdr:row>4</xdr:row>
      <xdr:rowOff>276225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16FC3517-25F3-4F71-B985-ACFF9F44C950}"/>
            </a:ext>
          </a:extLst>
        </xdr:cNvPr>
        <xdr:cNvCxnSpPr/>
      </xdr:nvCxnSpPr>
      <xdr:spPr>
        <a:xfrm>
          <a:off x="5267325" y="123825"/>
          <a:ext cx="0" cy="102870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733425</xdr:colOff>
      <xdr:row>1</xdr:row>
      <xdr:rowOff>76200</xdr:rowOff>
    </xdr:from>
    <xdr:to>
      <xdr:col>9</xdr:col>
      <xdr:colOff>733425</xdr:colOff>
      <xdr:row>4</xdr:row>
      <xdr:rowOff>276225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1C0AB666-0AF6-07C0-C6D2-FE476B36E6E4}"/>
            </a:ext>
          </a:extLst>
        </xdr:cNvPr>
        <xdr:cNvCxnSpPr/>
      </xdr:nvCxnSpPr>
      <xdr:spPr>
        <a:xfrm>
          <a:off x="7591425" y="123825"/>
          <a:ext cx="0" cy="102870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</xdr:row>
      <xdr:rowOff>76200</xdr:rowOff>
    </xdr:from>
    <xdr:to>
      <xdr:col>13</xdr:col>
      <xdr:colOff>57150</xdr:colOff>
      <xdr:row>4</xdr:row>
      <xdr:rowOff>276225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CBE99F94-48E9-FCAE-FD5C-477D01F1D9A3}"/>
            </a:ext>
          </a:extLst>
        </xdr:cNvPr>
        <xdr:cNvCxnSpPr/>
      </xdr:nvCxnSpPr>
      <xdr:spPr>
        <a:xfrm>
          <a:off x="9963150" y="123825"/>
          <a:ext cx="0" cy="102870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rph" refreshedDate="45188.503055787034" backgroundQuery="1" createdVersion="8" refreshedVersion="8" minRefreshableVersion="3" recordCount="0" supportSubquery="1" supportAdvancedDrill="1" xr:uid="{EC5970D8-065C-4950-81F2-A6EB16C3CAA1}">
  <cacheSource type="external" connectionId="2"/>
  <cacheFields count="6">
    <cacheField name="[HR Data].[Date].[Date]" caption="Date" numFmtId="0" level="1">
      <sharedItems containsSemiMixedTypes="0" containsNonDate="0" containsDate="1" containsString="0" minDate="2020-03-01T00:00:00" maxDate="2023-03-02T00:00:00" count="4">
        <d v="2020-03-01T00:00:00"/>
        <d v="2021-03-01T00:00:00"/>
        <d v="2022-03-01T00:00:00"/>
        <d v="2023-03-01T00:00:00"/>
      </sharedItems>
    </cacheField>
    <cacheField name="[HR Data].[Date (mes)].[Date (mes)]" caption="Date (mes)" numFmtId="0" hierarchy="16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HR Data].[Date (trimestre)].[Date (trimestre)]" caption="Date (trimestre)" numFmtId="0" hierarchy="15" level="1">
      <sharedItems count="4">
        <s v="Tri1"/>
        <s v="Tri2"/>
        <s v="Tri3"/>
        <s v="Tri4"/>
      </sharedItems>
    </cacheField>
    <cacheField name="[HR Data].[Date (año)].[Date (año)]" caption="Date (año)" numFmtId="0" hierarchy="14" level="1">
      <sharedItems count="4">
        <s v="2020"/>
        <s v="2021"/>
        <s v="2022"/>
        <s v="2023"/>
      </sharedItems>
    </cacheField>
    <cacheField name="[Measures].[Active Employees]" caption="Active Employees" numFmtId="0" hierarchy="24" level="32767"/>
    <cacheField name="[Measures].[New Hires]" caption="New Hires" numFmtId="0" hierarchy="25" level="32767"/>
  </cacheFields>
  <cacheHierarchies count="31">
    <cacheHierarchy uniqueName="[HR Data].[Date]" caption="Date" attribute="1" time="1" defaultMemberUniqueName="[HR Data].[Date].[All]" allUniqueName="[HR Data].[Date].[All]" dimensionUniqueName="[HR Data]" displayFolder="" count="2" memberValueDatatype="7" unbalanced="0">
      <fieldsUsage count="2">
        <fieldUsage x="-1"/>
        <fieldUsage x="0"/>
      </fieldsUsage>
    </cacheHierarchy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FP]" caption="FP" attribute="1" defaultMemberUniqueName="[HR Data].[FP].[All]" allUniqueName="[HR Data].[FP].[All]" dimensionUniqueName="[HR Data]" displayFolder="" count="2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ño)]" caption="Date (año)" attribute="1" defaultMemberUniqueName="[HR Data].[Date (año)].[All]" allUniqueName="[HR Data].[Date (año)].[All]" dimensionUniqueName="[HR Data]" displayFolder="" count="2" memberValueDatatype="130" unbalanced="0">
      <fieldsUsage count="2">
        <fieldUsage x="-1"/>
        <fieldUsage x="3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Date (mes)]" caption="Date (mes)" attribute="1" defaultMemberUniqueName="[HR Data].[Date (mes)].[All]" allUniqueName="[HR Data].[Date (mes)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Date (índice de meses)]" caption="Date (índice de meses)" attribute="1" defaultMemberUniqueName="[HR Data].[Date (índice de meses)].[All]" allUniqueName="[HR Data].[Date (índice de meses)].[All]" dimensionUniqueName="[HR Data]" displayFolder="" count="0" memberValueDatatype="20" unbalanced="0" hidden="1"/>
    <cacheHierarchy uniqueName="[Measures].[Suma de EmpID]" caption="Suma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EmpID]" caption="Recuento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BadHires]" caption="Suma de BadHires" measure="1" displayFolder="" measureGroup="HR 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enureMonths]" caption="Suma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TenureMonths]" caption="Promedio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mpCount]" caption="Emp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4"/>
      </fieldsUsage>
    </cacheHierarchy>
    <cacheHierarchy uniqueName="[Measures].[New Hires]" caption="New Hires" measure="1" displayFolder="" measureGroup="HR Data" count="0" oneField="1">
      <fieldsUsage count="1">
        <fieldUsage x="5"/>
      </fieldsUsage>
    </cacheHierarchy>
    <cacheHierarchy uniqueName="[Measures].[Separations]" caption="Separations" measure="1" displayFolder="" measureGroup="HR Data" count="0"/>
    <cacheHierarchy uniqueName="[Measures].[Avg Tenure Months]" caption="Avg Tenure Months" measure="1" displayFolder="" measureGroup="HR Data" count="0"/>
    <cacheHierarchy uniqueName="[Measures].[TO %]" caption="TO %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rph" refreshedDate="45231.052692939818" backgroundQuery="1" createdVersion="8" refreshedVersion="8" minRefreshableVersion="3" recordCount="0" supportSubquery="1" supportAdvancedDrill="1" xr:uid="{63AB7642-9944-4BAB-8B19-E40F7F2C1682}">
  <cacheSource type="external" connectionId="2"/>
  <cacheFields count="4">
    <cacheField name="[HR Data].[Gender].[Gender]" caption="Gender" numFmtId="0" hierarchy="2" level="1">
      <sharedItems count="2">
        <s v="F"/>
        <s v="M"/>
      </sharedItems>
    </cacheField>
    <cacheField name="[Measures].[Active Employees]" caption="Active Employees" numFmtId="0" hierarchy="24" level="32767"/>
    <cacheField name="[HR Data].[FP].[FP]" caption="FP" numFmtId="0" hierarchy="4" level="1">
      <sharedItems count="2">
        <s v="FT"/>
        <s v="PT"/>
      </sharedItems>
    </cacheField>
    <cacheField name="[HR Data].[Date (año)].[Date (año)]" caption="Date (año)" numFmtId="0" hierarchy="14" level="1">
      <sharedItems containsSemiMixedTypes="0" containsNonDate="0" containsString="0"/>
    </cacheField>
  </cacheFields>
  <cacheHierarchies count="31"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FP]" caption="FP" attribute="1" defaultMemberUniqueName="[HR Data].[FP].[All]" allUniqueName="[HR Data].[FP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ño)]" caption="Date (año)" attribute="1" defaultMemberUniqueName="[HR Data].[Date (año)].[All]" allUniqueName="[HR Data].[Date (año)].[All]" dimensionUniqueName="[HR Data]" displayFolder="" count="2" memberValueDatatype="130" unbalanced="0">
      <fieldsUsage count="2">
        <fieldUsage x="-1"/>
        <fieldUsage x="3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es)]" caption="Date (mes)" attribute="1" defaultMemberUniqueName="[HR Data].[Date (mes)].[All]" allUniqueName="[HR Data].[Date (mes)].[All]" dimensionUniqueName="[HR Data]" displayFolder="" count="0" memberValueDatatype="130" unbalanced="0"/>
    <cacheHierarchy uniqueName="[HR Data].[Date (índice de meses)]" caption="Date (índice de meses)" attribute="1" defaultMemberUniqueName="[HR Data].[Date (índice de meses)].[All]" allUniqueName="[HR Data].[Date (índice de meses)].[All]" dimensionUniqueName="[HR Data]" displayFolder="" count="0" memberValueDatatype="20" unbalanced="0" hidden="1"/>
    <cacheHierarchy uniqueName="[Measures].[Suma de EmpID]" caption="Suma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EmpID]" caption="Recuento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BadHires]" caption="Suma de BadHires" measure="1" displayFolder="" measureGroup="HR 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enureMonths]" caption="Suma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TenureMonths]" caption="Promedio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mpCount]" caption="Emp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1"/>
      </fieldsUsage>
    </cacheHierarchy>
    <cacheHierarchy uniqueName="[Measures].[New Hires]" caption="New Hires" measure="1" displayFolder="" measureGroup="HR Data" count="0"/>
    <cacheHierarchy uniqueName="[Measures].[Separations]" caption="Separations" measure="1" displayFolder="" measureGroup="HR Data" count="0"/>
    <cacheHierarchy uniqueName="[Measures].[Avg Tenure Months]" caption="Avg Tenure Months" measure="1" displayFolder="" measureGroup="HR Data" count="0"/>
    <cacheHierarchy uniqueName="[Measures].[TO %]" caption="TO %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rph" refreshedDate="45231.052693287034" backgroundQuery="1" createdVersion="8" refreshedVersion="8" minRefreshableVersion="3" recordCount="0" supportSubquery="1" supportAdvancedDrill="1" xr:uid="{D45EE4B3-2E8F-4D6A-A713-70F0A1DC291B}">
  <cacheSource type="external" connectionId="2"/>
  <cacheFields count="3">
    <cacheField name="[HR Data].[Gender].[Gender]" caption="Gender" numFmtId="0" hierarchy="2" level="1">
      <sharedItems count="2">
        <s v="F"/>
        <s v="M"/>
      </sharedItems>
    </cacheField>
    <cacheField name="[Measures].[Active Employees]" caption="Active Employees" numFmtId="0" hierarchy="24" level="32767"/>
    <cacheField name="[HR Data].[Date (año)].[Date (año)]" caption="Date (año)" numFmtId="0" hierarchy="14" level="1">
      <sharedItems containsSemiMixedTypes="0" containsNonDate="0" containsString="0"/>
    </cacheField>
  </cacheFields>
  <cacheHierarchies count="31"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FP]" caption="FP" attribute="1" defaultMemberUniqueName="[HR Data].[FP].[All]" allUniqueName="[HR Data].[FP].[All]" dimensionUniqueName="[HR Data]" displayFolder="" count="2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ño)]" caption="Date (año)" attribute="1" defaultMemberUniqueName="[HR Data].[Date (año)].[All]" allUniqueName="[HR Data].[Date (año)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es)]" caption="Date (mes)" attribute="1" defaultMemberUniqueName="[HR Data].[Date (mes)].[All]" allUniqueName="[HR Data].[Date (mes)].[All]" dimensionUniqueName="[HR Data]" displayFolder="" count="0" memberValueDatatype="130" unbalanced="0"/>
    <cacheHierarchy uniqueName="[HR Data].[Date (índice de meses)]" caption="Date (índice de meses)" attribute="1" defaultMemberUniqueName="[HR Data].[Date (índice de meses)].[All]" allUniqueName="[HR Data].[Date (índice de meses)].[All]" dimensionUniqueName="[HR Data]" displayFolder="" count="0" memberValueDatatype="20" unbalanced="0" hidden="1"/>
    <cacheHierarchy uniqueName="[Measures].[Suma de EmpID]" caption="Suma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EmpID]" caption="Recuento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BadHires]" caption="Suma de BadHires" measure="1" displayFolder="" measureGroup="HR 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enureMonths]" caption="Suma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TenureMonths]" caption="Promedio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mpCount]" caption="Emp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1"/>
      </fieldsUsage>
    </cacheHierarchy>
    <cacheHierarchy uniqueName="[Measures].[New Hires]" caption="New Hires" measure="1" displayFolder="" measureGroup="HR Data" count="0"/>
    <cacheHierarchy uniqueName="[Measures].[Separations]" caption="Separations" measure="1" displayFolder="" measureGroup="HR Data" count="0"/>
    <cacheHierarchy uniqueName="[Measures].[Avg Tenure Months]" caption="Avg Tenure Months" measure="1" displayFolder="" measureGroup="HR Data" count="0"/>
    <cacheHierarchy uniqueName="[Measures].[TO %]" caption="TO %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rph" refreshedDate="45231.052693750004" backgroundQuery="1" createdVersion="8" refreshedVersion="8" minRefreshableVersion="3" recordCount="0" supportSubquery="1" supportAdvancedDrill="1" xr:uid="{8AB18F81-6114-4A23-A28F-52E4843D1D52}">
  <cacheSource type="external" connectionId="2"/>
  <cacheFields count="4">
    <cacheField name="[HR Data].[Gender].[Gender]" caption="Gender" numFmtId="0" hierarchy="2" level="1">
      <sharedItems count="2">
        <s v="F"/>
        <s v="M"/>
      </sharedItems>
    </cacheField>
    <cacheField name="[HR Data].[AgeGroup].[AgeGroup]" caption="AgeGroup" numFmtId="0" hierarchy="10" level="1">
      <sharedItems count="3">
        <s v="&lt;30"/>
        <s v="30-49"/>
        <s v="50+"/>
      </sharedItems>
    </cacheField>
    <cacheField name="[Measures].[Active Employees]" caption="Active Employees" numFmtId="0" hierarchy="24" level="32767"/>
    <cacheField name="[HR Data].[Date (año)].[Date (año)]" caption="Date (año)" numFmtId="0" hierarchy="14" level="1">
      <sharedItems containsSemiMixedTypes="0" containsNonDate="0" containsString="0"/>
    </cacheField>
  </cacheFields>
  <cacheHierarchies count="31"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FP]" caption="FP" attribute="1" defaultMemberUniqueName="[HR Data].[FP].[All]" allUniqueName="[HR Data].[FP].[All]" dimensionUniqueName="[HR Data]" displayFolder="" count="2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ño)]" caption="Date (año)" attribute="1" defaultMemberUniqueName="[HR Data].[Date (año)].[All]" allUniqueName="[HR Data].[Date (año)].[All]" dimensionUniqueName="[HR Data]" displayFolder="" count="2" memberValueDatatype="130" unbalanced="0">
      <fieldsUsage count="2">
        <fieldUsage x="-1"/>
        <fieldUsage x="3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es)]" caption="Date (mes)" attribute="1" defaultMemberUniqueName="[HR Data].[Date (mes)].[All]" allUniqueName="[HR Data].[Date (mes)].[All]" dimensionUniqueName="[HR Data]" displayFolder="" count="0" memberValueDatatype="130" unbalanced="0"/>
    <cacheHierarchy uniqueName="[HR Data].[Date (índice de meses)]" caption="Date (índice de meses)" attribute="1" defaultMemberUniqueName="[HR Data].[Date (índice de meses)].[All]" allUniqueName="[HR Data].[Date (índice de meses)].[All]" dimensionUniqueName="[HR Data]" displayFolder="" count="0" memberValueDatatype="20" unbalanced="0" hidden="1"/>
    <cacheHierarchy uniqueName="[Measures].[Suma de EmpID]" caption="Suma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EmpID]" caption="Recuento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BadHires]" caption="Suma de BadHires" measure="1" displayFolder="" measureGroup="HR 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enureMonths]" caption="Suma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TenureMonths]" caption="Promedio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mpCount]" caption="Emp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2"/>
      </fieldsUsage>
    </cacheHierarchy>
    <cacheHierarchy uniqueName="[Measures].[New Hires]" caption="New Hires" measure="1" displayFolder="" measureGroup="HR Data" count="0"/>
    <cacheHierarchy uniqueName="[Measures].[Separations]" caption="Separations" measure="1" displayFolder="" measureGroup="HR Data" count="0"/>
    <cacheHierarchy uniqueName="[Measures].[Avg Tenure Months]" caption="Avg Tenure Months" measure="1" displayFolder="" measureGroup="HR Data" count="0"/>
    <cacheHierarchy uniqueName="[Measures].[TO %]" caption="TO %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rph" refreshedDate="45231.05269409722" backgroundQuery="1" createdVersion="8" refreshedVersion="8" minRefreshableVersion="3" recordCount="0" supportSubquery="1" supportAdvancedDrill="1" xr:uid="{E9700CE1-5115-41DC-A22A-B19E74228765}">
  <cacheSource type="external" connectionId="2"/>
  <cacheFields count="3">
    <cacheField name="[Measures].[TO %]" caption="TO %" numFmtId="0" hierarchy="28" level="32767"/>
    <cacheField name="[HR Data].[Gender].[Gender]" caption="Gender" numFmtId="0" hierarchy="2" level="1">
      <sharedItems count="2">
        <s v="F"/>
        <s v="M"/>
      </sharedItems>
    </cacheField>
    <cacheField name="[HR Data].[Date (año)].[Date (año)]" caption="Date (año)" numFmtId="0" hierarchy="14" level="1">
      <sharedItems count="1">
        <s v="2023"/>
      </sharedItems>
    </cacheField>
  </cacheFields>
  <cacheHierarchies count="31"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ño)]" caption="Date (año)" attribute="1" defaultMemberUniqueName="[HR Data].[Date (año)].[All]" allUniqueName="[HR Data].[Date (año)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es)]" caption="Date (mes)" attribute="1" defaultMemberUniqueName="[HR Data].[Date (mes)].[All]" allUniqueName="[HR Data].[Date (mes)].[All]" dimensionUniqueName="[HR Data]" displayFolder="" count="0" memberValueDatatype="130" unbalanced="0"/>
    <cacheHierarchy uniqueName="[HR Data].[Date (índice de meses)]" caption="Date (índice de meses)" attribute="1" defaultMemberUniqueName="[HR Data].[Date (índice de meses)].[All]" allUniqueName="[HR Data].[Date (índice de meses)].[All]" dimensionUniqueName="[HR Data]" displayFolder="" count="0" memberValueDatatype="20" unbalanced="0" hidden="1"/>
    <cacheHierarchy uniqueName="[Measures].[Suma de EmpID]" caption="Suma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EmpID]" caption="Recuento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BadHires]" caption="Suma de BadHires" measure="1" displayFolder="" measureGroup="HR 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enureMonths]" caption="Suma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TenureMonths]" caption="Promedio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mpCount]" caption="Emp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Separations]" caption="Separations" measure="1" displayFolder="" measureGroup="HR Data" count="0"/>
    <cacheHierarchy uniqueName="[Measures].[Avg Tenure Months]" caption="Avg Tenure Months" measure="1" displayFolder="" measureGroup="HR Data" count="0"/>
    <cacheHierarchy uniqueName="[Measures].[TO %]" caption="TO %" measure="1" displayFolder="" measureGroup="HR Data" count="0" oneField="1">
      <fieldsUsage count="1">
        <fieldUsage x="0"/>
      </fieldsUsage>
    </cacheHierarchy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rph" refreshedDate="45231.052694444443" backgroundQuery="1" createdVersion="8" refreshedVersion="8" minRefreshableVersion="3" recordCount="0" supportSubquery="1" supportAdvancedDrill="1" xr:uid="{C8EB06E4-5CB1-4A63-87E0-169FA1ADE8F6}">
  <cacheSource type="external" connectionId="2"/>
  <cacheFields count="3">
    <cacheField name="[Measures].[Separations]" caption="Separations" numFmtId="0" hierarchy="26" level="32767"/>
    <cacheField name="[HR Data].[Date (año)].[Date (año)]" caption="Date (año)" numFmtId="0" hierarchy="14" level="1">
      <sharedItems count="4">
        <s v="2020"/>
        <s v="2021"/>
        <s v="2022"/>
        <s v="2023"/>
      </sharedItems>
    </cacheField>
    <cacheField name="[Measures].[Suma de BadHires]" caption="Suma de BadHires" numFmtId="0" hierarchy="20" level="32767"/>
  </cacheFields>
  <cacheHierarchies count="31"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FP]" caption="FP" attribute="1" defaultMemberUniqueName="[HR Data].[FP].[All]" allUniqueName="[HR Data].[FP].[All]" dimensionUniqueName="[HR Data]" displayFolder="" count="2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ño)]" caption="Date (año)" attribute="1" defaultMemberUniqueName="[HR Data].[Date (año)].[All]" allUniqueName="[HR Data].[Date (año)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es)]" caption="Date (mes)" attribute="1" defaultMemberUniqueName="[HR Data].[Date (mes)].[All]" allUniqueName="[HR Data].[Date (mes)].[All]" dimensionUniqueName="[HR Data]" displayFolder="" count="0" memberValueDatatype="130" unbalanced="0"/>
    <cacheHierarchy uniqueName="[HR Data].[Date (índice de meses)]" caption="Date (índice de meses)" attribute="1" defaultMemberUniqueName="[HR Data].[Date (índice de meses)].[All]" allUniqueName="[HR Data].[Date (índice de meses)].[All]" dimensionUniqueName="[HR Data]" displayFolder="" count="0" memberValueDatatype="20" unbalanced="0" hidden="1"/>
    <cacheHierarchy uniqueName="[Measures].[Suma de EmpID]" caption="Suma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EmpID]" caption="Recuento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BadHires]" caption="Suma de BadHires" measure="1" displayFolder="" measureGroup="HR 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enureMonths]" caption="Suma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TenureMonths]" caption="Promedio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mpCount]" caption="Emp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Separations]" caption="Separations" measure="1" displayFolder="" measureGroup="HR Data" count="0" oneField="1">
      <fieldsUsage count="1">
        <fieldUsage x="0"/>
      </fieldsUsage>
    </cacheHierarchy>
    <cacheHierarchy uniqueName="[Measures].[Avg Tenure Months]" caption="Avg Tenure Months" measure="1" displayFolder="" measureGroup="HR Data" count="0"/>
    <cacheHierarchy uniqueName="[Measures].[TO %]" caption="TO %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rph" refreshedDate="45231.052694791666" backgroundQuery="1" createdVersion="8" refreshedVersion="8" minRefreshableVersion="3" recordCount="0" supportSubquery="1" supportAdvancedDrill="1" xr:uid="{0319AB80-9FE6-44CF-9663-EBF5070946B8}">
  <cacheSource type="external" connectionId="2"/>
  <cacheFields count="4">
    <cacheField name="[HR Data].[Gender].[Gender]" caption="Gender" numFmtId="0" hierarchy="2" level="1">
      <sharedItems count="2">
        <s v="F"/>
        <s v="M"/>
      </sharedItems>
    </cacheField>
    <cacheField name="[HR Data].[FP].[FP]" caption="FP" numFmtId="0" hierarchy="4" level="1">
      <sharedItems count="2">
        <s v="FT"/>
        <s v="PT"/>
      </sharedItems>
    </cacheField>
    <cacheField name="[Measures].[Avg Tenure Months]" caption="Avg Tenure Months" numFmtId="0" hierarchy="27" level="32767"/>
    <cacheField name="[HR Data].[Date (año)].[Date (año)]" caption="Date (año)" numFmtId="0" hierarchy="14" level="1">
      <sharedItems containsSemiMixedTypes="0" containsNonDate="0" containsString="0"/>
    </cacheField>
  </cacheFields>
  <cacheHierarchies count="31"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FP]" caption="FP" attribute="1" defaultMemberUniqueName="[HR Data].[FP].[All]" allUniqueName="[HR Data].[FP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ño)]" caption="Date (año)" attribute="1" defaultMemberUniqueName="[HR Data].[Date (año)].[All]" allUniqueName="[HR Data].[Date (año)].[All]" dimensionUniqueName="[HR Data]" displayFolder="" count="2" memberValueDatatype="130" unbalanced="0">
      <fieldsUsage count="2">
        <fieldUsage x="-1"/>
        <fieldUsage x="3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es)]" caption="Date (mes)" attribute="1" defaultMemberUniqueName="[HR Data].[Date (mes)].[All]" allUniqueName="[HR Data].[Date (mes)].[All]" dimensionUniqueName="[HR Data]" displayFolder="" count="0" memberValueDatatype="130" unbalanced="0"/>
    <cacheHierarchy uniqueName="[HR Data].[Date (índice de meses)]" caption="Date (índice de meses)" attribute="1" defaultMemberUniqueName="[HR Data].[Date (índice de meses)].[All]" allUniqueName="[HR Data].[Date (índice de meses)].[All]" dimensionUniqueName="[HR Data]" displayFolder="" count="0" memberValueDatatype="20" unbalanced="0" hidden="1"/>
    <cacheHierarchy uniqueName="[Measures].[Suma de EmpID]" caption="Suma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EmpID]" caption="Recuento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BadHires]" caption="Suma de BadHires" measure="1" displayFolder="" measureGroup="HR 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enureMonths]" caption="Suma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TenureMonths]" caption="Promedio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mpCount]" caption="Emp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Separations]" caption="Separations" measure="1" displayFolder="" measureGroup="HR Data" count="0"/>
    <cacheHierarchy uniqueName="[Measures].[Avg Tenure Months]" caption="Avg Tenure Months" measure="1" displayFolder="" measureGroup="HR Data" count="0" oneField="1">
      <fieldsUsage count="1">
        <fieldUsage x="2"/>
      </fieldsUsage>
    </cacheHierarchy>
    <cacheHierarchy uniqueName="[Measures].[TO %]" caption="TO %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rph" refreshedDate="45231.052695138889" backgroundQuery="1" createdVersion="8" refreshedVersion="8" minRefreshableVersion="3" recordCount="0" supportSubquery="1" supportAdvancedDrill="1" xr:uid="{053293C6-C47A-4107-B052-4D2330575D57}">
  <cacheSource type="external" connectionId="2"/>
  <cacheFields count="3">
    <cacheField name="[HR Data].[Date (año)].[Date (año)]" caption="Date (año)" numFmtId="0" hierarchy="14" level="1">
      <sharedItems count="1">
        <s v="2023"/>
      </sharedItems>
    </cacheField>
    <cacheField name="[HR Data].[TermReason].[TermReason]" caption="TermReason" numFmtId="0" hierarchy="9" level="1">
      <sharedItems count="3">
        <s v="Involuntary"/>
        <s v="Voluntary"/>
        <s v="" u="1"/>
      </sharedItems>
    </cacheField>
    <cacheField name="[Measures].[Separations]" caption="Separations" numFmtId="0" hierarchy="26" level="32767"/>
  </cacheFields>
  <cacheHierarchies count="31"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FP]" caption="FP" attribute="1" defaultMemberUniqueName="[HR Data].[FP].[All]" allUniqueName="[HR Data].[FP].[All]" dimensionUniqueName="[HR Data]" displayFolder="" count="2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TermReason]" caption="TermReason" attribute="1" defaultMemberUniqueName="[HR Data].[TermReason].[All]" allUniqueName="[HR Data].[TermReason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ño)]" caption="Date (año)" attribute="1" defaultMemberUniqueName="[HR Data].[Date (año)].[All]" allUniqueName="[HR Data].[Date (año)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es)]" caption="Date (mes)" attribute="1" defaultMemberUniqueName="[HR Data].[Date (mes)].[All]" allUniqueName="[HR Data].[Date (mes)].[All]" dimensionUniqueName="[HR Data]" displayFolder="" count="0" memberValueDatatype="130" unbalanced="0"/>
    <cacheHierarchy uniqueName="[HR Data].[Date (índice de meses)]" caption="Date (índice de meses)" attribute="1" defaultMemberUniqueName="[HR Data].[Date (índice de meses)].[All]" allUniqueName="[HR Data].[Date (índice de meses)].[All]" dimensionUniqueName="[HR Data]" displayFolder="" count="0" memberValueDatatype="20" unbalanced="0" hidden="1"/>
    <cacheHierarchy uniqueName="[Measures].[Suma de EmpID]" caption="Suma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EmpID]" caption="Recuento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BadHires]" caption="Suma de BadHires" measure="1" displayFolder="" measureGroup="HR 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enureMonths]" caption="Suma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TenureMonths]" caption="Promedio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mpCount]" caption="Emp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Separations]" caption="Separations" measure="1" displayFolder="" measureGroup="HR Data" count="0" oneField="1">
      <fieldsUsage count="1">
        <fieldUsage x="2"/>
      </fieldsUsage>
    </cacheHierarchy>
    <cacheHierarchy uniqueName="[Measures].[Avg Tenure Months]" caption="Avg Tenure Months" measure="1" displayFolder="" measureGroup="HR Data" count="0"/>
    <cacheHierarchy uniqueName="[Measures].[TO %]" caption="TO %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orph" refreshedDate="45188.496044444444" backgroundQuery="1" createdVersion="3" refreshedVersion="8" minRefreshableVersion="3" recordCount="0" supportSubquery="1" supportAdvancedDrill="1" xr:uid="{FA29477B-A9B1-481C-87E6-7BD9E8413BC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1"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FP]" caption="FP" attribute="1" defaultMemberUniqueName="[HR Data].[FP].[All]" allUniqueName="[HR Data].[FP].[All]" dimensionUniqueName="[HR Data]" displayFolder="" count="2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ño)]" caption="Date (año)" attribute="1" defaultMemberUniqueName="[HR Data].[Date (año)].[All]" allUniqueName="[HR Data].[Date (año)].[All]" dimensionUniqueName="[HR Data]" displayFolder="" count="2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es)]" caption="Date (mes)" attribute="1" defaultMemberUniqueName="[HR Data].[Date (mes)].[All]" allUniqueName="[HR Data].[Date (mes)].[All]" dimensionUniqueName="[HR Data]" displayFolder="" count="0" memberValueDatatype="130" unbalanced="0"/>
    <cacheHierarchy uniqueName="[HR Data].[Date (índice de meses)]" caption="Date (índice de meses)" attribute="1" defaultMemberUniqueName="[HR Data].[Date (índice de meses)].[All]" allUniqueName="[HR Data].[Date (índice de meses)].[All]" dimensionUniqueName="[HR Data]" displayFolder="" count="0" memberValueDatatype="20" unbalanced="0" hidden="1"/>
    <cacheHierarchy uniqueName="[Measures].[Suma de EmpID]" caption="Suma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EmpID]" caption="Recuento de EmpID" measure="1" displayFolder="" measureGroup="HR 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BadHires]" caption="Suma de BadHires" measure="1" displayFolder="" measureGroup="HR 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enureMonths]" caption="Suma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TenureMonths]" caption="Promedio de TenureMonths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EmpCount]" caption="Emp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Separations]" caption="Separations" measure="1" displayFolder="" measureGroup="HR Data" count="0"/>
    <cacheHierarchy uniqueName="[Measures].[Avg Tenure Months]" caption="Avg Tenure Months" measure="1" displayFolder="" measureGroup="HR Data" count="0"/>
    <cacheHierarchy uniqueName="[Measures].[TO %]" caption="TO %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97885086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199D4-DC22-4766-993C-6C0068C82C5D}" name="Turnover" cacheId="482" applyNumberFormats="0" applyBorderFormats="0" applyFontFormats="0" applyPatternFormats="0" applyAlignmentFormats="0" applyWidthHeightFormats="1" dataCaption="Valores" tag="e2bef3ea-4f06-48c2-bf85-32ffec1f9114" updatedVersion="8" minRefreshableVersion="3" useAutoFormatting="1" itemPrintTitles="1" createdVersion="8" indent="0" outline="1" outlineData="1" multipleFieldFilters="0">
  <location ref="A25:D28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2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HR Data"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446E8-062D-4812-B960-4A001D691AA0}" name="FT_PT" cacheId="473" applyNumberFormats="0" applyBorderFormats="0" applyFontFormats="0" applyPatternFormats="0" applyAlignmentFormats="0" applyWidthHeightFormats="1" dataCaption="Valores" tag="2dad47e2-f674-46fc-87e9-6d033dcc78d0" updatedVersion="8" minRefreshableVersion="3" useAutoFormatting="1" subtotalHiddenItems="1" itemPrintTitles="1" createdVersion="8" indent="0" outline="1" outlineData="1" multipleFieldFilters="0">
  <location ref="A10:D14" firstHeaderRow="1" firstDataRow="2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Empleados activos" fld="1" subtotal="count" showDataAs="percentOfCol" baseField="0" baseItem="0" numFmtId="1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Empleados activ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HR Data"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47C9B-299B-4045-AC74-2A6941A22DD9}" name="Gender" cacheId="476" applyNumberFormats="0" applyBorderFormats="0" applyFontFormats="0" applyPatternFormats="0" applyAlignmentFormats="0" applyWidthHeightFormats="1" dataCaption="Valores" tag="2dad47e2-f674-46fc-87e9-6d033dcc78d0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Empleados activos" fld="1" subtotal="count" baseField="0" baseItem="0"/>
  </dataFields>
  <pivotHierarchies count="31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Empleados activ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HR Data"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5E64D-A7EA-4021-B48E-AD36E9925C33}" name="Age" cacheId="479" applyNumberFormats="0" applyBorderFormats="0" applyFontFormats="0" applyPatternFormats="0" applyAlignmentFormats="0" applyWidthHeightFormats="1" dataCaption="Valores" tag="dcbd3129-9216-4cd8-b7d3-0452c557130b" updatedVersion="8" minRefreshableVersion="3" useAutoFormatting="1" itemPrintTitles="1" createdVersion="8" indent="0" outline="1" outlineData="1" multipleFieldFilters="0" chartFormat="5">
  <location ref="A17:D22" firstHeaderRow="1" firstDataRow="2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HR Data"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F3E53-AB6C-4DCB-82EC-65E97A68C396}" name="Actives" cacheId="7" applyNumberFormats="0" applyBorderFormats="0" applyFontFormats="0" applyPatternFormats="0" applyAlignmentFormats="0" applyWidthHeightFormats="1" dataCaption="Valores" tag="15b80a25-e941-4a16-915f-9fab8a9e41b3" updatedVersion="8" minRefreshableVersion="3" useAutoFormatting="1" subtotalHiddenItems="1" itemPrintTitles="1" createdVersion="8" indent="0" outline="1" outlineData="1" multipleFieldFilters="0" chartFormat="3">
  <location ref="A3:C95" firstHeaderRow="0" firstDataRow="1" firstDataCol="1"/>
  <pivotFields count="6">
    <pivotField axis="axisRow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>
      <items count="13">
        <item x="0" e="0"/>
        <item x="1" e="0"/>
        <item x="2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allDrilled="1" subtotalTop="0" showAll="0" dataSourceSort="1">
      <items count="5">
        <item x="0"/>
        <item x="1"/>
        <item x="2"/>
        <item x="3"/>
        <item t="default"/>
      </items>
    </pivotField>
    <pivotField axis="axisRow" allDrilled="1" subtotalTop="0" showAll="0" dataSourceSort="1">
      <items count="5">
        <item x="0"/>
        <item x="1"/>
        <item x="2"/>
        <item x="3"/>
        <item t="default"/>
      </items>
    </pivotField>
    <pivotField dataField="1" subtotalTop="0" showAll="0"/>
    <pivotField dataField="1" subtotalTop="0" showAll="0"/>
  </pivotFields>
  <rowFields count="4">
    <field x="3"/>
    <field x="2"/>
    <field x="1"/>
    <field x="0"/>
  </rowFields>
  <rowItems count="92">
    <i>
      <x/>
    </i>
    <i r="1">
      <x/>
    </i>
    <i r="2">
      <x/>
    </i>
    <i r="2">
      <x v="1"/>
    </i>
    <i r="2">
      <x v="2"/>
    </i>
    <i r="3">
      <x/>
    </i>
    <i t="default"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/>
    </i>
    <i>
      <x v="1"/>
    </i>
    <i r="1">
      <x/>
    </i>
    <i r="2">
      <x/>
    </i>
    <i r="2">
      <x v="1"/>
    </i>
    <i r="2">
      <x v="2"/>
    </i>
    <i r="3">
      <x v="1"/>
    </i>
    <i t="default"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 v="1"/>
    </i>
    <i>
      <x v="2"/>
    </i>
    <i r="1">
      <x/>
    </i>
    <i r="2">
      <x/>
    </i>
    <i r="2">
      <x v="1"/>
    </i>
    <i r="2">
      <x v="2"/>
    </i>
    <i r="3">
      <x v="2"/>
    </i>
    <i t="default"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 v="2"/>
    </i>
    <i>
      <x v="3"/>
    </i>
    <i r="1">
      <x/>
    </i>
    <i r="2">
      <x/>
    </i>
    <i r="2">
      <x v="1"/>
    </i>
    <i r="2">
      <x v="2"/>
    </i>
    <i r="3">
      <x v="3"/>
    </i>
    <i t="default"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Empleados activos" fld="4" subtotal="count" baseField="0" baseItem="0"/>
    <dataField name="Nuevas contrataciones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Empleados activos"/>
    <pivotHierarchy dragToRow="0" dragToCol="0" dragToPage="0" dragToData="1" caption="Nuevas contratacion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5"/>
    <rowHierarchyUsage hierarchyUsage="1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HR Data"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AA6E8-5D53-4253-822E-4B4A48A55069}" name="Tenure" cacheId="488" applyNumberFormats="0" applyBorderFormats="0" applyFontFormats="0" applyPatternFormats="0" applyAlignmentFormats="0" applyWidthHeightFormats="1" dataCaption="Valores" tag="9dc3a4f3-90a6-424e-a394-0bee61e99621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Permanencia promedio mensual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TenureMonth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ermanencia promedio mensual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HR Data"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F383A-FC35-4671-A3C3-BD84E68BE43C}" name="Separations" cacheId="485" applyNumberFormats="0" applyBorderFormats="0" applyFontFormats="0" applyPatternFormats="0" applyAlignmentFormats="0" applyWidthHeightFormats="1" dataCaption="Valores" tag="e76d9dc5-75fe-4d58-a46b-9931eb399061" updatedVersion="8" minRefreshableVersion="3" useAutoFormatting="1" itemPrintTitles="1" createdVersion="8" indent="0" outline="1" outlineData="1" multipleFieldFilters="0" chartFormat="3">
  <location ref="A3:C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Desvinculaciones" fld="0" subtotal="count" baseField="0" baseItem="0"/>
    <dataField name="Malas Contrataciones" fld="2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 caption="Malas Contrataciones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Desvinculacion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HR Data"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BBC2A-3FC2-496D-A9EA-C2EC8F5E91E9}" name="TermReason" cacheId="491" applyNumberFormats="0" applyBorderFormats="0" applyFontFormats="0" applyPatternFormats="0" applyAlignmentFormats="0" applyWidthHeightFormats="1" dataCaption="Valores" tag="5b2a728a-ad83-4c65-8fb9-baef0f962180" updatedVersion="8" minRefreshableVersion="3" useAutoFormatting="1" itemPrintTitles="1" createdVersion="8" indent="0" outline="1" outlineData="1" multipleFieldFilters="0" chartFormat="4">
  <location ref="A3:D6" firstHeaderRow="1" firstDataRow="2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3">
        <item n="Involuntario" x="0"/>
        <item n="Voluntario" x="1"/>
        <item x="2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svinculaciones" fld="2" subtotal="count" baseField="0" baseItem="0"/>
  </dataFields>
  <chartFormats count="9">
    <chartFormat chart="1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 caption="Bad Hires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Desvinculacion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HR Data"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e__año" xr10:uid="{60464A69-9D84-40AC-A1E8-F7301ED2DA30}" sourceName="[HR Data].[Date (año)]">
  <pivotTables>
    <pivotTable tabId="5" name="FT_PT"/>
    <pivotTable tabId="5" name="Gender"/>
    <pivotTable tabId="5" name="Age"/>
    <pivotTable tabId="5" name="Turnover"/>
    <pivotTable tabId="3" name="Separations"/>
    <pivotTable tabId="1" name="Tenure"/>
    <pivotTable tabId="4" name="TermReason"/>
  </pivotTables>
  <data>
    <olap pivotCacheId="1978850866">
      <levels count="2">
        <level uniqueName="[HR Data].[Date (año)].[(All)]" sourceCaption="(All)" count="0"/>
        <level uniqueName="[HR Data].[Date (año)].[Date (año)]" sourceCaption="Date (año)" count="4">
          <ranges>
            <range startItem="0">
              <i n="[HR Data].[Date (año)].&amp;[2020]" c="2020"/>
              <i n="[HR Data].[Date (año)].&amp;[2021]" c="2021"/>
              <i n="[HR Data].[Date (año)].&amp;[2022]" c="2022"/>
              <i n="[HR Data].[Date (año)].&amp;[2023]" c="2023"/>
            </range>
          </ranges>
        </level>
      </levels>
      <selections count="1">
        <selection n="[HR Data].[Date (año)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P" xr10:uid="{F3E6D4D4-F291-41F1-95B2-61E52462F208}" sourceName="[HR Data].[FP]">
  <pivotTables>
    <pivotTable tabId="2" name="Actives"/>
    <pivotTable tabId="5" name="Age"/>
    <pivotTable tabId="5" name="Gender"/>
    <pivotTable tabId="3" name="Separations"/>
    <pivotTable tabId="4" name="TermReason"/>
  </pivotTables>
  <data>
    <olap pivotCacheId="1978850866">
      <levels count="2">
        <level uniqueName="[HR Data].[FP].[(All)]" sourceCaption="(All)" count="0"/>
        <level uniqueName="[HR Data].[FP].[FP]" sourceCaption="FP" count="2">
          <ranges>
            <range startItem="0">
              <i n="[HR Data].[FP].&amp;[FT]" c="FT"/>
              <i n="[HR Data].[FP].&amp;[PT]" c="PT"/>
            </range>
          </ranges>
        </level>
      </levels>
      <selections count="1">
        <selection n="[HR Data].[FP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08359A6F-3917-40C4-91BA-21AA2181748C}" sourceName="[HR Data].[Gender]">
  <pivotTables>
    <pivotTable tabId="2" name="Actives"/>
    <pivotTable tabId="3" name="Separations"/>
    <pivotTable tabId="4" name="TermReason"/>
  </pivotTables>
  <data>
    <olap pivotCacheId="1978850866">
      <levels count="2">
        <level uniqueName="[HR Data].[Gender].[(All)]" sourceCaption="(All)" count="0"/>
        <level uniqueName="[HR Data].[Gender].[Gender]" sourceCaption="Gender" count="2">
          <ranges>
            <range startItem="0">
              <i n="[HR Data].[Gender].&amp;[F]" c="F"/>
              <i n="[HR Data].[Gender].&amp;[M]" c="M"/>
            </range>
          </ranges>
        </level>
      </levels>
      <selections count="1">
        <selection n="[HR Data].[Gende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Date (año)" xr10:uid="{AB575C86-93C3-49AF-84A9-1380B8FEACB2}" cache="SegmentaciónDeDatos_Date__año" caption="Año" level="1" rowHeight="241300"/>
  <slicer name="FP" xr10:uid="{898992A7-ABF5-4CA3-9157-5F0F5FA6C91D}" cache="SegmentaciónDeDatos_FP" caption="Full/Part" level="1" rowHeight="241300"/>
  <slicer name="Gender" xr10:uid="{B39DFFF9-FB52-4CB5-9466-83107BD0A52F}" cache="SegmentaciónDeDatos_Gender" caption="Género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DD20-859D-40D1-9E8F-2B39792AC1AB}">
  <sheetPr>
    <tabColor theme="4"/>
  </sheetPr>
  <dimension ref="A1:P42"/>
  <sheetViews>
    <sheetView showGridLines="0" tabSelected="1" zoomScaleNormal="100" workbookViewId="0"/>
  </sheetViews>
  <sheetFormatPr baseColWidth="10" defaultColWidth="0" defaultRowHeight="15" zeroHeight="1" x14ac:dyDescent="0.25"/>
  <cols>
    <col min="1" max="16" width="11.42578125" customWidth="1"/>
    <col min="17" max="16384" width="11.42578125" hidden="1"/>
  </cols>
  <sheetData>
    <row r="1" spans="1:16" ht="3.75" customHeight="1" x14ac:dyDescent="0.25"/>
    <row r="2" spans="1:16" ht="21.95" customHeight="1" x14ac:dyDescent="0.35">
      <c r="A2" s="6"/>
      <c r="E2" s="9" t="s">
        <v>36</v>
      </c>
      <c r="F2" s="13">
        <f>F5/$E$5</f>
        <v>0.75</v>
      </c>
      <c r="G2" s="10">
        <f>G5/$E$5</f>
        <v>0.25</v>
      </c>
      <c r="O2" s="22" t="s">
        <v>43</v>
      </c>
    </row>
    <row r="3" spans="1:16" ht="21.95" customHeight="1" x14ac:dyDescent="0.25">
      <c r="F3" s="14"/>
      <c r="G3" s="16"/>
    </row>
    <row r="4" spans="1:16" ht="21.95" customHeight="1" x14ac:dyDescent="0.25">
      <c r="F4" s="14"/>
      <c r="G4" s="16"/>
      <c r="H4" s="18" t="s">
        <v>37</v>
      </c>
      <c r="I4" s="13">
        <f>GETPIVOTDATA("[Measures].[Active Employees]",Encabezado!$A$10,"[HR Data].[Gender]","[HR Data].[Gender].&amp;[M]","[HR Data].[FP]","[HR Data].[FP].&amp;[FT]")</f>
        <v>0.91666666666666663</v>
      </c>
      <c r="J4" s="10">
        <f>GETPIVOTDATA("[Measures].[Active Employees]",Encabezado!$A$10,"[HR Data].[Gender]","[HR Data].[Gender].&amp;[F]","[HR Data].[FP]","[HR Data].[FP].&amp;[FT]")</f>
        <v>1</v>
      </c>
    </row>
    <row r="5" spans="1:16" s="7" customFormat="1" ht="27" customHeight="1" thickBot="1" x14ac:dyDescent="0.3">
      <c r="E5" s="17">
        <f>GETPIVOTDATA("[Measures].[Active Employees]",Encabezado!$A$3)</f>
        <v>16</v>
      </c>
      <c r="F5" s="15">
        <f>GETPIVOTDATA("[Measures].[Active Employees]",Encabezado!$A$3,"[HR Data].[Gender]","[HR Data].[Gender].&amp;[M]")</f>
        <v>12</v>
      </c>
      <c r="G5" s="8">
        <f>GETPIVOTDATA("[Measures].[Active Employees]",Encabezado!$A$3,"[HR Data].[Gender]","[HR Data].[Gender].&amp;[F]")</f>
        <v>4</v>
      </c>
      <c r="H5" s="19" t="s">
        <v>38</v>
      </c>
      <c r="I5" s="20">
        <f>GETPIVOTDATA("[Measures].[Active Employees]",Encabezado!$A$10,"[HR Data].[Gender]","[HR Data].[Gender].&amp;[M]","[HR Data].[FP]","[HR Data].[FP].&amp;[PT]")</f>
        <v>8.3333333333333329E-2</v>
      </c>
      <c r="J5" s="12">
        <f>GETPIVOTDATA("[Measures].[Active Employees]",Encabezado!$A$10,"[HR Data].[Gender]","[HR Data].[Gender].&amp;[F]","[HR Data].[FP]","[HR Data].[FP].&amp;[PT]")</f>
        <v>0</v>
      </c>
      <c r="N5" s="23">
        <f>GETPIVOTDATA("[Measures].[TO %]",Encabezado!$A$25)</f>
        <v>1.875</v>
      </c>
      <c r="O5" s="23">
        <f>GETPIVOTDATA("[Measures].[TO %]",Encabezado!$A$25,"[HR Data].[Gender]","[HR Data].[Gender].&amp;[M]")</f>
        <v>1.4166666666666667</v>
      </c>
      <c r="P5" s="23">
        <f>GETPIVOTDATA("[Measures].[TO %]",Encabezado!$A$25,"[HR Data].[Gender]","[HR Data].[Gender].&amp;[F]")</f>
        <v>3.25</v>
      </c>
    </row>
    <row r="6" spans="1:16" ht="4.5" customHeight="1" x14ac:dyDescent="0.25"/>
    <row r="7" spans="1:16" x14ac:dyDescent="0.25"/>
    <row r="8" spans="1:16" x14ac:dyDescent="0.25"/>
    <row r="9" spans="1:16" x14ac:dyDescent="0.25"/>
    <row r="10" spans="1:16" x14ac:dyDescent="0.25"/>
    <row r="11" spans="1:16" x14ac:dyDescent="0.25"/>
    <row r="12" spans="1:16" x14ac:dyDescent="0.25"/>
    <row r="13" spans="1:16" x14ac:dyDescent="0.25"/>
    <row r="14" spans="1:16" x14ac:dyDescent="0.25"/>
    <row r="15" spans="1:16" x14ac:dyDescent="0.25"/>
    <row r="16" spans="1:16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hidden="1" x14ac:dyDescent="0.25"/>
    <row r="32" customFormat="1" hidden="1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4A1E-AAC6-434C-B5D6-844F491070F6}">
  <dimension ref="A3:D28"/>
  <sheetViews>
    <sheetView topLeftCell="A16" workbookViewId="0">
      <selection activeCell="B27" sqref="B2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8.5703125" bestFit="1" customWidth="1"/>
    <col min="4" max="4" width="12.5703125" bestFit="1" customWidth="1"/>
    <col min="5" max="5" width="4" bestFit="1" customWidth="1"/>
    <col min="6" max="6" width="12.5703125" bestFit="1" customWidth="1"/>
    <col min="10" max="10" width="8.5703125" bestFit="1" customWidth="1"/>
  </cols>
  <sheetData>
    <row r="3" spans="1:4" x14ac:dyDescent="0.25">
      <c r="A3" s="1" t="s">
        <v>0</v>
      </c>
      <c r="B3" t="s">
        <v>49</v>
      </c>
    </row>
    <row r="4" spans="1:4" x14ac:dyDescent="0.25">
      <c r="A4" s="2" t="s">
        <v>32</v>
      </c>
      <c r="B4" s="5">
        <v>4</v>
      </c>
    </row>
    <row r="5" spans="1:4" x14ac:dyDescent="0.25">
      <c r="A5" s="2" t="s">
        <v>33</v>
      </c>
      <c r="B5" s="5">
        <v>12</v>
      </c>
    </row>
    <row r="6" spans="1:4" x14ac:dyDescent="0.25">
      <c r="A6" s="2" t="s">
        <v>1</v>
      </c>
      <c r="B6" s="5">
        <v>16</v>
      </c>
    </row>
    <row r="10" spans="1:4" x14ac:dyDescent="0.25">
      <c r="A10" s="1" t="s">
        <v>49</v>
      </c>
      <c r="B10" s="1" t="s">
        <v>31</v>
      </c>
    </row>
    <row r="11" spans="1:4" x14ac:dyDescent="0.25">
      <c r="A11" s="1" t="s">
        <v>0</v>
      </c>
      <c r="B11" t="s">
        <v>32</v>
      </c>
      <c r="C11" t="s">
        <v>33</v>
      </c>
      <c r="D11" t="s">
        <v>1</v>
      </c>
    </row>
    <row r="12" spans="1:4" x14ac:dyDescent="0.25">
      <c r="A12" s="2" t="s">
        <v>34</v>
      </c>
      <c r="B12" s="11">
        <v>1</v>
      </c>
      <c r="C12" s="11">
        <v>0.91666666666666663</v>
      </c>
      <c r="D12" s="11">
        <v>0.9375</v>
      </c>
    </row>
    <row r="13" spans="1:4" x14ac:dyDescent="0.25">
      <c r="A13" s="2" t="s">
        <v>35</v>
      </c>
      <c r="B13" s="11">
        <v>0</v>
      </c>
      <c r="C13" s="11">
        <v>8.3333333333333329E-2</v>
      </c>
      <c r="D13" s="11">
        <v>6.25E-2</v>
      </c>
    </row>
    <row r="14" spans="1:4" x14ac:dyDescent="0.25">
      <c r="A14" s="2" t="s">
        <v>1</v>
      </c>
      <c r="B14" s="11">
        <v>1</v>
      </c>
      <c r="C14" s="11">
        <v>1</v>
      </c>
      <c r="D14" s="11">
        <v>1</v>
      </c>
    </row>
    <row r="17" spans="1:4" x14ac:dyDescent="0.25">
      <c r="A17" s="1" t="s">
        <v>15</v>
      </c>
      <c r="B17" s="1" t="s">
        <v>31</v>
      </c>
    </row>
    <row r="18" spans="1:4" x14ac:dyDescent="0.25">
      <c r="A18" s="1" t="s">
        <v>0</v>
      </c>
      <c r="B18" t="s">
        <v>32</v>
      </c>
      <c r="C18" t="s">
        <v>33</v>
      </c>
      <c r="D18" t="s">
        <v>1</v>
      </c>
    </row>
    <row r="19" spans="1:4" x14ac:dyDescent="0.25">
      <c r="A19" s="2" t="s">
        <v>39</v>
      </c>
      <c r="B19" s="5">
        <v>3</v>
      </c>
      <c r="C19" s="5">
        <v>5</v>
      </c>
      <c r="D19" s="5">
        <v>8</v>
      </c>
    </row>
    <row r="20" spans="1:4" x14ac:dyDescent="0.25">
      <c r="A20" s="2" t="s">
        <v>40</v>
      </c>
      <c r="B20" s="5">
        <v>1</v>
      </c>
      <c r="C20" s="5">
        <v>7</v>
      </c>
      <c r="D20" s="5">
        <v>8</v>
      </c>
    </row>
    <row r="21" spans="1:4" x14ac:dyDescent="0.25">
      <c r="A21" s="2" t="s">
        <v>41</v>
      </c>
      <c r="B21" s="5"/>
      <c r="C21" s="5">
        <v>1</v>
      </c>
      <c r="D21" s="5">
        <v>1</v>
      </c>
    </row>
    <row r="22" spans="1:4" x14ac:dyDescent="0.25">
      <c r="A22" s="2" t="s">
        <v>1</v>
      </c>
      <c r="B22" s="5">
        <v>4</v>
      </c>
      <c r="C22" s="5">
        <v>12</v>
      </c>
      <c r="D22" s="5">
        <v>16</v>
      </c>
    </row>
    <row r="25" spans="1:4" x14ac:dyDescent="0.25">
      <c r="A25" s="1" t="s">
        <v>42</v>
      </c>
      <c r="B25" s="1" t="s">
        <v>31</v>
      </c>
    </row>
    <row r="26" spans="1:4" x14ac:dyDescent="0.25">
      <c r="A26" s="1" t="s">
        <v>0</v>
      </c>
      <c r="B26" t="s">
        <v>32</v>
      </c>
      <c r="C26" t="s">
        <v>33</v>
      </c>
      <c r="D26" t="s">
        <v>1</v>
      </c>
    </row>
    <row r="27" spans="1:4" x14ac:dyDescent="0.25">
      <c r="A27" s="2" t="s">
        <v>12</v>
      </c>
      <c r="B27" s="21">
        <v>3.25</v>
      </c>
      <c r="C27" s="21">
        <v>1.4166666666666667</v>
      </c>
      <c r="D27" s="21">
        <v>1.875</v>
      </c>
    </row>
    <row r="28" spans="1:4" x14ac:dyDescent="0.25">
      <c r="A28" s="2" t="s">
        <v>1</v>
      </c>
      <c r="B28" s="21">
        <v>3.25</v>
      </c>
      <c r="C28" s="21">
        <v>1.4166666666666667</v>
      </c>
      <c r="D28" s="21">
        <v>1.875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501E-53CA-4271-AD04-D49897EC3F09}">
  <dimension ref="A3:C95"/>
  <sheetViews>
    <sheetView workbookViewId="0">
      <selection activeCell="E12" sqref="E12"/>
    </sheetView>
  </sheetViews>
  <sheetFormatPr baseColWidth="10" defaultRowHeight="15" x14ac:dyDescent="0.25"/>
  <cols>
    <col min="1" max="1" width="17.5703125" bestFit="1" customWidth="1"/>
    <col min="2" max="2" width="16.85546875" bestFit="1" customWidth="1"/>
    <col min="3" max="3" width="10.140625" bestFit="1" customWidth="1"/>
  </cols>
  <sheetData>
    <row r="3" spans="1:3" x14ac:dyDescent="0.25">
      <c r="A3" s="1" t="s">
        <v>0</v>
      </c>
      <c r="B3" t="s">
        <v>49</v>
      </c>
      <c r="C3" t="s">
        <v>50</v>
      </c>
    </row>
    <row r="4" spans="1:3" x14ac:dyDescent="0.25">
      <c r="A4" s="2" t="s">
        <v>2</v>
      </c>
    </row>
    <row r="5" spans="1:3" x14ac:dyDescent="0.25">
      <c r="A5" s="3" t="s">
        <v>3</v>
      </c>
    </row>
    <row r="6" spans="1:3" x14ac:dyDescent="0.25">
      <c r="A6" s="4" t="s">
        <v>4</v>
      </c>
      <c r="B6" s="5">
        <v>14</v>
      </c>
      <c r="C6" s="5"/>
    </row>
    <row r="7" spans="1:3" x14ac:dyDescent="0.25">
      <c r="A7" s="4" t="s">
        <v>5</v>
      </c>
      <c r="B7" s="5">
        <v>14</v>
      </c>
      <c r="C7" s="5"/>
    </row>
    <row r="8" spans="1:3" x14ac:dyDescent="0.25">
      <c r="A8" s="4" t="s">
        <v>6</v>
      </c>
    </row>
    <row r="9" spans="1:3" x14ac:dyDescent="0.25">
      <c r="A9" s="24">
        <v>43891</v>
      </c>
      <c r="B9" s="5">
        <v>14</v>
      </c>
      <c r="C9" s="5"/>
    </row>
    <row r="10" spans="1:3" x14ac:dyDescent="0.25">
      <c r="A10" s="4" t="s">
        <v>44</v>
      </c>
      <c r="B10" s="5">
        <v>14</v>
      </c>
      <c r="C10" s="5"/>
    </row>
    <row r="11" spans="1:3" x14ac:dyDescent="0.25">
      <c r="A11" s="3" t="s">
        <v>14</v>
      </c>
      <c r="B11" s="5">
        <v>14</v>
      </c>
      <c r="C11" s="5"/>
    </row>
    <row r="12" spans="1:3" x14ac:dyDescent="0.25">
      <c r="A12" s="3" t="s">
        <v>7</v>
      </c>
    </row>
    <row r="13" spans="1:3" x14ac:dyDescent="0.25">
      <c r="A13" s="4" t="s">
        <v>17</v>
      </c>
      <c r="B13" s="5">
        <v>14</v>
      </c>
      <c r="C13" s="5"/>
    </row>
    <row r="14" spans="1:3" x14ac:dyDescent="0.25">
      <c r="A14" s="4" t="s">
        <v>18</v>
      </c>
      <c r="B14" s="5">
        <v>14</v>
      </c>
      <c r="C14" s="5"/>
    </row>
    <row r="15" spans="1:3" x14ac:dyDescent="0.25">
      <c r="A15" s="4" t="s">
        <v>19</v>
      </c>
      <c r="B15" s="5">
        <v>14</v>
      </c>
      <c r="C15" s="5"/>
    </row>
    <row r="16" spans="1:3" x14ac:dyDescent="0.25">
      <c r="A16" s="3" t="s">
        <v>20</v>
      </c>
      <c r="B16" s="5">
        <v>14</v>
      </c>
      <c r="C16" s="5"/>
    </row>
    <row r="17" spans="1:3" x14ac:dyDescent="0.25">
      <c r="A17" s="3" t="s">
        <v>8</v>
      </c>
    </row>
    <row r="18" spans="1:3" x14ac:dyDescent="0.25">
      <c r="A18" s="4" t="s">
        <v>23</v>
      </c>
      <c r="B18" s="5">
        <v>14</v>
      </c>
      <c r="C18" s="5"/>
    </row>
    <row r="19" spans="1:3" x14ac:dyDescent="0.25">
      <c r="A19" s="4" t="s">
        <v>24</v>
      </c>
      <c r="B19" s="5">
        <v>14</v>
      </c>
      <c r="C19" s="5"/>
    </row>
    <row r="20" spans="1:3" x14ac:dyDescent="0.25">
      <c r="A20" s="4" t="s">
        <v>25</v>
      </c>
      <c r="B20" s="5">
        <v>14</v>
      </c>
      <c r="C20" s="5"/>
    </row>
    <row r="21" spans="1:3" x14ac:dyDescent="0.25">
      <c r="A21" s="3" t="s">
        <v>26</v>
      </c>
      <c r="B21" s="5">
        <v>14</v>
      </c>
      <c r="C21" s="5"/>
    </row>
    <row r="22" spans="1:3" x14ac:dyDescent="0.25">
      <c r="A22" s="3" t="s">
        <v>9</v>
      </c>
    </row>
    <row r="23" spans="1:3" x14ac:dyDescent="0.25">
      <c r="A23" s="4" t="s">
        <v>27</v>
      </c>
      <c r="B23" s="5">
        <v>14</v>
      </c>
      <c r="C23" s="5"/>
    </row>
    <row r="24" spans="1:3" x14ac:dyDescent="0.25">
      <c r="A24" s="4" t="s">
        <v>28</v>
      </c>
      <c r="B24" s="5">
        <v>14</v>
      </c>
      <c r="C24" s="5"/>
    </row>
    <row r="25" spans="1:3" x14ac:dyDescent="0.25">
      <c r="A25" s="4" t="s">
        <v>29</v>
      </c>
      <c r="B25" s="5">
        <v>14</v>
      </c>
      <c r="C25" s="5"/>
    </row>
    <row r="26" spans="1:3" x14ac:dyDescent="0.25">
      <c r="A26" s="3" t="s">
        <v>30</v>
      </c>
      <c r="B26" s="5">
        <v>14</v>
      </c>
      <c r="C26" s="5"/>
    </row>
    <row r="27" spans="1:3" x14ac:dyDescent="0.25">
      <c r="A27" s="2" t="s">
        <v>13</v>
      </c>
      <c r="B27" s="5">
        <v>14</v>
      </c>
      <c r="C27" s="5"/>
    </row>
    <row r="28" spans="1:3" x14ac:dyDescent="0.25">
      <c r="A28" s="2" t="s">
        <v>10</v>
      </c>
    </row>
    <row r="29" spans="1:3" x14ac:dyDescent="0.25">
      <c r="A29" s="3" t="s">
        <v>3</v>
      </c>
    </row>
    <row r="30" spans="1:3" x14ac:dyDescent="0.25">
      <c r="A30" s="4" t="s">
        <v>4</v>
      </c>
      <c r="B30" s="5">
        <v>14</v>
      </c>
      <c r="C30" s="5"/>
    </row>
    <row r="31" spans="1:3" x14ac:dyDescent="0.25">
      <c r="A31" s="4" t="s">
        <v>5</v>
      </c>
      <c r="B31" s="5">
        <v>14</v>
      </c>
      <c r="C31" s="5"/>
    </row>
    <row r="32" spans="1:3" x14ac:dyDescent="0.25">
      <c r="A32" s="4" t="s">
        <v>6</v>
      </c>
    </row>
    <row r="33" spans="1:3" x14ac:dyDescent="0.25">
      <c r="A33" s="24">
        <v>44256</v>
      </c>
      <c r="B33" s="5">
        <v>15</v>
      </c>
      <c r="C33" s="5">
        <v>1</v>
      </c>
    </row>
    <row r="34" spans="1:3" x14ac:dyDescent="0.25">
      <c r="A34" s="4" t="s">
        <v>44</v>
      </c>
      <c r="B34" s="5">
        <v>15</v>
      </c>
      <c r="C34" s="5">
        <v>1</v>
      </c>
    </row>
    <row r="35" spans="1:3" x14ac:dyDescent="0.25">
      <c r="A35" s="3" t="s">
        <v>14</v>
      </c>
      <c r="B35" s="5">
        <v>15</v>
      </c>
      <c r="C35" s="5">
        <v>1</v>
      </c>
    </row>
    <row r="36" spans="1:3" x14ac:dyDescent="0.25">
      <c r="A36" s="3" t="s">
        <v>7</v>
      </c>
    </row>
    <row r="37" spans="1:3" x14ac:dyDescent="0.25">
      <c r="A37" s="4" t="s">
        <v>17</v>
      </c>
      <c r="B37" s="5">
        <v>16</v>
      </c>
      <c r="C37" s="5">
        <v>1</v>
      </c>
    </row>
    <row r="38" spans="1:3" x14ac:dyDescent="0.25">
      <c r="A38" s="4" t="s">
        <v>18</v>
      </c>
      <c r="B38" s="5">
        <v>16</v>
      </c>
      <c r="C38" s="5"/>
    </row>
    <row r="39" spans="1:3" x14ac:dyDescent="0.25">
      <c r="A39" s="4" t="s">
        <v>19</v>
      </c>
      <c r="B39" s="5">
        <v>16</v>
      </c>
      <c r="C39" s="5"/>
    </row>
    <row r="40" spans="1:3" x14ac:dyDescent="0.25">
      <c r="A40" s="3" t="s">
        <v>20</v>
      </c>
      <c r="B40" s="5">
        <v>16</v>
      </c>
      <c r="C40" s="5">
        <v>1</v>
      </c>
    </row>
    <row r="41" spans="1:3" x14ac:dyDescent="0.25">
      <c r="A41" s="3" t="s">
        <v>8</v>
      </c>
    </row>
    <row r="42" spans="1:3" x14ac:dyDescent="0.25">
      <c r="A42" s="4" t="s">
        <v>23</v>
      </c>
      <c r="B42" s="5">
        <v>16</v>
      </c>
      <c r="C42" s="5"/>
    </row>
    <row r="43" spans="1:3" x14ac:dyDescent="0.25">
      <c r="A43" s="4" t="s">
        <v>24</v>
      </c>
      <c r="B43" s="5">
        <v>16</v>
      </c>
      <c r="C43" s="5"/>
    </row>
    <row r="44" spans="1:3" x14ac:dyDescent="0.25">
      <c r="A44" s="4" t="s">
        <v>25</v>
      </c>
      <c r="B44" s="5">
        <v>16</v>
      </c>
      <c r="C44" s="5"/>
    </row>
    <row r="45" spans="1:3" x14ac:dyDescent="0.25">
      <c r="A45" s="3" t="s">
        <v>26</v>
      </c>
      <c r="B45" s="5">
        <v>16</v>
      </c>
      <c r="C45" s="5"/>
    </row>
    <row r="46" spans="1:3" x14ac:dyDescent="0.25">
      <c r="A46" s="3" t="s">
        <v>9</v>
      </c>
    </row>
    <row r="47" spans="1:3" x14ac:dyDescent="0.25">
      <c r="A47" s="4" t="s">
        <v>27</v>
      </c>
      <c r="B47" s="5">
        <v>16</v>
      </c>
      <c r="C47" s="5"/>
    </row>
    <row r="48" spans="1:3" x14ac:dyDescent="0.25">
      <c r="A48" s="4" t="s">
        <v>28</v>
      </c>
      <c r="B48" s="5">
        <v>16</v>
      </c>
      <c r="C48" s="5"/>
    </row>
    <row r="49" spans="1:3" x14ac:dyDescent="0.25">
      <c r="A49" s="4" t="s">
        <v>29</v>
      </c>
      <c r="B49" s="5">
        <v>16</v>
      </c>
      <c r="C49" s="5"/>
    </row>
    <row r="50" spans="1:3" x14ac:dyDescent="0.25">
      <c r="A50" s="3" t="s">
        <v>30</v>
      </c>
      <c r="B50" s="5">
        <v>16</v>
      </c>
      <c r="C50" s="5"/>
    </row>
    <row r="51" spans="1:3" x14ac:dyDescent="0.25">
      <c r="A51" s="2" t="s">
        <v>16</v>
      </c>
      <c r="B51" s="5">
        <v>16</v>
      </c>
      <c r="C51" s="5">
        <v>2</v>
      </c>
    </row>
    <row r="52" spans="1:3" x14ac:dyDescent="0.25">
      <c r="A52" s="2" t="s">
        <v>11</v>
      </c>
    </row>
    <row r="53" spans="1:3" x14ac:dyDescent="0.25">
      <c r="A53" s="3" t="s">
        <v>3</v>
      </c>
    </row>
    <row r="54" spans="1:3" x14ac:dyDescent="0.25">
      <c r="A54" s="4" t="s">
        <v>4</v>
      </c>
      <c r="B54" s="5">
        <v>16</v>
      </c>
      <c r="C54" s="5"/>
    </row>
    <row r="55" spans="1:3" x14ac:dyDescent="0.25">
      <c r="A55" s="4" t="s">
        <v>5</v>
      </c>
      <c r="B55" s="5">
        <v>16</v>
      </c>
      <c r="C55" s="5"/>
    </row>
    <row r="56" spans="1:3" x14ac:dyDescent="0.25">
      <c r="A56" s="4" t="s">
        <v>6</v>
      </c>
    </row>
    <row r="57" spans="1:3" x14ac:dyDescent="0.25">
      <c r="A57" s="24">
        <v>44621</v>
      </c>
      <c r="B57" s="5">
        <v>16</v>
      </c>
      <c r="C57" s="5"/>
    </row>
    <row r="58" spans="1:3" x14ac:dyDescent="0.25">
      <c r="A58" s="4" t="s">
        <v>44</v>
      </c>
      <c r="B58" s="5">
        <v>16</v>
      </c>
      <c r="C58" s="5"/>
    </row>
    <row r="59" spans="1:3" x14ac:dyDescent="0.25">
      <c r="A59" s="3" t="s">
        <v>14</v>
      </c>
      <c r="B59" s="5">
        <v>16</v>
      </c>
      <c r="C59" s="5"/>
    </row>
    <row r="60" spans="1:3" x14ac:dyDescent="0.25">
      <c r="A60" s="3" t="s">
        <v>7</v>
      </c>
    </row>
    <row r="61" spans="1:3" x14ac:dyDescent="0.25">
      <c r="A61" s="4" t="s">
        <v>17</v>
      </c>
      <c r="B61" s="5">
        <v>16</v>
      </c>
      <c r="C61" s="5"/>
    </row>
    <row r="62" spans="1:3" x14ac:dyDescent="0.25">
      <c r="A62" s="4" t="s">
        <v>18</v>
      </c>
      <c r="B62" s="5">
        <v>16</v>
      </c>
      <c r="C62" s="5"/>
    </row>
    <row r="63" spans="1:3" x14ac:dyDescent="0.25">
      <c r="A63" s="4" t="s">
        <v>19</v>
      </c>
      <c r="B63" s="5">
        <v>16</v>
      </c>
      <c r="C63" s="5"/>
    </row>
    <row r="64" spans="1:3" x14ac:dyDescent="0.25">
      <c r="A64" s="3" t="s">
        <v>20</v>
      </c>
      <c r="B64" s="5">
        <v>16</v>
      </c>
      <c r="C64" s="5"/>
    </row>
    <row r="65" spans="1:3" x14ac:dyDescent="0.25">
      <c r="A65" s="3" t="s">
        <v>8</v>
      </c>
    </row>
    <row r="66" spans="1:3" x14ac:dyDescent="0.25">
      <c r="A66" s="4" t="s">
        <v>23</v>
      </c>
      <c r="B66" s="5">
        <v>16</v>
      </c>
      <c r="C66" s="5"/>
    </row>
    <row r="67" spans="1:3" x14ac:dyDescent="0.25">
      <c r="A67" s="4" t="s">
        <v>24</v>
      </c>
      <c r="B67" s="5">
        <v>16</v>
      </c>
      <c r="C67" s="5"/>
    </row>
    <row r="68" spans="1:3" x14ac:dyDescent="0.25">
      <c r="A68" s="4" t="s">
        <v>25</v>
      </c>
      <c r="B68" s="5">
        <v>16</v>
      </c>
      <c r="C68" s="5"/>
    </row>
    <row r="69" spans="1:3" x14ac:dyDescent="0.25">
      <c r="A69" s="3" t="s">
        <v>26</v>
      </c>
      <c r="B69" s="5">
        <v>16</v>
      </c>
      <c r="C69" s="5"/>
    </row>
    <row r="70" spans="1:3" x14ac:dyDescent="0.25">
      <c r="A70" s="3" t="s">
        <v>9</v>
      </c>
    </row>
    <row r="71" spans="1:3" x14ac:dyDescent="0.25">
      <c r="A71" s="4" t="s">
        <v>27</v>
      </c>
      <c r="B71" s="5">
        <v>16</v>
      </c>
      <c r="C71" s="5"/>
    </row>
    <row r="72" spans="1:3" x14ac:dyDescent="0.25">
      <c r="A72" s="4" t="s">
        <v>28</v>
      </c>
      <c r="B72" s="5">
        <v>16</v>
      </c>
      <c r="C72" s="5"/>
    </row>
    <row r="73" spans="1:3" x14ac:dyDescent="0.25">
      <c r="A73" s="4" t="s">
        <v>29</v>
      </c>
      <c r="B73" s="5">
        <v>16</v>
      </c>
      <c r="C73" s="5"/>
    </row>
    <row r="74" spans="1:3" x14ac:dyDescent="0.25">
      <c r="A74" s="3" t="s">
        <v>30</v>
      </c>
      <c r="B74" s="5">
        <v>16</v>
      </c>
      <c r="C74" s="5"/>
    </row>
    <row r="75" spans="1:3" x14ac:dyDescent="0.25">
      <c r="A75" s="2" t="s">
        <v>21</v>
      </c>
      <c r="B75" s="5">
        <v>16</v>
      </c>
      <c r="C75" s="5"/>
    </row>
    <row r="76" spans="1:3" x14ac:dyDescent="0.25">
      <c r="A76" s="2" t="s">
        <v>12</v>
      </c>
    </row>
    <row r="77" spans="1:3" x14ac:dyDescent="0.25">
      <c r="A77" s="3" t="s">
        <v>3</v>
      </c>
    </row>
    <row r="78" spans="1:3" x14ac:dyDescent="0.25">
      <c r="A78" s="4" t="s">
        <v>4</v>
      </c>
      <c r="B78" s="5">
        <v>16</v>
      </c>
      <c r="C78" s="5">
        <v>2</v>
      </c>
    </row>
    <row r="79" spans="1:3" x14ac:dyDescent="0.25">
      <c r="A79" s="4" t="s">
        <v>5</v>
      </c>
      <c r="B79" s="5">
        <v>16</v>
      </c>
      <c r="C79" s="5">
        <v>2</v>
      </c>
    </row>
    <row r="80" spans="1:3" x14ac:dyDescent="0.25">
      <c r="A80" s="4" t="s">
        <v>6</v>
      </c>
    </row>
    <row r="81" spans="1:3" x14ac:dyDescent="0.25">
      <c r="A81" s="24">
        <v>44986</v>
      </c>
      <c r="B81" s="5">
        <v>15</v>
      </c>
      <c r="C81" s="5">
        <v>2</v>
      </c>
    </row>
    <row r="82" spans="1:3" x14ac:dyDescent="0.25">
      <c r="A82" s="4" t="s">
        <v>44</v>
      </c>
      <c r="B82" s="5">
        <v>15</v>
      </c>
      <c r="C82" s="5">
        <v>2</v>
      </c>
    </row>
    <row r="83" spans="1:3" x14ac:dyDescent="0.25">
      <c r="A83" s="3" t="s">
        <v>14</v>
      </c>
      <c r="B83" s="5">
        <v>15</v>
      </c>
      <c r="C83" s="5">
        <v>6</v>
      </c>
    </row>
    <row r="84" spans="1:3" x14ac:dyDescent="0.25">
      <c r="A84" s="3" t="s">
        <v>7</v>
      </c>
    </row>
    <row r="85" spans="1:3" x14ac:dyDescent="0.25">
      <c r="A85" s="4" t="s">
        <v>17</v>
      </c>
      <c r="B85" s="5">
        <v>13</v>
      </c>
      <c r="C85" s="5">
        <v>2</v>
      </c>
    </row>
    <row r="86" spans="1:3" x14ac:dyDescent="0.25">
      <c r="A86" s="4" t="s">
        <v>18</v>
      </c>
      <c r="B86" s="5">
        <v>13</v>
      </c>
      <c r="C86" s="5">
        <v>3</v>
      </c>
    </row>
    <row r="87" spans="1:3" x14ac:dyDescent="0.25">
      <c r="A87" s="4" t="s">
        <v>19</v>
      </c>
      <c r="B87" s="5">
        <v>14</v>
      </c>
      <c r="C87" s="5">
        <v>2</v>
      </c>
    </row>
    <row r="88" spans="1:3" x14ac:dyDescent="0.25">
      <c r="A88" s="3" t="s">
        <v>20</v>
      </c>
      <c r="B88" s="5">
        <v>14</v>
      </c>
      <c r="C88" s="5">
        <v>7</v>
      </c>
    </row>
    <row r="89" spans="1:3" x14ac:dyDescent="0.25">
      <c r="A89" s="3" t="s">
        <v>8</v>
      </c>
    </row>
    <row r="90" spans="1:3" x14ac:dyDescent="0.25">
      <c r="A90" s="4" t="s">
        <v>23</v>
      </c>
      <c r="B90" s="5">
        <v>15</v>
      </c>
      <c r="C90" s="5">
        <v>7</v>
      </c>
    </row>
    <row r="91" spans="1:3" x14ac:dyDescent="0.25">
      <c r="A91" s="4" t="s">
        <v>24</v>
      </c>
      <c r="B91" s="5">
        <v>17</v>
      </c>
      <c r="C91" s="5">
        <v>8</v>
      </c>
    </row>
    <row r="92" spans="1:3" x14ac:dyDescent="0.25">
      <c r="A92" s="4" t="s">
        <v>25</v>
      </c>
      <c r="B92" s="5">
        <v>16</v>
      </c>
      <c r="C92" s="5">
        <v>2</v>
      </c>
    </row>
    <row r="93" spans="1:3" x14ac:dyDescent="0.25">
      <c r="A93" s="3" t="s">
        <v>26</v>
      </c>
      <c r="B93" s="5">
        <v>16</v>
      </c>
      <c r="C93" s="5">
        <v>17</v>
      </c>
    </row>
    <row r="94" spans="1:3" x14ac:dyDescent="0.25">
      <c r="A94" s="2" t="s">
        <v>22</v>
      </c>
      <c r="B94" s="5">
        <v>16</v>
      </c>
      <c r="C94" s="5">
        <v>30</v>
      </c>
    </row>
    <row r="95" spans="1:3" x14ac:dyDescent="0.25">
      <c r="A95" s="2" t="s">
        <v>1</v>
      </c>
      <c r="B95" s="5">
        <v>16</v>
      </c>
      <c r="C95" s="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30.140625" bestFit="1" customWidth="1"/>
    <col min="2" max="2" width="22.42578125" bestFit="1" customWidth="1"/>
    <col min="3" max="3" width="3.140625" bestFit="1" customWidth="1"/>
    <col min="4" max="4" width="12.5703125" bestFit="1" customWidth="1"/>
    <col min="5" max="5" width="18.42578125" bestFit="1" customWidth="1"/>
    <col min="6" max="6" width="31.28515625" bestFit="1" customWidth="1"/>
    <col min="7" max="7" width="23.42578125" bestFit="1" customWidth="1"/>
    <col min="8" max="8" width="31.28515625" bestFit="1" customWidth="1"/>
    <col min="9" max="9" width="27.42578125" bestFit="1" customWidth="1"/>
    <col min="10" max="10" width="23.42578125" bestFit="1" customWidth="1"/>
  </cols>
  <sheetData>
    <row r="3" spans="1:4" x14ac:dyDescent="0.25">
      <c r="A3" s="1" t="s">
        <v>51</v>
      </c>
      <c r="B3" s="1" t="s">
        <v>31</v>
      </c>
    </row>
    <row r="4" spans="1:4" x14ac:dyDescent="0.25">
      <c r="A4" s="1" t="s">
        <v>0</v>
      </c>
      <c r="B4" t="s">
        <v>34</v>
      </c>
      <c r="C4" t="s">
        <v>35</v>
      </c>
      <c r="D4" t="s">
        <v>1</v>
      </c>
    </row>
    <row r="5" spans="1:4" x14ac:dyDescent="0.25">
      <c r="A5" s="2" t="s">
        <v>32</v>
      </c>
      <c r="B5" s="5">
        <v>9.35</v>
      </c>
      <c r="C5" s="5"/>
      <c r="D5" s="5">
        <v>9.35</v>
      </c>
    </row>
    <row r="6" spans="1:4" x14ac:dyDescent="0.25">
      <c r="A6" s="2" t="s">
        <v>33</v>
      </c>
      <c r="B6" s="5">
        <v>12.5</v>
      </c>
      <c r="C6" s="5">
        <v>1</v>
      </c>
      <c r="D6" s="5">
        <v>11.615384615384615</v>
      </c>
    </row>
    <row r="7" spans="1:4" x14ac:dyDescent="0.25">
      <c r="A7" s="2" t="s">
        <v>1</v>
      </c>
      <c r="B7" s="5">
        <v>11.45</v>
      </c>
      <c r="C7" s="5">
        <v>1</v>
      </c>
      <c r="D7" s="5">
        <v>10.9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94AE-5FD7-462F-B0DC-04309B5A7DD1}">
  <dimension ref="A3:C8"/>
  <sheetViews>
    <sheetView workbookViewId="0">
      <selection activeCell="E8" sqref="E8"/>
    </sheetView>
  </sheetViews>
  <sheetFormatPr baseColWidth="10" defaultRowHeight="15" x14ac:dyDescent="0.25"/>
  <cols>
    <col min="1" max="1" width="17.5703125" bestFit="1" customWidth="1"/>
    <col min="2" max="2" width="16.42578125" bestFit="1" customWidth="1"/>
    <col min="3" max="3" width="20.140625" bestFit="1" customWidth="1"/>
  </cols>
  <sheetData>
    <row r="3" spans="1:3" x14ac:dyDescent="0.25">
      <c r="A3" s="1" t="s">
        <v>0</v>
      </c>
      <c r="B3" t="s">
        <v>45</v>
      </c>
      <c r="C3" t="s">
        <v>46</v>
      </c>
    </row>
    <row r="4" spans="1:3" x14ac:dyDescent="0.25">
      <c r="A4" s="2" t="s">
        <v>2</v>
      </c>
      <c r="B4" s="5"/>
      <c r="C4" s="25">
        <v>0</v>
      </c>
    </row>
    <row r="5" spans="1:3" x14ac:dyDescent="0.25">
      <c r="A5" s="2" t="s">
        <v>10</v>
      </c>
      <c r="B5" s="5"/>
      <c r="C5" s="25">
        <v>0</v>
      </c>
    </row>
    <row r="6" spans="1:3" x14ac:dyDescent="0.25">
      <c r="A6" s="2" t="s">
        <v>11</v>
      </c>
      <c r="B6" s="5"/>
      <c r="C6" s="25">
        <v>0</v>
      </c>
    </row>
    <row r="7" spans="1:3" x14ac:dyDescent="0.25">
      <c r="A7" s="2" t="s">
        <v>12</v>
      </c>
      <c r="B7" s="5">
        <v>30</v>
      </c>
      <c r="C7" s="25">
        <v>13</v>
      </c>
    </row>
    <row r="8" spans="1:3" x14ac:dyDescent="0.25">
      <c r="A8" s="2" t="s">
        <v>1</v>
      </c>
      <c r="B8" s="5">
        <v>30</v>
      </c>
      <c r="C8" s="25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3A97-C54A-4946-9E6E-73DA0AB654D7}">
  <dimension ref="A3:D6"/>
  <sheetViews>
    <sheetView workbookViewId="0">
      <selection activeCell="B9" sqref="B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0.42578125" bestFit="1" customWidth="1"/>
    <col min="4" max="5" width="12.5703125" bestFit="1" customWidth="1"/>
    <col min="6" max="6" width="9.7109375" bestFit="1" customWidth="1"/>
    <col min="7" max="7" width="16.42578125" bestFit="1" customWidth="1"/>
    <col min="8" max="8" width="17" bestFit="1" customWidth="1"/>
  </cols>
  <sheetData>
    <row r="3" spans="1:4" x14ac:dyDescent="0.25">
      <c r="A3" s="1" t="s">
        <v>45</v>
      </c>
      <c r="B3" s="1" t="s">
        <v>31</v>
      </c>
    </row>
    <row r="4" spans="1:4" x14ac:dyDescent="0.25">
      <c r="A4" s="1" t="s">
        <v>0</v>
      </c>
      <c r="B4" t="s">
        <v>47</v>
      </c>
      <c r="C4" t="s">
        <v>48</v>
      </c>
      <c r="D4" t="s">
        <v>1</v>
      </c>
    </row>
    <row r="5" spans="1:4" x14ac:dyDescent="0.25">
      <c r="A5" s="2" t="s">
        <v>12</v>
      </c>
      <c r="B5" s="5">
        <v>12</v>
      </c>
      <c r="C5" s="5">
        <v>18</v>
      </c>
      <c r="D5" s="5">
        <v>30</v>
      </c>
    </row>
    <row r="6" spans="1:4" x14ac:dyDescent="0.25">
      <c r="A6" s="2" t="s">
        <v>1</v>
      </c>
      <c r="B6" s="5">
        <v>12</v>
      </c>
      <c r="C6" s="5">
        <v>18</v>
      </c>
      <c r="D6" s="5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b 2 a 7 2 8 a - a d 8 3 - 4 c 6 5 - 8 f b 9 - b a e f 0 f 9 6 2 1 8 0 " > < C u s t o m C o n t e n t > < ! [ C D A T A [ < ? x m l   v e r s i o n = " 1 . 0 "   e n c o d i n g = " u t f - 1 6 " ? > < S e t t i n g s > < C a l c u l a t e d F i e l d s > < i t e m > < M e a s u r e N a m e > E m p C o u n t < / M e a s u r e N a m e > < D i s p l a y N a m e > E m p C o u n t 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 S e p a r a t i o n s < / M e a s u r e N a m e > < D i s p l a y N a m e > S e p a r a t i o n s < / D i s p l a y N a m e > < V i s i b l e > T r u e < / V i s i b l e > < / i t e m > < i t e m > < M e a s u r e N a m e > A v g   T e n u r e   M o n t h s < / M e a s u r e N a m e > < D i s p l a y N a m e > A v g   T e n u r e   M o n t h s < / D i s p l a y N a m e > < V i s i b l e > F a l s e < / V i s i b l e > < / i t e m > < i t e m > < M e a s u r e N a m e > T O   % < / M e a s u r e N a m e > < D i s p l a y N a m e > T O 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5 b 8 0 a 2 5 - e 9 4 1 - 4 a 1 6 - 9 1 5 f - 9 f a b 8 a 9 e 4 1 b 3 " > < C u s t o m C o n t e n t > < ! [ C D A T A [ < ? x m l   v e r s i o n = " 1 . 0 "   e n c o d i n g = " u t f - 1 6 " ? > < S e t t i n g s > < C a l c u l a t e d F i e l d s > < i t e m > < M e a s u r e N a m e > E m p C o u n t < / M e a s u r e N a m e > < D i s p l a y N a m e > E m p C o u n t 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 A v g   T e n u r e   M o n t h s < / M e a s u r e N a m e > < D i s p l a y N a m e > A v g   T e n u r e   M o n t h s < / D i s p l a y N a m e > < V i s i b l e > F a l s e < / V i s i b l e > < / i t e m > < i t e m > < M e a s u r e N a m e > T O   % < / M e a s u r e N a m e > < D i s p l a y N a m e > T O 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c b d 3 1 2 9 - 9 2 1 6 - 4 c d 8 - b 7 d 3 - 0 4 5 2 c 5 5 7 1 3 0 b " > < C u s t o m C o n t e n t > < ! [ C D A T A [ < ? x m l   v e r s i o n = " 1 . 0 "   e n c o d i n g = " u t f - 1 6 " ? > < S e t t i n g s > < C a l c u l a t e d F i e l d s > < i t e m > < M e a s u r e N a m e > E m p C o u n t < / M e a s u r e N a m e > < D i s p l a y N a m e > E m p C o u n t 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 A v g   T e n u r e   M o n t h s < / M e a s u r e N a m e > < D i s p l a y N a m e > A v g   T e n u r e   M o n t h s < / D i s p l a y N a m e > < V i s i b l e > F a l s e < / V i s i b l e > < / i t e m > < i t e m > < M e a s u r e N a m e > T O   % < / M e a s u r e N a m e > < D i s p l a y N a m e > T O 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7 6 d 9 d c 5 - 7 5 f e - 4 d 5 8 - a 4 6 b - 9 9 3 1 e b 3 9 9 0 6 1 " > < C u s t o m C o n t e n t > < ! [ C D A T A [ < ? x m l   v e r s i o n = " 1 . 0 "   e n c o d i n g = " u t f - 1 6 " ? > < S e t t i n g s > < C a l c u l a t e d F i e l d s > < i t e m > < M e a s u r e N a m e > E m p C o u n t < / M e a s u r e N a m e > < D i s p l a y N a m e > E m p C o u n t 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 S e p a r a t i o n s < / M e a s u r e N a m e > < D i s p l a y N a m e > S e p a r a t i o n s < / D i s p l a y N a m e > < V i s i b l e > T r u e < / V i s i b l e > < / i t e m > < i t e m > < M e a s u r e N a m e > A v g   T e n u r e   M o n t h s < / M e a s u r e N a m e > < D i s p l a y N a m e > A v g   T e n u r e   M o n t h s < / D i s p l a y N a m e > < V i s i b l e > F a l s e < / V i s i b l e > < / i t e m > < i t e m > < M e a s u r e N a m e > T O   % < / M e a s u r e N a m e > < D i s p l a y N a m e > T O 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2 b e f 3 e a - 4 f 0 6 - 4 8 c 2 - b f 8 5 - 3 2 f f e c 1 f 9 1 1 4 " > < C u s t o m C o n t e n t > < ! [ C D A T A [ < ? x m l   v e r s i o n = " 1 . 0 "   e n c o d i n g = " u t f - 1 6 " ? > < S e t t i n g s > < C a l c u l a t e d F i e l d s > < i t e m > < M e a s u r e N a m e > E m p C o u n t < / M e a s u r e N a m e > < D i s p l a y N a m e > E m p C o u n t 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 A v g   T e n u r e   M o n t h s < / M e a s u r e N a m e > < D i s p l a y N a m e > A v g   T e n u r e   M o n t h s < / D i s p l a y N a m e > < V i s i b l e > F a l s e < / V i s i b l e > < / i t e m > < i t e m > < M e a s u r e N a m e > T O   % < / M e a s u r e N a m e > < D i s p l a y N a m e > T O 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 2 0 2 3 - 0 9 - 1 7 T 1 7 : 1 3 : 2 5 . 2 0 4 1 5 8 5 - 0 3 : 0 0 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d c 3 a 4 f 3 - 9 0 a 6 - 4 2 4 e - a 3 9 4 - 0 b e e 6 1 e 9 9 6 2 1 " > < C u s t o m C o n t e n t > < ! [ C D A T A [ < ? x m l   v e r s i o n = " 1 . 0 "   e n c o d i n g = " u t f - 1 6 " ? > < S e t t i n g s > < C a l c u l a t e d F i e l d s > < i t e m > < M e a s u r e N a m e > E m p C o u n t < / M e a s u r e N a m e > < D i s p l a y N a m e > E m p C o u n t 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 A v g   T e n u r e   M o n t h s < / M e a s u r e N a m e > < D i s p l a y N a m e > A v g   T e n u r e   M o n t h s < / D i s p l a y N a m e > < V i s i b l e > T r u e < / V i s i b l e > < / i t e m > < i t e m > < M e a s u r e N a m e > T O   % < / M e a s u r e N a m e > < D i s p l a y N a m e > T O 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d a d 4 7 e 2 - f 6 7 4 - 4 6 f c - 8 7 e 9 - 6 d 0 3 3 d c c 7 8 d 0 " > < C u s t o m C o n t e n t > < ! [ C D A T A [ < ? x m l   v e r s i o n = " 1 . 0 "   e n c o d i n g = " u t f - 1 6 " ? > < S e t t i n g s > < C a l c u l a t e d F i e l d s > < i t e m > < M e a s u r e N a m e > E m p C o u n t < / M e a s u r e N a m e > < D i s p l a y N a m e > E m p C o u n t 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 A v g   T e n u r e   M o n t h s < / M e a s u r e N a m e > < D i s p l a y N a m e > A v g   T e n u r e  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D a t a M a s h u p   s q m i d = " c 8 d 8 2 5 1 2 - 2 7 1 1 - 4 d 5 8 - b b b e - 8 8 2 9 5 6 9 d 3 1 3 3 "   x m l n s = " h t t p : / / s c h e m a s . m i c r o s o f t . c o m / D a t a M a s h u p " > A A A A A B g H A A B Q S w M E F A A C A A g A y l 4 z V 2 E G S 3 q l A A A A 9 w A A A B I A H A B D b 2 5 m a W c v U G F j a 2 F n Z S 5 4 b W w g o h g A K K A U A A A A A A A A A A A A A A A A A A A A A A A A A A A A h Y + x C s I w G I R 3 w X c o 2 Z u k c S t / U 8 T V g i i I a 2 h D G 0 w T a V L T d 3 P w k X w F W 7 T q 5 n h 3 H 9 z d 4 3 a H f G h 1 d J W d U 9 Z k K M E U R c 4 L U w l t j c y Q s S j n y w X s R H k W t Y x G 2 r h 0 c F W G G u 8 v K S E h B B x W 2 H Y 1 Y Z Q m 5 F R s D 2 U j W 4 E + s P o P x 8 p M t a V E H I 6 v N Z z h h F H M G M M U y G x C o c w X Y O P g K f 0 x Y d N r 3 3 e S S x e v 9 0 B m C e T 9 g T 8 B U E s D B B Q A A g A I A M p e M 1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K X j N X x G n p C B o E A A D o D g A A E w A c A E Z v c m 1 1 b G F z L 1 N l Y 3 R p b 2 4 x L m 0 g o h g A K K A U A A A A A A A A A A A A A A A A A A A A A A A A A A A A t V Z d b 9 s 2 F H 0 P 0 P 9 A u C 8 2 I B g i K S v 2 u g x I k 7 Y J h n a B 4 2 4 P j j H Q 1 o 0 t R C J d S m q T B f n v I y 3 H k i 5 l J x 0 w v 1 g 4 u j r 3 3 E 8 y g 0 U e K 0 m u y 3 / 6 7 u g o W w k N E X n b u R i T c 5 G L D j k h C e R v j o j 5 / a H j J U i D f L h f Q N L / S + m 7 u V J 3 3 Y 9 x A v 0 z J X O Q e d b t n P 1 y 8 z U D n d 2 I Z Z H l N + e Q 3 e V q f X M u s t V c C R 2 R i / G N L O C 7 6 t 8 n 2 X 2 n 5 x F Z J I l H c l 1 A z y t d 7 Q T 8 f b 0 C y K 2 M 0 v v j 9 D K H 9 G S n z / s 9 l t F J p 7 S a P U 0 t O N u R f J A L M Y d / R K Q y s t Y q V d 9 j 8 2 j Z J m J u R F 9 Z L I c L E J E R 3 M V e P T L d W p w m y f V C J E J n J 1 b m r N I 5 i d e K L E Q 6 j 4 2 X i n m i h c x u l U 7 P V F K k c v K w B s u / R 5 D 3 + N g x f s F 4 z I 0 l i c z z k 0 c e O x / S 9 e W 5 Q S 9 l H g Z 9 y 7 K B P 4 E 0 g p + t c 7 j P N / D p E l z b j 1 e O 3 Q R 0 W n c n 5 M M G j 7 M v 8 O M i 1 u B 8 8 f 4 r G c P S N I n z x p p v u Z D j K / F g n 1 u 9 j 0 F k L W Q m g E 9 a F e u W b 2 R h / T x k r p / y 3 W f T f 6 u W t + 9 F Z C W i N 0 9 V A c s C i Y x 8 K + J c R K L W H m M w B Y L S w F a v W W u v C r F G d 2 U a S U m R x K b I g o i l h q V 5 q D h P o 6 g k 7 L a 5 9 o g l S I U E u Y j F Z 8 g 2 w k E s V u R P k R T Q P 4 9 N x 0 B 3 W i V k 5 n G / V / k f Q 6 R M c y g S S z O E e a M p 6 7 7 3 6 D Q C t g x C P 3 v + U q R z 0 P 2 x K m T U n W J 9 M 4 / Q 3 r Z e c m N 5 I L d 0 f 3 J b h N s M 4 2 y 0 V W 5 h l p h U 6 V x D y y S O Q Y q 0 5 q d F k x 2 / e t Q t X g 8 1 D N s f 1 E G J H u r d N h 8 a l I 5 M B K g v L a g P x M Q s + X Y s d 0 u k W h v b T V H u h v o 6 a K y A x t T X B 7 0 5 w v W p b Q 5 q W y 9 X A / m 0 Z 4 n S F 7 d o a 3 Z s E f F i 2 + 3 R m v j q x S t b i e 7 v J a T b S m g L u V n l m l t z c h q f t 3 G S 6 2 a F r y E x h / J Y / X i p i e j z k H a n m z L P D A U 9 p k F I l C Z 1 a D g I E D R k 3 G 9 C j D J / i K F B g D 5 k 4 Q h z s Z E f M g y F H E H c Z w G i 5 5 w F v g M N X C t M b 6 C h a z V C Y Q d + 4 C N o E P A B h t g x Y q d 8 Q E M s 3 o m a 0 + M Q Q Q N O k S r K O A 6 H m p x i h 8 z H a a Y j H D M d D Z 2 C O U Q 0 5 J i I h j j H w 1 G I k B H l u G V 8 n / k O 5 J D 7 x 5 i K + k N X F R 8 g q 4 D y k Q M d 4 / Y z E E V c A X N a J u C B 8 y E P c C U M 5 P Q H D 5 0 k 8 6 E T Y 8 C C o G d u S Z G Z M r t F Z u T X 3 8 h b u 0 O 6 z G f c H I C + P Q Q 3 F n s M 6 E s G z B r 0 n I 1 k Z z 6 K F 7 E 9 q l + 4 T e B l U u 7 f 3 S G v n j d F f O v k K V + Z e 3 3 n a t I h k G R g z o V J Z 8 9 y Z q 9 d z u 3 C t x u y I a q 6 6 b 1 w A N I D J y A S + R O n H 5 b z P x 6 H 6 K b a e h Q e W v b s F b e a R r 7 a 0 m 3 C Z o f v M / y / 3 W c 2 W T c 5 f W U w / C e u a H w T i R V e l s 3 I f 3 M U y 9 e 5 e f c v U E s B A i 0 A F A A C A A g A y l 4 z V 2 E G S 3 q l A A A A 9 w A A A B I A A A A A A A A A A A A A A A A A A A A A A E N v b m Z p Z y 9 Q Y W N r Y W d l L n h t b F B L A Q I t A B Q A A g A I A M p e M 1 d T c j g s m w A A A O E A A A A T A A A A A A A A A A A A A A A A A P E A A A B b Q 2 9 u d G V u d F 9 U e X B l c 1 0 u e G 1 s U E s B A i 0 A F A A C A A g A y l 4 z V 8 R p 6 Q g a B A A A 6 A 4 A A B M A A A A A A A A A A A A A A A A A 2 Q E A A E Z v c m 1 1 b G F z L 1 N l Y 3 R p b 2 4 x L m 1 Q S w U G A A A A A A M A A w D C A A A A Q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o A A A A A A A A I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F I l M j B E Y X R h P C 9 J d G V t U G F 0 a D 4 8 L 0 l 0 Z W 1 M b 2 N h d G l v b j 4 8 U 3 R h Y m x l R W 5 0 c m l l c z 4 8 R W 5 0 c n k g V H l w Z T 0 i T m F 2 a W d h d G l v b l N 0 Z X B O Y W 1 l I i B W Y W x 1 Z T 0 i c 0 5 h d m V n Y W N p w 7 N u I i A v P j x F b n R y e S B U e X B l P S J G a W x s Q 2 9 s d W 1 u V H l w Z X M i I F Z h b H V l P S J z Q 1 F N R 0 F 3 W U p C Z 1 l K Q m d Z R E J R T T 0 i I C 8 + P E V u d H J 5 I F R 5 c G U 9 I k Z p b G x F b m F i b G V k I i B W Y W x 1 Z T 0 i b D A i I C 8 + P E V u d H J 5 I F R 5 c G U 9 I k Z p b G x M Y X N 0 V X B k Y X R l Z C I g V m F s d W U 9 I m Q y M D I z L T A 5 L T E 5 V D E 0 O j U 0 O j E 4 L j A 4 N T Q 0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c x M i I g L z 4 8 R W 5 0 c n k g V H l w Z T 0 i R m l s b F N 0 Y X R 1 c y I g V m F s d W U 9 I n N D b 2 1 w b G V 0 Z S I g L z 4 8 R W 5 0 c n k g V H l w Z T 0 i S X N Q c m l 2 Y X R l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S I E R h d G E v V G l w b y B j Y W 1 i a W F k b y 5 7 R G F 0 Z S w w f S Z x d W 9 0 O y w m c X V v d D t T Z W N 0 a W 9 u M S 9 I U i B E Y X R h L 1 R p c G 8 g Y 2 F t Y m l h Z G 8 u e 0 V t c E l E L D F 9 J n F 1 b 3 Q 7 L C Z x d W 9 0 O 1 N l Y 3 R p b 2 4 x L 0 h S I E R h d G E v V G l w b y B j Y W 1 i a W F k b y 5 7 R 2 V u Z G V y L D J 9 J n F 1 b 3 Q 7 L C Z x d W 9 0 O 1 N l Y 3 R p b 2 4 x L 0 h S I E R h d G E v V G l w b y B j Y W 1 i a W F k b y 5 7 Q W d l L D N 9 J n F 1 b 3 Q 7 L C Z x d W 9 0 O 1 N l Y 3 R p b 2 4 x L 0 h S I E R h d G E v V G l w b y B j Y W 1 i a W F k b z I u e 1 B l c n N v b m F s a X p h Z G 8 s M T R 9 J n F 1 b 3 Q 7 L C Z x d W 9 0 O 1 N l Y 3 R p b 2 4 x L 0 h S I E R h d G E v V G l w b y B j Y W 1 i a W F k b z E u e 1 R l c m 1 E Y X R l L D V 9 J n F 1 b 3 Q 7 L C Z x d W 9 0 O 1 N l Y 3 R p b 2 4 x L 0 h S I E R h d G E v V G l w b y B j Y W 1 i a W F k b y 5 7 a X N O Z X d I a X J l L D Z 9 J n F 1 b 3 Q 7 L C Z x d W 9 0 O 1 N l Y 3 R p b 2 4 x L 0 h S I E R h d G E v V G l w b y B j Y W 1 i a W F k b y 5 7 Q l U g U m V n a W 9 u L D d 9 J n F 1 b 3 Q 7 L C Z x d W 9 0 O 1 N l Y 3 R p b 2 4 x L 0 h S I E R h d G E v V G l w b y B j Y W 1 i a W F k b z E u e 0 h p c m V E Y X R l L D h 9 J n F 1 b 3 Q 7 L C Z x d W 9 0 O 1 N l Y 3 R p b 2 4 x L 0 h S I E R h d G E v V G l w b y B j Y W 1 i a W F k b y 5 7 V G V y b V J l Y X N v b i w x M H 0 m c X V v d D s s J n F 1 b 3 Q 7 U 2 V j d G l v b j E v S F I g R G F 0 Y S 9 U a X B v I G N h b W J p Y W R v L n t B Z 2 V H c m 9 1 c C w x M X 0 m c X V v d D s s J n F 1 b 3 Q 7 U 2 V j d G l v b j E v S F I g R G F 0 Y S 9 U a X B v I G N h b W J p Y W R v L n t U Z W 5 1 c m V E Y X l z L D E y f S Z x d W 9 0 O y w m c X V v d D t T Z W N 0 a W 9 u M S 9 I U i B E Y X R h L 1 J l Z G 9 u Z G V v I G l u c 2 V y d G F k b y 5 7 U m V k b 2 5 k Z W F y L D E 1 f S Z x d W 9 0 O y w m c X V v d D t T Z W N 0 a W 9 u M S 9 I U i B E Y X R h L 1 R p c G 8 g Y 2 F t Y m l h Z G 8 u e 0 J h Z E h p c m V z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S F I g R G F 0 Y S 9 U a X B v I G N h b W J p Y W R v L n t E Y X R l L D B 9 J n F 1 b 3 Q 7 L C Z x d W 9 0 O 1 N l Y 3 R p b 2 4 x L 0 h S I E R h d G E v V G l w b y B j Y W 1 i a W F k b y 5 7 R W 1 w S U Q s M X 0 m c X V v d D s s J n F 1 b 3 Q 7 U 2 V j d G l v b j E v S F I g R G F 0 Y S 9 U a X B v I G N h b W J p Y W R v L n t H Z W 5 k Z X I s M n 0 m c X V v d D s s J n F 1 b 3 Q 7 U 2 V j d G l v b j E v S F I g R G F 0 Y S 9 U a X B v I G N h b W J p Y W R v L n t B Z 2 U s M 3 0 m c X V v d D s s J n F 1 b 3 Q 7 U 2 V j d G l v b j E v S F I g R G F 0 Y S 9 U a X B v I G N h b W J p Y W R v M i 5 7 U G V y c 2 9 u Y W x p e m F k b y w x N H 0 m c X V v d D s s J n F 1 b 3 Q 7 U 2 V j d G l v b j E v S F I g R G F 0 Y S 9 U a X B v I G N h b W J p Y W R v M S 5 7 V G V y b U R h d G U s N X 0 m c X V v d D s s J n F 1 b 3 Q 7 U 2 V j d G l v b j E v S F I g R G F 0 Y S 9 U a X B v I G N h b W J p Y W R v L n t p c 0 5 l d 0 h p c m U s N n 0 m c X V v d D s s J n F 1 b 3 Q 7 U 2 V j d G l v b j E v S F I g R G F 0 Y S 9 U a X B v I G N h b W J p Y W R v L n t C V S B S Z W d p b 2 4 s N 3 0 m c X V v d D s s J n F 1 b 3 Q 7 U 2 V j d G l v b j E v S F I g R G F 0 Y S 9 U a X B v I G N h b W J p Y W R v M S 5 7 S G l y Z U R h d G U s O H 0 m c X V v d D s s J n F 1 b 3 Q 7 U 2 V j d G l v b j E v S F I g R G F 0 Y S 9 U a X B v I G N h b W J p Y W R v L n t U Z X J t U m V h c 2 9 u L D E w f S Z x d W 9 0 O y w m c X V v d D t T Z W N 0 a W 9 u M S 9 I U i B E Y X R h L 1 R p c G 8 g Y 2 F t Y m l h Z G 8 u e 0 F n Z U d y b 3 V w L D E x f S Z x d W 9 0 O y w m c X V v d D t T Z W N 0 a W 9 u M S 9 I U i B E Y X R h L 1 R p c G 8 g Y 2 F t Y m l h Z G 8 u e 1 R l b n V y Z U R h e X M s M T J 9 J n F 1 b 3 Q 7 L C Z x d W 9 0 O 1 N l Y 3 R p b 2 4 x L 0 h S I E R h d G E v U m V k b 2 5 k Z W 8 g a W 5 z Z X J 0 Y W R v L n t S Z W R v b m R l Y X I s M T V 9 J n F 1 b 3 Q 7 L C Z x d W 9 0 O 1 N l Y 3 R p b 2 4 x L 0 h S I E R h d G E v V G l w b y B j Y W 1 i a W F k b y 5 7 Q m F k S G l y Z X M s M T R 9 J n F 1 b 3 Q 7 X S w m c X V v d D t S Z W x h d G l v b n N o a X B J b m Z v J n F 1 b 3 Q 7 O l t d f S I g L z 4 8 R W 5 0 c n k g V H l w Z T 0 i U X V l c n l J R C I g V m F s d W U 9 I n N i N 2 Y x M z Y x Y S 0 w Z G R m L T Q w M T E t O D M 4 N y 1 k N j M 1 Z G J l M z Q z N z Y i I C 8 + P E V u d H J 5 I F R 5 c G U 9 I k Z p b G x D b 2 x 1 b W 5 O Y W 1 l c y I g V m F s d W U 9 I n N b J n F 1 b 3 Q 7 R G F 0 Z S Z x d W 9 0 O y w m c X V v d D t F b X B J R C Z x d W 9 0 O y w m c X V v d D t H Z W 5 k Z X I m c X V v d D s s J n F 1 b 3 Q 7 Q W d l J n F 1 b 3 Q 7 L C Z x d W 9 0 O 0 Z Q J n F 1 b 3 Q 7 L C Z x d W 9 0 O 1 R l c m 1 E Y X R l J n F 1 b 3 Q 7 L C Z x d W 9 0 O 2 l z T m V 3 S G l y Z S Z x d W 9 0 O y w m c X V v d D t C V S B S Z W d p b 2 4 m c X V v d D s s J n F 1 b 3 Q 7 S G l y Z U R h d G U m c X V v d D s s J n F 1 b 3 Q 7 V G V y b V J l Y X N v b i Z x d W 9 0 O y w m c X V v d D t B Z 2 V H c m 9 1 c C Z x d W 9 0 O y w m c X V v d D t U Z W 5 1 c m V E Y X l z J n F 1 b 3 Q 7 L C Z x d W 9 0 O 1 R l b n V y Z U 1 v b n R o c y Z x d W 9 0 O y w m c X V v d D t C Y W R I a X J l c y Z x d W 9 0 O 1 0 i I C 8 + P E V u d H J 5 I F R 5 c G U 9 I l B p d m 9 0 T 2 J q Z W N 0 T m F t Z S I g V m F s d W U 9 I n N B Y 3 R p d m 9 z I U F j d G l 2 Z X M i I C 8 + P E V u d H J 5 I F R 5 c G U 9 I k Z p b G x U b 0 R h d G F N b 2 R l b E V u Y W J s Z W Q i I F Z h b H V l P S J s M S I g L z 4 8 R W 5 0 c n k g V H l w Z T 0 i R m l s b E 9 i a m V j d F R 5 c G U i I F Z h b H V l P S J z U G l 2 b 3 R U Y W J s Z S I g L z 4 8 L 1 N 0 Y W J s Z U V u d H J p Z X M + P C 9 J d G V t P j x J d G V t P j x J d G V t T G 9 j Y X R p b 2 4 + P E l 0 Z W 1 U e X B l P k Z v c m 1 1 b G E 8 L 0 l 0 Z W 1 U e X B l P j x J d G V t U G F 0 a D 5 T Z W N 0 a W 9 u M S 9 I U i U y M E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0 h S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R h d G E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S J T I w R G F 0 Y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S 9 S Z W R v b m R l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R h d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S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0 N v b H V t b m F z J T I w Y 2 9 u J T I w b m 9 t Y n J l J T I w Y 2 F t Y m l h Z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O E 8 Y v G y p D p 7 4 5 / 8 Y D X o 8 A A A A A A g A A A A A A E G Y A A A A B A A A g A A A A 9 f 1 A C s c g 1 6 8 p 2 5 3 j j 9 L C Y g N 8 S + L K a K p H h R o P x b j v 9 8 M A A A A A D o A A A A A C A A A g A A A A w y / 1 N j y C j H D V s W M O b f V k P v y x a K t Y 0 E V g 4 3 n Y x u C Z y u F Q A A A A u Z O C e Q H u f o / T v 5 r z V i q F G t 0 g A 4 b U s d 8 b 5 3 Q N e V P 3 Q w f P U w Z w A K X r H Y B w Q 1 2 h E 7 7 C g v H o S m S R E + E W G p 6 p s D + N o N V z E y Y u z z 6 M H A K Y S 6 n H 0 m h A A A A A l x s d k R R i B e 2 x T 5 T 7 n Z k u 2 Y t k q G C 9 4 y 9 U R x m t t A B 7 M M I C 8 N C T V B 4 c Z B j e W 0 m T 2 w s 5 r v O m b 8 h p 1 + n 3 I S v N D E w v P Q = = < / D a t a M a s h u p > 
</file>

<file path=customXml/itemProps1.xml><?xml version="1.0" encoding="utf-8"?>
<ds:datastoreItem xmlns:ds="http://schemas.openxmlformats.org/officeDocument/2006/customXml" ds:itemID="{FFD6DFC7-D969-40C3-ADB0-CDDCAF1162E1}">
  <ds:schemaRefs/>
</ds:datastoreItem>
</file>

<file path=customXml/itemProps10.xml><?xml version="1.0" encoding="utf-8"?>
<ds:datastoreItem xmlns:ds="http://schemas.openxmlformats.org/officeDocument/2006/customXml" ds:itemID="{AC68B242-6CF4-4221-BEE3-DB88DB47E541}">
  <ds:schemaRefs/>
</ds:datastoreItem>
</file>

<file path=customXml/itemProps11.xml><?xml version="1.0" encoding="utf-8"?>
<ds:datastoreItem xmlns:ds="http://schemas.openxmlformats.org/officeDocument/2006/customXml" ds:itemID="{11866EEB-522D-474B-AED2-82C88723D91E}">
  <ds:schemaRefs/>
</ds:datastoreItem>
</file>

<file path=customXml/itemProps12.xml><?xml version="1.0" encoding="utf-8"?>
<ds:datastoreItem xmlns:ds="http://schemas.openxmlformats.org/officeDocument/2006/customXml" ds:itemID="{B9A36CA8-8E88-40C1-9697-8FBD3F9DEE8A}">
  <ds:schemaRefs/>
</ds:datastoreItem>
</file>

<file path=customXml/itemProps13.xml><?xml version="1.0" encoding="utf-8"?>
<ds:datastoreItem xmlns:ds="http://schemas.openxmlformats.org/officeDocument/2006/customXml" ds:itemID="{7A03C84D-88B5-409A-93D4-7C2D2D4B8CF5}">
  <ds:schemaRefs/>
</ds:datastoreItem>
</file>

<file path=customXml/itemProps2.xml><?xml version="1.0" encoding="utf-8"?>
<ds:datastoreItem xmlns:ds="http://schemas.openxmlformats.org/officeDocument/2006/customXml" ds:itemID="{6DEB26CB-25C6-4177-BA65-93CEE933E258}">
  <ds:schemaRefs/>
</ds:datastoreItem>
</file>

<file path=customXml/itemProps3.xml><?xml version="1.0" encoding="utf-8"?>
<ds:datastoreItem xmlns:ds="http://schemas.openxmlformats.org/officeDocument/2006/customXml" ds:itemID="{6C9CB79F-9FC5-408A-9A5E-152CAF2EF3FA}">
  <ds:schemaRefs/>
</ds:datastoreItem>
</file>

<file path=customXml/itemProps4.xml><?xml version="1.0" encoding="utf-8"?>
<ds:datastoreItem xmlns:ds="http://schemas.openxmlformats.org/officeDocument/2006/customXml" ds:itemID="{6EFF5E74-2FF8-4297-B62E-7F9C81665D34}">
  <ds:schemaRefs/>
</ds:datastoreItem>
</file>

<file path=customXml/itemProps5.xml><?xml version="1.0" encoding="utf-8"?>
<ds:datastoreItem xmlns:ds="http://schemas.openxmlformats.org/officeDocument/2006/customXml" ds:itemID="{01764DD6-E223-44A8-99DE-0A6691B65BDB}">
  <ds:schemaRefs/>
</ds:datastoreItem>
</file>

<file path=customXml/itemProps6.xml><?xml version="1.0" encoding="utf-8"?>
<ds:datastoreItem xmlns:ds="http://schemas.openxmlformats.org/officeDocument/2006/customXml" ds:itemID="{C340DCE7-A0B5-427E-87C6-4B3D7D3BE129}">
  <ds:schemaRefs/>
</ds:datastoreItem>
</file>

<file path=customXml/itemProps7.xml><?xml version="1.0" encoding="utf-8"?>
<ds:datastoreItem xmlns:ds="http://schemas.openxmlformats.org/officeDocument/2006/customXml" ds:itemID="{5A898C92-5F81-44F3-9A32-CD14C157EF0E}">
  <ds:schemaRefs/>
</ds:datastoreItem>
</file>

<file path=customXml/itemProps8.xml><?xml version="1.0" encoding="utf-8"?>
<ds:datastoreItem xmlns:ds="http://schemas.openxmlformats.org/officeDocument/2006/customXml" ds:itemID="{9DB5AE4D-D2E2-4D0A-8110-B7B7088D4F40}">
  <ds:schemaRefs/>
</ds:datastoreItem>
</file>

<file path=customXml/itemProps9.xml><?xml version="1.0" encoding="utf-8"?>
<ds:datastoreItem xmlns:ds="http://schemas.openxmlformats.org/officeDocument/2006/customXml" ds:itemID="{F16DE184-5E28-411D-995B-6C6029925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Encabezado</vt:lpstr>
      <vt:lpstr>Activos</vt:lpstr>
      <vt:lpstr>Permanencia</vt:lpstr>
      <vt:lpstr>Desvinculaciones</vt:lpstr>
      <vt:lpstr>Motivo_desvinc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Vorph</dc:creator>
  <cp:lastModifiedBy>Agustin Fukuda</cp:lastModifiedBy>
  <dcterms:created xsi:type="dcterms:W3CDTF">2015-06-05T18:19:34Z</dcterms:created>
  <dcterms:modified xsi:type="dcterms:W3CDTF">2023-11-01T04:17:04Z</dcterms:modified>
</cp:coreProperties>
</file>