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8_{A377F370-A8CF-4B44-9E07-1BF3E42C422B}" xr6:coauthVersionLast="47" xr6:coauthVersionMax="47" xr10:uidLastSave="{00000000-0000-0000-0000-000000000000}"/>
  <bookViews>
    <workbookView xWindow="30240" yWindow="500" windowWidth="38400" windowHeight="21100" tabRatio="597" activeTab="2" xr2:uid="{00000000-000D-0000-FFFF-FFFF00000000}"/>
  </bookViews>
  <sheets>
    <sheet name="MATRIZ" sheetId="2" r:id="rId1"/>
    <sheet name="Nacsport" sheetId="1" r:id="rId2"/>
    <sheet name="PARTIDOS" sheetId="3" r:id="rId3"/>
    <sheet name="Hoja1" sheetId="4" r:id="rId4"/>
  </sheets>
  <definedNames>
    <definedName name="_xlnm._FilterDatabase" localSheetId="0" hidden="1">MATRIZ!$A$1:$AQ$543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3" i="2" l="1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L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O543" i="2" s="1"/>
  <c r="J543" i="2"/>
  <c r="F543" i="2"/>
  <c r="H543" i="2" s="1"/>
  <c r="A543" i="2"/>
  <c r="B543" i="2" s="1"/>
  <c r="C543" i="2" s="1"/>
  <c r="I543" i="2" l="1"/>
  <c r="AP543" i="2"/>
  <c r="AM543" i="2"/>
  <c r="AQ543" i="2"/>
  <c r="AJ543" i="2"/>
  <c r="AN543" i="2"/>
  <c r="AK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L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J542" i="2" s="1"/>
  <c r="J542" i="2"/>
  <c r="G542" i="2"/>
  <c r="F542" i="2"/>
  <c r="H542" i="2" s="1"/>
  <c r="A542" i="2"/>
  <c r="B542" i="2" s="1"/>
  <c r="C542" i="2" s="1"/>
  <c r="AL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J541" i="2" s="1"/>
  <c r="J541" i="2"/>
  <c r="G541" i="2"/>
  <c r="F541" i="2"/>
  <c r="H541" i="2" s="1"/>
  <c r="A541" i="2"/>
  <c r="B541" i="2" s="1"/>
  <c r="C541" i="2" s="1"/>
  <c r="AL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J540" i="2" s="1"/>
  <c r="J540" i="2"/>
  <c r="F540" i="2"/>
  <c r="H540" i="2" s="1"/>
  <c r="A540" i="2"/>
  <c r="B540" i="2" s="1"/>
  <c r="C540" i="2" s="1"/>
  <c r="AL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J539" i="2" s="1"/>
  <c r="J539" i="2"/>
  <c r="G539" i="2"/>
  <c r="F539" i="2"/>
  <c r="H539" i="2" s="1"/>
  <c r="A539" i="2"/>
  <c r="B539" i="2" s="1"/>
  <c r="C539" i="2" s="1"/>
  <c r="AL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J538" i="2" s="1"/>
  <c r="J538" i="2"/>
  <c r="G538" i="2"/>
  <c r="F538" i="2"/>
  <c r="H538" i="2" s="1"/>
  <c r="A538" i="2"/>
  <c r="B538" i="2" s="1"/>
  <c r="C538" i="2" s="1"/>
  <c r="AL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J537" i="2" s="1"/>
  <c r="J537" i="2"/>
  <c r="G537" i="2"/>
  <c r="F537" i="2"/>
  <c r="H537" i="2" s="1"/>
  <c r="A537" i="2"/>
  <c r="B537" i="2" s="1"/>
  <c r="C537" i="2" s="1"/>
  <c r="AL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J536" i="2" s="1"/>
  <c r="J536" i="2"/>
  <c r="G536" i="2"/>
  <c r="F536" i="2"/>
  <c r="H536" i="2" s="1"/>
  <c r="A536" i="2"/>
  <c r="B536" i="2" s="1"/>
  <c r="C536" i="2" s="1"/>
  <c r="AL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J535" i="2" s="1"/>
  <c r="J535" i="2"/>
  <c r="G535" i="2"/>
  <c r="F535" i="2"/>
  <c r="H535" i="2" s="1"/>
  <c r="A535" i="2"/>
  <c r="B535" i="2" s="1"/>
  <c r="C535" i="2" s="1"/>
  <c r="AL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J534" i="2" s="1"/>
  <c r="J534" i="2"/>
  <c r="G534" i="2"/>
  <c r="F534" i="2"/>
  <c r="H534" i="2" s="1"/>
  <c r="A534" i="2"/>
  <c r="B534" i="2" s="1"/>
  <c r="C534" i="2" s="1"/>
  <c r="AL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J533" i="2" s="1"/>
  <c r="J533" i="2"/>
  <c r="G533" i="2"/>
  <c r="F533" i="2"/>
  <c r="H533" i="2" s="1"/>
  <c r="A533" i="2"/>
  <c r="B533" i="2" s="1"/>
  <c r="C533" i="2" s="1"/>
  <c r="AL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J532" i="2" s="1"/>
  <c r="J532" i="2"/>
  <c r="G532" i="2"/>
  <c r="F532" i="2"/>
  <c r="H532" i="2" s="1"/>
  <c r="A532" i="2"/>
  <c r="B532" i="2" s="1"/>
  <c r="C532" i="2" s="1"/>
  <c r="AL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J531" i="2" s="1"/>
  <c r="J531" i="2"/>
  <c r="G531" i="2"/>
  <c r="F531" i="2"/>
  <c r="H531" i="2" s="1"/>
  <c r="A531" i="2"/>
  <c r="B531" i="2" s="1"/>
  <c r="C531" i="2" s="1"/>
  <c r="AL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J530" i="2" s="1"/>
  <c r="J530" i="2"/>
  <c r="G530" i="2"/>
  <c r="F530" i="2"/>
  <c r="H530" i="2" s="1"/>
  <c r="A530" i="2"/>
  <c r="B530" i="2" s="1"/>
  <c r="C530" i="2" s="1"/>
  <c r="AL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J529" i="2" s="1"/>
  <c r="J529" i="2"/>
  <c r="F529" i="2"/>
  <c r="H529" i="2" s="1"/>
  <c r="A529" i="2"/>
  <c r="B529" i="2" s="1"/>
  <c r="C529" i="2" s="1"/>
  <c r="AL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J528" i="2" s="1"/>
  <c r="J528" i="2"/>
  <c r="G528" i="2"/>
  <c r="F528" i="2"/>
  <c r="H528" i="2" s="1"/>
  <c r="A528" i="2"/>
  <c r="B528" i="2" s="1"/>
  <c r="C528" i="2" s="1"/>
  <c r="AL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J527" i="2" s="1"/>
  <c r="J527" i="2"/>
  <c r="G527" i="2"/>
  <c r="F527" i="2"/>
  <c r="H527" i="2" s="1"/>
  <c r="A527" i="2"/>
  <c r="B527" i="2" s="1"/>
  <c r="C527" i="2" s="1"/>
  <c r="AL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J526" i="2" s="1"/>
  <c r="J526" i="2"/>
  <c r="G526" i="2"/>
  <c r="F526" i="2"/>
  <c r="H526" i="2" s="1"/>
  <c r="A526" i="2"/>
  <c r="B526" i="2" s="1"/>
  <c r="C526" i="2" s="1"/>
  <c r="AL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J525" i="2" s="1"/>
  <c r="J525" i="2"/>
  <c r="G525" i="2"/>
  <c r="F525" i="2"/>
  <c r="H525" i="2" s="1"/>
  <c r="A525" i="2"/>
  <c r="B525" i="2" s="1"/>
  <c r="C525" i="2" s="1"/>
  <c r="AL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L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J523" i="2" s="1"/>
  <c r="J523" i="2"/>
  <c r="G523" i="2"/>
  <c r="F523" i="2"/>
  <c r="H523" i="2" s="1"/>
  <c r="A523" i="2"/>
  <c r="B523" i="2" s="1"/>
  <c r="C523" i="2" s="1"/>
  <c r="AL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J522" i="2" s="1"/>
  <c r="J522" i="2"/>
  <c r="F522" i="2"/>
  <c r="H522" i="2" s="1"/>
  <c r="A522" i="2"/>
  <c r="B522" i="2" s="1"/>
  <c r="C522" i="2" s="1"/>
  <c r="AL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J521" i="2" s="1"/>
  <c r="J521" i="2"/>
  <c r="G521" i="2"/>
  <c r="F521" i="2"/>
  <c r="H521" i="2" s="1"/>
  <c r="A521" i="2"/>
  <c r="B521" i="2" s="1"/>
  <c r="C521" i="2" s="1"/>
  <c r="AL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J520" i="2" s="1"/>
  <c r="J520" i="2"/>
  <c r="G520" i="2"/>
  <c r="F520" i="2"/>
  <c r="H520" i="2" s="1"/>
  <c r="A520" i="2"/>
  <c r="B520" i="2" s="1"/>
  <c r="C520" i="2" s="1"/>
  <c r="AL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J519" i="2" s="1"/>
  <c r="J519" i="2"/>
  <c r="G519" i="2"/>
  <c r="F519" i="2"/>
  <c r="H519" i="2" s="1"/>
  <c r="A519" i="2"/>
  <c r="B519" i="2" s="1"/>
  <c r="C519" i="2" s="1"/>
  <c r="AL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J518" i="2" s="1"/>
  <c r="J518" i="2"/>
  <c r="G518" i="2"/>
  <c r="F518" i="2"/>
  <c r="H518" i="2" s="1"/>
  <c r="A518" i="2"/>
  <c r="B518" i="2" s="1"/>
  <c r="C518" i="2" s="1"/>
  <c r="AL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J517" i="2" s="1"/>
  <c r="J517" i="2"/>
  <c r="G517" i="2"/>
  <c r="F517" i="2"/>
  <c r="H517" i="2" s="1"/>
  <c r="A517" i="2"/>
  <c r="B517" i="2" s="1"/>
  <c r="C517" i="2" s="1"/>
  <c r="AL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J516" i="2" s="1"/>
  <c r="J516" i="2"/>
  <c r="G516" i="2"/>
  <c r="F516" i="2"/>
  <c r="H516" i="2" s="1"/>
  <c r="A516" i="2"/>
  <c r="B516" i="2" s="1"/>
  <c r="C516" i="2" s="1"/>
  <c r="AL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J515" i="2" s="1"/>
  <c r="J515" i="2"/>
  <c r="G515" i="2"/>
  <c r="F515" i="2"/>
  <c r="H515" i="2" s="1"/>
  <c r="A515" i="2"/>
  <c r="B515" i="2" s="1"/>
  <c r="C515" i="2" s="1"/>
  <c r="AL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J514" i="2" s="1"/>
  <c r="J514" i="2"/>
  <c r="G514" i="2"/>
  <c r="F514" i="2"/>
  <c r="H514" i="2" s="1"/>
  <c r="A514" i="2"/>
  <c r="B514" i="2" s="1"/>
  <c r="C514" i="2" s="1"/>
  <c r="AL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J513" i="2" s="1"/>
  <c r="J513" i="2"/>
  <c r="F513" i="2"/>
  <c r="H513" i="2" s="1"/>
  <c r="A513" i="2"/>
  <c r="B513" i="2" s="1"/>
  <c r="C513" i="2" s="1"/>
  <c r="AL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J512" i="2" s="1"/>
  <c r="J512" i="2"/>
  <c r="G512" i="2"/>
  <c r="F512" i="2"/>
  <c r="H512" i="2" s="1"/>
  <c r="A512" i="2"/>
  <c r="B512" i="2" s="1"/>
  <c r="C512" i="2" s="1"/>
  <c r="AL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J511" i="2" s="1"/>
  <c r="J511" i="2"/>
  <c r="G511" i="2"/>
  <c r="F511" i="2"/>
  <c r="H511" i="2" s="1"/>
  <c r="A511" i="2"/>
  <c r="B511" i="2" s="1"/>
  <c r="C511" i="2" s="1"/>
  <c r="AL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L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J509" i="2" s="1"/>
  <c r="J509" i="2"/>
  <c r="G509" i="2"/>
  <c r="F509" i="2"/>
  <c r="H509" i="2" s="1"/>
  <c r="A509" i="2"/>
  <c r="B509" i="2" s="1"/>
  <c r="C509" i="2" s="1"/>
  <c r="AL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J508" i="2" s="1"/>
  <c r="J508" i="2"/>
  <c r="F508" i="2"/>
  <c r="H508" i="2" s="1"/>
  <c r="A508" i="2"/>
  <c r="B508" i="2" s="1"/>
  <c r="C508" i="2" s="1"/>
  <c r="AL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J507" i="2" s="1"/>
  <c r="J507" i="2"/>
  <c r="G507" i="2"/>
  <c r="F507" i="2"/>
  <c r="H507" i="2" s="1"/>
  <c r="A507" i="2"/>
  <c r="B507" i="2" s="1"/>
  <c r="C507" i="2" s="1"/>
  <c r="AL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J506" i="2" s="1"/>
  <c r="J506" i="2"/>
  <c r="F506" i="2"/>
  <c r="H506" i="2" s="1"/>
  <c r="A506" i="2"/>
  <c r="B506" i="2" s="1"/>
  <c r="C506" i="2" s="1"/>
  <c r="AL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J505" i="2" s="1"/>
  <c r="J505" i="2"/>
  <c r="G505" i="2"/>
  <c r="F505" i="2"/>
  <c r="H505" i="2" s="1"/>
  <c r="A505" i="2"/>
  <c r="B505" i="2" s="1"/>
  <c r="C505" i="2" s="1"/>
  <c r="AL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J504" i="2" s="1"/>
  <c r="J504" i="2"/>
  <c r="G504" i="2"/>
  <c r="F504" i="2"/>
  <c r="H504" i="2" s="1"/>
  <c r="A504" i="2"/>
  <c r="B504" i="2" s="1"/>
  <c r="C504" i="2" s="1"/>
  <c r="AL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J503" i="2" s="1"/>
  <c r="J503" i="2"/>
  <c r="G503" i="2"/>
  <c r="F503" i="2"/>
  <c r="H503" i="2" s="1"/>
  <c r="A503" i="2"/>
  <c r="B503" i="2" s="1"/>
  <c r="C503" i="2" s="1"/>
  <c r="AL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J502" i="2" s="1"/>
  <c r="J502" i="2"/>
  <c r="G502" i="2"/>
  <c r="F502" i="2"/>
  <c r="H502" i="2" s="1"/>
  <c r="A502" i="2"/>
  <c r="B502" i="2" s="1"/>
  <c r="C502" i="2" s="1"/>
  <c r="AL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J501" i="2" s="1"/>
  <c r="J501" i="2"/>
  <c r="G501" i="2"/>
  <c r="F501" i="2"/>
  <c r="H501" i="2" s="1"/>
  <c r="A501" i="2"/>
  <c r="B501" i="2" s="1"/>
  <c r="C501" i="2" s="1"/>
  <c r="AL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J500" i="2" s="1"/>
  <c r="J500" i="2"/>
  <c r="G500" i="2"/>
  <c r="F500" i="2"/>
  <c r="H500" i="2" s="1"/>
  <c r="A500" i="2"/>
  <c r="B500" i="2" s="1"/>
  <c r="C500" i="2" s="1"/>
  <c r="AL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J499" i="2" s="1"/>
  <c r="J499" i="2"/>
  <c r="G499" i="2"/>
  <c r="F499" i="2"/>
  <c r="H499" i="2" s="1"/>
  <c r="A499" i="2"/>
  <c r="B499" i="2" s="1"/>
  <c r="C499" i="2" s="1"/>
  <c r="AL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J498" i="2" s="1"/>
  <c r="J498" i="2"/>
  <c r="G498" i="2"/>
  <c r="F498" i="2"/>
  <c r="H498" i="2" s="1"/>
  <c r="A498" i="2"/>
  <c r="B498" i="2" s="1"/>
  <c r="C498" i="2" s="1"/>
  <c r="AL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J497" i="2" s="1"/>
  <c r="J497" i="2"/>
  <c r="G497" i="2"/>
  <c r="F497" i="2"/>
  <c r="H497" i="2" s="1"/>
  <c r="A497" i="2"/>
  <c r="B497" i="2" s="1"/>
  <c r="C497" i="2" s="1"/>
  <c r="AL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J496" i="2" s="1"/>
  <c r="J496" i="2"/>
  <c r="G496" i="2"/>
  <c r="F496" i="2"/>
  <c r="H496" i="2" s="1"/>
  <c r="A496" i="2"/>
  <c r="B496" i="2" s="1"/>
  <c r="C496" i="2" s="1"/>
  <c r="AL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J495" i="2" s="1"/>
  <c r="J495" i="2"/>
  <c r="F495" i="2"/>
  <c r="H495" i="2" s="1"/>
  <c r="A495" i="2"/>
  <c r="B495" i="2" s="1"/>
  <c r="C495" i="2" s="1"/>
  <c r="AL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J494" i="2" s="1"/>
  <c r="J494" i="2"/>
  <c r="G494" i="2"/>
  <c r="F494" i="2"/>
  <c r="H494" i="2" s="1"/>
  <c r="A494" i="2"/>
  <c r="B494" i="2" s="1"/>
  <c r="C494" i="2" s="1"/>
  <c r="AL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J493" i="2" s="1"/>
  <c r="J493" i="2"/>
  <c r="G493" i="2"/>
  <c r="F493" i="2"/>
  <c r="H493" i="2" s="1"/>
  <c r="A493" i="2"/>
  <c r="B493" i="2" s="1"/>
  <c r="C493" i="2" s="1"/>
  <c r="AL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J492" i="2" s="1"/>
  <c r="J492" i="2"/>
  <c r="G492" i="2"/>
  <c r="F492" i="2"/>
  <c r="H492" i="2" s="1"/>
  <c r="A492" i="2"/>
  <c r="B492" i="2" s="1"/>
  <c r="C492" i="2" s="1"/>
  <c r="AL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J491" i="2" s="1"/>
  <c r="J491" i="2"/>
  <c r="G491" i="2"/>
  <c r="F491" i="2"/>
  <c r="H491" i="2" s="1"/>
  <c r="A491" i="2"/>
  <c r="B491" i="2" s="1"/>
  <c r="C491" i="2" s="1"/>
  <c r="AL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J490" i="2" s="1"/>
  <c r="J490" i="2"/>
  <c r="G490" i="2"/>
  <c r="F490" i="2"/>
  <c r="H490" i="2" s="1"/>
  <c r="A490" i="2"/>
  <c r="B490" i="2" s="1"/>
  <c r="C490" i="2" s="1"/>
  <c r="AL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J489" i="2" s="1"/>
  <c r="J489" i="2"/>
  <c r="F489" i="2"/>
  <c r="H489" i="2" s="1"/>
  <c r="A489" i="2"/>
  <c r="B489" i="2" s="1"/>
  <c r="C489" i="2" s="1"/>
  <c r="AL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J488" i="2" s="1"/>
  <c r="J488" i="2"/>
  <c r="G488" i="2"/>
  <c r="F488" i="2"/>
  <c r="H488" i="2" s="1"/>
  <c r="A488" i="2"/>
  <c r="B488" i="2" s="1"/>
  <c r="C488" i="2" s="1"/>
  <c r="AL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J487" i="2" s="1"/>
  <c r="J487" i="2"/>
  <c r="G487" i="2"/>
  <c r="F487" i="2"/>
  <c r="H487" i="2" s="1"/>
  <c r="A487" i="2"/>
  <c r="B487" i="2" s="1"/>
  <c r="C487" i="2" s="1"/>
  <c r="AL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J486" i="2" s="1"/>
  <c r="J486" i="2"/>
  <c r="G486" i="2"/>
  <c r="F486" i="2"/>
  <c r="H486" i="2" s="1"/>
  <c r="A486" i="2"/>
  <c r="B486" i="2" s="1"/>
  <c r="C486" i="2" s="1"/>
  <c r="AL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J485" i="2" s="1"/>
  <c r="J485" i="2"/>
  <c r="G485" i="2"/>
  <c r="F485" i="2"/>
  <c r="H485" i="2" s="1"/>
  <c r="A485" i="2"/>
  <c r="B485" i="2" s="1"/>
  <c r="C485" i="2" s="1"/>
  <c r="AL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J484" i="2" s="1"/>
  <c r="J484" i="2"/>
  <c r="F484" i="2"/>
  <c r="H484" i="2" s="1"/>
  <c r="A484" i="2"/>
  <c r="B484" i="2" s="1"/>
  <c r="C484" i="2" s="1"/>
  <c r="AL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J483" i="2" s="1"/>
  <c r="J483" i="2"/>
  <c r="G483" i="2"/>
  <c r="F483" i="2"/>
  <c r="H483" i="2" s="1"/>
  <c r="A483" i="2"/>
  <c r="B483" i="2" s="1"/>
  <c r="C483" i="2" s="1"/>
  <c r="AL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J482" i="2" s="1"/>
  <c r="J482" i="2"/>
  <c r="G482" i="2"/>
  <c r="F482" i="2"/>
  <c r="H482" i="2" s="1"/>
  <c r="A482" i="2"/>
  <c r="B482" i="2" s="1"/>
  <c r="C482" i="2" s="1"/>
  <c r="AL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J481" i="2" s="1"/>
  <c r="J481" i="2"/>
  <c r="G481" i="2"/>
  <c r="F481" i="2"/>
  <c r="H481" i="2" s="1"/>
  <c r="A481" i="2"/>
  <c r="B481" i="2" s="1"/>
  <c r="C481" i="2" s="1"/>
  <c r="AL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J480" i="2" s="1"/>
  <c r="J480" i="2"/>
  <c r="G480" i="2"/>
  <c r="F480" i="2"/>
  <c r="H480" i="2" s="1"/>
  <c r="A480" i="2"/>
  <c r="B480" i="2" s="1"/>
  <c r="C480" i="2" s="1"/>
  <c r="AL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J479" i="2" s="1"/>
  <c r="J479" i="2"/>
  <c r="G479" i="2"/>
  <c r="F479" i="2"/>
  <c r="H479" i="2" s="1"/>
  <c r="A479" i="2"/>
  <c r="B479" i="2" s="1"/>
  <c r="C479" i="2" s="1"/>
  <c r="AL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J478" i="2" s="1"/>
  <c r="J478" i="2"/>
  <c r="G478" i="2"/>
  <c r="F478" i="2"/>
  <c r="H478" i="2" s="1"/>
  <c r="A478" i="2"/>
  <c r="B478" i="2" s="1"/>
  <c r="C478" i="2" s="1"/>
  <c r="AL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J477" i="2" s="1"/>
  <c r="J477" i="2"/>
  <c r="G477" i="2"/>
  <c r="F477" i="2"/>
  <c r="H477" i="2" s="1"/>
  <c r="A477" i="2"/>
  <c r="B477" i="2" s="1"/>
  <c r="C477" i="2" s="1"/>
  <c r="AL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J476" i="2" s="1"/>
  <c r="J476" i="2"/>
  <c r="G476" i="2"/>
  <c r="F476" i="2"/>
  <c r="H476" i="2" s="1"/>
  <c r="A476" i="2"/>
  <c r="B476" i="2" s="1"/>
  <c r="C476" i="2" s="1"/>
  <c r="AL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J475" i="2" s="1"/>
  <c r="J475" i="2"/>
  <c r="F475" i="2"/>
  <c r="H475" i="2" s="1"/>
  <c r="A475" i="2"/>
  <c r="B475" i="2" s="1"/>
  <c r="C475" i="2" s="1"/>
  <c r="AL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J474" i="2" s="1"/>
  <c r="J474" i="2"/>
  <c r="F474" i="2"/>
  <c r="H474" i="2" s="1"/>
  <c r="A474" i="2"/>
  <c r="B474" i="2" s="1"/>
  <c r="C474" i="2" s="1"/>
  <c r="AL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J473" i="2" s="1"/>
  <c r="J473" i="2"/>
  <c r="G473" i="2"/>
  <c r="F473" i="2"/>
  <c r="H473" i="2" s="1"/>
  <c r="A473" i="2"/>
  <c r="B473" i="2" s="1"/>
  <c r="C473" i="2" s="1"/>
  <c r="AL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J472" i="2" s="1"/>
  <c r="J472" i="2"/>
  <c r="G472" i="2"/>
  <c r="F472" i="2"/>
  <c r="H472" i="2" s="1"/>
  <c r="A472" i="2"/>
  <c r="B472" i="2" s="1"/>
  <c r="C472" i="2" s="1"/>
  <c r="AL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J471" i="2" s="1"/>
  <c r="J471" i="2"/>
  <c r="G471" i="2"/>
  <c r="F471" i="2"/>
  <c r="H471" i="2" s="1"/>
  <c r="A471" i="2"/>
  <c r="B471" i="2" s="1"/>
  <c r="C471" i="2" s="1"/>
  <c r="AL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J470" i="2" s="1"/>
  <c r="J470" i="2"/>
  <c r="G470" i="2"/>
  <c r="F470" i="2"/>
  <c r="H470" i="2" s="1"/>
  <c r="A470" i="2"/>
  <c r="B470" i="2" s="1"/>
  <c r="C470" i="2" s="1"/>
  <c r="AL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J469" i="2" s="1"/>
  <c r="J469" i="2"/>
  <c r="F469" i="2"/>
  <c r="H469" i="2" s="1"/>
  <c r="A469" i="2"/>
  <c r="B469" i="2" s="1"/>
  <c r="C469" i="2" s="1"/>
  <c r="AL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J468" i="2" s="1"/>
  <c r="J468" i="2"/>
  <c r="G468" i="2"/>
  <c r="F468" i="2"/>
  <c r="H468" i="2" s="1"/>
  <c r="A468" i="2"/>
  <c r="B468" i="2" s="1"/>
  <c r="C468" i="2" s="1"/>
  <c r="AL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J467" i="2" s="1"/>
  <c r="J467" i="2"/>
  <c r="G467" i="2"/>
  <c r="F467" i="2"/>
  <c r="H467" i="2" s="1"/>
  <c r="A467" i="2"/>
  <c r="B467" i="2" s="1"/>
  <c r="C467" i="2" s="1"/>
  <c r="AL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J466" i="2" s="1"/>
  <c r="J466" i="2"/>
  <c r="G466" i="2"/>
  <c r="F466" i="2"/>
  <c r="H466" i="2" s="1"/>
  <c r="A466" i="2"/>
  <c r="B466" i="2" s="1"/>
  <c r="C466" i="2" s="1"/>
  <c r="AL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J465" i="2" s="1"/>
  <c r="J465" i="2"/>
  <c r="G465" i="2"/>
  <c r="F465" i="2"/>
  <c r="H465" i="2" s="1"/>
  <c r="A465" i="2"/>
  <c r="B465" i="2" s="1"/>
  <c r="C465" i="2" s="1"/>
  <c r="AL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J464" i="2" s="1"/>
  <c r="J464" i="2"/>
  <c r="G464" i="2"/>
  <c r="F464" i="2"/>
  <c r="H464" i="2" s="1"/>
  <c r="A464" i="2"/>
  <c r="B464" i="2" s="1"/>
  <c r="C464" i="2" s="1"/>
  <c r="AL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J463" i="2" s="1"/>
  <c r="J463" i="2"/>
  <c r="F463" i="2"/>
  <c r="H463" i="2" s="1"/>
  <c r="A463" i="2"/>
  <c r="B463" i="2" s="1"/>
  <c r="C463" i="2" s="1"/>
  <c r="AL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J462" i="2" s="1"/>
  <c r="J462" i="2"/>
  <c r="G462" i="2"/>
  <c r="F462" i="2"/>
  <c r="H462" i="2" s="1"/>
  <c r="A462" i="2"/>
  <c r="B462" i="2" s="1"/>
  <c r="C462" i="2" s="1"/>
  <c r="AL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J461" i="2" s="1"/>
  <c r="J461" i="2"/>
  <c r="F461" i="2"/>
  <c r="H461" i="2" s="1"/>
  <c r="A461" i="2"/>
  <c r="B461" i="2" s="1"/>
  <c r="C461" i="2" s="1"/>
  <c r="AL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J460" i="2" s="1"/>
  <c r="J460" i="2"/>
  <c r="G460" i="2"/>
  <c r="F460" i="2"/>
  <c r="H460" i="2" s="1"/>
  <c r="A460" i="2"/>
  <c r="B460" i="2" s="1"/>
  <c r="C460" i="2" s="1"/>
  <c r="AL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J459" i="2" s="1"/>
  <c r="J459" i="2"/>
  <c r="G459" i="2"/>
  <c r="F459" i="2"/>
  <c r="H459" i="2" s="1"/>
  <c r="A459" i="2"/>
  <c r="B459" i="2" s="1"/>
  <c r="C459" i="2" s="1"/>
  <c r="AL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J458" i="2" s="1"/>
  <c r="J458" i="2"/>
  <c r="G458" i="2"/>
  <c r="F458" i="2"/>
  <c r="H458" i="2" s="1"/>
  <c r="A458" i="2"/>
  <c r="B458" i="2" s="1"/>
  <c r="C458" i="2" s="1"/>
  <c r="AL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J457" i="2" s="1"/>
  <c r="J457" i="2"/>
  <c r="G457" i="2"/>
  <c r="F457" i="2"/>
  <c r="H457" i="2" s="1"/>
  <c r="A457" i="2"/>
  <c r="B457" i="2" s="1"/>
  <c r="C457" i="2" s="1"/>
  <c r="AL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J456" i="2" s="1"/>
  <c r="J456" i="2"/>
  <c r="F456" i="2"/>
  <c r="H456" i="2" s="1"/>
  <c r="A456" i="2"/>
  <c r="B456" i="2" s="1"/>
  <c r="C456" i="2" s="1"/>
  <c r="AL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J455" i="2" s="1"/>
  <c r="J455" i="2"/>
  <c r="G455" i="2"/>
  <c r="F455" i="2"/>
  <c r="H455" i="2" s="1"/>
  <c r="A455" i="2"/>
  <c r="B455" i="2" s="1"/>
  <c r="C455" i="2" s="1"/>
  <c r="AL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J454" i="2" s="1"/>
  <c r="J454" i="2"/>
  <c r="G454" i="2"/>
  <c r="F454" i="2"/>
  <c r="H454" i="2" s="1"/>
  <c r="A454" i="2"/>
  <c r="B454" i="2" s="1"/>
  <c r="C454" i="2" s="1"/>
  <c r="AL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J453" i="2" s="1"/>
  <c r="J453" i="2"/>
  <c r="F453" i="2"/>
  <c r="H453" i="2" s="1"/>
  <c r="A453" i="2"/>
  <c r="B453" i="2" s="1"/>
  <c r="C453" i="2" s="1"/>
  <c r="AL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J452" i="2" s="1"/>
  <c r="J452" i="2"/>
  <c r="G452" i="2"/>
  <c r="F452" i="2"/>
  <c r="H452" i="2" s="1"/>
  <c r="A452" i="2"/>
  <c r="B452" i="2" s="1"/>
  <c r="C452" i="2" s="1"/>
  <c r="AL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J451" i="2" s="1"/>
  <c r="J451" i="2"/>
  <c r="G451" i="2"/>
  <c r="F451" i="2"/>
  <c r="H451" i="2" s="1"/>
  <c r="A451" i="2"/>
  <c r="B451" i="2" s="1"/>
  <c r="C451" i="2" s="1"/>
  <c r="AL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J450" i="2" s="1"/>
  <c r="J450" i="2"/>
  <c r="G450" i="2"/>
  <c r="F450" i="2"/>
  <c r="H450" i="2" s="1"/>
  <c r="A450" i="2"/>
  <c r="B450" i="2" s="1"/>
  <c r="C450" i="2" s="1"/>
  <c r="AL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J449" i="2" s="1"/>
  <c r="J449" i="2"/>
  <c r="G449" i="2"/>
  <c r="F449" i="2"/>
  <c r="H449" i="2" s="1"/>
  <c r="A449" i="2"/>
  <c r="B449" i="2" s="1"/>
  <c r="C449" i="2" s="1"/>
  <c r="AL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J448" i="2" s="1"/>
  <c r="J448" i="2"/>
  <c r="G448" i="2"/>
  <c r="F448" i="2"/>
  <c r="H448" i="2" s="1"/>
  <c r="A448" i="2"/>
  <c r="B448" i="2" s="1"/>
  <c r="C448" i="2" s="1"/>
  <c r="AL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J447" i="2" s="1"/>
  <c r="J447" i="2"/>
  <c r="F447" i="2"/>
  <c r="H447" i="2" s="1"/>
  <c r="A447" i="2"/>
  <c r="B447" i="2" s="1"/>
  <c r="C447" i="2" s="1"/>
  <c r="AL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J446" i="2" s="1"/>
  <c r="J446" i="2"/>
  <c r="G446" i="2"/>
  <c r="F446" i="2"/>
  <c r="H446" i="2" s="1"/>
  <c r="A446" i="2"/>
  <c r="B446" i="2" s="1"/>
  <c r="C446" i="2" s="1"/>
  <c r="AL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J445" i="2" s="1"/>
  <c r="J445" i="2"/>
  <c r="G445" i="2"/>
  <c r="F445" i="2"/>
  <c r="H445" i="2" s="1"/>
  <c r="A445" i="2"/>
  <c r="B445" i="2" s="1"/>
  <c r="C445" i="2" s="1"/>
  <c r="AL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J444" i="2" s="1"/>
  <c r="J444" i="2"/>
  <c r="G444" i="2"/>
  <c r="F444" i="2"/>
  <c r="H444" i="2" s="1"/>
  <c r="A444" i="2"/>
  <c r="B444" i="2" s="1"/>
  <c r="C444" i="2" s="1"/>
  <c r="AL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J443" i="2" s="1"/>
  <c r="J443" i="2"/>
  <c r="F443" i="2"/>
  <c r="H443" i="2" s="1"/>
  <c r="A443" i="2"/>
  <c r="B443" i="2" s="1"/>
  <c r="C443" i="2" s="1"/>
  <c r="AL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J442" i="2" s="1"/>
  <c r="J442" i="2"/>
  <c r="G442" i="2"/>
  <c r="F442" i="2"/>
  <c r="H442" i="2" s="1"/>
  <c r="A442" i="2"/>
  <c r="B442" i="2" s="1"/>
  <c r="C442" i="2" s="1"/>
  <c r="AL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J441" i="2" s="1"/>
  <c r="J441" i="2"/>
  <c r="G441" i="2"/>
  <c r="F441" i="2"/>
  <c r="H441" i="2" s="1"/>
  <c r="A441" i="2"/>
  <c r="B441" i="2" s="1"/>
  <c r="C441" i="2" s="1"/>
  <c r="AL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J440" i="2" s="1"/>
  <c r="J440" i="2"/>
  <c r="G440" i="2"/>
  <c r="F440" i="2"/>
  <c r="H440" i="2" s="1"/>
  <c r="A440" i="2"/>
  <c r="B440" i="2" s="1"/>
  <c r="C440" i="2" s="1"/>
  <c r="AL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J439" i="2" s="1"/>
  <c r="J439" i="2"/>
  <c r="G439" i="2"/>
  <c r="F439" i="2"/>
  <c r="H439" i="2" s="1"/>
  <c r="A439" i="2"/>
  <c r="B439" i="2" s="1"/>
  <c r="C439" i="2" s="1"/>
  <c r="AL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J438" i="2" s="1"/>
  <c r="J438" i="2"/>
  <c r="G438" i="2"/>
  <c r="F438" i="2"/>
  <c r="H438" i="2" s="1"/>
  <c r="A438" i="2"/>
  <c r="B438" i="2" s="1"/>
  <c r="C438" i="2" s="1"/>
  <c r="AL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J437" i="2" s="1"/>
  <c r="J437" i="2"/>
  <c r="G437" i="2"/>
  <c r="F437" i="2"/>
  <c r="H437" i="2" s="1"/>
  <c r="A437" i="2"/>
  <c r="B437" i="2" s="1"/>
  <c r="C437" i="2" s="1"/>
  <c r="AL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J436" i="2" s="1"/>
  <c r="J436" i="2"/>
  <c r="F436" i="2"/>
  <c r="H436" i="2" s="1"/>
  <c r="A436" i="2"/>
  <c r="B436" i="2" s="1"/>
  <c r="C436" i="2" s="1"/>
  <c r="AL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J435" i="2" s="1"/>
  <c r="J435" i="2"/>
  <c r="G435" i="2"/>
  <c r="F435" i="2"/>
  <c r="H435" i="2" s="1"/>
  <c r="A435" i="2"/>
  <c r="B435" i="2" s="1"/>
  <c r="C435" i="2" s="1"/>
  <c r="AL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J434" i="2" s="1"/>
  <c r="J434" i="2"/>
  <c r="F434" i="2"/>
  <c r="H434" i="2" s="1"/>
  <c r="A434" i="2"/>
  <c r="B434" i="2" s="1"/>
  <c r="C434" i="2" s="1"/>
  <c r="AL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J433" i="2" s="1"/>
  <c r="J433" i="2"/>
  <c r="G433" i="2"/>
  <c r="F433" i="2"/>
  <c r="H433" i="2" s="1"/>
  <c r="A433" i="2"/>
  <c r="B433" i="2" s="1"/>
  <c r="C433" i="2" s="1"/>
  <c r="AL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J432" i="2" s="1"/>
  <c r="J432" i="2"/>
  <c r="F432" i="2"/>
  <c r="H432" i="2" s="1"/>
  <c r="A432" i="2"/>
  <c r="B432" i="2" s="1"/>
  <c r="C432" i="2" s="1"/>
  <c r="AL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J431" i="2" s="1"/>
  <c r="J431" i="2"/>
  <c r="F431" i="2"/>
  <c r="H431" i="2" s="1"/>
  <c r="A431" i="2"/>
  <c r="B431" i="2" s="1"/>
  <c r="C431" i="2" s="1"/>
  <c r="AL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J430" i="2" s="1"/>
  <c r="J430" i="2"/>
  <c r="G430" i="2"/>
  <c r="F430" i="2"/>
  <c r="H430" i="2" s="1"/>
  <c r="A430" i="2"/>
  <c r="B430" i="2" s="1"/>
  <c r="C430" i="2" s="1"/>
  <c r="AL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J429" i="2" s="1"/>
  <c r="J429" i="2"/>
  <c r="G429" i="2"/>
  <c r="F429" i="2"/>
  <c r="H429" i="2" s="1"/>
  <c r="A429" i="2"/>
  <c r="B429" i="2" s="1"/>
  <c r="C429" i="2" s="1"/>
  <c r="AL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J428" i="2" s="1"/>
  <c r="J428" i="2"/>
  <c r="G428" i="2"/>
  <c r="F428" i="2"/>
  <c r="H428" i="2" s="1"/>
  <c r="A428" i="2"/>
  <c r="B428" i="2" s="1"/>
  <c r="C428" i="2" s="1"/>
  <c r="AL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J427" i="2" s="1"/>
  <c r="J427" i="2"/>
  <c r="G427" i="2"/>
  <c r="F427" i="2"/>
  <c r="H427" i="2" s="1"/>
  <c r="A427" i="2"/>
  <c r="B427" i="2" s="1"/>
  <c r="C427" i="2" s="1"/>
  <c r="AL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J426" i="2" s="1"/>
  <c r="J426" i="2"/>
  <c r="G426" i="2"/>
  <c r="F426" i="2"/>
  <c r="H426" i="2" s="1"/>
  <c r="A426" i="2"/>
  <c r="B426" i="2" s="1"/>
  <c r="C426" i="2" s="1"/>
  <c r="AL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J425" i="2" s="1"/>
  <c r="J425" i="2"/>
  <c r="G425" i="2"/>
  <c r="F425" i="2"/>
  <c r="H425" i="2" s="1"/>
  <c r="A425" i="2"/>
  <c r="B425" i="2" s="1"/>
  <c r="C425" i="2" s="1"/>
  <c r="AL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L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J423" i="2" s="1"/>
  <c r="J423" i="2"/>
  <c r="G423" i="2"/>
  <c r="F423" i="2"/>
  <c r="H423" i="2" s="1"/>
  <c r="A423" i="2"/>
  <c r="B423" i="2" s="1"/>
  <c r="C423" i="2" s="1"/>
  <c r="AL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J422" i="2" s="1"/>
  <c r="J422" i="2"/>
  <c r="G422" i="2"/>
  <c r="F422" i="2"/>
  <c r="H422" i="2" s="1"/>
  <c r="A422" i="2"/>
  <c r="B422" i="2" s="1"/>
  <c r="C422" i="2" s="1"/>
  <c r="AL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J421" i="2" s="1"/>
  <c r="J421" i="2"/>
  <c r="G421" i="2"/>
  <c r="F421" i="2"/>
  <c r="H421" i="2" s="1"/>
  <c r="A421" i="2"/>
  <c r="B421" i="2" s="1"/>
  <c r="C421" i="2" s="1"/>
  <c r="AL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J420" i="2" s="1"/>
  <c r="J420" i="2"/>
  <c r="F420" i="2"/>
  <c r="H420" i="2" s="1"/>
  <c r="A420" i="2"/>
  <c r="B420" i="2" s="1"/>
  <c r="C420" i="2" s="1"/>
  <c r="AL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J419" i="2" s="1"/>
  <c r="J419" i="2"/>
  <c r="G419" i="2"/>
  <c r="F419" i="2"/>
  <c r="H419" i="2" s="1"/>
  <c r="A419" i="2"/>
  <c r="B419" i="2" s="1"/>
  <c r="C419" i="2" s="1"/>
  <c r="AL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J418" i="2" s="1"/>
  <c r="J418" i="2"/>
  <c r="G418" i="2"/>
  <c r="F418" i="2"/>
  <c r="H418" i="2" s="1"/>
  <c r="A418" i="2"/>
  <c r="B418" i="2" s="1"/>
  <c r="C418" i="2" s="1"/>
  <c r="AL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J417" i="2" s="1"/>
  <c r="J417" i="2"/>
  <c r="F417" i="2"/>
  <c r="H417" i="2" s="1"/>
  <c r="A417" i="2"/>
  <c r="B417" i="2" s="1"/>
  <c r="C417" i="2" s="1"/>
  <c r="AL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J416" i="2" s="1"/>
  <c r="J416" i="2"/>
  <c r="G416" i="2"/>
  <c r="F416" i="2"/>
  <c r="H416" i="2" s="1"/>
  <c r="A416" i="2"/>
  <c r="B416" i="2" s="1"/>
  <c r="C416" i="2" s="1"/>
  <c r="AL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J415" i="2" s="1"/>
  <c r="J415" i="2"/>
  <c r="F415" i="2"/>
  <c r="H415" i="2" s="1"/>
  <c r="A415" i="2"/>
  <c r="B415" i="2" s="1"/>
  <c r="C415" i="2" s="1"/>
  <c r="AL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J414" i="2" s="1"/>
  <c r="J414" i="2"/>
  <c r="G414" i="2"/>
  <c r="F414" i="2"/>
  <c r="H414" i="2" s="1"/>
  <c r="A414" i="2"/>
  <c r="B414" i="2" s="1"/>
  <c r="C414" i="2" s="1"/>
  <c r="AL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J413" i="2" s="1"/>
  <c r="J413" i="2"/>
  <c r="G413" i="2"/>
  <c r="F413" i="2"/>
  <c r="H413" i="2" s="1"/>
  <c r="A413" i="2"/>
  <c r="B413" i="2" s="1"/>
  <c r="C413" i="2" s="1"/>
  <c r="AL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J412" i="2" s="1"/>
  <c r="J412" i="2"/>
  <c r="G412" i="2"/>
  <c r="F412" i="2"/>
  <c r="H412" i="2" s="1"/>
  <c r="A412" i="2"/>
  <c r="B412" i="2" s="1"/>
  <c r="C412" i="2" s="1"/>
  <c r="AL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J411" i="2" s="1"/>
  <c r="J411" i="2"/>
  <c r="G411" i="2"/>
  <c r="F411" i="2"/>
  <c r="H411" i="2" s="1"/>
  <c r="A411" i="2"/>
  <c r="B411" i="2" s="1"/>
  <c r="C411" i="2" s="1"/>
  <c r="AL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J410" i="2" s="1"/>
  <c r="J410" i="2"/>
  <c r="G410" i="2"/>
  <c r="F410" i="2"/>
  <c r="H410" i="2" s="1"/>
  <c r="A410" i="2"/>
  <c r="B410" i="2" s="1"/>
  <c r="C410" i="2" s="1"/>
  <c r="AL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J409" i="2" s="1"/>
  <c r="J409" i="2"/>
  <c r="G409" i="2"/>
  <c r="F409" i="2"/>
  <c r="H409" i="2" s="1"/>
  <c r="A409" i="2"/>
  <c r="B409" i="2" s="1"/>
  <c r="C409" i="2" s="1"/>
  <c r="AL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J408" i="2" s="1"/>
  <c r="J408" i="2"/>
  <c r="G408" i="2"/>
  <c r="F408" i="2"/>
  <c r="H408" i="2" s="1"/>
  <c r="A408" i="2"/>
  <c r="B408" i="2" s="1"/>
  <c r="C408" i="2" s="1"/>
  <c r="AL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J407" i="2" s="1"/>
  <c r="J407" i="2"/>
  <c r="G407" i="2"/>
  <c r="F407" i="2"/>
  <c r="H407" i="2" s="1"/>
  <c r="A407" i="2"/>
  <c r="B407" i="2" s="1"/>
  <c r="C407" i="2" s="1"/>
  <c r="AL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J406" i="2" s="1"/>
  <c r="J406" i="2"/>
  <c r="F406" i="2"/>
  <c r="H406" i="2" s="1"/>
  <c r="A406" i="2"/>
  <c r="B406" i="2" s="1"/>
  <c r="C406" i="2" s="1"/>
  <c r="AL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J405" i="2" s="1"/>
  <c r="J405" i="2"/>
  <c r="G405" i="2"/>
  <c r="F405" i="2"/>
  <c r="H405" i="2" s="1"/>
  <c r="A405" i="2"/>
  <c r="B405" i="2" s="1"/>
  <c r="C405" i="2" s="1"/>
  <c r="AL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J404" i="2" s="1"/>
  <c r="J404" i="2"/>
  <c r="G404" i="2"/>
  <c r="F404" i="2"/>
  <c r="H404" i="2" s="1"/>
  <c r="A404" i="2"/>
  <c r="B404" i="2" s="1"/>
  <c r="C404" i="2" s="1"/>
  <c r="AL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J403" i="2" s="1"/>
  <c r="J403" i="2"/>
  <c r="G403" i="2"/>
  <c r="F403" i="2"/>
  <c r="H403" i="2" s="1"/>
  <c r="A403" i="2"/>
  <c r="B403" i="2" s="1"/>
  <c r="C403" i="2" s="1"/>
  <c r="AL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J402" i="2" s="1"/>
  <c r="J402" i="2"/>
  <c r="G402" i="2"/>
  <c r="F402" i="2"/>
  <c r="H402" i="2" s="1"/>
  <c r="A402" i="2"/>
  <c r="B402" i="2" s="1"/>
  <c r="C402" i="2" s="1"/>
  <c r="AL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J401" i="2" s="1"/>
  <c r="J401" i="2"/>
  <c r="G401" i="2"/>
  <c r="F401" i="2"/>
  <c r="H401" i="2" s="1"/>
  <c r="A401" i="2"/>
  <c r="B401" i="2" s="1"/>
  <c r="C401" i="2" s="1"/>
  <c r="AL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J400" i="2" s="1"/>
  <c r="J400" i="2"/>
  <c r="G400" i="2"/>
  <c r="F400" i="2"/>
  <c r="H400" i="2" s="1"/>
  <c r="A400" i="2"/>
  <c r="B400" i="2" s="1"/>
  <c r="C400" i="2" s="1"/>
  <c r="AL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J399" i="2" s="1"/>
  <c r="J399" i="2"/>
  <c r="G399" i="2"/>
  <c r="F399" i="2"/>
  <c r="H399" i="2" s="1"/>
  <c r="A399" i="2"/>
  <c r="B399" i="2" s="1"/>
  <c r="C399" i="2" s="1"/>
  <c r="AL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J398" i="2" s="1"/>
  <c r="J398" i="2"/>
  <c r="G398" i="2"/>
  <c r="F398" i="2"/>
  <c r="H398" i="2" s="1"/>
  <c r="A398" i="2"/>
  <c r="B398" i="2" s="1"/>
  <c r="C398" i="2" s="1"/>
  <c r="AL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J397" i="2" s="1"/>
  <c r="J397" i="2"/>
  <c r="G397" i="2"/>
  <c r="F397" i="2"/>
  <c r="H397" i="2" s="1"/>
  <c r="A397" i="2"/>
  <c r="B397" i="2" s="1"/>
  <c r="C397" i="2" s="1"/>
  <c r="AL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J396" i="2" s="1"/>
  <c r="J396" i="2"/>
  <c r="F396" i="2"/>
  <c r="H396" i="2" s="1"/>
  <c r="A396" i="2"/>
  <c r="B396" i="2" s="1"/>
  <c r="C396" i="2" s="1"/>
  <c r="AL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L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J394" i="2" s="1"/>
  <c r="J394" i="2"/>
  <c r="G394" i="2"/>
  <c r="F394" i="2"/>
  <c r="H394" i="2" s="1"/>
  <c r="A394" i="2"/>
  <c r="B394" i="2" s="1"/>
  <c r="C394" i="2" s="1"/>
  <c r="AL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J393" i="2" s="1"/>
  <c r="J393" i="2"/>
  <c r="G393" i="2"/>
  <c r="F393" i="2"/>
  <c r="H393" i="2" s="1"/>
  <c r="A393" i="2"/>
  <c r="B393" i="2" s="1"/>
  <c r="C393" i="2" s="1"/>
  <c r="AL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J392" i="2" s="1"/>
  <c r="J392" i="2"/>
  <c r="G392" i="2"/>
  <c r="F392" i="2"/>
  <c r="H392" i="2" s="1"/>
  <c r="A392" i="2"/>
  <c r="B392" i="2" s="1"/>
  <c r="C392" i="2" s="1"/>
  <c r="AL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J391" i="2" s="1"/>
  <c r="J391" i="2"/>
  <c r="G391" i="2"/>
  <c r="F391" i="2"/>
  <c r="H391" i="2" s="1"/>
  <c r="A391" i="2"/>
  <c r="B391" i="2" s="1"/>
  <c r="C391" i="2" s="1"/>
  <c r="AL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J390" i="2" s="1"/>
  <c r="J390" i="2"/>
  <c r="G390" i="2"/>
  <c r="F390" i="2"/>
  <c r="H390" i="2" s="1"/>
  <c r="A390" i="2"/>
  <c r="B390" i="2" s="1"/>
  <c r="C390" i="2" s="1"/>
  <c r="AL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J389" i="2" s="1"/>
  <c r="J389" i="2"/>
  <c r="G389" i="2"/>
  <c r="F389" i="2"/>
  <c r="H389" i="2" s="1"/>
  <c r="A389" i="2"/>
  <c r="B389" i="2" s="1"/>
  <c r="C389" i="2" s="1"/>
  <c r="AL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J388" i="2" s="1"/>
  <c r="J388" i="2"/>
  <c r="G388" i="2"/>
  <c r="F388" i="2"/>
  <c r="H388" i="2" s="1"/>
  <c r="A388" i="2"/>
  <c r="B388" i="2" s="1"/>
  <c r="C388" i="2" s="1"/>
  <c r="AL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J387" i="2" s="1"/>
  <c r="J387" i="2"/>
  <c r="G387" i="2"/>
  <c r="F387" i="2"/>
  <c r="H387" i="2" s="1"/>
  <c r="A387" i="2"/>
  <c r="B387" i="2" s="1"/>
  <c r="C387" i="2" s="1"/>
  <c r="AL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J386" i="2" s="1"/>
  <c r="J386" i="2"/>
  <c r="G386" i="2"/>
  <c r="F386" i="2"/>
  <c r="H386" i="2" s="1"/>
  <c r="A386" i="2"/>
  <c r="B386" i="2" s="1"/>
  <c r="C386" i="2" s="1"/>
  <c r="AL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J385" i="2" s="1"/>
  <c r="J385" i="2"/>
  <c r="G385" i="2"/>
  <c r="F385" i="2"/>
  <c r="H385" i="2" s="1"/>
  <c r="A385" i="2"/>
  <c r="B385" i="2" s="1"/>
  <c r="C385" i="2" s="1"/>
  <c r="AL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J384" i="2" s="1"/>
  <c r="J384" i="2"/>
  <c r="G384" i="2"/>
  <c r="F384" i="2"/>
  <c r="H384" i="2" s="1"/>
  <c r="A384" i="2"/>
  <c r="B384" i="2" s="1"/>
  <c r="C384" i="2" s="1"/>
  <c r="AL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J383" i="2" s="1"/>
  <c r="J383" i="2"/>
  <c r="G383" i="2"/>
  <c r="F383" i="2"/>
  <c r="H383" i="2" s="1"/>
  <c r="A383" i="2"/>
  <c r="B383" i="2" s="1"/>
  <c r="C383" i="2" s="1"/>
  <c r="AL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J382" i="2" s="1"/>
  <c r="J382" i="2"/>
  <c r="G382" i="2"/>
  <c r="F382" i="2"/>
  <c r="H382" i="2" s="1"/>
  <c r="A382" i="2"/>
  <c r="B382" i="2" s="1"/>
  <c r="C382" i="2" s="1"/>
  <c r="AL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J381" i="2" s="1"/>
  <c r="J381" i="2"/>
  <c r="G381" i="2"/>
  <c r="F381" i="2"/>
  <c r="H381" i="2" s="1"/>
  <c r="A381" i="2"/>
  <c r="B381" i="2" s="1"/>
  <c r="C381" i="2" s="1"/>
  <c r="AL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J380" i="2" s="1"/>
  <c r="J380" i="2"/>
  <c r="G380" i="2"/>
  <c r="F380" i="2"/>
  <c r="H380" i="2" s="1"/>
  <c r="A380" i="2"/>
  <c r="B380" i="2" s="1"/>
  <c r="C380" i="2" s="1"/>
  <c r="AL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J379" i="2" s="1"/>
  <c r="J379" i="2"/>
  <c r="G379" i="2"/>
  <c r="F379" i="2"/>
  <c r="H379" i="2" s="1"/>
  <c r="A379" i="2"/>
  <c r="B379" i="2" s="1"/>
  <c r="C379" i="2" s="1"/>
  <c r="AL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J378" i="2" s="1"/>
  <c r="J378" i="2"/>
  <c r="G378" i="2"/>
  <c r="F378" i="2"/>
  <c r="H378" i="2" s="1"/>
  <c r="A378" i="2"/>
  <c r="B378" i="2" s="1"/>
  <c r="C378" i="2" s="1"/>
  <c r="AL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J377" i="2" s="1"/>
  <c r="J377" i="2"/>
  <c r="F377" i="2"/>
  <c r="H377" i="2" s="1"/>
  <c r="A377" i="2"/>
  <c r="B377" i="2" s="1"/>
  <c r="C377" i="2" s="1"/>
  <c r="AL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J376" i="2" s="1"/>
  <c r="J376" i="2"/>
  <c r="G376" i="2"/>
  <c r="F376" i="2"/>
  <c r="H376" i="2" s="1"/>
  <c r="A376" i="2"/>
  <c r="B376" i="2" s="1"/>
  <c r="C376" i="2" s="1"/>
  <c r="AL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L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J374" i="2" s="1"/>
  <c r="J374" i="2"/>
  <c r="G374" i="2"/>
  <c r="F374" i="2"/>
  <c r="H374" i="2" s="1"/>
  <c r="A374" i="2"/>
  <c r="B374" i="2" s="1"/>
  <c r="C374" i="2" s="1"/>
  <c r="AL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J373" i="2" s="1"/>
  <c r="J373" i="2"/>
  <c r="G373" i="2"/>
  <c r="F373" i="2"/>
  <c r="H373" i="2" s="1"/>
  <c r="A373" i="2"/>
  <c r="B373" i="2" s="1"/>
  <c r="C373" i="2" s="1"/>
  <c r="AL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J372" i="2" s="1"/>
  <c r="J372" i="2"/>
  <c r="G372" i="2"/>
  <c r="F372" i="2"/>
  <c r="H372" i="2" s="1"/>
  <c r="A372" i="2"/>
  <c r="B372" i="2" s="1"/>
  <c r="C372" i="2" s="1"/>
  <c r="AL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J371" i="2" s="1"/>
  <c r="J371" i="2"/>
  <c r="G371" i="2"/>
  <c r="F371" i="2"/>
  <c r="H371" i="2" s="1"/>
  <c r="A371" i="2"/>
  <c r="B371" i="2" s="1"/>
  <c r="C371" i="2" s="1"/>
  <c r="AL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J370" i="2" s="1"/>
  <c r="J370" i="2"/>
  <c r="G370" i="2"/>
  <c r="F370" i="2"/>
  <c r="H370" i="2" s="1"/>
  <c r="A370" i="2"/>
  <c r="B370" i="2" s="1"/>
  <c r="C370" i="2" s="1"/>
  <c r="AL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J369" i="2" s="1"/>
  <c r="J369" i="2"/>
  <c r="G369" i="2"/>
  <c r="F369" i="2"/>
  <c r="H369" i="2" s="1"/>
  <c r="A369" i="2"/>
  <c r="B369" i="2" s="1"/>
  <c r="C369" i="2" s="1"/>
  <c r="AL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J368" i="2" s="1"/>
  <c r="J368" i="2"/>
  <c r="G368" i="2"/>
  <c r="F368" i="2"/>
  <c r="H368" i="2" s="1"/>
  <c r="A368" i="2"/>
  <c r="B368" i="2" s="1"/>
  <c r="C368" i="2" s="1"/>
  <c r="AL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J367" i="2" s="1"/>
  <c r="J367" i="2"/>
  <c r="G367" i="2"/>
  <c r="F367" i="2"/>
  <c r="H367" i="2" s="1"/>
  <c r="A367" i="2"/>
  <c r="B367" i="2" s="1"/>
  <c r="C367" i="2" s="1"/>
  <c r="AL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J366" i="2" s="1"/>
  <c r="J366" i="2"/>
  <c r="G366" i="2"/>
  <c r="F366" i="2"/>
  <c r="H366" i="2" s="1"/>
  <c r="A366" i="2"/>
  <c r="B366" i="2" s="1"/>
  <c r="C366" i="2" s="1"/>
  <c r="AL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J365" i="2" s="1"/>
  <c r="J365" i="2"/>
  <c r="G365" i="2"/>
  <c r="F365" i="2"/>
  <c r="H365" i="2" s="1"/>
  <c r="A365" i="2"/>
  <c r="B365" i="2" s="1"/>
  <c r="C365" i="2" s="1"/>
  <c r="AL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J364" i="2" s="1"/>
  <c r="J364" i="2"/>
  <c r="G364" i="2"/>
  <c r="F364" i="2"/>
  <c r="H364" i="2" s="1"/>
  <c r="A364" i="2"/>
  <c r="B364" i="2" s="1"/>
  <c r="C364" i="2" s="1"/>
  <c r="AL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J363" i="2" s="1"/>
  <c r="J363" i="2"/>
  <c r="G363" i="2"/>
  <c r="F363" i="2"/>
  <c r="H363" i="2" s="1"/>
  <c r="A363" i="2"/>
  <c r="B363" i="2" s="1"/>
  <c r="C363" i="2" s="1"/>
  <c r="AL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J362" i="2" s="1"/>
  <c r="J362" i="2"/>
  <c r="F362" i="2"/>
  <c r="H362" i="2" s="1"/>
  <c r="A362" i="2"/>
  <c r="B362" i="2" s="1"/>
  <c r="C362" i="2" s="1"/>
  <c r="AL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J361" i="2" s="1"/>
  <c r="J361" i="2"/>
  <c r="G361" i="2"/>
  <c r="F361" i="2"/>
  <c r="H361" i="2" s="1"/>
  <c r="A361" i="2"/>
  <c r="B361" i="2" s="1"/>
  <c r="C361" i="2" s="1"/>
  <c r="AL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J360" i="2" s="1"/>
  <c r="J360" i="2"/>
  <c r="G360" i="2"/>
  <c r="F360" i="2"/>
  <c r="H360" i="2" s="1"/>
  <c r="A360" i="2"/>
  <c r="B360" i="2" s="1"/>
  <c r="C360" i="2" s="1"/>
  <c r="AL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J359" i="2" s="1"/>
  <c r="J359" i="2"/>
  <c r="G359" i="2"/>
  <c r="F359" i="2"/>
  <c r="H359" i="2" s="1"/>
  <c r="A359" i="2"/>
  <c r="B359" i="2" s="1"/>
  <c r="C359" i="2" s="1"/>
  <c r="AL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J358" i="2" s="1"/>
  <c r="J358" i="2"/>
  <c r="G358" i="2"/>
  <c r="F358" i="2"/>
  <c r="H358" i="2" s="1"/>
  <c r="A358" i="2"/>
  <c r="B358" i="2" s="1"/>
  <c r="C358" i="2" s="1"/>
  <c r="AL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J357" i="2" s="1"/>
  <c r="J357" i="2"/>
  <c r="G357" i="2"/>
  <c r="F357" i="2"/>
  <c r="H357" i="2" s="1"/>
  <c r="A357" i="2"/>
  <c r="B357" i="2" s="1"/>
  <c r="C357" i="2" s="1"/>
  <c r="AL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J356" i="2" s="1"/>
  <c r="J356" i="2"/>
  <c r="G356" i="2"/>
  <c r="F356" i="2"/>
  <c r="H356" i="2" s="1"/>
  <c r="A356" i="2"/>
  <c r="B356" i="2" s="1"/>
  <c r="C356" i="2" s="1"/>
  <c r="AL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J355" i="2" s="1"/>
  <c r="J355" i="2"/>
  <c r="F355" i="2"/>
  <c r="H355" i="2" s="1"/>
  <c r="A355" i="2"/>
  <c r="B355" i="2" s="1"/>
  <c r="C355" i="2" s="1"/>
  <c r="AL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J354" i="2" s="1"/>
  <c r="J354" i="2"/>
  <c r="G354" i="2"/>
  <c r="F354" i="2"/>
  <c r="H354" i="2" s="1"/>
  <c r="A354" i="2"/>
  <c r="B354" i="2" s="1"/>
  <c r="C354" i="2" s="1"/>
  <c r="AL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J353" i="2" s="1"/>
  <c r="J353" i="2"/>
  <c r="F353" i="2"/>
  <c r="H353" i="2" s="1"/>
  <c r="A353" i="2"/>
  <c r="B353" i="2" s="1"/>
  <c r="C353" i="2" s="1"/>
  <c r="AL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L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J351" i="2" s="1"/>
  <c r="J351" i="2"/>
  <c r="G351" i="2"/>
  <c r="F351" i="2"/>
  <c r="H351" i="2" s="1"/>
  <c r="A351" i="2"/>
  <c r="B351" i="2" s="1"/>
  <c r="C351" i="2" s="1"/>
  <c r="AL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J350" i="2" s="1"/>
  <c r="J350" i="2"/>
  <c r="G350" i="2"/>
  <c r="F350" i="2"/>
  <c r="H350" i="2" s="1"/>
  <c r="A350" i="2"/>
  <c r="B350" i="2" s="1"/>
  <c r="C350" i="2" s="1"/>
  <c r="AL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J349" i="2" s="1"/>
  <c r="J349" i="2"/>
  <c r="G349" i="2"/>
  <c r="F349" i="2"/>
  <c r="H349" i="2" s="1"/>
  <c r="A349" i="2"/>
  <c r="B349" i="2" s="1"/>
  <c r="C349" i="2" s="1"/>
  <c r="AL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L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J347" i="2" s="1"/>
  <c r="J347" i="2"/>
  <c r="G347" i="2"/>
  <c r="F347" i="2"/>
  <c r="H347" i="2" s="1"/>
  <c r="A347" i="2"/>
  <c r="B347" i="2" s="1"/>
  <c r="C347" i="2" s="1"/>
  <c r="AL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J346" i="2" s="1"/>
  <c r="J346" i="2"/>
  <c r="G346" i="2"/>
  <c r="F346" i="2"/>
  <c r="H346" i="2" s="1"/>
  <c r="A346" i="2"/>
  <c r="B346" i="2" s="1"/>
  <c r="C346" i="2" s="1"/>
  <c r="AL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J345" i="2" s="1"/>
  <c r="J345" i="2"/>
  <c r="G345" i="2"/>
  <c r="F345" i="2"/>
  <c r="H345" i="2" s="1"/>
  <c r="A345" i="2"/>
  <c r="B345" i="2" s="1"/>
  <c r="C345" i="2" s="1"/>
  <c r="AL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J344" i="2" s="1"/>
  <c r="J344" i="2"/>
  <c r="G344" i="2"/>
  <c r="F344" i="2"/>
  <c r="H344" i="2" s="1"/>
  <c r="A344" i="2"/>
  <c r="B344" i="2" s="1"/>
  <c r="C344" i="2" s="1"/>
  <c r="AL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L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J342" i="2" s="1"/>
  <c r="J342" i="2"/>
  <c r="G342" i="2"/>
  <c r="F342" i="2"/>
  <c r="H342" i="2" s="1"/>
  <c r="A342" i="2"/>
  <c r="B342" i="2" s="1"/>
  <c r="C342" i="2" s="1"/>
  <c r="AL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J341" i="2" s="1"/>
  <c r="J341" i="2"/>
  <c r="G341" i="2"/>
  <c r="F341" i="2"/>
  <c r="H341" i="2" s="1"/>
  <c r="A341" i="2"/>
  <c r="B341" i="2" s="1"/>
  <c r="C341" i="2" s="1"/>
  <c r="AL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J340" i="2" s="1"/>
  <c r="J340" i="2"/>
  <c r="G340" i="2"/>
  <c r="F340" i="2"/>
  <c r="H340" i="2" s="1"/>
  <c r="A340" i="2"/>
  <c r="B340" i="2" s="1"/>
  <c r="C340" i="2" s="1"/>
  <c r="AL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J339" i="2" s="1"/>
  <c r="J339" i="2"/>
  <c r="G339" i="2"/>
  <c r="F339" i="2"/>
  <c r="H339" i="2" s="1"/>
  <c r="A339" i="2"/>
  <c r="B339" i="2" s="1"/>
  <c r="C339" i="2" s="1"/>
  <c r="AL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J338" i="2" s="1"/>
  <c r="J338" i="2"/>
  <c r="G338" i="2"/>
  <c r="F338" i="2"/>
  <c r="H338" i="2" s="1"/>
  <c r="A338" i="2"/>
  <c r="B338" i="2" s="1"/>
  <c r="C338" i="2" s="1"/>
  <c r="AL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J337" i="2" s="1"/>
  <c r="J337" i="2"/>
  <c r="G337" i="2"/>
  <c r="F337" i="2"/>
  <c r="H337" i="2" s="1"/>
  <c r="A337" i="2"/>
  <c r="B337" i="2" s="1"/>
  <c r="C337" i="2" s="1"/>
  <c r="AL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J336" i="2" s="1"/>
  <c r="J336" i="2"/>
  <c r="G336" i="2"/>
  <c r="F336" i="2"/>
  <c r="H336" i="2" s="1"/>
  <c r="A336" i="2"/>
  <c r="B336" i="2" s="1"/>
  <c r="C336" i="2" s="1"/>
  <c r="AL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J335" i="2" s="1"/>
  <c r="J335" i="2"/>
  <c r="G335" i="2"/>
  <c r="F335" i="2"/>
  <c r="H335" i="2" s="1"/>
  <c r="A335" i="2"/>
  <c r="B335" i="2" s="1"/>
  <c r="C335" i="2" s="1"/>
  <c r="AL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J334" i="2" s="1"/>
  <c r="J334" i="2"/>
  <c r="G334" i="2"/>
  <c r="F334" i="2"/>
  <c r="H334" i="2" s="1"/>
  <c r="A334" i="2"/>
  <c r="B334" i="2" s="1"/>
  <c r="C334" i="2" s="1"/>
  <c r="AL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J333" i="2" s="1"/>
  <c r="J333" i="2"/>
  <c r="G333" i="2"/>
  <c r="F333" i="2"/>
  <c r="H333" i="2" s="1"/>
  <c r="A333" i="2"/>
  <c r="B333" i="2" s="1"/>
  <c r="C333" i="2" s="1"/>
  <c r="AL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J332" i="2" s="1"/>
  <c r="J332" i="2"/>
  <c r="G332" i="2"/>
  <c r="F332" i="2"/>
  <c r="H332" i="2" s="1"/>
  <c r="A332" i="2"/>
  <c r="B332" i="2" s="1"/>
  <c r="C332" i="2" s="1"/>
  <c r="AL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J331" i="2" s="1"/>
  <c r="J331" i="2"/>
  <c r="G331" i="2"/>
  <c r="F331" i="2"/>
  <c r="H331" i="2" s="1"/>
  <c r="A331" i="2"/>
  <c r="B331" i="2" s="1"/>
  <c r="C331" i="2" s="1"/>
  <c r="AL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J330" i="2" s="1"/>
  <c r="J330" i="2"/>
  <c r="G330" i="2"/>
  <c r="F330" i="2"/>
  <c r="H330" i="2" s="1"/>
  <c r="A330" i="2"/>
  <c r="B330" i="2" s="1"/>
  <c r="C330" i="2" s="1"/>
  <c r="AL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J329" i="2" s="1"/>
  <c r="J329" i="2"/>
  <c r="G329" i="2"/>
  <c r="F329" i="2"/>
  <c r="H329" i="2" s="1"/>
  <c r="A329" i="2"/>
  <c r="B329" i="2" s="1"/>
  <c r="C329" i="2" s="1"/>
  <c r="AL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J328" i="2" s="1"/>
  <c r="J328" i="2"/>
  <c r="G328" i="2"/>
  <c r="F328" i="2"/>
  <c r="H328" i="2" s="1"/>
  <c r="A328" i="2"/>
  <c r="B328" i="2" s="1"/>
  <c r="C328" i="2" s="1"/>
  <c r="AL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J327" i="2" s="1"/>
  <c r="J327" i="2"/>
  <c r="G327" i="2"/>
  <c r="F327" i="2"/>
  <c r="H327" i="2" s="1"/>
  <c r="A327" i="2"/>
  <c r="B327" i="2" s="1"/>
  <c r="C327" i="2" s="1"/>
  <c r="AL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J326" i="2" s="1"/>
  <c r="J326" i="2"/>
  <c r="G326" i="2"/>
  <c r="F326" i="2"/>
  <c r="H326" i="2" s="1"/>
  <c r="A326" i="2"/>
  <c r="B326" i="2" s="1"/>
  <c r="C326" i="2" s="1"/>
  <c r="AL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J325" i="2" s="1"/>
  <c r="J325" i="2"/>
  <c r="G325" i="2"/>
  <c r="F325" i="2"/>
  <c r="H325" i="2" s="1"/>
  <c r="A325" i="2"/>
  <c r="B325" i="2" s="1"/>
  <c r="C325" i="2" s="1"/>
  <c r="AL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J324" i="2" s="1"/>
  <c r="J324" i="2"/>
  <c r="G324" i="2"/>
  <c r="F324" i="2"/>
  <c r="H324" i="2" s="1"/>
  <c r="A324" i="2"/>
  <c r="B324" i="2" s="1"/>
  <c r="C324" i="2" s="1"/>
  <c r="AL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J323" i="2" s="1"/>
  <c r="J323" i="2"/>
  <c r="G323" i="2"/>
  <c r="F323" i="2"/>
  <c r="H323" i="2" s="1"/>
  <c r="A323" i="2"/>
  <c r="B323" i="2" s="1"/>
  <c r="C323" i="2" s="1"/>
  <c r="AL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J322" i="2" s="1"/>
  <c r="J322" i="2"/>
  <c r="G322" i="2"/>
  <c r="F322" i="2"/>
  <c r="H322" i="2" s="1"/>
  <c r="A322" i="2"/>
  <c r="B322" i="2" s="1"/>
  <c r="C322" i="2" s="1"/>
  <c r="AL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J321" i="2" s="1"/>
  <c r="J321" i="2"/>
  <c r="G321" i="2"/>
  <c r="F321" i="2"/>
  <c r="H321" i="2" s="1"/>
  <c r="A321" i="2"/>
  <c r="B321" i="2" s="1"/>
  <c r="C321" i="2" s="1"/>
  <c r="AL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J320" i="2" s="1"/>
  <c r="J320" i="2"/>
  <c r="G320" i="2"/>
  <c r="F320" i="2"/>
  <c r="H320" i="2" s="1"/>
  <c r="A320" i="2"/>
  <c r="B320" i="2" s="1"/>
  <c r="C320" i="2" s="1"/>
  <c r="AL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J319" i="2" s="1"/>
  <c r="J319" i="2"/>
  <c r="G319" i="2"/>
  <c r="F319" i="2"/>
  <c r="H319" i="2" s="1"/>
  <c r="A319" i="2"/>
  <c r="B319" i="2" s="1"/>
  <c r="C319" i="2" s="1"/>
  <c r="AL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J318" i="2" s="1"/>
  <c r="J318" i="2"/>
  <c r="G318" i="2"/>
  <c r="F318" i="2"/>
  <c r="H318" i="2" s="1"/>
  <c r="A318" i="2"/>
  <c r="B318" i="2" s="1"/>
  <c r="C318" i="2" s="1"/>
  <c r="AL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J317" i="2" s="1"/>
  <c r="J317" i="2"/>
  <c r="G317" i="2"/>
  <c r="F317" i="2"/>
  <c r="H317" i="2" s="1"/>
  <c r="A317" i="2"/>
  <c r="B317" i="2" s="1"/>
  <c r="C317" i="2" s="1"/>
  <c r="AL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J316" i="2" s="1"/>
  <c r="J316" i="2"/>
  <c r="G316" i="2"/>
  <c r="F316" i="2"/>
  <c r="H316" i="2" s="1"/>
  <c r="A316" i="2"/>
  <c r="B316" i="2" s="1"/>
  <c r="C316" i="2" s="1"/>
  <c r="AL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J315" i="2" s="1"/>
  <c r="J315" i="2"/>
  <c r="G315" i="2"/>
  <c r="F315" i="2"/>
  <c r="H315" i="2" s="1"/>
  <c r="A315" i="2"/>
  <c r="B315" i="2" s="1"/>
  <c r="C315" i="2" s="1"/>
  <c r="AL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J314" i="2" s="1"/>
  <c r="J314" i="2"/>
  <c r="G314" i="2"/>
  <c r="F314" i="2"/>
  <c r="H314" i="2" s="1"/>
  <c r="A314" i="2"/>
  <c r="B314" i="2" s="1"/>
  <c r="C314" i="2" s="1"/>
  <c r="AL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J313" i="2" s="1"/>
  <c r="J313" i="2"/>
  <c r="G313" i="2"/>
  <c r="F313" i="2"/>
  <c r="H313" i="2" s="1"/>
  <c r="A313" i="2"/>
  <c r="B313" i="2" s="1"/>
  <c r="C313" i="2" s="1"/>
  <c r="AL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J312" i="2" s="1"/>
  <c r="J312" i="2"/>
  <c r="G312" i="2"/>
  <c r="F312" i="2"/>
  <c r="H312" i="2" s="1"/>
  <c r="A312" i="2"/>
  <c r="B312" i="2" s="1"/>
  <c r="C312" i="2" s="1"/>
  <c r="AL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J311" i="2" s="1"/>
  <c r="J311" i="2"/>
  <c r="G311" i="2"/>
  <c r="F311" i="2"/>
  <c r="H311" i="2" s="1"/>
  <c r="A311" i="2"/>
  <c r="B311" i="2" s="1"/>
  <c r="C311" i="2" s="1"/>
  <c r="AL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J310" i="2" s="1"/>
  <c r="J310" i="2"/>
  <c r="G310" i="2"/>
  <c r="F310" i="2"/>
  <c r="H310" i="2" s="1"/>
  <c r="A310" i="2"/>
  <c r="B310" i="2" s="1"/>
  <c r="C310" i="2" s="1"/>
  <c r="AL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J309" i="2" s="1"/>
  <c r="J309" i="2"/>
  <c r="G309" i="2"/>
  <c r="F309" i="2"/>
  <c r="H309" i="2" s="1"/>
  <c r="A309" i="2"/>
  <c r="B309" i="2" s="1"/>
  <c r="C309" i="2" s="1"/>
  <c r="AL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J308" i="2" s="1"/>
  <c r="J308" i="2"/>
  <c r="G308" i="2"/>
  <c r="F308" i="2"/>
  <c r="H308" i="2" s="1"/>
  <c r="A308" i="2"/>
  <c r="B308" i="2" s="1"/>
  <c r="C308" i="2" s="1"/>
  <c r="AL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J307" i="2" s="1"/>
  <c r="J307" i="2"/>
  <c r="G307" i="2"/>
  <c r="F307" i="2"/>
  <c r="H307" i="2" s="1"/>
  <c r="A307" i="2"/>
  <c r="B307" i="2" s="1"/>
  <c r="C307" i="2" s="1"/>
  <c r="AL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J306" i="2" s="1"/>
  <c r="J306" i="2"/>
  <c r="G306" i="2"/>
  <c r="F306" i="2"/>
  <c r="H306" i="2" s="1"/>
  <c r="A306" i="2"/>
  <c r="B306" i="2" s="1"/>
  <c r="C306" i="2" s="1"/>
  <c r="AL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J305" i="2" s="1"/>
  <c r="J305" i="2"/>
  <c r="G305" i="2"/>
  <c r="F305" i="2"/>
  <c r="H305" i="2" s="1"/>
  <c r="A305" i="2"/>
  <c r="B305" i="2" s="1"/>
  <c r="C305" i="2" s="1"/>
  <c r="AL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J304" i="2" s="1"/>
  <c r="J304" i="2"/>
  <c r="F304" i="2"/>
  <c r="H304" i="2" s="1"/>
  <c r="A304" i="2"/>
  <c r="B304" i="2" s="1"/>
  <c r="C304" i="2" s="1"/>
  <c r="AL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J303" i="2" s="1"/>
  <c r="J303" i="2"/>
  <c r="G303" i="2"/>
  <c r="F303" i="2"/>
  <c r="H303" i="2" s="1"/>
  <c r="A303" i="2"/>
  <c r="B303" i="2" s="1"/>
  <c r="C303" i="2" s="1"/>
  <c r="AL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J302" i="2" s="1"/>
  <c r="J302" i="2"/>
  <c r="G302" i="2"/>
  <c r="F302" i="2"/>
  <c r="H302" i="2" s="1"/>
  <c r="A302" i="2"/>
  <c r="B302" i="2" s="1"/>
  <c r="C302" i="2" s="1"/>
  <c r="AL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J301" i="2" s="1"/>
  <c r="J301" i="2"/>
  <c r="G301" i="2"/>
  <c r="F301" i="2"/>
  <c r="H301" i="2" s="1"/>
  <c r="A301" i="2"/>
  <c r="B301" i="2" s="1"/>
  <c r="C301" i="2" s="1"/>
  <c r="AL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J300" i="2" s="1"/>
  <c r="J300" i="2"/>
  <c r="G300" i="2"/>
  <c r="F300" i="2"/>
  <c r="H300" i="2" s="1"/>
  <c r="A300" i="2"/>
  <c r="B300" i="2" s="1"/>
  <c r="C300" i="2" s="1"/>
  <c r="AL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J299" i="2" s="1"/>
  <c r="J299" i="2"/>
  <c r="F299" i="2"/>
  <c r="H299" i="2" s="1"/>
  <c r="A299" i="2"/>
  <c r="B299" i="2" s="1"/>
  <c r="C299" i="2" s="1"/>
  <c r="AL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J298" i="2" s="1"/>
  <c r="J298" i="2"/>
  <c r="G298" i="2"/>
  <c r="F298" i="2"/>
  <c r="H298" i="2" s="1"/>
  <c r="A298" i="2"/>
  <c r="B298" i="2" s="1"/>
  <c r="C298" i="2" s="1"/>
  <c r="AL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J297" i="2" s="1"/>
  <c r="J297" i="2"/>
  <c r="F297" i="2"/>
  <c r="H297" i="2" s="1"/>
  <c r="A297" i="2"/>
  <c r="B297" i="2" s="1"/>
  <c r="C297" i="2" s="1"/>
  <c r="AL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J296" i="2" s="1"/>
  <c r="J296" i="2"/>
  <c r="G296" i="2"/>
  <c r="F296" i="2"/>
  <c r="H296" i="2" s="1"/>
  <c r="A296" i="2"/>
  <c r="B296" i="2" s="1"/>
  <c r="C296" i="2" s="1"/>
  <c r="AL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J295" i="2" s="1"/>
  <c r="J295" i="2"/>
  <c r="G295" i="2"/>
  <c r="F295" i="2"/>
  <c r="H295" i="2" s="1"/>
  <c r="A295" i="2"/>
  <c r="B295" i="2" s="1"/>
  <c r="C295" i="2" s="1"/>
  <c r="AL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J294" i="2" s="1"/>
  <c r="J294" i="2"/>
  <c r="G294" i="2"/>
  <c r="F294" i="2"/>
  <c r="H294" i="2" s="1"/>
  <c r="A294" i="2"/>
  <c r="B294" i="2" s="1"/>
  <c r="C294" i="2" s="1"/>
  <c r="AL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J293" i="2" s="1"/>
  <c r="J293" i="2"/>
  <c r="G293" i="2"/>
  <c r="F293" i="2"/>
  <c r="H293" i="2" s="1"/>
  <c r="A293" i="2"/>
  <c r="B293" i="2" s="1"/>
  <c r="C293" i="2" s="1"/>
  <c r="AL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J292" i="2" s="1"/>
  <c r="J292" i="2"/>
  <c r="G292" i="2"/>
  <c r="F292" i="2"/>
  <c r="H292" i="2" s="1"/>
  <c r="A292" i="2"/>
  <c r="B292" i="2" s="1"/>
  <c r="C292" i="2" s="1"/>
  <c r="AL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J291" i="2" s="1"/>
  <c r="J291" i="2"/>
  <c r="G291" i="2"/>
  <c r="F291" i="2"/>
  <c r="H291" i="2" s="1"/>
  <c r="A291" i="2"/>
  <c r="B291" i="2" s="1"/>
  <c r="C291" i="2" s="1"/>
  <c r="AL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J290" i="2" s="1"/>
  <c r="J290" i="2"/>
  <c r="F290" i="2"/>
  <c r="H290" i="2" s="1"/>
  <c r="A290" i="2"/>
  <c r="B290" i="2" s="1"/>
  <c r="C290" i="2" s="1"/>
  <c r="AL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J289" i="2" s="1"/>
  <c r="J289" i="2"/>
  <c r="G289" i="2"/>
  <c r="F289" i="2"/>
  <c r="H289" i="2" s="1"/>
  <c r="A289" i="2"/>
  <c r="B289" i="2" s="1"/>
  <c r="C289" i="2" s="1"/>
  <c r="AL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J288" i="2" s="1"/>
  <c r="J288" i="2"/>
  <c r="G288" i="2"/>
  <c r="F288" i="2"/>
  <c r="H288" i="2" s="1"/>
  <c r="A288" i="2"/>
  <c r="B288" i="2" s="1"/>
  <c r="C288" i="2" s="1"/>
  <c r="AL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J287" i="2" s="1"/>
  <c r="J287" i="2"/>
  <c r="G287" i="2"/>
  <c r="F287" i="2"/>
  <c r="H287" i="2" s="1"/>
  <c r="A287" i="2"/>
  <c r="B287" i="2" s="1"/>
  <c r="C287" i="2" s="1"/>
  <c r="AL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J286" i="2" s="1"/>
  <c r="J286" i="2"/>
  <c r="G286" i="2"/>
  <c r="F286" i="2"/>
  <c r="H286" i="2" s="1"/>
  <c r="A286" i="2"/>
  <c r="B286" i="2" s="1"/>
  <c r="C286" i="2" s="1"/>
  <c r="AL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J285" i="2" s="1"/>
  <c r="J285" i="2"/>
  <c r="G285" i="2"/>
  <c r="F285" i="2"/>
  <c r="H285" i="2" s="1"/>
  <c r="A285" i="2"/>
  <c r="B285" i="2" s="1"/>
  <c r="C285" i="2" s="1"/>
  <c r="AL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J284" i="2" s="1"/>
  <c r="J284" i="2"/>
  <c r="G284" i="2"/>
  <c r="F284" i="2"/>
  <c r="H284" i="2" s="1"/>
  <c r="A284" i="2"/>
  <c r="B284" i="2" s="1"/>
  <c r="C284" i="2" s="1"/>
  <c r="AL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J283" i="2" s="1"/>
  <c r="J283" i="2"/>
  <c r="G283" i="2"/>
  <c r="F283" i="2"/>
  <c r="H283" i="2" s="1"/>
  <c r="A283" i="2"/>
  <c r="B283" i="2" s="1"/>
  <c r="C283" i="2" s="1"/>
  <c r="AL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J282" i="2" s="1"/>
  <c r="J282" i="2"/>
  <c r="G282" i="2"/>
  <c r="F282" i="2"/>
  <c r="H282" i="2" s="1"/>
  <c r="A282" i="2"/>
  <c r="B282" i="2" s="1"/>
  <c r="C282" i="2" s="1"/>
  <c r="AL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J281" i="2" s="1"/>
  <c r="J281" i="2"/>
  <c r="G281" i="2"/>
  <c r="F281" i="2"/>
  <c r="H281" i="2" s="1"/>
  <c r="A281" i="2"/>
  <c r="B281" i="2" s="1"/>
  <c r="C281" i="2" s="1"/>
  <c r="AL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J280" i="2" s="1"/>
  <c r="J280" i="2"/>
  <c r="G280" i="2"/>
  <c r="F280" i="2"/>
  <c r="H280" i="2" s="1"/>
  <c r="A280" i="2"/>
  <c r="B280" i="2" s="1"/>
  <c r="C280" i="2" s="1"/>
  <c r="AL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J279" i="2" s="1"/>
  <c r="J279" i="2"/>
  <c r="F279" i="2"/>
  <c r="H279" i="2" s="1"/>
  <c r="A279" i="2"/>
  <c r="B279" i="2" s="1"/>
  <c r="C279" i="2" s="1"/>
  <c r="AL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J278" i="2" s="1"/>
  <c r="J278" i="2"/>
  <c r="F278" i="2"/>
  <c r="H278" i="2" s="1"/>
  <c r="A278" i="2"/>
  <c r="B278" i="2" s="1"/>
  <c r="C278" i="2" s="1"/>
  <c r="AL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J277" i="2" s="1"/>
  <c r="J277" i="2"/>
  <c r="G277" i="2"/>
  <c r="F277" i="2"/>
  <c r="H277" i="2" s="1"/>
  <c r="A277" i="2"/>
  <c r="B277" i="2" s="1"/>
  <c r="C277" i="2" s="1"/>
  <c r="AL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J276" i="2" s="1"/>
  <c r="J276" i="2"/>
  <c r="F276" i="2"/>
  <c r="H276" i="2" s="1"/>
  <c r="A276" i="2"/>
  <c r="B276" i="2" s="1"/>
  <c r="C276" i="2" s="1"/>
  <c r="AL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J275" i="2" s="1"/>
  <c r="J275" i="2"/>
  <c r="G275" i="2"/>
  <c r="F275" i="2"/>
  <c r="H275" i="2" s="1"/>
  <c r="A275" i="2"/>
  <c r="B275" i="2" s="1"/>
  <c r="C275" i="2" s="1"/>
  <c r="AL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J274" i="2" s="1"/>
  <c r="J274" i="2"/>
  <c r="F274" i="2"/>
  <c r="H274" i="2" s="1"/>
  <c r="A274" i="2"/>
  <c r="B274" i="2" s="1"/>
  <c r="C274" i="2" s="1"/>
  <c r="AL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J273" i="2" s="1"/>
  <c r="J273" i="2"/>
  <c r="G273" i="2"/>
  <c r="F273" i="2"/>
  <c r="H273" i="2" s="1"/>
  <c r="A273" i="2"/>
  <c r="B273" i="2" s="1"/>
  <c r="C273" i="2" s="1"/>
  <c r="AL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J272" i="2" s="1"/>
  <c r="J272" i="2"/>
  <c r="F272" i="2"/>
  <c r="H272" i="2" s="1"/>
  <c r="A272" i="2"/>
  <c r="B272" i="2" s="1"/>
  <c r="C272" i="2" s="1"/>
  <c r="AL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J271" i="2" s="1"/>
  <c r="J271" i="2"/>
  <c r="G271" i="2"/>
  <c r="F271" i="2"/>
  <c r="H271" i="2" s="1"/>
  <c r="A271" i="2"/>
  <c r="B271" i="2" s="1"/>
  <c r="C271" i="2" s="1"/>
  <c r="AL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J270" i="2" s="1"/>
  <c r="J270" i="2"/>
  <c r="F270" i="2"/>
  <c r="H270" i="2" s="1"/>
  <c r="A270" i="2"/>
  <c r="B270" i="2" s="1"/>
  <c r="C270" i="2" s="1"/>
  <c r="AL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J269" i="2" s="1"/>
  <c r="J269" i="2"/>
  <c r="G269" i="2"/>
  <c r="F269" i="2"/>
  <c r="H269" i="2" s="1"/>
  <c r="A269" i="2"/>
  <c r="B269" i="2" s="1"/>
  <c r="C269" i="2" s="1"/>
  <c r="AL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J268" i="2" s="1"/>
  <c r="J268" i="2"/>
  <c r="G268" i="2"/>
  <c r="F268" i="2"/>
  <c r="H268" i="2" s="1"/>
  <c r="A268" i="2"/>
  <c r="B268" i="2" s="1"/>
  <c r="C268" i="2" s="1"/>
  <c r="AL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J267" i="2" s="1"/>
  <c r="J267" i="2"/>
  <c r="G267" i="2"/>
  <c r="F267" i="2"/>
  <c r="H267" i="2" s="1"/>
  <c r="A267" i="2"/>
  <c r="B267" i="2" s="1"/>
  <c r="C267" i="2" s="1"/>
  <c r="AL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J266" i="2" s="1"/>
  <c r="J266" i="2"/>
  <c r="G266" i="2"/>
  <c r="F266" i="2"/>
  <c r="H266" i="2" s="1"/>
  <c r="A266" i="2"/>
  <c r="B266" i="2" s="1"/>
  <c r="C266" i="2" s="1"/>
  <c r="AL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J265" i="2" s="1"/>
  <c r="J265" i="2"/>
  <c r="F265" i="2"/>
  <c r="H265" i="2" s="1"/>
  <c r="A265" i="2"/>
  <c r="B265" i="2" s="1"/>
  <c r="C265" i="2" s="1"/>
  <c r="AL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J264" i="2" s="1"/>
  <c r="J264" i="2"/>
  <c r="G264" i="2"/>
  <c r="F264" i="2"/>
  <c r="H264" i="2" s="1"/>
  <c r="A264" i="2"/>
  <c r="B264" i="2" s="1"/>
  <c r="C264" i="2" s="1"/>
  <c r="AL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J263" i="2" s="1"/>
  <c r="J263" i="2"/>
  <c r="G263" i="2"/>
  <c r="F263" i="2"/>
  <c r="H263" i="2" s="1"/>
  <c r="A263" i="2"/>
  <c r="B263" i="2" s="1"/>
  <c r="C263" i="2" s="1"/>
  <c r="AL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J262" i="2" s="1"/>
  <c r="J262" i="2"/>
  <c r="G262" i="2"/>
  <c r="F262" i="2"/>
  <c r="H262" i="2" s="1"/>
  <c r="A262" i="2"/>
  <c r="B262" i="2" s="1"/>
  <c r="C262" i="2" s="1"/>
  <c r="AL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J261" i="2" s="1"/>
  <c r="J261" i="2"/>
  <c r="G261" i="2"/>
  <c r="F261" i="2"/>
  <c r="H261" i="2" s="1"/>
  <c r="A261" i="2"/>
  <c r="B261" i="2" s="1"/>
  <c r="C261" i="2" s="1"/>
  <c r="AL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J260" i="2" s="1"/>
  <c r="J260" i="2"/>
  <c r="G260" i="2"/>
  <c r="F260" i="2"/>
  <c r="H260" i="2" s="1"/>
  <c r="A260" i="2"/>
  <c r="B260" i="2" s="1"/>
  <c r="C260" i="2" s="1"/>
  <c r="AL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J259" i="2" s="1"/>
  <c r="J259" i="2"/>
  <c r="G259" i="2"/>
  <c r="F259" i="2"/>
  <c r="H259" i="2" s="1"/>
  <c r="A259" i="2"/>
  <c r="B259" i="2" s="1"/>
  <c r="C259" i="2" s="1"/>
  <c r="AL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J258" i="2" s="1"/>
  <c r="J258" i="2"/>
  <c r="G258" i="2"/>
  <c r="F258" i="2"/>
  <c r="H258" i="2" s="1"/>
  <c r="A258" i="2"/>
  <c r="B258" i="2" s="1"/>
  <c r="C258" i="2" s="1"/>
  <c r="AL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J257" i="2" s="1"/>
  <c r="J257" i="2"/>
  <c r="G257" i="2"/>
  <c r="F257" i="2"/>
  <c r="H257" i="2" s="1"/>
  <c r="A257" i="2"/>
  <c r="B257" i="2" s="1"/>
  <c r="C257" i="2" s="1"/>
  <c r="AL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J256" i="2" s="1"/>
  <c r="J256" i="2"/>
  <c r="G256" i="2"/>
  <c r="F256" i="2"/>
  <c r="H256" i="2" s="1"/>
  <c r="A256" i="2"/>
  <c r="B256" i="2" s="1"/>
  <c r="C256" i="2" s="1"/>
  <c r="AL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J255" i="2" s="1"/>
  <c r="J255" i="2"/>
  <c r="G255" i="2"/>
  <c r="F255" i="2"/>
  <c r="H255" i="2" s="1"/>
  <c r="A255" i="2"/>
  <c r="B255" i="2" s="1"/>
  <c r="C255" i="2" s="1"/>
  <c r="AL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J254" i="2" s="1"/>
  <c r="J254" i="2"/>
  <c r="G254" i="2"/>
  <c r="F254" i="2"/>
  <c r="H254" i="2" s="1"/>
  <c r="A254" i="2"/>
  <c r="B254" i="2" s="1"/>
  <c r="C254" i="2" s="1"/>
  <c r="AL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J253" i="2" s="1"/>
  <c r="J253" i="2"/>
  <c r="G253" i="2"/>
  <c r="F253" i="2"/>
  <c r="H253" i="2" s="1"/>
  <c r="A253" i="2"/>
  <c r="B253" i="2" s="1"/>
  <c r="C253" i="2" s="1"/>
  <c r="AL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J252" i="2" s="1"/>
  <c r="J252" i="2"/>
  <c r="G252" i="2"/>
  <c r="F252" i="2"/>
  <c r="H252" i="2" s="1"/>
  <c r="A252" i="2"/>
  <c r="B252" i="2" s="1"/>
  <c r="C252" i="2" s="1"/>
  <c r="AL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J251" i="2" s="1"/>
  <c r="J251" i="2"/>
  <c r="G251" i="2"/>
  <c r="F251" i="2"/>
  <c r="H251" i="2" s="1"/>
  <c r="A251" i="2"/>
  <c r="B251" i="2" s="1"/>
  <c r="C251" i="2" s="1"/>
  <c r="AL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J250" i="2" s="1"/>
  <c r="J250" i="2"/>
  <c r="G250" i="2"/>
  <c r="F250" i="2"/>
  <c r="H250" i="2" s="1"/>
  <c r="A250" i="2"/>
  <c r="B250" i="2" s="1"/>
  <c r="C250" i="2" s="1"/>
  <c r="AL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J249" i="2" s="1"/>
  <c r="J249" i="2"/>
  <c r="G249" i="2"/>
  <c r="F249" i="2"/>
  <c r="H249" i="2" s="1"/>
  <c r="A249" i="2"/>
  <c r="B249" i="2" s="1"/>
  <c r="C249" i="2" s="1"/>
  <c r="AL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J248" i="2" s="1"/>
  <c r="J248" i="2"/>
  <c r="G248" i="2"/>
  <c r="F248" i="2"/>
  <c r="H248" i="2" s="1"/>
  <c r="A248" i="2"/>
  <c r="B248" i="2" s="1"/>
  <c r="C248" i="2" s="1"/>
  <c r="AL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J247" i="2" s="1"/>
  <c r="J247" i="2"/>
  <c r="G247" i="2"/>
  <c r="F247" i="2"/>
  <c r="H247" i="2" s="1"/>
  <c r="A247" i="2"/>
  <c r="B247" i="2" s="1"/>
  <c r="C247" i="2" s="1"/>
  <c r="AL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J246" i="2" s="1"/>
  <c r="J246" i="2"/>
  <c r="G246" i="2"/>
  <c r="F246" i="2"/>
  <c r="H246" i="2" s="1"/>
  <c r="A246" i="2"/>
  <c r="B246" i="2" s="1"/>
  <c r="C246" i="2" s="1"/>
  <c r="AL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J245" i="2" s="1"/>
  <c r="J245" i="2"/>
  <c r="G245" i="2"/>
  <c r="F245" i="2"/>
  <c r="H245" i="2" s="1"/>
  <c r="A245" i="2"/>
  <c r="B245" i="2" s="1"/>
  <c r="C245" i="2" s="1"/>
  <c r="AL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J244" i="2" s="1"/>
  <c r="J244" i="2"/>
  <c r="F244" i="2"/>
  <c r="H244" i="2" s="1"/>
  <c r="A244" i="2"/>
  <c r="B244" i="2" s="1"/>
  <c r="C244" i="2" s="1"/>
  <c r="AL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J243" i="2" s="1"/>
  <c r="J243" i="2"/>
  <c r="G243" i="2"/>
  <c r="F243" i="2"/>
  <c r="H243" i="2" s="1"/>
  <c r="A243" i="2"/>
  <c r="B243" i="2" s="1"/>
  <c r="C243" i="2" s="1"/>
  <c r="AL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J242" i="2" s="1"/>
  <c r="J242" i="2"/>
  <c r="G242" i="2"/>
  <c r="F242" i="2"/>
  <c r="H242" i="2" s="1"/>
  <c r="A242" i="2"/>
  <c r="B242" i="2" s="1"/>
  <c r="C242" i="2" s="1"/>
  <c r="AL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J241" i="2" s="1"/>
  <c r="J241" i="2"/>
  <c r="G241" i="2"/>
  <c r="F241" i="2"/>
  <c r="H241" i="2" s="1"/>
  <c r="A241" i="2"/>
  <c r="B241" i="2" s="1"/>
  <c r="C241" i="2" s="1"/>
  <c r="AL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J240" i="2" s="1"/>
  <c r="J240" i="2"/>
  <c r="F240" i="2"/>
  <c r="H240" i="2" s="1"/>
  <c r="A240" i="2"/>
  <c r="B240" i="2" s="1"/>
  <c r="C240" i="2" s="1"/>
  <c r="AL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J239" i="2" s="1"/>
  <c r="J239" i="2"/>
  <c r="G239" i="2"/>
  <c r="F239" i="2"/>
  <c r="H239" i="2" s="1"/>
  <c r="A239" i="2"/>
  <c r="B239" i="2" s="1"/>
  <c r="C239" i="2" s="1"/>
  <c r="AL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J238" i="2" s="1"/>
  <c r="J238" i="2"/>
  <c r="G238" i="2"/>
  <c r="F238" i="2"/>
  <c r="H238" i="2" s="1"/>
  <c r="A238" i="2"/>
  <c r="B238" i="2" s="1"/>
  <c r="C238" i="2" s="1"/>
  <c r="AL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J237" i="2" s="1"/>
  <c r="J237" i="2"/>
  <c r="G237" i="2"/>
  <c r="F237" i="2"/>
  <c r="H237" i="2" s="1"/>
  <c r="A237" i="2"/>
  <c r="B237" i="2" s="1"/>
  <c r="C237" i="2" s="1"/>
  <c r="AL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J236" i="2" s="1"/>
  <c r="J236" i="2"/>
  <c r="G236" i="2"/>
  <c r="F236" i="2"/>
  <c r="H236" i="2" s="1"/>
  <c r="A236" i="2"/>
  <c r="B236" i="2" s="1"/>
  <c r="C236" i="2" s="1"/>
  <c r="AL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J235" i="2" s="1"/>
  <c r="J235" i="2"/>
  <c r="G235" i="2"/>
  <c r="F235" i="2"/>
  <c r="H235" i="2" s="1"/>
  <c r="A235" i="2"/>
  <c r="B235" i="2" s="1"/>
  <c r="C235" i="2" s="1"/>
  <c r="AL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J234" i="2" s="1"/>
  <c r="J234" i="2"/>
  <c r="F234" i="2"/>
  <c r="H234" i="2" s="1"/>
  <c r="A234" i="2"/>
  <c r="B234" i="2" s="1"/>
  <c r="C234" i="2" s="1"/>
  <c r="AL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J233" i="2" s="1"/>
  <c r="J233" i="2"/>
  <c r="G233" i="2"/>
  <c r="F233" i="2"/>
  <c r="H233" i="2" s="1"/>
  <c r="A233" i="2"/>
  <c r="B233" i="2" s="1"/>
  <c r="C233" i="2" s="1"/>
  <c r="AL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J232" i="2" s="1"/>
  <c r="J232" i="2"/>
  <c r="F232" i="2"/>
  <c r="H232" i="2" s="1"/>
  <c r="A232" i="2"/>
  <c r="B232" i="2" s="1"/>
  <c r="C232" i="2" s="1"/>
  <c r="AL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L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J230" i="2" s="1"/>
  <c r="J230" i="2"/>
  <c r="G230" i="2"/>
  <c r="F230" i="2"/>
  <c r="H230" i="2" s="1"/>
  <c r="A230" i="2"/>
  <c r="B230" i="2" s="1"/>
  <c r="C230" i="2" s="1"/>
  <c r="AL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J229" i="2" s="1"/>
  <c r="J229" i="2"/>
  <c r="G229" i="2"/>
  <c r="F229" i="2"/>
  <c r="H229" i="2" s="1"/>
  <c r="A229" i="2"/>
  <c r="B229" i="2" s="1"/>
  <c r="C229" i="2" s="1"/>
  <c r="AL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J228" i="2" s="1"/>
  <c r="J228" i="2"/>
  <c r="G228" i="2"/>
  <c r="F228" i="2"/>
  <c r="H228" i="2" s="1"/>
  <c r="A228" i="2"/>
  <c r="B228" i="2" s="1"/>
  <c r="C228" i="2" s="1"/>
  <c r="AL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J227" i="2" s="1"/>
  <c r="J227" i="2"/>
  <c r="G227" i="2"/>
  <c r="F227" i="2"/>
  <c r="H227" i="2" s="1"/>
  <c r="A227" i="2"/>
  <c r="B227" i="2" s="1"/>
  <c r="C227" i="2" s="1"/>
  <c r="AL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J226" i="2" s="1"/>
  <c r="J226" i="2"/>
  <c r="G226" i="2"/>
  <c r="F226" i="2"/>
  <c r="H226" i="2" s="1"/>
  <c r="A226" i="2"/>
  <c r="B226" i="2" s="1"/>
  <c r="C226" i="2" s="1"/>
  <c r="AL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J225" i="2" s="1"/>
  <c r="J225" i="2"/>
  <c r="G225" i="2"/>
  <c r="F225" i="2"/>
  <c r="H225" i="2" s="1"/>
  <c r="A225" i="2"/>
  <c r="B225" i="2" s="1"/>
  <c r="C225" i="2" s="1"/>
  <c r="AL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J224" i="2" s="1"/>
  <c r="J224" i="2"/>
  <c r="G224" i="2"/>
  <c r="F224" i="2"/>
  <c r="H224" i="2" s="1"/>
  <c r="A224" i="2"/>
  <c r="B224" i="2" s="1"/>
  <c r="C224" i="2" s="1"/>
  <c r="AL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J223" i="2" s="1"/>
  <c r="J223" i="2"/>
  <c r="G223" i="2"/>
  <c r="F223" i="2"/>
  <c r="H223" i="2" s="1"/>
  <c r="A223" i="2"/>
  <c r="B223" i="2" s="1"/>
  <c r="C223" i="2" s="1"/>
  <c r="AL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J222" i="2" s="1"/>
  <c r="J222" i="2"/>
  <c r="F222" i="2"/>
  <c r="H222" i="2" s="1"/>
  <c r="A222" i="2"/>
  <c r="B222" i="2" s="1"/>
  <c r="C222" i="2" s="1"/>
  <c r="AL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J221" i="2" s="1"/>
  <c r="J221" i="2"/>
  <c r="F221" i="2"/>
  <c r="H221" i="2" s="1"/>
  <c r="A221" i="2"/>
  <c r="B221" i="2" s="1"/>
  <c r="C221" i="2" s="1"/>
  <c r="AL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J220" i="2" s="1"/>
  <c r="J220" i="2"/>
  <c r="G220" i="2"/>
  <c r="F220" i="2"/>
  <c r="H220" i="2" s="1"/>
  <c r="A220" i="2"/>
  <c r="B220" i="2" s="1"/>
  <c r="C220" i="2" s="1"/>
  <c r="AL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J219" i="2" s="1"/>
  <c r="J219" i="2"/>
  <c r="F219" i="2"/>
  <c r="H219" i="2" s="1"/>
  <c r="A219" i="2"/>
  <c r="B219" i="2" s="1"/>
  <c r="C219" i="2" s="1"/>
  <c r="AL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J218" i="2" s="1"/>
  <c r="J218" i="2"/>
  <c r="G218" i="2"/>
  <c r="F218" i="2"/>
  <c r="H218" i="2" s="1"/>
  <c r="A218" i="2"/>
  <c r="B218" i="2" s="1"/>
  <c r="C218" i="2" s="1"/>
  <c r="AL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J217" i="2" s="1"/>
  <c r="J217" i="2"/>
  <c r="G217" i="2"/>
  <c r="F217" i="2"/>
  <c r="H217" i="2" s="1"/>
  <c r="A217" i="2"/>
  <c r="B217" i="2" s="1"/>
  <c r="C217" i="2" s="1"/>
  <c r="AL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J216" i="2" s="1"/>
  <c r="J216" i="2"/>
  <c r="G216" i="2"/>
  <c r="F216" i="2"/>
  <c r="H216" i="2" s="1"/>
  <c r="A216" i="2"/>
  <c r="B216" i="2" s="1"/>
  <c r="C216" i="2" s="1"/>
  <c r="AL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J215" i="2" s="1"/>
  <c r="J215" i="2"/>
  <c r="G215" i="2"/>
  <c r="F215" i="2"/>
  <c r="H215" i="2" s="1"/>
  <c r="A215" i="2"/>
  <c r="B215" i="2" s="1"/>
  <c r="C215" i="2" s="1"/>
  <c r="AL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J214" i="2" s="1"/>
  <c r="J214" i="2"/>
  <c r="G214" i="2"/>
  <c r="F214" i="2"/>
  <c r="H214" i="2" s="1"/>
  <c r="A214" i="2"/>
  <c r="B214" i="2" s="1"/>
  <c r="C214" i="2" s="1"/>
  <c r="AL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J213" i="2" s="1"/>
  <c r="J213" i="2"/>
  <c r="G213" i="2"/>
  <c r="F213" i="2"/>
  <c r="H213" i="2" s="1"/>
  <c r="A213" i="2"/>
  <c r="B213" i="2" s="1"/>
  <c r="C213" i="2" s="1"/>
  <c r="AL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J212" i="2" s="1"/>
  <c r="J212" i="2"/>
  <c r="G212" i="2"/>
  <c r="F212" i="2"/>
  <c r="H212" i="2" s="1"/>
  <c r="A212" i="2"/>
  <c r="B212" i="2" s="1"/>
  <c r="C212" i="2" s="1"/>
  <c r="AL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J211" i="2" s="1"/>
  <c r="J211" i="2"/>
  <c r="G211" i="2"/>
  <c r="F211" i="2"/>
  <c r="H211" i="2" s="1"/>
  <c r="A211" i="2"/>
  <c r="B211" i="2" s="1"/>
  <c r="C211" i="2" s="1"/>
  <c r="AL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J210" i="2" s="1"/>
  <c r="J210" i="2"/>
  <c r="G210" i="2"/>
  <c r="F210" i="2"/>
  <c r="H210" i="2" s="1"/>
  <c r="A210" i="2"/>
  <c r="B210" i="2" s="1"/>
  <c r="C210" i="2" s="1"/>
  <c r="AL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J209" i="2" s="1"/>
  <c r="J209" i="2"/>
  <c r="G209" i="2"/>
  <c r="F209" i="2"/>
  <c r="H209" i="2" s="1"/>
  <c r="A209" i="2"/>
  <c r="B209" i="2" s="1"/>
  <c r="C209" i="2" s="1"/>
  <c r="AL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J208" i="2" s="1"/>
  <c r="J208" i="2"/>
  <c r="G208" i="2"/>
  <c r="F208" i="2"/>
  <c r="H208" i="2" s="1"/>
  <c r="A208" i="2"/>
  <c r="B208" i="2" s="1"/>
  <c r="C208" i="2" s="1"/>
  <c r="AL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J207" i="2" s="1"/>
  <c r="J207" i="2"/>
  <c r="G207" i="2"/>
  <c r="F207" i="2"/>
  <c r="H207" i="2" s="1"/>
  <c r="A207" i="2"/>
  <c r="B207" i="2" s="1"/>
  <c r="C207" i="2" s="1"/>
  <c r="AL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J206" i="2" s="1"/>
  <c r="J206" i="2"/>
  <c r="G206" i="2"/>
  <c r="F206" i="2"/>
  <c r="H206" i="2" s="1"/>
  <c r="A206" i="2"/>
  <c r="B206" i="2" s="1"/>
  <c r="C206" i="2" s="1"/>
  <c r="AL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J205" i="2" s="1"/>
  <c r="J205" i="2"/>
  <c r="G205" i="2"/>
  <c r="F205" i="2"/>
  <c r="H205" i="2" s="1"/>
  <c r="A205" i="2"/>
  <c r="B205" i="2" s="1"/>
  <c r="C205" i="2" s="1"/>
  <c r="AL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J204" i="2" s="1"/>
  <c r="J204" i="2"/>
  <c r="G204" i="2"/>
  <c r="F204" i="2"/>
  <c r="H204" i="2" s="1"/>
  <c r="A204" i="2"/>
  <c r="B204" i="2" s="1"/>
  <c r="C204" i="2" s="1"/>
  <c r="AL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J203" i="2" s="1"/>
  <c r="J203" i="2"/>
  <c r="G203" i="2"/>
  <c r="F203" i="2"/>
  <c r="H203" i="2" s="1"/>
  <c r="A203" i="2"/>
  <c r="B203" i="2" s="1"/>
  <c r="C203" i="2" s="1"/>
  <c r="AL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J202" i="2" s="1"/>
  <c r="J202" i="2"/>
  <c r="G202" i="2"/>
  <c r="F202" i="2"/>
  <c r="H202" i="2" s="1"/>
  <c r="A202" i="2"/>
  <c r="B202" i="2" s="1"/>
  <c r="C202" i="2" s="1"/>
  <c r="AL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J201" i="2" s="1"/>
  <c r="J201" i="2"/>
  <c r="F201" i="2"/>
  <c r="H201" i="2" s="1"/>
  <c r="A201" i="2"/>
  <c r="B201" i="2" s="1"/>
  <c r="C201" i="2" s="1"/>
  <c r="AL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J200" i="2" s="1"/>
  <c r="J200" i="2"/>
  <c r="G200" i="2"/>
  <c r="F200" i="2"/>
  <c r="H200" i="2" s="1"/>
  <c r="A200" i="2"/>
  <c r="B200" i="2" s="1"/>
  <c r="C200" i="2" s="1"/>
  <c r="AL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J199" i="2" s="1"/>
  <c r="J199" i="2"/>
  <c r="G199" i="2"/>
  <c r="F199" i="2"/>
  <c r="H199" i="2" s="1"/>
  <c r="A199" i="2"/>
  <c r="B199" i="2" s="1"/>
  <c r="C199" i="2" s="1"/>
  <c r="AL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J198" i="2" s="1"/>
  <c r="J198" i="2"/>
  <c r="G198" i="2"/>
  <c r="F198" i="2"/>
  <c r="H198" i="2" s="1"/>
  <c r="A198" i="2"/>
  <c r="B198" i="2" s="1"/>
  <c r="C198" i="2" s="1"/>
  <c r="AL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J197" i="2" s="1"/>
  <c r="J197" i="2"/>
  <c r="G197" i="2"/>
  <c r="F197" i="2"/>
  <c r="H197" i="2" s="1"/>
  <c r="A197" i="2"/>
  <c r="B197" i="2" s="1"/>
  <c r="C197" i="2" s="1"/>
  <c r="AL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J196" i="2" s="1"/>
  <c r="J196" i="2"/>
  <c r="G196" i="2"/>
  <c r="F196" i="2"/>
  <c r="H196" i="2" s="1"/>
  <c r="A196" i="2"/>
  <c r="B196" i="2" s="1"/>
  <c r="C196" i="2" s="1"/>
  <c r="AL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J195" i="2" s="1"/>
  <c r="J195" i="2"/>
  <c r="G195" i="2"/>
  <c r="F195" i="2"/>
  <c r="H195" i="2" s="1"/>
  <c r="A195" i="2"/>
  <c r="B195" i="2" s="1"/>
  <c r="C195" i="2" s="1"/>
  <c r="AL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J194" i="2" s="1"/>
  <c r="J194" i="2"/>
  <c r="G194" i="2"/>
  <c r="F194" i="2"/>
  <c r="H194" i="2" s="1"/>
  <c r="A194" i="2"/>
  <c r="B194" i="2" s="1"/>
  <c r="C194" i="2" s="1"/>
  <c r="AL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J193" i="2" s="1"/>
  <c r="J193" i="2"/>
  <c r="G193" i="2"/>
  <c r="F193" i="2"/>
  <c r="H193" i="2" s="1"/>
  <c r="A193" i="2"/>
  <c r="B193" i="2" s="1"/>
  <c r="C193" i="2" s="1"/>
  <c r="AL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J192" i="2" s="1"/>
  <c r="J192" i="2"/>
  <c r="F192" i="2"/>
  <c r="H192" i="2" s="1"/>
  <c r="A192" i="2"/>
  <c r="B192" i="2" s="1"/>
  <c r="C192" i="2" s="1"/>
  <c r="AL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J191" i="2" s="1"/>
  <c r="J191" i="2"/>
  <c r="F191" i="2"/>
  <c r="H191" i="2" s="1"/>
  <c r="A191" i="2"/>
  <c r="B191" i="2" s="1"/>
  <c r="C191" i="2" s="1"/>
  <c r="AL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J190" i="2" s="1"/>
  <c r="J190" i="2"/>
  <c r="F190" i="2"/>
  <c r="H190" i="2" s="1"/>
  <c r="A190" i="2"/>
  <c r="B190" i="2" s="1"/>
  <c r="C190" i="2" s="1"/>
  <c r="AL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J189" i="2" s="1"/>
  <c r="J189" i="2"/>
  <c r="G189" i="2"/>
  <c r="F189" i="2"/>
  <c r="H189" i="2" s="1"/>
  <c r="A189" i="2"/>
  <c r="B189" i="2" s="1"/>
  <c r="C189" i="2" s="1"/>
  <c r="AL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J188" i="2" s="1"/>
  <c r="J188" i="2"/>
  <c r="F188" i="2"/>
  <c r="H188" i="2" s="1"/>
  <c r="A188" i="2"/>
  <c r="B188" i="2" s="1"/>
  <c r="C188" i="2" s="1"/>
  <c r="AL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J187" i="2" s="1"/>
  <c r="J187" i="2"/>
  <c r="F187" i="2"/>
  <c r="H187" i="2" s="1"/>
  <c r="A187" i="2"/>
  <c r="B187" i="2" s="1"/>
  <c r="C187" i="2" s="1"/>
  <c r="AL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J186" i="2" s="1"/>
  <c r="J186" i="2"/>
  <c r="F186" i="2"/>
  <c r="H186" i="2" s="1"/>
  <c r="A186" i="2"/>
  <c r="B186" i="2" s="1"/>
  <c r="C186" i="2" s="1"/>
  <c r="AL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J185" i="2" s="1"/>
  <c r="J185" i="2"/>
  <c r="G185" i="2"/>
  <c r="F185" i="2"/>
  <c r="H185" i="2" s="1"/>
  <c r="A185" i="2"/>
  <c r="B185" i="2" s="1"/>
  <c r="C185" i="2" s="1"/>
  <c r="AL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J184" i="2" s="1"/>
  <c r="J184" i="2"/>
  <c r="F184" i="2"/>
  <c r="H184" i="2" s="1"/>
  <c r="A184" i="2"/>
  <c r="B184" i="2" s="1"/>
  <c r="C184" i="2" s="1"/>
  <c r="AL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L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J182" i="2" s="1"/>
  <c r="J182" i="2"/>
  <c r="G182" i="2"/>
  <c r="F182" i="2"/>
  <c r="H182" i="2" s="1"/>
  <c r="A182" i="2"/>
  <c r="B182" i="2" s="1"/>
  <c r="C182" i="2" s="1"/>
  <c r="AL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J181" i="2" s="1"/>
  <c r="J181" i="2"/>
  <c r="G181" i="2"/>
  <c r="F181" i="2"/>
  <c r="H181" i="2" s="1"/>
  <c r="A181" i="2"/>
  <c r="B181" i="2" s="1"/>
  <c r="C181" i="2" s="1"/>
  <c r="AL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J180" i="2" s="1"/>
  <c r="J180" i="2"/>
  <c r="G180" i="2"/>
  <c r="F180" i="2"/>
  <c r="H180" i="2" s="1"/>
  <c r="A180" i="2"/>
  <c r="B180" i="2" s="1"/>
  <c r="C180" i="2" s="1"/>
  <c r="AL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J179" i="2" s="1"/>
  <c r="J179" i="2"/>
  <c r="G179" i="2"/>
  <c r="F179" i="2"/>
  <c r="H179" i="2" s="1"/>
  <c r="A179" i="2"/>
  <c r="B179" i="2" s="1"/>
  <c r="C179" i="2" s="1"/>
  <c r="AL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J178" i="2" s="1"/>
  <c r="J178" i="2"/>
  <c r="G178" i="2"/>
  <c r="F178" i="2"/>
  <c r="H178" i="2" s="1"/>
  <c r="A178" i="2"/>
  <c r="B178" i="2" s="1"/>
  <c r="C178" i="2" s="1"/>
  <c r="AL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J177" i="2" s="1"/>
  <c r="J177" i="2"/>
  <c r="F177" i="2"/>
  <c r="H177" i="2" s="1"/>
  <c r="A177" i="2"/>
  <c r="B177" i="2" s="1"/>
  <c r="C177" i="2" s="1"/>
  <c r="AL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J176" i="2" s="1"/>
  <c r="J176" i="2"/>
  <c r="G176" i="2"/>
  <c r="F176" i="2"/>
  <c r="H176" i="2" s="1"/>
  <c r="A176" i="2"/>
  <c r="B176" i="2" s="1"/>
  <c r="C176" i="2" s="1"/>
  <c r="AL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J175" i="2" s="1"/>
  <c r="J175" i="2"/>
  <c r="F175" i="2"/>
  <c r="H175" i="2" s="1"/>
  <c r="A175" i="2"/>
  <c r="B175" i="2" s="1"/>
  <c r="C175" i="2" s="1"/>
  <c r="AL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J174" i="2" s="1"/>
  <c r="J174" i="2"/>
  <c r="G174" i="2"/>
  <c r="F174" i="2"/>
  <c r="H174" i="2" s="1"/>
  <c r="A174" i="2"/>
  <c r="B174" i="2" s="1"/>
  <c r="C174" i="2" s="1"/>
  <c r="AL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J173" i="2" s="1"/>
  <c r="J173" i="2"/>
  <c r="F173" i="2"/>
  <c r="H173" i="2" s="1"/>
  <c r="A173" i="2"/>
  <c r="B173" i="2" s="1"/>
  <c r="C173" i="2" s="1"/>
  <c r="AL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J172" i="2" s="1"/>
  <c r="J172" i="2"/>
  <c r="G172" i="2"/>
  <c r="F172" i="2"/>
  <c r="H172" i="2" s="1"/>
  <c r="A172" i="2"/>
  <c r="B172" i="2" s="1"/>
  <c r="C172" i="2" s="1"/>
  <c r="AL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J171" i="2" s="1"/>
  <c r="J171" i="2"/>
  <c r="F171" i="2"/>
  <c r="H171" i="2" s="1"/>
  <c r="A171" i="2"/>
  <c r="B171" i="2" s="1"/>
  <c r="C171" i="2" s="1"/>
  <c r="AL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J170" i="2" s="1"/>
  <c r="J170" i="2"/>
  <c r="F170" i="2"/>
  <c r="H170" i="2" s="1"/>
  <c r="A170" i="2"/>
  <c r="B170" i="2" s="1"/>
  <c r="C170" i="2" s="1"/>
  <c r="AL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J169" i="2" s="1"/>
  <c r="J169" i="2"/>
  <c r="F169" i="2"/>
  <c r="H169" i="2" s="1"/>
  <c r="A169" i="2"/>
  <c r="B169" i="2" s="1"/>
  <c r="C169" i="2" s="1"/>
  <c r="AL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J168" i="2" s="1"/>
  <c r="J168" i="2"/>
  <c r="G168" i="2"/>
  <c r="F168" i="2"/>
  <c r="H168" i="2" s="1"/>
  <c r="A168" i="2"/>
  <c r="B168" i="2" s="1"/>
  <c r="C168" i="2" s="1"/>
  <c r="AL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J167" i="2" s="1"/>
  <c r="J167" i="2"/>
  <c r="G167" i="2"/>
  <c r="F167" i="2"/>
  <c r="H167" i="2" s="1"/>
  <c r="A167" i="2"/>
  <c r="B167" i="2" s="1"/>
  <c r="C167" i="2" s="1"/>
  <c r="AL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J166" i="2" s="1"/>
  <c r="J166" i="2"/>
  <c r="G166" i="2"/>
  <c r="F166" i="2"/>
  <c r="H166" i="2" s="1"/>
  <c r="A166" i="2"/>
  <c r="B166" i="2" s="1"/>
  <c r="C166" i="2" s="1"/>
  <c r="AL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J165" i="2" s="1"/>
  <c r="J165" i="2"/>
  <c r="G165" i="2"/>
  <c r="F165" i="2"/>
  <c r="H165" i="2" s="1"/>
  <c r="A165" i="2"/>
  <c r="B165" i="2" s="1"/>
  <c r="C165" i="2" s="1"/>
  <c r="AL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J164" i="2" s="1"/>
  <c r="J164" i="2"/>
  <c r="G164" i="2"/>
  <c r="F164" i="2"/>
  <c r="H164" i="2" s="1"/>
  <c r="A164" i="2"/>
  <c r="B164" i="2" s="1"/>
  <c r="C164" i="2" s="1"/>
  <c r="AL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J163" i="2" s="1"/>
  <c r="J163" i="2"/>
  <c r="G163" i="2"/>
  <c r="F163" i="2"/>
  <c r="H163" i="2" s="1"/>
  <c r="A163" i="2"/>
  <c r="B163" i="2" s="1"/>
  <c r="C163" i="2" s="1"/>
  <c r="AL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J162" i="2" s="1"/>
  <c r="J162" i="2"/>
  <c r="F162" i="2"/>
  <c r="H162" i="2" s="1"/>
  <c r="A162" i="2"/>
  <c r="B162" i="2" s="1"/>
  <c r="C162" i="2" s="1"/>
  <c r="AL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J161" i="2" s="1"/>
  <c r="J161" i="2"/>
  <c r="G161" i="2"/>
  <c r="F161" i="2"/>
  <c r="H161" i="2" s="1"/>
  <c r="A161" i="2"/>
  <c r="B161" i="2" s="1"/>
  <c r="C161" i="2" s="1"/>
  <c r="AL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J160" i="2" s="1"/>
  <c r="J160" i="2"/>
  <c r="F160" i="2"/>
  <c r="H160" i="2" s="1"/>
  <c r="A160" i="2"/>
  <c r="B160" i="2" s="1"/>
  <c r="C160" i="2" s="1"/>
  <c r="AL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J159" i="2" s="1"/>
  <c r="J159" i="2"/>
  <c r="G159" i="2"/>
  <c r="F159" i="2"/>
  <c r="H159" i="2" s="1"/>
  <c r="A159" i="2"/>
  <c r="B159" i="2" s="1"/>
  <c r="C159" i="2" s="1"/>
  <c r="AL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J158" i="2" s="1"/>
  <c r="J158" i="2"/>
  <c r="G158" i="2"/>
  <c r="F158" i="2"/>
  <c r="H158" i="2" s="1"/>
  <c r="A158" i="2"/>
  <c r="B158" i="2" s="1"/>
  <c r="C158" i="2" s="1"/>
  <c r="AL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J157" i="2" s="1"/>
  <c r="J157" i="2"/>
  <c r="G157" i="2"/>
  <c r="F157" i="2"/>
  <c r="H157" i="2" s="1"/>
  <c r="A157" i="2"/>
  <c r="B157" i="2" s="1"/>
  <c r="C157" i="2" s="1"/>
  <c r="AL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J156" i="2" s="1"/>
  <c r="J156" i="2"/>
  <c r="F156" i="2"/>
  <c r="H156" i="2" s="1"/>
  <c r="A156" i="2"/>
  <c r="B156" i="2" s="1"/>
  <c r="C156" i="2" s="1"/>
  <c r="AL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J155" i="2" s="1"/>
  <c r="J155" i="2"/>
  <c r="G155" i="2"/>
  <c r="F155" i="2"/>
  <c r="H155" i="2" s="1"/>
  <c r="A155" i="2"/>
  <c r="B155" i="2" s="1"/>
  <c r="C155" i="2" s="1"/>
  <c r="AL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J154" i="2" s="1"/>
  <c r="J154" i="2"/>
  <c r="G154" i="2"/>
  <c r="F154" i="2"/>
  <c r="H154" i="2" s="1"/>
  <c r="A154" i="2"/>
  <c r="B154" i="2" s="1"/>
  <c r="C154" i="2" s="1"/>
  <c r="AL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J153" i="2" s="1"/>
  <c r="J153" i="2"/>
  <c r="G153" i="2"/>
  <c r="F153" i="2"/>
  <c r="H153" i="2" s="1"/>
  <c r="A153" i="2"/>
  <c r="B153" i="2" s="1"/>
  <c r="C153" i="2" s="1"/>
  <c r="AL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J152" i="2" s="1"/>
  <c r="J152" i="2"/>
  <c r="G152" i="2"/>
  <c r="F152" i="2"/>
  <c r="H152" i="2" s="1"/>
  <c r="A152" i="2"/>
  <c r="B152" i="2" s="1"/>
  <c r="C152" i="2" s="1"/>
  <c r="AL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J151" i="2" s="1"/>
  <c r="J151" i="2"/>
  <c r="G151" i="2"/>
  <c r="F151" i="2"/>
  <c r="H151" i="2" s="1"/>
  <c r="A151" i="2"/>
  <c r="B151" i="2" s="1"/>
  <c r="C151" i="2" s="1"/>
  <c r="AL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J150" i="2" s="1"/>
  <c r="J150" i="2"/>
  <c r="G150" i="2"/>
  <c r="F150" i="2"/>
  <c r="H150" i="2" s="1"/>
  <c r="A150" i="2"/>
  <c r="B150" i="2" s="1"/>
  <c r="C150" i="2" s="1"/>
  <c r="AL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J149" i="2" s="1"/>
  <c r="J149" i="2"/>
  <c r="G149" i="2"/>
  <c r="F149" i="2"/>
  <c r="H149" i="2" s="1"/>
  <c r="A149" i="2"/>
  <c r="B149" i="2" s="1"/>
  <c r="C149" i="2" s="1"/>
  <c r="AL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J148" i="2" s="1"/>
  <c r="J148" i="2"/>
  <c r="G148" i="2"/>
  <c r="F148" i="2"/>
  <c r="H148" i="2" s="1"/>
  <c r="A148" i="2"/>
  <c r="B148" i="2" s="1"/>
  <c r="C148" i="2" s="1"/>
  <c r="AL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J147" i="2" s="1"/>
  <c r="J147" i="2"/>
  <c r="G147" i="2"/>
  <c r="F147" i="2"/>
  <c r="H147" i="2" s="1"/>
  <c r="A147" i="2"/>
  <c r="B147" i="2" s="1"/>
  <c r="C147" i="2" s="1"/>
  <c r="AL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J146" i="2" s="1"/>
  <c r="J146" i="2"/>
  <c r="G146" i="2"/>
  <c r="F146" i="2"/>
  <c r="H146" i="2" s="1"/>
  <c r="A146" i="2"/>
  <c r="B146" i="2" s="1"/>
  <c r="C146" i="2" s="1"/>
  <c r="AL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J145" i="2" s="1"/>
  <c r="J145" i="2"/>
  <c r="F145" i="2"/>
  <c r="H145" i="2" s="1"/>
  <c r="A145" i="2"/>
  <c r="B145" i="2" s="1"/>
  <c r="C145" i="2" s="1"/>
  <c r="AL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J144" i="2" s="1"/>
  <c r="J144" i="2"/>
  <c r="G144" i="2"/>
  <c r="F144" i="2"/>
  <c r="H144" i="2" s="1"/>
  <c r="A144" i="2"/>
  <c r="B144" i="2" s="1"/>
  <c r="C144" i="2" s="1"/>
  <c r="AL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J143" i="2" s="1"/>
  <c r="J143" i="2"/>
  <c r="G143" i="2"/>
  <c r="F143" i="2"/>
  <c r="H143" i="2" s="1"/>
  <c r="A143" i="2"/>
  <c r="B143" i="2" s="1"/>
  <c r="C143" i="2" s="1"/>
  <c r="AL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J142" i="2" s="1"/>
  <c r="J142" i="2"/>
  <c r="G142" i="2"/>
  <c r="F142" i="2"/>
  <c r="H142" i="2" s="1"/>
  <c r="A142" i="2"/>
  <c r="B142" i="2" s="1"/>
  <c r="C142" i="2" s="1"/>
  <c r="AL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J141" i="2" s="1"/>
  <c r="J141" i="2"/>
  <c r="G141" i="2"/>
  <c r="F141" i="2"/>
  <c r="H141" i="2" s="1"/>
  <c r="A141" i="2"/>
  <c r="B141" i="2" s="1"/>
  <c r="C141" i="2" s="1"/>
  <c r="AL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J140" i="2" s="1"/>
  <c r="J140" i="2"/>
  <c r="G140" i="2"/>
  <c r="F140" i="2"/>
  <c r="H140" i="2" s="1"/>
  <c r="A140" i="2"/>
  <c r="B140" i="2" s="1"/>
  <c r="C140" i="2" s="1"/>
  <c r="AL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J139" i="2" s="1"/>
  <c r="J139" i="2"/>
  <c r="G139" i="2"/>
  <c r="F139" i="2"/>
  <c r="H139" i="2" s="1"/>
  <c r="A139" i="2"/>
  <c r="B139" i="2" s="1"/>
  <c r="C139" i="2" s="1"/>
  <c r="AL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J138" i="2" s="1"/>
  <c r="J138" i="2"/>
  <c r="G138" i="2"/>
  <c r="F138" i="2"/>
  <c r="H138" i="2" s="1"/>
  <c r="A138" i="2"/>
  <c r="B138" i="2" s="1"/>
  <c r="C138" i="2" s="1"/>
  <c r="AL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J137" i="2" s="1"/>
  <c r="J137" i="2"/>
  <c r="G137" i="2"/>
  <c r="F137" i="2"/>
  <c r="H137" i="2" s="1"/>
  <c r="A137" i="2"/>
  <c r="B137" i="2" s="1"/>
  <c r="C137" i="2" s="1"/>
  <c r="AL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J136" i="2" s="1"/>
  <c r="J136" i="2"/>
  <c r="G136" i="2"/>
  <c r="F136" i="2"/>
  <c r="H136" i="2" s="1"/>
  <c r="A136" i="2"/>
  <c r="B136" i="2" s="1"/>
  <c r="C136" i="2" s="1"/>
  <c r="AL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J135" i="2" s="1"/>
  <c r="J135" i="2"/>
  <c r="F135" i="2"/>
  <c r="H135" i="2" s="1"/>
  <c r="A135" i="2"/>
  <c r="B135" i="2" s="1"/>
  <c r="C135" i="2" s="1"/>
  <c r="AL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J134" i="2" s="1"/>
  <c r="J134" i="2"/>
  <c r="G134" i="2"/>
  <c r="F134" i="2"/>
  <c r="H134" i="2" s="1"/>
  <c r="A134" i="2"/>
  <c r="B134" i="2" s="1"/>
  <c r="C134" i="2" s="1"/>
  <c r="AL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J133" i="2" s="1"/>
  <c r="J133" i="2"/>
  <c r="G133" i="2"/>
  <c r="F133" i="2"/>
  <c r="H133" i="2" s="1"/>
  <c r="A133" i="2"/>
  <c r="B133" i="2" s="1"/>
  <c r="C133" i="2" s="1"/>
  <c r="AL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J132" i="2" s="1"/>
  <c r="J132" i="2"/>
  <c r="G132" i="2"/>
  <c r="F132" i="2"/>
  <c r="H132" i="2" s="1"/>
  <c r="A132" i="2"/>
  <c r="B132" i="2" s="1"/>
  <c r="C132" i="2" s="1"/>
  <c r="AL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J131" i="2" s="1"/>
  <c r="J131" i="2"/>
  <c r="F131" i="2"/>
  <c r="H131" i="2" s="1"/>
  <c r="A131" i="2"/>
  <c r="B131" i="2" s="1"/>
  <c r="C131" i="2" s="1"/>
  <c r="AL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J130" i="2" s="1"/>
  <c r="J130" i="2"/>
  <c r="G130" i="2"/>
  <c r="F130" i="2"/>
  <c r="H130" i="2" s="1"/>
  <c r="A130" i="2"/>
  <c r="B130" i="2" s="1"/>
  <c r="C130" i="2" s="1"/>
  <c r="AL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J129" i="2" s="1"/>
  <c r="J129" i="2"/>
  <c r="G129" i="2"/>
  <c r="F129" i="2"/>
  <c r="H129" i="2" s="1"/>
  <c r="A129" i="2"/>
  <c r="B129" i="2" s="1"/>
  <c r="C129" i="2" s="1"/>
  <c r="AL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J128" i="2" s="1"/>
  <c r="J128" i="2"/>
  <c r="F128" i="2"/>
  <c r="H128" i="2" s="1"/>
  <c r="A128" i="2"/>
  <c r="B128" i="2" s="1"/>
  <c r="C128" i="2" s="1"/>
  <c r="AL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J127" i="2" s="1"/>
  <c r="J127" i="2"/>
  <c r="G127" i="2"/>
  <c r="F127" i="2"/>
  <c r="H127" i="2" s="1"/>
  <c r="A127" i="2"/>
  <c r="B127" i="2" s="1"/>
  <c r="C127" i="2" s="1"/>
  <c r="AL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J126" i="2" s="1"/>
  <c r="J126" i="2"/>
  <c r="F126" i="2"/>
  <c r="H126" i="2" s="1"/>
  <c r="A126" i="2"/>
  <c r="B126" i="2" s="1"/>
  <c r="C126" i="2" s="1"/>
  <c r="AL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J125" i="2" s="1"/>
  <c r="J125" i="2"/>
  <c r="G125" i="2"/>
  <c r="F125" i="2"/>
  <c r="H125" i="2" s="1"/>
  <c r="A125" i="2"/>
  <c r="B125" i="2" s="1"/>
  <c r="C125" i="2" s="1"/>
  <c r="AL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J124" i="2" s="1"/>
  <c r="J124" i="2"/>
  <c r="G124" i="2"/>
  <c r="F124" i="2"/>
  <c r="H124" i="2" s="1"/>
  <c r="A124" i="2"/>
  <c r="B124" i="2" s="1"/>
  <c r="C124" i="2" s="1"/>
  <c r="AL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J123" i="2" s="1"/>
  <c r="J123" i="2"/>
  <c r="G123" i="2"/>
  <c r="F123" i="2"/>
  <c r="H123" i="2" s="1"/>
  <c r="A123" i="2"/>
  <c r="B123" i="2" s="1"/>
  <c r="C123" i="2" s="1"/>
  <c r="AL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J122" i="2" s="1"/>
  <c r="J122" i="2"/>
  <c r="G122" i="2"/>
  <c r="F122" i="2"/>
  <c r="H122" i="2" s="1"/>
  <c r="A122" i="2"/>
  <c r="B122" i="2" s="1"/>
  <c r="C122" i="2" s="1"/>
  <c r="AL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L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J120" i="2" s="1"/>
  <c r="J120" i="2"/>
  <c r="G120" i="2"/>
  <c r="F120" i="2"/>
  <c r="H120" i="2" s="1"/>
  <c r="A120" i="2"/>
  <c r="B120" i="2" s="1"/>
  <c r="C120" i="2" s="1"/>
  <c r="AL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L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J118" i="2" s="1"/>
  <c r="J118" i="2"/>
  <c r="G118" i="2"/>
  <c r="F118" i="2"/>
  <c r="H118" i="2" s="1"/>
  <c r="A118" i="2"/>
  <c r="B118" i="2" s="1"/>
  <c r="C118" i="2" s="1"/>
  <c r="AL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J117" i="2" s="1"/>
  <c r="J117" i="2"/>
  <c r="G117" i="2"/>
  <c r="F117" i="2"/>
  <c r="H117" i="2" s="1"/>
  <c r="A117" i="2"/>
  <c r="B117" i="2" s="1"/>
  <c r="C117" i="2" s="1"/>
  <c r="AL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J116" i="2" s="1"/>
  <c r="J116" i="2"/>
  <c r="G116" i="2"/>
  <c r="F116" i="2"/>
  <c r="H116" i="2" s="1"/>
  <c r="A116" i="2"/>
  <c r="B116" i="2" s="1"/>
  <c r="C116" i="2" s="1"/>
  <c r="AL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J115" i="2" s="1"/>
  <c r="J115" i="2"/>
  <c r="G115" i="2"/>
  <c r="F115" i="2"/>
  <c r="H115" i="2" s="1"/>
  <c r="A115" i="2"/>
  <c r="B115" i="2" s="1"/>
  <c r="C115" i="2" s="1"/>
  <c r="AL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J114" i="2" s="1"/>
  <c r="J114" i="2"/>
  <c r="F114" i="2"/>
  <c r="H114" i="2" s="1"/>
  <c r="A114" i="2"/>
  <c r="B114" i="2" s="1"/>
  <c r="C114" i="2" s="1"/>
  <c r="AL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J113" i="2" s="1"/>
  <c r="J113" i="2"/>
  <c r="G113" i="2"/>
  <c r="F113" i="2"/>
  <c r="H113" i="2" s="1"/>
  <c r="A113" i="2"/>
  <c r="B113" i="2" s="1"/>
  <c r="C113" i="2" s="1"/>
  <c r="AL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J112" i="2" s="1"/>
  <c r="J112" i="2"/>
  <c r="F112" i="2"/>
  <c r="H112" i="2" s="1"/>
  <c r="A112" i="2"/>
  <c r="B112" i="2" s="1"/>
  <c r="C112" i="2" s="1"/>
  <c r="AL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J111" i="2" s="1"/>
  <c r="J111" i="2"/>
  <c r="G111" i="2"/>
  <c r="F111" i="2"/>
  <c r="H111" i="2" s="1"/>
  <c r="A111" i="2"/>
  <c r="B111" i="2" s="1"/>
  <c r="C111" i="2" s="1"/>
  <c r="AL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J110" i="2" s="1"/>
  <c r="J110" i="2"/>
  <c r="G110" i="2"/>
  <c r="F110" i="2"/>
  <c r="H110" i="2" s="1"/>
  <c r="A110" i="2"/>
  <c r="B110" i="2" s="1"/>
  <c r="C110" i="2" s="1"/>
  <c r="AL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J109" i="2" s="1"/>
  <c r="J109" i="2"/>
  <c r="G109" i="2"/>
  <c r="F109" i="2"/>
  <c r="H109" i="2" s="1"/>
  <c r="A109" i="2"/>
  <c r="B109" i="2" s="1"/>
  <c r="C109" i="2" s="1"/>
  <c r="AL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J108" i="2" s="1"/>
  <c r="J108" i="2"/>
  <c r="G108" i="2"/>
  <c r="F108" i="2"/>
  <c r="H108" i="2" s="1"/>
  <c r="A108" i="2"/>
  <c r="B108" i="2" s="1"/>
  <c r="C108" i="2" s="1"/>
  <c r="AL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J107" i="2" s="1"/>
  <c r="J107" i="2"/>
  <c r="G107" i="2"/>
  <c r="F107" i="2"/>
  <c r="H107" i="2" s="1"/>
  <c r="A107" i="2"/>
  <c r="B107" i="2" s="1"/>
  <c r="C107" i="2" s="1"/>
  <c r="AL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J106" i="2" s="1"/>
  <c r="J106" i="2"/>
  <c r="G106" i="2"/>
  <c r="F106" i="2"/>
  <c r="H106" i="2" s="1"/>
  <c r="A106" i="2"/>
  <c r="B106" i="2" s="1"/>
  <c r="C106" i="2" s="1"/>
  <c r="AL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J105" i="2" s="1"/>
  <c r="J105" i="2"/>
  <c r="G105" i="2"/>
  <c r="F105" i="2"/>
  <c r="H105" i="2" s="1"/>
  <c r="A105" i="2"/>
  <c r="B105" i="2" s="1"/>
  <c r="C105" i="2" s="1"/>
  <c r="AL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J104" i="2" s="1"/>
  <c r="J104" i="2"/>
  <c r="G104" i="2"/>
  <c r="F104" i="2"/>
  <c r="H104" i="2" s="1"/>
  <c r="A104" i="2"/>
  <c r="B104" i="2" s="1"/>
  <c r="C104" i="2" s="1"/>
  <c r="AL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J103" i="2" s="1"/>
  <c r="J103" i="2"/>
  <c r="G103" i="2"/>
  <c r="F103" i="2"/>
  <c r="H103" i="2" s="1"/>
  <c r="A103" i="2"/>
  <c r="B103" i="2" s="1"/>
  <c r="C103" i="2" s="1"/>
  <c r="AL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J102" i="2" s="1"/>
  <c r="J102" i="2"/>
  <c r="G102" i="2"/>
  <c r="F102" i="2"/>
  <c r="H102" i="2" s="1"/>
  <c r="A102" i="2"/>
  <c r="B102" i="2" s="1"/>
  <c r="C102" i="2" s="1"/>
  <c r="AL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J101" i="2" s="1"/>
  <c r="J101" i="2"/>
  <c r="G101" i="2"/>
  <c r="F101" i="2"/>
  <c r="H101" i="2" s="1"/>
  <c r="A101" i="2"/>
  <c r="B101" i="2" s="1"/>
  <c r="C101" i="2" s="1"/>
  <c r="AL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J100" i="2" s="1"/>
  <c r="J100" i="2"/>
  <c r="G100" i="2"/>
  <c r="F100" i="2"/>
  <c r="H100" i="2" s="1"/>
  <c r="A100" i="2"/>
  <c r="B100" i="2" s="1"/>
  <c r="C100" i="2" s="1"/>
  <c r="AL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J99" i="2" s="1"/>
  <c r="J99" i="2"/>
  <c r="G99" i="2"/>
  <c r="F99" i="2"/>
  <c r="H99" i="2" s="1"/>
  <c r="A99" i="2"/>
  <c r="B99" i="2" s="1"/>
  <c r="C99" i="2" s="1"/>
  <c r="AL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J98" i="2" s="1"/>
  <c r="J98" i="2"/>
  <c r="G98" i="2"/>
  <c r="F98" i="2"/>
  <c r="H98" i="2" s="1"/>
  <c r="A98" i="2"/>
  <c r="B98" i="2" s="1"/>
  <c r="C98" i="2" s="1"/>
  <c r="AL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J97" i="2" s="1"/>
  <c r="J97" i="2"/>
  <c r="G97" i="2"/>
  <c r="F97" i="2"/>
  <c r="H97" i="2" s="1"/>
  <c r="A97" i="2"/>
  <c r="B97" i="2" s="1"/>
  <c r="C97" i="2" s="1"/>
  <c r="AL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J96" i="2" s="1"/>
  <c r="J96" i="2"/>
  <c r="G96" i="2"/>
  <c r="F96" i="2"/>
  <c r="H96" i="2" s="1"/>
  <c r="A96" i="2"/>
  <c r="B96" i="2" s="1"/>
  <c r="C96" i="2" s="1"/>
  <c r="AL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J95" i="2" s="1"/>
  <c r="J95" i="2"/>
  <c r="G95" i="2"/>
  <c r="F95" i="2"/>
  <c r="H95" i="2" s="1"/>
  <c r="A95" i="2"/>
  <c r="B95" i="2" s="1"/>
  <c r="C95" i="2" s="1"/>
  <c r="AL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J94" i="2" s="1"/>
  <c r="J94" i="2"/>
  <c r="G94" i="2"/>
  <c r="F94" i="2"/>
  <c r="H94" i="2" s="1"/>
  <c r="A94" i="2"/>
  <c r="B94" i="2" s="1"/>
  <c r="C94" i="2" s="1"/>
  <c r="AL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J93" i="2" s="1"/>
  <c r="J93" i="2"/>
  <c r="G93" i="2"/>
  <c r="F93" i="2"/>
  <c r="H93" i="2" s="1"/>
  <c r="A93" i="2"/>
  <c r="B93" i="2" s="1"/>
  <c r="C93" i="2" s="1"/>
  <c r="AL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J92" i="2" s="1"/>
  <c r="J92" i="2"/>
  <c r="G92" i="2"/>
  <c r="F92" i="2"/>
  <c r="H92" i="2" s="1"/>
  <c r="A92" i="2"/>
  <c r="B92" i="2" s="1"/>
  <c r="C92" i="2" s="1"/>
  <c r="AL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J91" i="2" s="1"/>
  <c r="J91" i="2"/>
  <c r="G91" i="2"/>
  <c r="F91" i="2"/>
  <c r="H91" i="2" s="1"/>
  <c r="A91" i="2"/>
  <c r="B91" i="2" s="1"/>
  <c r="C91" i="2" s="1"/>
  <c r="AL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J90" i="2" s="1"/>
  <c r="J90" i="2"/>
  <c r="F90" i="2"/>
  <c r="H90" i="2" s="1"/>
  <c r="A90" i="2"/>
  <c r="B90" i="2" s="1"/>
  <c r="C90" i="2" s="1"/>
  <c r="AL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J89" i="2" s="1"/>
  <c r="J89" i="2"/>
  <c r="G89" i="2"/>
  <c r="F89" i="2"/>
  <c r="H89" i="2" s="1"/>
  <c r="A89" i="2"/>
  <c r="B89" i="2" s="1"/>
  <c r="C89" i="2" s="1"/>
  <c r="AL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J88" i="2" s="1"/>
  <c r="J88" i="2"/>
  <c r="G88" i="2"/>
  <c r="F88" i="2"/>
  <c r="H88" i="2" s="1"/>
  <c r="A88" i="2"/>
  <c r="B88" i="2" s="1"/>
  <c r="C88" i="2" s="1"/>
  <c r="AL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J87" i="2" s="1"/>
  <c r="J87" i="2"/>
  <c r="G87" i="2"/>
  <c r="F87" i="2"/>
  <c r="H87" i="2" s="1"/>
  <c r="A87" i="2"/>
  <c r="B87" i="2" s="1"/>
  <c r="C87" i="2" s="1"/>
  <c r="AL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J86" i="2" s="1"/>
  <c r="J86" i="2"/>
  <c r="G86" i="2"/>
  <c r="F86" i="2"/>
  <c r="H86" i="2" s="1"/>
  <c r="A86" i="2"/>
  <c r="B86" i="2" s="1"/>
  <c r="C86" i="2" s="1"/>
  <c r="AL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J85" i="2" s="1"/>
  <c r="J85" i="2"/>
  <c r="G85" i="2"/>
  <c r="F85" i="2"/>
  <c r="H85" i="2" s="1"/>
  <c r="A85" i="2"/>
  <c r="B85" i="2" s="1"/>
  <c r="C85" i="2" s="1"/>
  <c r="AL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J84" i="2" s="1"/>
  <c r="J84" i="2"/>
  <c r="F84" i="2"/>
  <c r="H84" i="2" s="1"/>
  <c r="A84" i="2"/>
  <c r="B84" i="2" s="1"/>
  <c r="C84" i="2" s="1"/>
  <c r="AL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J83" i="2" s="1"/>
  <c r="J83" i="2"/>
  <c r="G83" i="2"/>
  <c r="F83" i="2"/>
  <c r="H83" i="2" s="1"/>
  <c r="A83" i="2"/>
  <c r="B83" i="2" s="1"/>
  <c r="C83" i="2" s="1"/>
  <c r="AL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J82" i="2" s="1"/>
  <c r="J82" i="2"/>
  <c r="G82" i="2"/>
  <c r="F82" i="2"/>
  <c r="H82" i="2" s="1"/>
  <c r="A82" i="2"/>
  <c r="B82" i="2" s="1"/>
  <c r="C82" i="2" s="1"/>
  <c r="AL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J81" i="2" s="1"/>
  <c r="J81" i="2"/>
  <c r="G81" i="2"/>
  <c r="F81" i="2"/>
  <c r="H81" i="2" s="1"/>
  <c r="A81" i="2"/>
  <c r="B81" i="2" s="1"/>
  <c r="C81" i="2" s="1"/>
  <c r="AL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J80" i="2" s="1"/>
  <c r="J80" i="2"/>
  <c r="G80" i="2"/>
  <c r="F80" i="2"/>
  <c r="H80" i="2" s="1"/>
  <c r="A80" i="2"/>
  <c r="B80" i="2" s="1"/>
  <c r="C80" i="2" s="1"/>
  <c r="AL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J79" i="2" s="1"/>
  <c r="J79" i="2"/>
  <c r="G79" i="2"/>
  <c r="F79" i="2"/>
  <c r="H79" i="2" s="1"/>
  <c r="A79" i="2"/>
  <c r="B79" i="2" s="1"/>
  <c r="C79" i="2" s="1"/>
  <c r="AL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J78" i="2" s="1"/>
  <c r="J78" i="2"/>
  <c r="G78" i="2"/>
  <c r="F78" i="2"/>
  <c r="H78" i="2" s="1"/>
  <c r="A78" i="2"/>
  <c r="B78" i="2" s="1"/>
  <c r="C78" i="2" s="1"/>
  <c r="AL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J77" i="2" s="1"/>
  <c r="J77" i="2"/>
  <c r="F77" i="2"/>
  <c r="H77" i="2" s="1"/>
  <c r="A77" i="2"/>
  <c r="B77" i="2" s="1"/>
  <c r="C77" i="2" s="1"/>
  <c r="AL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J76" i="2" s="1"/>
  <c r="J76" i="2"/>
  <c r="G76" i="2"/>
  <c r="F76" i="2"/>
  <c r="H76" i="2" s="1"/>
  <c r="A76" i="2"/>
  <c r="B76" i="2" s="1"/>
  <c r="C76" i="2" s="1"/>
  <c r="AL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J75" i="2" s="1"/>
  <c r="J75" i="2"/>
  <c r="G75" i="2"/>
  <c r="F75" i="2"/>
  <c r="H75" i="2" s="1"/>
  <c r="A75" i="2"/>
  <c r="B75" i="2" s="1"/>
  <c r="C75" i="2" s="1"/>
  <c r="AL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J74" i="2" s="1"/>
  <c r="J74" i="2"/>
  <c r="G74" i="2"/>
  <c r="F74" i="2"/>
  <c r="H74" i="2" s="1"/>
  <c r="A74" i="2"/>
  <c r="B74" i="2" s="1"/>
  <c r="C74" i="2" s="1"/>
  <c r="AL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J73" i="2" s="1"/>
  <c r="J73" i="2"/>
  <c r="G73" i="2"/>
  <c r="F73" i="2"/>
  <c r="H73" i="2" s="1"/>
  <c r="A73" i="2"/>
  <c r="B73" i="2" s="1"/>
  <c r="C73" i="2" s="1"/>
  <c r="AL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J72" i="2" s="1"/>
  <c r="J72" i="2"/>
  <c r="G72" i="2"/>
  <c r="F72" i="2"/>
  <c r="H72" i="2" s="1"/>
  <c r="A72" i="2"/>
  <c r="B72" i="2" s="1"/>
  <c r="C72" i="2" s="1"/>
  <c r="AL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J71" i="2" s="1"/>
  <c r="J71" i="2"/>
  <c r="G71" i="2"/>
  <c r="F71" i="2"/>
  <c r="H71" i="2" s="1"/>
  <c r="A71" i="2"/>
  <c r="B71" i="2" s="1"/>
  <c r="C71" i="2" s="1"/>
  <c r="AL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J70" i="2" s="1"/>
  <c r="J70" i="2"/>
  <c r="G70" i="2"/>
  <c r="F70" i="2"/>
  <c r="H70" i="2" s="1"/>
  <c r="A70" i="2"/>
  <c r="B70" i="2" s="1"/>
  <c r="C70" i="2" s="1"/>
  <c r="AL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J69" i="2" s="1"/>
  <c r="J69" i="2"/>
  <c r="G69" i="2"/>
  <c r="F69" i="2"/>
  <c r="H69" i="2" s="1"/>
  <c r="A69" i="2"/>
  <c r="B69" i="2" s="1"/>
  <c r="C69" i="2" s="1"/>
  <c r="AL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J68" i="2" s="1"/>
  <c r="J68" i="2"/>
  <c r="G68" i="2"/>
  <c r="F68" i="2"/>
  <c r="H68" i="2" s="1"/>
  <c r="A68" i="2"/>
  <c r="B68" i="2" s="1"/>
  <c r="C68" i="2" s="1"/>
  <c r="AL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J67" i="2" s="1"/>
  <c r="J67" i="2"/>
  <c r="G67" i="2"/>
  <c r="F67" i="2"/>
  <c r="H67" i="2" s="1"/>
  <c r="A67" i="2"/>
  <c r="B67" i="2" s="1"/>
  <c r="C67" i="2" s="1"/>
  <c r="AL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J66" i="2" s="1"/>
  <c r="J66" i="2"/>
  <c r="G66" i="2"/>
  <c r="F66" i="2"/>
  <c r="H66" i="2" s="1"/>
  <c r="A66" i="2"/>
  <c r="B66" i="2" s="1"/>
  <c r="C66" i="2" s="1"/>
  <c r="AL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J65" i="2" s="1"/>
  <c r="J65" i="2"/>
  <c r="G65" i="2"/>
  <c r="F65" i="2"/>
  <c r="H65" i="2" s="1"/>
  <c r="A65" i="2"/>
  <c r="B65" i="2" s="1"/>
  <c r="C65" i="2" s="1"/>
  <c r="AL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J64" i="2" s="1"/>
  <c r="J64" i="2"/>
  <c r="F64" i="2"/>
  <c r="H64" i="2" s="1"/>
  <c r="A64" i="2"/>
  <c r="B64" i="2" s="1"/>
  <c r="C64" i="2" s="1"/>
  <c r="AL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J63" i="2" s="1"/>
  <c r="J63" i="2"/>
  <c r="G63" i="2"/>
  <c r="F63" i="2"/>
  <c r="H63" i="2" s="1"/>
  <c r="A63" i="2"/>
  <c r="B63" i="2" s="1"/>
  <c r="C63" i="2" s="1"/>
  <c r="AL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J62" i="2" s="1"/>
  <c r="J62" i="2"/>
  <c r="G62" i="2"/>
  <c r="F62" i="2"/>
  <c r="H62" i="2" s="1"/>
  <c r="A62" i="2"/>
  <c r="B62" i="2" s="1"/>
  <c r="C62" i="2" s="1"/>
  <c r="AL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J61" i="2" s="1"/>
  <c r="J61" i="2"/>
  <c r="G61" i="2"/>
  <c r="F61" i="2"/>
  <c r="H61" i="2" s="1"/>
  <c r="A61" i="2"/>
  <c r="B61" i="2" s="1"/>
  <c r="C61" i="2" s="1"/>
  <c r="AL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J60" i="2" s="1"/>
  <c r="J60" i="2"/>
  <c r="G60" i="2"/>
  <c r="F60" i="2"/>
  <c r="H60" i="2" s="1"/>
  <c r="A60" i="2"/>
  <c r="B60" i="2" s="1"/>
  <c r="C60" i="2" s="1"/>
  <c r="AL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J59" i="2" s="1"/>
  <c r="J59" i="2"/>
  <c r="G59" i="2"/>
  <c r="F59" i="2"/>
  <c r="H59" i="2" s="1"/>
  <c r="A59" i="2"/>
  <c r="B59" i="2" s="1"/>
  <c r="C59" i="2" s="1"/>
  <c r="AL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J58" i="2" s="1"/>
  <c r="J58" i="2"/>
  <c r="G58" i="2"/>
  <c r="F58" i="2"/>
  <c r="H58" i="2" s="1"/>
  <c r="A58" i="2"/>
  <c r="B58" i="2" s="1"/>
  <c r="C58" i="2" s="1"/>
  <c r="AL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J57" i="2" s="1"/>
  <c r="J57" i="2"/>
  <c r="G57" i="2"/>
  <c r="F57" i="2"/>
  <c r="H57" i="2" s="1"/>
  <c r="A57" i="2"/>
  <c r="B57" i="2" s="1"/>
  <c r="C57" i="2" s="1"/>
  <c r="AL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J56" i="2" s="1"/>
  <c r="J56" i="2"/>
  <c r="G56" i="2"/>
  <c r="F56" i="2"/>
  <c r="H56" i="2" s="1"/>
  <c r="A56" i="2"/>
  <c r="B56" i="2" s="1"/>
  <c r="C56" i="2" s="1"/>
  <c r="AL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J55" i="2" s="1"/>
  <c r="J55" i="2"/>
  <c r="G55" i="2"/>
  <c r="F55" i="2"/>
  <c r="H55" i="2" s="1"/>
  <c r="A55" i="2"/>
  <c r="B55" i="2" s="1"/>
  <c r="C55" i="2" s="1"/>
  <c r="AL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J54" i="2" s="1"/>
  <c r="J54" i="2"/>
  <c r="F54" i="2"/>
  <c r="H54" i="2" s="1"/>
  <c r="A54" i="2"/>
  <c r="B54" i="2" s="1"/>
  <c r="C54" i="2" s="1"/>
  <c r="AL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J53" i="2" s="1"/>
  <c r="J53" i="2"/>
  <c r="G53" i="2"/>
  <c r="F53" i="2"/>
  <c r="H53" i="2" s="1"/>
  <c r="A53" i="2"/>
  <c r="B53" i="2" s="1"/>
  <c r="C53" i="2" s="1"/>
  <c r="AL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J52" i="2" s="1"/>
  <c r="J52" i="2"/>
  <c r="F52" i="2"/>
  <c r="H52" i="2" s="1"/>
  <c r="A52" i="2"/>
  <c r="B52" i="2" s="1"/>
  <c r="C52" i="2" s="1"/>
  <c r="AL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J51" i="2" s="1"/>
  <c r="J51" i="2"/>
  <c r="G51" i="2"/>
  <c r="F51" i="2"/>
  <c r="H51" i="2" s="1"/>
  <c r="A51" i="2"/>
  <c r="B51" i="2" s="1"/>
  <c r="C51" i="2" s="1"/>
  <c r="AL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J50" i="2" s="1"/>
  <c r="J50" i="2"/>
  <c r="G50" i="2"/>
  <c r="F50" i="2"/>
  <c r="H50" i="2" s="1"/>
  <c r="A50" i="2"/>
  <c r="B50" i="2" s="1"/>
  <c r="C50" i="2" s="1"/>
  <c r="AL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J49" i="2" s="1"/>
  <c r="J49" i="2"/>
  <c r="G49" i="2"/>
  <c r="F49" i="2"/>
  <c r="H49" i="2" s="1"/>
  <c r="A49" i="2"/>
  <c r="B49" i="2" s="1"/>
  <c r="C49" i="2" s="1"/>
  <c r="AL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J48" i="2" s="1"/>
  <c r="J48" i="2"/>
  <c r="G48" i="2"/>
  <c r="F48" i="2"/>
  <c r="H48" i="2" s="1"/>
  <c r="A48" i="2"/>
  <c r="B48" i="2" s="1"/>
  <c r="C48" i="2" s="1"/>
  <c r="AL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J47" i="2" s="1"/>
  <c r="J47" i="2"/>
  <c r="F47" i="2"/>
  <c r="H47" i="2" s="1"/>
  <c r="A47" i="2"/>
  <c r="B47" i="2" s="1"/>
  <c r="C47" i="2" s="1"/>
  <c r="AL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J46" i="2" s="1"/>
  <c r="J46" i="2"/>
  <c r="G46" i="2"/>
  <c r="F46" i="2"/>
  <c r="H46" i="2" s="1"/>
  <c r="A46" i="2"/>
  <c r="B46" i="2" s="1"/>
  <c r="C46" i="2" s="1"/>
  <c r="AL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J45" i="2" s="1"/>
  <c r="J45" i="2"/>
  <c r="G45" i="2"/>
  <c r="F45" i="2"/>
  <c r="H45" i="2" s="1"/>
  <c r="A45" i="2"/>
  <c r="B45" i="2" s="1"/>
  <c r="C45" i="2" s="1"/>
  <c r="AL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J44" i="2" s="1"/>
  <c r="J44" i="2"/>
  <c r="G44" i="2"/>
  <c r="F44" i="2"/>
  <c r="H44" i="2" s="1"/>
  <c r="A44" i="2"/>
  <c r="B44" i="2" s="1"/>
  <c r="C44" i="2" s="1"/>
  <c r="AL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J43" i="2" s="1"/>
  <c r="J43" i="2"/>
  <c r="G43" i="2"/>
  <c r="F43" i="2"/>
  <c r="H43" i="2" s="1"/>
  <c r="A43" i="2"/>
  <c r="B43" i="2" s="1"/>
  <c r="C43" i="2" s="1"/>
  <c r="AL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J42" i="2" s="1"/>
  <c r="J42" i="2"/>
  <c r="G42" i="2"/>
  <c r="F42" i="2"/>
  <c r="H42" i="2" s="1"/>
  <c r="A42" i="2"/>
  <c r="B42" i="2" s="1"/>
  <c r="C42" i="2" s="1"/>
  <c r="AL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J41" i="2" s="1"/>
  <c r="J41" i="2"/>
  <c r="G41" i="2"/>
  <c r="F41" i="2"/>
  <c r="H41" i="2" s="1"/>
  <c r="A41" i="2"/>
  <c r="B41" i="2" s="1"/>
  <c r="C41" i="2" s="1"/>
  <c r="AL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J40" i="2" s="1"/>
  <c r="J40" i="2"/>
  <c r="G40" i="2"/>
  <c r="F40" i="2"/>
  <c r="H40" i="2" s="1"/>
  <c r="A40" i="2"/>
  <c r="B40" i="2" s="1"/>
  <c r="C40" i="2" s="1"/>
  <c r="AL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J39" i="2" s="1"/>
  <c r="J39" i="2"/>
  <c r="G39" i="2"/>
  <c r="F39" i="2"/>
  <c r="H39" i="2" s="1"/>
  <c r="A39" i="2"/>
  <c r="B39" i="2" s="1"/>
  <c r="C39" i="2" s="1"/>
  <c r="AL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J38" i="2" s="1"/>
  <c r="J38" i="2"/>
  <c r="G38" i="2"/>
  <c r="F38" i="2"/>
  <c r="H38" i="2" s="1"/>
  <c r="A38" i="2"/>
  <c r="B38" i="2" s="1"/>
  <c r="C38" i="2" s="1"/>
  <c r="AL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J37" i="2" s="1"/>
  <c r="J37" i="2"/>
  <c r="F37" i="2"/>
  <c r="H37" i="2" s="1"/>
  <c r="A37" i="2"/>
  <c r="B37" i="2" s="1"/>
  <c r="C37" i="2" s="1"/>
  <c r="AL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J36" i="2" s="1"/>
  <c r="J36" i="2"/>
  <c r="G36" i="2"/>
  <c r="F36" i="2"/>
  <c r="H36" i="2" s="1"/>
  <c r="A36" i="2"/>
  <c r="B36" i="2" s="1"/>
  <c r="C36" i="2" s="1"/>
  <c r="AL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J35" i="2" s="1"/>
  <c r="J35" i="2"/>
  <c r="F35" i="2"/>
  <c r="H35" i="2" s="1"/>
  <c r="A35" i="2"/>
  <c r="B35" i="2" s="1"/>
  <c r="C35" i="2" s="1"/>
  <c r="AL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J34" i="2" s="1"/>
  <c r="J34" i="2"/>
  <c r="G34" i="2"/>
  <c r="F34" i="2"/>
  <c r="H34" i="2" s="1"/>
  <c r="A34" i="2"/>
  <c r="B34" i="2" s="1"/>
  <c r="C34" i="2" s="1"/>
  <c r="AL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J33" i="2" s="1"/>
  <c r="J33" i="2"/>
  <c r="F33" i="2"/>
  <c r="H33" i="2" s="1"/>
  <c r="A33" i="2"/>
  <c r="B33" i="2" s="1"/>
  <c r="C33" i="2" s="1"/>
  <c r="AL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J32" i="2" s="1"/>
  <c r="J32" i="2"/>
  <c r="G32" i="2"/>
  <c r="F32" i="2"/>
  <c r="H32" i="2" s="1"/>
  <c r="A32" i="2"/>
  <c r="B32" i="2" s="1"/>
  <c r="C32" i="2" s="1"/>
  <c r="AL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J31" i="2" s="1"/>
  <c r="J31" i="2"/>
  <c r="F31" i="2"/>
  <c r="H31" i="2" s="1"/>
  <c r="A31" i="2"/>
  <c r="B31" i="2" s="1"/>
  <c r="C31" i="2" s="1"/>
  <c r="AL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J30" i="2" s="1"/>
  <c r="J30" i="2"/>
  <c r="G30" i="2"/>
  <c r="F30" i="2"/>
  <c r="H30" i="2" s="1"/>
  <c r="A30" i="2"/>
  <c r="B30" i="2" s="1"/>
  <c r="C30" i="2" s="1"/>
  <c r="AL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J29" i="2" s="1"/>
  <c r="J29" i="2"/>
  <c r="F29" i="2"/>
  <c r="H29" i="2" s="1"/>
  <c r="A29" i="2"/>
  <c r="B29" i="2" s="1"/>
  <c r="C29" i="2" s="1"/>
  <c r="AL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J28" i="2" s="1"/>
  <c r="J28" i="2"/>
  <c r="G28" i="2"/>
  <c r="F28" i="2"/>
  <c r="H28" i="2" s="1"/>
  <c r="A28" i="2"/>
  <c r="B28" i="2" s="1"/>
  <c r="C28" i="2" s="1"/>
  <c r="AL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J27" i="2" s="1"/>
  <c r="J27" i="2"/>
  <c r="G27" i="2"/>
  <c r="F27" i="2"/>
  <c r="H27" i="2" s="1"/>
  <c r="A27" i="2"/>
  <c r="B27" i="2" s="1"/>
  <c r="C27" i="2" s="1"/>
  <c r="AL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J26" i="2" s="1"/>
  <c r="J26" i="2"/>
  <c r="G26" i="2"/>
  <c r="F26" i="2"/>
  <c r="H26" i="2" s="1"/>
  <c r="A26" i="2"/>
  <c r="B26" i="2" s="1"/>
  <c r="C26" i="2" s="1"/>
  <c r="AL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J25" i="2" s="1"/>
  <c r="J25" i="2"/>
  <c r="G25" i="2"/>
  <c r="F25" i="2"/>
  <c r="H25" i="2" s="1"/>
  <c r="A25" i="2"/>
  <c r="B25" i="2" s="1"/>
  <c r="C25" i="2" s="1"/>
  <c r="AL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J24" i="2" s="1"/>
  <c r="J24" i="2"/>
  <c r="G24" i="2"/>
  <c r="F24" i="2"/>
  <c r="H24" i="2" s="1"/>
  <c r="A24" i="2"/>
  <c r="B24" i="2" s="1"/>
  <c r="C24" i="2" s="1"/>
  <c r="AL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J23" i="2" s="1"/>
  <c r="J23" i="2"/>
  <c r="G23" i="2"/>
  <c r="F23" i="2"/>
  <c r="H23" i="2" s="1"/>
  <c r="A23" i="2"/>
  <c r="B23" i="2" s="1"/>
  <c r="C23" i="2" s="1"/>
  <c r="AL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J22" i="2" s="1"/>
  <c r="J22" i="2"/>
  <c r="G22" i="2"/>
  <c r="F22" i="2"/>
  <c r="H22" i="2" s="1"/>
  <c r="A22" i="2"/>
  <c r="B22" i="2" s="1"/>
  <c r="C22" i="2" s="1"/>
  <c r="AL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J21" i="2" s="1"/>
  <c r="J21" i="2"/>
  <c r="F21" i="2"/>
  <c r="H21" i="2" s="1"/>
  <c r="A21" i="2"/>
  <c r="B21" i="2" s="1"/>
  <c r="C21" i="2" s="1"/>
  <c r="AL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J20" i="2" s="1"/>
  <c r="J20" i="2"/>
  <c r="G20" i="2"/>
  <c r="F20" i="2"/>
  <c r="H20" i="2" s="1"/>
  <c r="A20" i="2"/>
  <c r="B20" i="2" s="1"/>
  <c r="C20" i="2" s="1"/>
  <c r="AL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J19" i="2" s="1"/>
  <c r="J19" i="2"/>
  <c r="F19" i="2"/>
  <c r="H19" i="2" s="1"/>
  <c r="A19" i="2"/>
  <c r="B19" i="2" s="1"/>
  <c r="C19" i="2" s="1"/>
  <c r="AL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J18" i="2" s="1"/>
  <c r="J18" i="2"/>
  <c r="G18" i="2"/>
  <c r="F18" i="2"/>
  <c r="H18" i="2" s="1"/>
  <c r="A18" i="2"/>
  <c r="B18" i="2" s="1"/>
  <c r="C18" i="2" s="1"/>
  <c r="AL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J17" i="2" s="1"/>
  <c r="J17" i="2"/>
  <c r="F17" i="2"/>
  <c r="H17" i="2" s="1"/>
  <c r="A17" i="2"/>
  <c r="B17" i="2" s="1"/>
  <c r="C17" i="2" s="1"/>
  <c r="AL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J16" i="2" s="1"/>
  <c r="J16" i="2"/>
  <c r="G16" i="2"/>
  <c r="F16" i="2"/>
  <c r="H16" i="2" s="1"/>
  <c r="A16" i="2"/>
  <c r="B16" i="2" s="1"/>
  <c r="C16" i="2" s="1"/>
  <c r="AL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J15" i="2" s="1"/>
  <c r="J15" i="2"/>
  <c r="F15" i="2"/>
  <c r="H15" i="2" s="1"/>
  <c r="A15" i="2"/>
  <c r="B15" i="2" s="1"/>
  <c r="C15" i="2" s="1"/>
  <c r="AL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J14" i="2" s="1"/>
  <c r="J14" i="2"/>
  <c r="G14" i="2"/>
  <c r="F14" i="2"/>
  <c r="H14" i="2" s="1"/>
  <c r="A14" i="2"/>
  <c r="B14" i="2" s="1"/>
  <c r="C14" i="2" s="1"/>
  <c r="AL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J13" i="2" s="1"/>
  <c r="J13" i="2"/>
  <c r="F13" i="2"/>
  <c r="H13" i="2" s="1"/>
  <c r="A13" i="2"/>
  <c r="B13" i="2" s="1"/>
  <c r="C13" i="2" s="1"/>
  <c r="AL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J12" i="2" s="1"/>
  <c r="J12" i="2"/>
  <c r="F12" i="2"/>
  <c r="H12" i="2" s="1"/>
  <c r="A12" i="2"/>
  <c r="B12" i="2" s="1"/>
  <c r="C12" i="2" s="1"/>
  <c r="AL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J11" i="2" s="1"/>
  <c r="J11" i="2"/>
  <c r="G11" i="2"/>
  <c r="F11" i="2"/>
  <c r="H11" i="2" s="1"/>
  <c r="A11" i="2"/>
  <c r="B11" i="2" s="1"/>
  <c r="C11" i="2" s="1"/>
  <c r="AL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J10" i="2" s="1"/>
  <c r="J10" i="2"/>
  <c r="G10" i="2"/>
  <c r="F10" i="2"/>
  <c r="H10" i="2" s="1"/>
  <c r="A10" i="2"/>
  <c r="B10" i="2" s="1"/>
  <c r="C10" i="2" s="1"/>
  <c r="AL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J9" i="2" s="1"/>
  <c r="J9" i="2"/>
  <c r="G9" i="2"/>
  <c r="F9" i="2"/>
  <c r="H9" i="2" s="1"/>
  <c r="A9" i="2"/>
  <c r="B9" i="2" s="1"/>
  <c r="C9" i="2" s="1"/>
  <c r="AL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J8" i="2" s="1"/>
  <c r="J8" i="2"/>
  <c r="F8" i="2"/>
  <c r="H8" i="2" s="1"/>
  <c r="A8" i="2"/>
  <c r="B8" i="2" s="1"/>
  <c r="C8" i="2" s="1"/>
  <c r="AL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J7" i="2" s="1"/>
  <c r="J7" i="2"/>
  <c r="G7" i="2"/>
  <c r="F7" i="2"/>
  <c r="H7" i="2" s="1"/>
  <c r="A7" i="2"/>
  <c r="B7" i="2" s="1"/>
  <c r="C7" i="2" s="1"/>
  <c r="AL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J6" i="2" s="1"/>
  <c r="J6" i="2"/>
  <c r="G6" i="2"/>
  <c r="F6" i="2"/>
  <c r="H6" i="2" s="1"/>
  <c r="A6" i="2"/>
  <c r="B6" i="2" s="1"/>
  <c r="C6" i="2" s="1"/>
  <c r="AL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J5" i="2" s="1"/>
  <c r="J5" i="2"/>
  <c r="G5" i="2"/>
  <c r="F5" i="2"/>
  <c r="H5" i="2" s="1"/>
  <c r="A5" i="2"/>
  <c r="B5" i="2" s="1"/>
  <c r="C5" i="2" s="1"/>
  <c r="AL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J4" i="2" s="1"/>
  <c r="J4" i="2"/>
  <c r="G4" i="2"/>
  <c r="F4" i="2"/>
  <c r="H4" i="2" s="1"/>
  <c r="A4" i="2"/>
  <c r="B4" i="2" s="1"/>
  <c r="C4" i="2" s="1"/>
  <c r="AL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J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Q121" i="2"/>
  <c r="AJ121" i="2"/>
  <c r="AQ510" i="2"/>
  <c r="AJ510" i="2"/>
  <c r="AQ524" i="2"/>
  <c r="AJ524" i="2"/>
  <c r="AK119" i="2"/>
  <c r="AJ119" i="2"/>
  <c r="AQ183" i="2"/>
  <c r="AJ183" i="2"/>
  <c r="AQ231" i="2"/>
  <c r="AJ231" i="2"/>
  <c r="AQ343" i="2"/>
  <c r="AJ343" i="2"/>
  <c r="AQ348" i="2"/>
  <c r="AJ348" i="2"/>
  <c r="AK375" i="2"/>
  <c r="AJ375" i="2"/>
  <c r="AP395" i="2"/>
  <c r="AJ395" i="2"/>
  <c r="AK424" i="2"/>
  <c r="AJ424" i="2"/>
  <c r="AK352" i="2"/>
  <c r="AJ352" i="2"/>
  <c r="AQ258" i="2"/>
  <c r="AQ263" i="2"/>
  <c r="AQ264" i="2"/>
  <c r="AQ308" i="2"/>
  <c r="AQ444" i="2"/>
  <c r="AQ482" i="2"/>
  <c r="AQ496" i="2"/>
  <c r="AQ508" i="2"/>
  <c r="AQ516" i="2"/>
  <c r="AQ70" i="2"/>
  <c r="AQ96" i="2"/>
  <c r="AQ338" i="2"/>
  <c r="AQ445" i="2"/>
  <c r="AQ455" i="2"/>
  <c r="AQ490" i="2"/>
  <c r="AQ523" i="2"/>
  <c r="AQ3" i="2"/>
  <c r="AQ67" i="2"/>
  <c r="AQ101" i="2"/>
  <c r="AQ106" i="2"/>
  <c r="AQ113" i="2"/>
  <c r="I248" i="2"/>
  <c r="AQ381" i="2"/>
  <c r="AQ407" i="2"/>
  <c r="AQ278" i="2"/>
  <c r="AQ279" i="2"/>
  <c r="AQ318" i="2"/>
  <c r="AQ360" i="2"/>
  <c r="AQ426" i="2"/>
  <c r="AQ123" i="2"/>
  <c r="I311" i="2"/>
  <c r="I323" i="2"/>
  <c r="AQ346" i="2"/>
  <c r="AQ358" i="2"/>
  <c r="AQ385" i="2"/>
  <c r="AQ395" i="2"/>
  <c r="AQ396" i="2"/>
  <c r="AQ412" i="2"/>
  <c r="AQ473" i="2"/>
  <c r="AQ488" i="2"/>
  <c r="AQ514" i="2"/>
  <c r="AQ532" i="2"/>
  <c r="AQ540" i="2"/>
  <c r="AQ16" i="2"/>
  <c r="AQ18" i="2"/>
  <c r="AQ34" i="2"/>
  <c r="AQ74" i="2"/>
  <c r="AQ80" i="2"/>
  <c r="AQ88" i="2"/>
  <c r="AQ94" i="2"/>
  <c r="AQ110" i="2"/>
  <c r="AQ297" i="2"/>
  <c r="AQ298" i="2"/>
  <c r="AQ314" i="2"/>
  <c r="AQ326" i="2"/>
  <c r="AQ334" i="2"/>
  <c r="AQ363" i="2"/>
  <c r="AQ22" i="2"/>
  <c r="AQ29" i="2"/>
  <c r="AQ30" i="2"/>
  <c r="AQ36" i="2"/>
  <c r="AQ42" i="2"/>
  <c r="AQ65" i="2"/>
  <c r="AQ84" i="2"/>
  <c r="AQ92" i="2"/>
  <c r="AQ108" i="2"/>
  <c r="AQ159" i="2"/>
  <c r="AQ160" i="2"/>
  <c r="AQ179" i="2"/>
  <c r="AQ181" i="2"/>
  <c r="AQ214" i="2"/>
  <c r="AQ226" i="2"/>
  <c r="AQ234" i="2"/>
  <c r="AQ242" i="2"/>
  <c r="AQ251" i="2"/>
  <c r="AQ266" i="2"/>
  <c r="AQ267" i="2"/>
  <c r="AQ274" i="2"/>
  <c r="AQ280" i="2"/>
  <c r="AQ306" i="2"/>
  <c r="AQ316" i="2"/>
  <c r="AQ327" i="2"/>
  <c r="AQ342" i="2"/>
  <c r="AQ449" i="2"/>
  <c r="I54" i="2"/>
  <c r="AQ218" i="2"/>
  <c r="I270" i="2"/>
  <c r="AQ32" i="2"/>
  <c r="AQ82" i="2"/>
  <c r="AQ90" i="2"/>
  <c r="AQ207" i="2"/>
  <c r="AQ223" i="2"/>
  <c r="AQ230" i="2"/>
  <c r="AQ238" i="2"/>
  <c r="AQ246" i="2"/>
  <c r="AQ255" i="2"/>
  <c r="AQ262" i="2"/>
  <c r="AQ294" i="2"/>
  <c r="AQ296" i="2"/>
  <c r="AQ303" i="2"/>
  <c r="AQ362" i="2"/>
  <c r="AQ422" i="2"/>
  <c r="AQ423" i="2"/>
  <c r="AQ454" i="2"/>
  <c r="AQ484" i="2"/>
  <c r="AQ491" i="2"/>
  <c r="AQ492" i="2"/>
  <c r="AQ504" i="2"/>
  <c r="AQ512" i="2"/>
  <c r="AQ520" i="2"/>
  <c r="AQ81" i="2"/>
  <c r="AQ476" i="2"/>
  <c r="AQ48" i="2"/>
  <c r="AN49" i="2"/>
  <c r="AQ49" i="2"/>
  <c r="AO87" i="2"/>
  <c r="AQ87" i="2"/>
  <c r="AO111" i="2"/>
  <c r="AQ111" i="2"/>
  <c r="AO138" i="2"/>
  <c r="AQ138" i="2"/>
  <c r="AO142" i="2"/>
  <c r="AQ142" i="2"/>
  <c r="AQ143" i="2"/>
  <c r="AO144" i="2"/>
  <c r="AQ144" i="2"/>
  <c r="AO150" i="2"/>
  <c r="AQ150" i="2"/>
  <c r="AP219" i="2"/>
  <c r="AQ219" i="2"/>
  <c r="AQ317" i="2"/>
  <c r="AO361" i="2"/>
  <c r="AQ361" i="2"/>
  <c r="AN364" i="2"/>
  <c r="AQ364" i="2"/>
  <c r="AP370" i="2"/>
  <c r="AQ370" i="2"/>
  <c r="AP389" i="2"/>
  <c r="AQ389" i="2"/>
  <c r="AP405" i="2"/>
  <c r="AQ405" i="2"/>
  <c r="AO469" i="2"/>
  <c r="AQ469" i="2"/>
  <c r="AP478" i="2"/>
  <c r="AQ478" i="2"/>
  <c r="AN498" i="2"/>
  <c r="AQ498" i="2"/>
  <c r="AO499" i="2"/>
  <c r="AQ499" i="2"/>
  <c r="AO503" i="2"/>
  <c r="AQ503" i="2"/>
  <c r="AK505" i="2"/>
  <c r="AQ505" i="2"/>
  <c r="AQ511" i="2"/>
  <c r="AP513" i="2"/>
  <c r="AQ513" i="2"/>
  <c r="AN525" i="2"/>
  <c r="AQ525" i="2"/>
  <c r="AN530" i="2"/>
  <c r="AQ530" i="2"/>
  <c r="AO531" i="2"/>
  <c r="AQ531" i="2"/>
  <c r="AQ533" i="2"/>
  <c r="AK534" i="2"/>
  <c r="AQ534" i="2"/>
  <c r="AP15" i="2"/>
  <c r="AQ15" i="2"/>
  <c r="AN21" i="2"/>
  <c r="AQ21" i="2"/>
  <c r="AK28" i="2"/>
  <c r="AQ28" i="2"/>
  <c r="AN51" i="2"/>
  <c r="AQ51" i="2"/>
  <c r="AQ61" i="2"/>
  <c r="AN117" i="2"/>
  <c r="AQ117" i="2"/>
  <c r="AO146" i="2"/>
  <c r="AQ146" i="2"/>
  <c r="AK151" i="2"/>
  <c r="AQ151" i="2"/>
  <c r="AO166" i="2"/>
  <c r="AQ166" i="2"/>
  <c r="AO190" i="2"/>
  <c r="AQ190" i="2"/>
  <c r="AM204" i="2"/>
  <c r="AQ204" i="2"/>
  <c r="AO233" i="2"/>
  <c r="AQ233" i="2"/>
  <c r="AN268" i="2"/>
  <c r="AQ268" i="2"/>
  <c r="AQ290" i="2"/>
  <c r="AK291" i="2"/>
  <c r="AQ291" i="2"/>
  <c r="AP299" i="2"/>
  <c r="AQ299" i="2"/>
  <c r="AN371" i="2"/>
  <c r="AQ371" i="2"/>
  <c r="AN388" i="2"/>
  <c r="AQ388" i="2"/>
  <c r="AQ414" i="2"/>
  <c r="AK435" i="2"/>
  <c r="AQ435" i="2"/>
  <c r="AM446" i="2"/>
  <c r="AQ446" i="2"/>
  <c r="AP462" i="2"/>
  <c r="AQ462" i="2"/>
  <c r="AP7" i="2"/>
  <c r="AQ7" i="2"/>
  <c r="AP9" i="2"/>
  <c r="AQ9" i="2"/>
  <c r="AN27" i="2"/>
  <c r="AQ27" i="2"/>
  <c r="AK33" i="2"/>
  <c r="AQ33" i="2"/>
  <c r="AO60" i="2"/>
  <c r="AQ60" i="2"/>
  <c r="AO66" i="2"/>
  <c r="AQ66" i="2"/>
  <c r="AP73" i="2"/>
  <c r="AQ73" i="2"/>
  <c r="AN75" i="2"/>
  <c r="AQ75" i="2"/>
  <c r="AO95" i="2"/>
  <c r="AQ95" i="2"/>
  <c r="AP95" i="2"/>
  <c r="AN109" i="2"/>
  <c r="AQ109" i="2"/>
  <c r="AQ115" i="2"/>
  <c r="AO116" i="2"/>
  <c r="AQ116" i="2"/>
  <c r="AO154" i="2"/>
  <c r="AQ154" i="2"/>
  <c r="AO155" i="2"/>
  <c r="AQ155" i="2"/>
  <c r="AK164" i="2"/>
  <c r="AQ164" i="2"/>
  <c r="AK180" i="2"/>
  <c r="AQ180" i="2"/>
  <c r="AM208" i="2"/>
  <c r="AQ208" i="2"/>
  <c r="AP213" i="2"/>
  <c r="AQ213" i="2"/>
  <c r="AO237" i="2"/>
  <c r="AQ237" i="2"/>
  <c r="AO243" i="2"/>
  <c r="AQ243" i="2"/>
  <c r="AN244" i="2"/>
  <c r="AQ244" i="2"/>
  <c r="AO245" i="2"/>
  <c r="AQ245" i="2"/>
  <c r="AO265" i="2"/>
  <c r="AQ265" i="2"/>
  <c r="AO273" i="2"/>
  <c r="AQ273" i="2"/>
  <c r="AK284" i="2"/>
  <c r="AQ284" i="2"/>
  <c r="AO289" i="2"/>
  <c r="AQ289" i="2"/>
  <c r="AN304" i="2"/>
  <c r="AQ304" i="2"/>
  <c r="AO305" i="2"/>
  <c r="AQ305" i="2"/>
  <c r="AP315" i="2"/>
  <c r="AQ315" i="2"/>
  <c r="AN328" i="2"/>
  <c r="AQ328" i="2"/>
  <c r="AO329" i="2"/>
  <c r="AQ329" i="2"/>
  <c r="AQ330" i="2"/>
  <c r="AO335" i="2"/>
  <c r="AQ335" i="2"/>
  <c r="AN336" i="2"/>
  <c r="AQ336" i="2"/>
  <c r="AO341" i="2"/>
  <c r="AQ341" i="2"/>
  <c r="AK347" i="2"/>
  <c r="AQ347" i="2"/>
  <c r="AQ357" i="2"/>
  <c r="AK359" i="2"/>
  <c r="AQ359" i="2"/>
  <c r="AO365" i="2"/>
  <c r="AQ365" i="2"/>
  <c r="AK368" i="2"/>
  <c r="AQ368" i="2"/>
  <c r="AO369" i="2"/>
  <c r="AQ369" i="2"/>
  <c r="AN380" i="2"/>
  <c r="AQ380" i="2"/>
  <c r="AQ386" i="2"/>
  <c r="AK387" i="2"/>
  <c r="AQ387" i="2"/>
  <c r="AP393" i="2"/>
  <c r="AQ393" i="2"/>
  <c r="AP397" i="2"/>
  <c r="AQ397" i="2"/>
  <c r="AP404" i="2"/>
  <c r="AQ404" i="2"/>
  <c r="AP413" i="2"/>
  <c r="AQ413" i="2"/>
  <c r="AQ418" i="2"/>
  <c r="AK419" i="2"/>
  <c r="AQ419" i="2"/>
  <c r="AN419" i="2"/>
  <c r="AN424" i="2"/>
  <c r="AQ424" i="2"/>
  <c r="AO433" i="2"/>
  <c r="AQ433" i="2"/>
  <c r="AQ434" i="2"/>
  <c r="AM460" i="2"/>
  <c r="AQ460" i="2"/>
  <c r="AP461" i="2"/>
  <c r="AQ461" i="2"/>
  <c r="AN468" i="2"/>
  <c r="AQ468" i="2"/>
  <c r="AQ474" i="2"/>
  <c r="AP475" i="2"/>
  <c r="AQ475" i="2"/>
  <c r="AK477" i="2"/>
  <c r="AQ477" i="2"/>
  <c r="AK481" i="2"/>
  <c r="AQ481" i="2"/>
  <c r="AO483" i="2"/>
  <c r="AQ483" i="2"/>
  <c r="AQ497" i="2"/>
  <c r="AN502" i="2"/>
  <c r="AQ502" i="2"/>
  <c r="AQ509" i="2"/>
  <c r="AP521" i="2"/>
  <c r="AQ521" i="2"/>
  <c r="AQ522" i="2"/>
  <c r="AN526" i="2"/>
  <c r="AQ526" i="2"/>
  <c r="AO527" i="2"/>
  <c r="AQ527" i="2"/>
  <c r="AQ528" i="2"/>
  <c r="AK529" i="2"/>
  <c r="AQ529" i="2"/>
  <c r="AQ541" i="2"/>
  <c r="AN542" i="2"/>
  <c r="AQ542" i="2"/>
  <c r="AM10" i="2"/>
  <c r="AQ10" i="2"/>
  <c r="AN17" i="2"/>
  <c r="AQ17" i="2"/>
  <c r="AP46" i="2"/>
  <c r="AQ46" i="2"/>
  <c r="AQ47" i="2"/>
  <c r="AO62" i="2"/>
  <c r="AQ62" i="2"/>
  <c r="AO76" i="2"/>
  <c r="AQ76" i="2"/>
  <c r="AN127" i="2"/>
  <c r="AQ127" i="2"/>
  <c r="AN145" i="2"/>
  <c r="AQ145" i="2"/>
  <c r="AO156" i="2"/>
  <c r="AQ156" i="2"/>
  <c r="AP163" i="2"/>
  <c r="AQ163" i="2"/>
  <c r="AO182" i="2"/>
  <c r="AQ182" i="2"/>
  <c r="AN189" i="2"/>
  <c r="AQ189" i="2"/>
  <c r="AM209" i="2"/>
  <c r="AQ209" i="2"/>
  <c r="AO285" i="2"/>
  <c r="AQ285" i="2"/>
  <c r="AO292" i="2"/>
  <c r="AQ292" i="2"/>
  <c r="AP307" i="2"/>
  <c r="AQ307" i="2"/>
  <c r="AP331" i="2"/>
  <c r="AQ331" i="2"/>
  <c r="AQ398" i="2"/>
  <c r="AQ406" i="2"/>
  <c r="AN8" i="2"/>
  <c r="AQ8" i="2"/>
  <c r="AM14" i="2"/>
  <c r="AQ14" i="2"/>
  <c r="AQ26" i="2"/>
  <c r="AN45" i="2"/>
  <c r="AQ45" i="2"/>
  <c r="AP50" i="2"/>
  <c r="AQ50" i="2"/>
  <c r="AK107" i="2"/>
  <c r="AQ107" i="2"/>
  <c r="AO122" i="2"/>
  <c r="AQ122" i="2"/>
  <c r="AQ149" i="2"/>
  <c r="AO172" i="2"/>
  <c r="AQ172" i="2"/>
  <c r="AO178" i="2"/>
  <c r="AQ178" i="2"/>
  <c r="AQ187" i="2"/>
  <c r="AO188" i="2"/>
  <c r="AQ188" i="2"/>
  <c r="AN212" i="2"/>
  <c r="AQ212" i="2"/>
  <c r="AP225" i="2"/>
  <c r="AQ225" i="2"/>
  <c r="AN5" i="2"/>
  <c r="AQ5" i="2"/>
  <c r="AN13" i="2"/>
  <c r="AQ13" i="2"/>
  <c r="AP25" i="2"/>
  <c r="AQ25" i="2"/>
  <c r="I40" i="2"/>
  <c r="AM44" i="2"/>
  <c r="AQ44" i="2"/>
  <c r="AQ53" i="2"/>
  <c r="AQ57" i="2"/>
  <c r="AO58" i="2"/>
  <c r="AQ58" i="2"/>
  <c r="AO59" i="2"/>
  <c r="AQ59" i="2"/>
  <c r="AO64" i="2"/>
  <c r="AQ64" i="2"/>
  <c r="AQ69" i="2"/>
  <c r="AP71" i="2"/>
  <c r="AQ71" i="2"/>
  <c r="AO72" i="2"/>
  <c r="AQ72" i="2"/>
  <c r="AP93" i="2"/>
  <c r="AQ93" i="2"/>
  <c r="AQ99" i="2"/>
  <c r="AP103" i="2"/>
  <c r="AQ103" i="2"/>
  <c r="AO104" i="2"/>
  <c r="AQ104" i="2"/>
  <c r="AO114" i="2"/>
  <c r="AQ114" i="2"/>
  <c r="AO132" i="2"/>
  <c r="AQ132" i="2"/>
  <c r="AQ141" i="2"/>
  <c r="AP141" i="2"/>
  <c r="AK148" i="2"/>
  <c r="AQ148" i="2"/>
  <c r="AN153" i="2"/>
  <c r="AQ153" i="2"/>
  <c r="AO158" i="2"/>
  <c r="AQ158" i="2"/>
  <c r="AQ168" i="2"/>
  <c r="AN169" i="2"/>
  <c r="AQ169" i="2"/>
  <c r="AP169" i="2"/>
  <c r="AO171" i="2"/>
  <c r="AQ171" i="2"/>
  <c r="AK176" i="2"/>
  <c r="AQ176" i="2"/>
  <c r="AQ177" i="2"/>
  <c r="AO186" i="2"/>
  <c r="AQ186" i="2"/>
  <c r="AK192" i="2"/>
  <c r="AQ192" i="2"/>
  <c r="AP194" i="2"/>
  <c r="AQ194" i="2"/>
  <c r="AO195" i="2"/>
  <c r="AQ195" i="2"/>
  <c r="AM196" i="2"/>
  <c r="AQ196" i="2"/>
  <c r="AN197" i="2"/>
  <c r="AQ197" i="2"/>
  <c r="AO211" i="2"/>
  <c r="AQ211" i="2"/>
  <c r="AN216" i="2"/>
  <c r="AQ216" i="2"/>
  <c r="AQ217" i="2"/>
  <c r="AQ222" i="2"/>
  <c r="AN224" i="2"/>
  <c r="AQ224" i="2"/>
  <c r="AN236" i="2"/>
  <c r="AQ236" i="2"/>
  <c r="AP239" i="2"/>
  <c r="AQ239" i="2"/>
  <c r="AN240" i="2"/>
  <c r="AQ240" i="2"/>
  <c r="AO241" i="2"/>
  <c r="AQ241" i="2"/>
  <c r="AQ250" i="2"/>
  <c r="AN252" i="2"/>
  <c r="AQ252" i="2"/>
  <c r="AO253" i="2"/>
  <c r="AQ253" i="2"/>
  <c r="AQ254" i="2"/>
  <c r="AN260" i="2"/>
  <c r="AQ260" i="2"/>
  <c r="AO261" i="2"/>
  <c r="AQ261" i="2"/>
  <c r="AP271" i="2"/>
  <c r="AQ271" i="2"/>
  <c r="AN272" i="2"/>
  <c r="AQ272" i="2"/>
  <c r="AO277" i="2"/>
  <c r="AQ277" i="2"/>
  <c r="AQ282" i="2"/>
  <c r="AO283" i="2"/>
  <c r="AQ283" i="2"/>
  <c r="AQ287" i="2"/>
  <c r="AN288" i="2"/>
  <c r="AQ288" i="2"/>
  <c r="AQ302" i="2"/>
  <c r="AO313" i="2"/>
  <c r="AQ313" i="2"/>
  <c r="AO321" i="2"/>
  <c r="AQ321" i="2"/>
  <c r="AQ322" i="2"/>
  <c r="AN324" i="2"/>
  <c r="AQ324" i="2"/>
  <c r="AO325" i="2"/>
  <c r="AQ325" i="2"/>
  <c r="AO333" i="2"/>
  <c r="AQ333" i="2"/>
  <c r="AN340" i="2"/>
  <c r="AQ340" i="2"/>
  <c r="AO345" i="2"/>
  <c r="AQ345" i="2"/>
  <c r="AK355" i="2"/>
  <c r="AQ355" i="2"/>
  <c r="AK356" i="2"/>
  <c r="AQ356" i="2"/>
  <c r="AO367" i="2"/>
  <c r="AQ367" i="2"/>
  <c r="AP375" i="2"/>
  <c r="AQ375" i="2"/>
  <c r="AQ376" i="2"/>
  <c r="AQ379" i="2"/>
  <c r="AO383" i="2"/>
  <c r="AQ383" i="2"/>
  <c r="AN384" i="2"/>
  <c r="AQ384" i="2"/>
  <c r="AK391" i="2"/>
  <c r="AQ391" i="2"/>
  <c r="AP392" i="2"/>
  <c r="AQ392" i="2"/>
  <c r="AQ394" i="2"/>
  <c r="AQ400" i="2"/>
  <c r="AP401" i="2"/>
  <c r="AQ401" i="2"/>
  <c r="AQ402" i="2"/>
  <c r="AO403" i="2"/>
  <c r="AQ403" i="2"/>
  <c r="AP409" i="2"/>
  <c r="AQ409" i="2"/>
  <c r="AQ410" i="2"/>
  <c r="AQ411" i="2"/>
  <c r="AO417" i="2"/>
  <c r="AQ417" i="2"/>
  <c r="AO420" i="2"/>
  <c r="AQ420" i="2"/>
  <c r="AQ421" i="2"/>
  <c r="AP424" i="2"/>
  <c r="AK428" i="2"/>
  <c r="AQ428" i="2"/>
  <c r="AO429" i="2"/>
  <c r="AQ429" i="2"/>
  <c r="AP429" i="2"/>
  <c r="AK432" i="2"/>
  <c r="AQ432" i="2"/>
  <c r="AQ443" i="2"/>
  <c r="AQ452" i="2"/>
  <c r="AO453" i="2"/>
  <c r="AQ453" i="2"/>
  <c r="AQ459" i="2"/>
  <c r="AK466" i="2"/>
  <c r="AQ466" i="2"/>
  <c r="AM467" i="2"/>
  <c r="AQ467" i="2"/>
  <c r="AN472" i="2"/>
  <c r="AQ472" i="2"/>
  <c r="AP489" i="2"/>
  <c r="AQ489" i="2"/>
  <c r="AN494" i="2"/>
  <c r="AQ494" i="2"/>
  <c r="AO495" i="2"/>
  <c r="AQ495" i="2"/>
  <c r="AQ501" i="2"/>
  <c r="AO519" i="2"/>
  <c r="AQ519" i="2"/>
  <c r="AQ538" i="2"/>
  <c r="AO539" i="2"/>
  <c r="AQ539" i="2"/>
  <c r="AN20" i="2"/>
  <c r="AQ20" i="2"/>
  <c r="AP23" i="2"/>
  <c r="AQ23" i="2"/>
  <c r="AN37" i="2"/>
  <c r="AQ37" i="2"/>
  <c r="AK40" i="2"/>
  <c r="AQ40" i="2"/>
  <c r="AP125" i="2"/>
  <c r="AQ125" i="2"/>
  <c r="AO134" i="2"/>
  <c r="AQ134" i="2"/>
  <c r="AP135" i="2"/>
  <c r="AQ135" i="2"/>
  <c r="AP173" i="2"/>
  <c r="AQ173" i="2"/>
  <c r="AK199" i="2"/>
  <c r="AQ199" i="2"/>
  <c r="AO227" i="2"/>
  <c r="AQ227" i="2"/>
  <c r="AN256" i="2"/>
  <c r="AQ256" i="2"/>
  <c r="AO257" i="2"/>
  <c r="AQ257" i="2"/>
  <c r="AO337" i="2"/>
  <c r="AQ337" i="2"/>
  <c r="AM366" i="2"/>
  <c r="AQ366" i="2"/>
  <c r="AN373" i="2"/>
  <c r="AQ373" i="2"/>
  <c r="AK448" i="2"/>
  <c r="AQ448" i="2"/>
  <c r="AQ19" i="2"/>
  <c r="AQ35" i="2"/>
  <c r="AQ83" i="2"/>
  <c r="AN105" i="2"/>
  <c r="AQ105" i="2"/>
  <c r="AO124" i="2"/>
  <c r="AQ124" i="2"/>
  <c r="AP133" i="2"/>
  <c r="AQ133" i="2"/>
  <c r="AQ161" i="2"/>
  <c r="AO162" i="2"/>
  <c r="AQ162" i="2"/>
  <c r="AQ165" i="2"/>
  <c r="AP198" i="2"/>
  <c r="AQ198" i="2"/>
  <c r="AN232" i="2"/>
  <c r="AQ232" i="2"/>
  <c r="AP6" i="2"/>
  <c r="AQ6" i="2"/>
  <c r="AN4" i="2"/>
  <c r="AQ4" i="2"/>
  <c r="AN11" i="2"/>
  <c r="AQ11" i="2"/>
  <c r="AK12" i="2"/>
  <c r="AQ12" i="2"/>
  <c r="AN24" i="2"/>
  <c r="AQ24" i="2"/>
  <c r="AN31" i="2"/>
  <c r="AQ31" i="2"/>
  <c r="AQ38" i="2"/>
  <c r="AN39" i="2"/>
  <c r="AQ39" i="2"/>
  <c r="AO41" i="2"/>
  <c r="AQ41" i="2"/>
  <c r="AO43" i="2"/>
  <c r="AQ43" i="2"/>
  <c r="AO47" i="2"/>
  <c r="I50" i="2"/>
  <c r="AM52" i="2"/>
  <c r="AQ52" i="2"/>
  <c r="AM54" i="2"/>
  <c r="AQ54" i="2"/>
  <c r="AQ55" i="2"/>
  <c r="AO56" i="2"/>
  <c r="AQ56" i="2"/>
  <c r="AO63" i="2"/>
  <c r="AQ63" i="2"/>
  <c r="AO68" i="2"/>
  <c r="AQ68" i="2"/>
  <c r="AP77" i="2"/>
  <c r="AQ77" i="2"/>
  <c r="AQ78" i="2"/>
  <c r="AP79" i="2"/>
  <c r="AQ79" i="2"/>
  <c r="AQ85" i="2"/>
  <c r="AQ86" i="2"/>
  <c r="AN89" i="2"/>
  <c r="AQ89" i="2"/>
  <c r="AQ91" i="2"/>
  <c r="AQ97" i="2"/>
  <c r="AM98" i="2"/>
  <c r="AQ98" i="2"/>
  <c r="AO100" i="2"/>
  <c r="AQ100" i="2"/>
  <c r="AQ102" i="2"/>
  <c r="AO112" i="2"/>
  <c r="AQ112" i="2"/>
  <c r="AO118" i="2"/>
  <c r="AQ118" i="2"/>
  <c r="AN119" i="2"/>
  <c r="AQ119" i="2"/>
  <c r="AQ120" i="2"/>
  <c r="I124" i="2"/>
  <c r="AO126" i="2"/>
  <c r="AQ126" i="2"/>
  <c r="AO128" i="2"/>
  <c r="AQ128" i="2"/>
  <c r="AP129" i="2"/>
  <c r="AQ129" i="2"/>
  <c r="AO130" i="2"/>
  <c r="AQ130" i="2"/>
  <c r="AQ131" i="2"/>
  <c r="AQ136" i="2"/>
  <c r="AQ137" i="2"/>
  <c r="AN139" i="2"/>
  <c r="AQ139" i="2"/>
  <c r="AO140" i="2"/>
  <c r="AQ140" i="2"/>
  <c r="AO147" i="2"/>
  <c r="AQ147" i="2"/>
  <c r="AO152" i="2"/>
  <c r="AQ152" i="2"/>
  <c r="AN157" i="2"/>
  <c r="AQ157" i="2"/>
  <c r="AN167" i="2"/>
  <c r="AQ167" i="2"/>
  <c r="AO170" i="2"/>
  <c r="AQ170" i="2"/>
  <c r="AO174" i="2"/>
  <c r="AQ174" i="2"/>
  <c r="AQ175" i="2"/>
  <c r="AK184" i="2"/>
  <c r="AQ184" i="2"/>
  <c r="AQ185" i="2"/>
  <c r="I188" i="2"/>
  <c r="AQ191" i="2"/>
  <c r="AQ193" i="2"/>
  <c r="AK200" i="2"/>
  <c r="AQ200" i="2"/>
  <c r="AN201" i="2"/>
  <c r="AQ201" i="2"/>
  <c r="AP202" i="2"/>
  <c r="AQ202" i="2"/>
  <c r="AP203" i="2"/>
  <c r="AQ203" i="2"/>
  <c r="AN205" i="2"/>
  <c r="AQ205" i="2"/>
  <c r="AQ206" i="2"/>
  <c r="AP210" i="2"/>
  <c r="AQ210" i="2"/>
  <c r="AP215" i="2"/>
  <c r="AQ215" i="2"/>
  <c r="AN220" i="2"/>
  <c r="AQ220" i="2"/>
  <c r="AP221" i="2"/>
  <c r="AQ221" i="2"/>
  <c r="AN228" i="2"/>
  <c r="AQ228" i="2"/>
  <c r="AO229" i="2"/>
  <c r="AQ229" i="2"/>
  <c r="AQ235" i="2"/>
  <c r="AQ247" i="2"/>
  <c r="AN248" i="2"/>
  <c r="AQ248" i="2"/>
  <c r="AO249" i="2"/>
  <c r="AQ249" i="2"/>
  <c r="AQ259" i="2"/>
  <c r="I263" i="2"/>
  <c r="AO269" i="2"/>
  <c r="AQ269" i="2"/>
  <c r="AQ270" i="2"/>
  <c r="AQ275" i="2"/>
  <c r="AN276" i="2"/>
  <c r="AQ276" i="2"/>
  <c r="AO281" i="2"/>
  <c r="AQ281" i="2"/>
  <c r="AQ286" i="2"/>
  <c r="AO293" i="2"/>
  <c r="AQ293" i="2"/>
  <c r="AQ295" i="2"/>
  <c r="AN300" i="2"/>
  <c r="AQ300" i="2"/>
  <c r="AO301" i="2"/>
  <c r="AQ301" i="2"/>
  <c r="AQ309" i="2"/>
  <c r="AQ310" i="2"/>
  <c r="AK311" i="2"/>
  <c r="AQ311" i="2"/>
  <c r="AN312" i="2"/>
  <c r="AQ312" i="2"/>
  <c r="AO319" i="2"/>
  <c r="AQ319" i="2"/>
  <c r="AN320" i="2"/>
  <c r="AQ320" i="2"/>
  <c r="AP323" i="2"/>
  <c r="AQ323" i="2"/>
  <c r="AN332" i="2"/>
  <c r="AQ332" i="2"/>
  <c r="AP339" i="2"/>
  <c r="AQ339" i="2"/>
  <c r="AN344" i="2"/>
  <c r="AQ344" i="2"/>
  <c r="AO349" i="2"/>
  <c r="AQ349" i="2"/>
  <c r="AQ350" i="2"/>
  <c r="AK351" i="2"/>
  <c r="AQ351" i="2"/>
  <c r="AQ352" i="2"/>
  <c r="AQ353" i="2"/>
  <c r="AQ354" i="2"/>
  <c r="AM372" i="2"/>
  <c r="AQ372" i="2"/>
  <c r="AP372" i="2"/>
  <c r="AP374" i="2"/>
  <c r="AQ374" i="2"/>
  <c r="AM377" i="2"/>
  <c r="AQ377" i="2"/>
  <c r="AP378" i="2"/>
  <c r="AQ378" i="2"/>
  <c r="AQ382" i="2"/>
  <c r="AQ390" i="2"/>
  <c r="AO399" i="2"/>
  <c r="AQ399" i="2"/>
  <c r="AP408" i="2"/>
  <c r="AQ408" i="2"/>
  <c r="AO415" i="2"/>
  <c r="AQ415" i="2"/>
  <c r="AQ416" i="2"/>
  <c r="AQ425" i="2"/>
  <c r="AQ427" i="2"/>
  <c r="AQ430" i="2"/>
  <c r="AQ431" i="2"/>
  <c r="AO436" i="2"/>
  <c r="AQ436" i="2"/>
  <c r="AO437" i="2"/>
  <c r="AQ437" i="2"/>
  <c r="AQ438" i="2"/>
  <c r="AN439" i="2"/>
  <c r="AQ439" i="2"/>
  <c r="AQ440" i="2"/>
  <c r="AQ441" i="2"/>
  <c r="AM442" i="2"/>
  <c r="AQ442" i="2"/>
  <c r="AO447" i="2"/>
  <c r="AQ447" i="2"/>
  <c r="AQ450" i="2"/>
  <c r="AK451" i="2"/>
  <c r="AQ451" i="2"/>
  <c r="AO456" i="2"/>
  <c r="AQ456" i="2"/>
  <c r="AO457" i="2"/>
  <c r="AQ457" i="2"/>
  <c r="AM458" i="2"/>
  <c r="AQ458" i="2"/>
  <c r="AM463" i="2"/>
  <c r="AQ463" i="2"/>
  <c r="AP464" i="2"/>
  <c r="AQ464" i="2"/>
  <c r="AP465" i="2"/>
  <c r="AQ465" i="2"/>
  <c r="AK470" i="2"/>
  <c r="AQ470" i="2"/>
  <c r="AM471" i="2"/>
  <c r="AQ471" i="2"/>
  <c r="AQ479" i="2"/>
  <c r="AM480" i="2"/>
  <c r="AQ480" i="2"/>
  <c r="I481" i="2"/>
  <c r="AN485" i="2"/>
  <c r="AQ485" i="2"/>
  <c r="AO486" i="2"/>
  <c r="AQ486" i="2"/>
  <c r="AQ487" i="2"/>
  <c r="AQ493" i="2"/>
  <c r="AQ500" i="2"/>
  <c r="AN506" i="2"/>
  <c r="AQ506" i="2"/>
  <c r="AO507" i="2"/>
  <c r="AQ507" i="2"/>
  <c r="AO515" i="2"/>
  <c r="AQ515" i="2"/>
  <c r="AP515" i="2"/>
  <c r="AK517" i="2"/>
  <c r="AQ517" i="2"/>
  <c r="AN518" i="2"/>
  <c r="AQ518" i="2"/>
  <c r="I526" i="2"/>
  <c r="I532" i="2"/>
  <c r="AQ535" i="2"/>
  <c r="AQ536" i="2"/>
  <c r="AO537" i="2"/>
  <c r="AQ537" i="2"/>
  <c r="AN173" i="2"/>
  <c r="AN399" i="2"/>
  <c r="AO478" i="2"/>
  <c r="AN40" i="2"/>
  <c r="AK87" i="2"/>
  <c r="AP89" i="2"/>
  <c r="I102" i="2"/>
  <c r="AP157" i="2"/>
  <c r="I182" i="2"/>
  <c r="AN195" i="2"/>
  <c r="I255" i="2"/>
  <c r="I274" i="2"/>
  <c r="I331" i="2"/>
  <c r="AP371" i="2"/>
  <c r="I372" i="2"/>
  <c r="AK403" i="2"/>
  <c r="AP415" i="2"/>
  <c r="I419" i="2"/>
  <c r="AO419" i="2"/>
  <c r="I424" i="2"/>
  <c r="I432" i="2"/>
  <c r="AO451" i="2"/>
  <c r="AK485" i="2"/>
  <c r="I76" i="2"/>
  <c r="I112" i="2"/>
  <c r="I186" i="2"/>
  <c r="AP195" i="2"/>
  <c r="I235" i="2"/>
  <c r="I242" i="2"/>
  <c r="I303" i="2"/>
  <c r="I315" i="2"/>
  <c r="I399" i="2"/>
  <c r="I406" i="2"/>
  <c r="I415" i="2"/>
  <c r="AP87" i="2"/>
  <c r="AN95" i="2"/>
  <c r="AN141" i="2"/>
  <c r="AK195" i="2"/>
  <c r="AP365" i="2"/>
  <c r="AK415" i="2"/>
  <c r="AP432" i="2"/>
  <c r="AP531" i="2"/>
  <c r="AP61" i="2"/>
  <c r="AP109" i="2"/>
  <c r="I232" i="2"/>
  <c r="AO357" i="2"/>
  <c r="AP357" i="2"/>
  <c r="AN143" i="2"/>
  <c r="AO184" i="2"/>
  <c r="I230" i="2"/>
  <c r="AM48" i="2"/>
  <c r="AK48" i="2"/>
  <c r="AM82" i="2"/>
  <c r="AP105" i="2"/>
  <c r="AO143" i="2"/>
  <c r="I166" i="2"/>
  <c r="AK207" i="2"/>
  <c r="AP207" i="2"/>
  <c r="I183" i="2"/>
  <c r="I279" i="2"/>
  <c r="I326" i="2"/>
  <c r="I3" i="2"/>
  <c r="AO25" i="2"/>
  <c r="AN111" i="2"/>
  <c r="I119" i="2"/>
  <c r="I267" i="2"/>
  <c r="I319" i="2"/>
  <c r="I339" i="2"/>
  <c r="AM350" i="2"/>
  <c r="I377" i="2"/>
  <c r="I467" i="2"/>
  <c r="I500" i="2"/>
  <c r="I505" i="2"/>
  <c r="AO509" i="2"/>
  <c r="I155" i="2"/>
  <c r="AP48" i="2"/>
  <c r="I184" i="2"/>
  <c r="AN207" i="2"/>
  <c r="AP223" i="2"/>
  <c r="AO223" i="2"/>
  <c r="AN223" i="2"/>
  <c r="I330" i="2"/>
  <c r="I70" i="2"/>
  <c r="I98" i="2"/>
  <c r="AP119" i="2"/>
  <c r="AN135" i="2"/>
  <c r="AP199" i="2"/>
  <c r="AN199" i="2"/>
  <c r="I207" i="2"/>
  <c r="I222" i="2"/>
  <c r="I223" i="2"/>
  <c r="I247" i="2"/>
  <c r="I258" i="2"/>
  <c r="AK47" i="2"/>
  <c r="AP47" i="2"/>
  <c r="AN73" i="2"/>
  <c r="I74" i="2"/>
  <c r="AN79" i="2"/>
  <c r="AP111" i="2"/>
  <c r="I135" i="2"/>
  <c r="AN147" i="2"/>
  <c r="I152" i="2"/>
  <c r="I178" i="2"/>
  <c r="AK183" i="2"/>
  <c r="AP183" i="2"/>
  <c r="AN183" i="2"/>
  <c r="I198" i="2"/>
  <c r="I199" i="2"/>
  <c r="I210" i="2"/>
  <c r="I226" i="2"/>
  <c r="I240" i="2"/>
  <c r="I250" i="2"/>
  <c r="I288" i="2"/>
  <c r="I290" i="2"/>
  <c r="I390" i="2"/>
  <c r="AO441" i="2"/>
  <c r="AP441" i="2"/>
  <c r="AO459" i="2"/>
  <c r="AP533" i="2"/>
  <c r="AO533" i="2"/>
  <c r="AO248" i="2"/>
  <c r="I314" i="2"/>
  <c r="I350" i="2"/>
  <c r="AN352" i="2"/>
  <c r="AP352" i="2"/>
  <c r="I358" i="2"/>
  <c r="I374" i="2"/>
  <c r="I440" i="2"/>
  <c r="AK444" i="2"/>
  <c r="AP444" i="2"/>
  <c r="AN444" i="2"/>
  <c r="I458" i="2"/>
  <c r="AO525" i="2"/>
  <c r="AN538" i="2"/>
  <c r="AP538" i="2"/>
  <c r="AO538" i="2"/>
  <c r="AP44" i="2"/>
  <c r="AN125" i="2"/>
  <c r="AP189" i="2"/>
  <c r="I351" i="2"/>
  <c r="AN377" i="2"/>
  <c r="AM385" i="2"/>
  <c r="AP385" i="2"/>
  <c r="AO449" i="2"/>
  <c r="AP449" i="2"/>
  <c r="I538" i="2"/>
  <c r="AN435" i="2"/>
  <c r="AN462" i="2"/>
  <c r="AN466" i="2"/>
  <c r="AO506" i="2"/>
  <c r="AN529" i="2"/>
  <c r="AN541" i="2"/>
  <c r="AP403" i="2"/>
  <c r="AM430" i="2"/>
  <c r="AN432" i="2"/>
  <c r="AO435" i="2"/>
  <c r="AO439" i="2"/>
  <c r="AP457" i="2"/>
  <c r="AP466" i="2"/>
  <c r="AP502" i="2"/>
  <c r="AO530" i="2"/>
  <c r="AP349" i="2"/>
  <c r="AM378" i="2"/>
  <c r="AP383" i="2"/>
  <c r="I410" i="2"/>
  <c r="AO443" i="2"/>
  <c r="AN448" i="2"/>
  <c r="AO465" i="2"/>
  <c r="AN470" i="2"/>
  <c r="I485" i="2"/>
  <c r="I506" i="2"/>
  <c r="AO4" i="2"/>
  <c r="I10" i="2"/>
  <c r="AN15" i="2"/>
  <c r="AN3" i="2"/>
  <c r="I4" i="2"/>
  <c r="AP5" i="2"/>
  <c r="I6" i="2"/>
  <c r="I8" i="2"/>
  <c r="AP11" i="2"/>
  <c r="AO13" i="2"/>
  <c r="AO20" i="2"/>
  <c r="AP27" i="2"/>
  <c r="AO37" i="2"/>
  <c r="AK41" i="2"/>
  <c r="AO51" i="2"/>
  <c r="AN53" i="2"/>
  <c r="I56" i="2"/>
  <c r="I58" i="2"/>
  <c r="AP65" i="2"/>
  <c r="I86" i="2"/>
  <c r="I88" i="2"/>
  <c r="AN93" i="2"/>
  <c r="AN107" i="2"/>
  <c r="AN113" i="2"/>
  <c r="I114" i="2"/>
  <c r="AP117" i="2"/>
  <c r="AN129" i="2"/>
  <c r="AK135" i="2"/>
  <c r="AP139" i="2"/>
  <c r="I140" i="2"/>
  <c r="AN151" i="2"/>
  <c r="I154" i="2"/>
  <c r="AP167" i="2"/>
  <c r="I168" i="2"/>
  <c r="I200" i="2"/>
  <c r="I204" i="2"/>
  <c r="AP217" i="2"/>
  <c r="AM221" i="2"/>
  <c r="I246" i="2"/>
  <c r="I264" i="2"/>
  <c r="I275" i="2"/>
  <c r="AP289" i="2"/>
  <c r="I307" i="2"/>
  <c r="AP320" i="2"/>
  <c r="AO353" i="2"/>
  <c r="AP353" i="2"/>
  <c r="I359" i="2"/>
  <c r="AK21" i="2"/>
  <c r="AN32" i="2"/>
  <c r="AP33" i="2"/>
  <c r="AK43" i="2"/>
  <c r="AP51" i="2"/>
  <c r="AO92" i="2"/>
  <c r="AP107" i="2"/>
  <c r="AK127" i="2"/>
  <c r="AP151" i="2"/>
  <c r="AO160" i="2"/>
  <c r="AP165" i="2"/>
  <c r="AK167" i="2"/>
  <c r="AN179" i="2"/>
  <c r="I218" i="2"/>
  <c r="I219" i="2"/>
  <c r="AN243" i="2"/>
  <c r="I266" i="2"/>
  <c r="AN280" i="2"/>
  <c r="AO280" i="2"/>
  <c r="I294" i="2"/>
  <c r="I299" i="2"/>
  <c r="AP305" i="2"/>
  <c r="I310" i="2"/>
  <c r="I338" i="2"/>
  <c r="AO8" i="2"/>
  <c r="AP41" i="2"/>
  <c r="AK51" i="2"/>
  <c r="AM56" i="2"/>
  <c r="AM58" i="2"/>
  <c r="AK139" i="2"/>
  <c r="I179" i="2"/>
  <c r="I243" i="2"/>
  <c r="AO256" i="2"/>
  <c r="I280" i="2"/>
  <c r="AN291" i="2"/>
  <c r="AN295" i="2"/>
  <c r="AP312" i="2"/>
  <c r="I327" i="2"/>
  <c r="AN367" i="2"/>
  <c r="AK5" i="2"/>
  <c r="AP21" i="2"/>
  <c r="I22" i="2"/>
  <c r="AO24" i="2"/>
  <c r="I26" i="2"/>
  <c r="I32" i="2"/>
  <c r="AP43" i="2"/>
  <c r="I44" i="2"/>
  <c r="AO46" i="2"/>
  <c r="AO54" i="2"/>
  <c r="AN61" i="2"/>
  <c r="AN65" i="2"/>
  <c r="AN71" i="2"/>
  <c r="I72" i="2"/>
  <c r="AN77" i="2"/>
  <c r="I82" i="2"/>
  <c r="AP85" i="2"/>
  <c r="AO88" i="2"/>
  <c r="AN91" i="2"/>
  <c r="I92" i="2"/>
  <c r="AK95" i="2"/>
  <c r="I104" i="2"/>
  <c r="AM106" i="2"/>
  <c r="AK111" i="2"/>
  <c r="AP127" i="2"/>
  <c r="I128" i="2"/>
  <c r="AP153" i="2"/>
  <c r="I156" i="2"/>
  <c r="I160" i="2"/>
  <c r="AN163" i="2"/>
  <c r="AO168" i="2"/>
  <c r="AP171" i="2"/>
  <c r="I172" i="2"/>
  <c r="AO175" i="2"/>
  <c r="AP185" i="2"/>
  <c r="AN185" i="2"/>
  <c r="AP200" i="2"/>
  <c r="AM200" i="2"/>
  <c r="AP206" i="2"/>
  <c r="AK206" i="2"/>
  <c r="AM206" i="2"/>
  <c r="I231" i="2"/>
  <c r="I256" i="2"/>
  <c r="AN264" i="2"/>
  <c r="AO264" i="2"/>
  <c r="I271" i="2"/>
  <c r="I282" i="2"/>
  <c r="I291" i="2"/>
  <c r="AK360" i="2"/>
  <c r="AP360" i="2"/>
  <c r="AN360" i="2"/>
  <c r="AK363" i="2"/>
  <c r="AO363" i="2"/>
  <c r="AN363" i="2"/>
  <c r="AO407" i="2"/>
  <c r="AK407" i="2"/>
  <c r="AP407" i="2"/>
  <c r="AN407" i="2"/>
  <c r="AO411" i="2"/>
  <c r="AP411" i="2"/>
  <c r="AN411" i="2"/>
  <c r="AK411" i="2"/>
  <c r="AO425" i="2"/>
  <c r="AP425" i="2"/>
  <c r="I456" i="2"/>
  <c r="AK473" i="2"/>
  <c r="AO473" i="2"/>
  <c r="AN473" i="2"/>
  <c r="I484" i="2"/>
  <c r="I488" i="2"/>
  <c r="AN211" i="2"/>
  <c r="AK220" i="2"/>
  <c r="AN227" i="2"/>
  <c r="AN251" i="2"/>
  <c r="AN259" i="2"/>
  <c r="AN275" i="2"/>
  <c r="AO300" i="2"/>
  <c r="AN307" i="2"/>
  <c r="AP313" i="2"/>
  <c r="AP321" i="2"/>
  <c r="AP329" i="2"/>
  <c r="AM354" i="2"/>
  <c r="AN356" i="2"/>
  <c r="AP356" i="2"/>
  <c r="I360" i="2"/>
  <c r="I367" i="2"/>
  <c r="AO370" i="2"/>
  <c r="AP379" i="2"/>
  <c r="AN379" i="2"/>
  <c r="AO387" i="2"/>
  <c r="AP387" i="2"/>
  <c r="AO391" i="2"/>
  <c r="AP391" i="2"/>
  <c r="AN391" i="2"/>
  <c r="I423" i="2"/>
  <c r="AM426" i="2"/>
  <c r="I472" i="2"/>
  <c r="AN474" i="2"/>
  <c r="AK474" i="2"/>
  <c r="I476" i="2"/>
  <c r="AN501" i="2"/>
  <c r="AO215" i="2"/>
  <c r="AO232" i="2"/>
  <c r="AN267" i="2"/>
  <c r="AO272" i="2"/>
  <c r="AN283" i="2"/>
  <c r="AO288" i="2"/>
  <c r="AP300" i="2"/>
  <c r="AP311" i="2"/>
  <c r="AN315" i="2"/>
  <c r="AN323" i="2"/>
  <c r="AN331" i="2"/>
  <c r="AP337" i="2"/>
  <c r="AN348" i="2"/>
  <c r="AK348" i="2"/>
  <c r="AP348" i="2"/>
  <c r="I354" i="2"/>
  <c r="I355" i="2"/>
  <c r="AO368" i="2"/>
  <c r="AP368" i="2"/>
  <c r="I379" i="2"/>
  <c r="I387" i="2"/>
  <c r="AN420" i="2"/>
  <c r="I426" i="2"/>
  <c r="AP428" i="2"/>
  <c r="AO445" i="2"/>
  <c r="AP445" i="2"/>
  <c r="AN455" i="2"/>
  <c r="AO455" i="2"/>
  <c r="AP499" i="2"/>
  <c r="I501" i="2"/>
  <c r="AN191" i="2"/>
  <c r="AM197" i="2"/>
  <c r="AO220" i="2"/>
  <c r="I227" i="2"/>
  <c r="I234" i="2"/>
  <c r="AN235" i="2"/>
  <c r="I239" i="2"/>
  <c r="AO240" i="2"/>
  <c r="I251" i="2"/>
  <c r="I254" i="2"/>
  <c r="I259" i="2"/>
  <c r="I262" i="2"/>
  <c r="I272" i="2"/>
  <c r="I278" i="2"/>
  <c r="AP288" i="2"/>
  <c r="I300" i="2"/>
  <c r="AP301" i="2"/>
  <c r="AP304" i="2"/>
  <c r="I318" i="2"/>
  <c r="I348" i="2"/>
  <c r="I366" i="2"/>
  <c r="I368" i="2"/>
  <c r="AM381" i="2"/>
  <c r="AP381" i="2"/>
  <c r="AO395" i="2"/>
  <c r="AN395" i="2"/>
  <c r="AK395" i="2"/>
  <c r="I403" i="2"/>
  <c r="I420" i="2"/>
  <c r="I427" i="2"/>
  <c r="I455" i="2"/>
  <c r="AN359" i="2"/>
  <c r="AK371" i="2"/>
  <c r="AO375" i="2"/>
  <c r="AK383" i="2"/>
  <c r="AP399" i="2"/>
  <c r="AP448" i="2"/>
  <c r="AP460" i="2"/>
  <c r="I461" i="2"/>
  <c r="AO462" i="2"/>
  <c r="AP470" i="2"/>
  <c r="AN489" i="2"/>
  <c r="I492" i="2"/>
  <c r="AN493" i="2"/>
  <c r="AO493" i="2"/>
  <c r="AP497" i="2"/>
  <c r="AO497" i="2"/>
  <c r="AN339" i="2"/>
  <c r="AK399" i="2"/>
  <c r="AN403" i="2"/>
  <c r="AN415" i="2"/>
  <c r="AN451" i="2"/>
  <c r="AP463" i="2"/>
  <c r="AK465" i="2"/>
  <c r="AP467" i="2"/>
  <c r="AN481" i="2"/>
  <c r="AP483" i="2"/>
  <c r="AO494" i="2"/>
  <c r="AN497" i="2"/>
  <c r="AO502" i="2"/>
  <c r="AN514" i="2"/>
  <c r="AP514" i="2"/>
  <c r="AO514" i="2"/>
  <c r="I533" i="2"/>
  <c r="I494" i="2"/>
  <c r="AP498" i="2"/>
  <c r="I502" i="2"/>
  <c r="AN509" i="2"/>
  <c r="I514" i="2"/>
  <c r="I520" i="2"/>
  <c r="AP503" i="2"/>
  <c r="AO529" i="2"/>
  <c r="I530" i="2"/>
  <c r="AP530" i="2"/>
  <c r="AO541" i="2"/>
  <c r="AP519" i="2"/>
  <c r="AO526" i="2"/>
  <c r="AN533" i="2"/>
  <c r="AN521" i="2"/>
  <c r="AP29" i="2"/>
  <c r="AK29" i="2"/>
  <c r="AN36" i="2"/>
  <c r="I42" i="2"/>
  <c r="AO9" i="2"/>
  <c r="AP13" i="2"/>
  <c r="AK13" i="2"/>
  <c r="I16" i="2"/>
  <c r="I18" i="2"/>
  <c r="I35" i="2"/>
  <c r="I55" i="2"/>
  <c r="AO55" i="2"/>
  <c r="AN35" i="2"/>
  <c r="I14" i="2"/>
  <c r="AP19" i="2"/>
  <c r="AN19" i="2"/>
  <c r="I20" i="2"/>
  <c r="AN23" i="2"/>
  <c r="AN25" i="2"/>
  <c r="AK25" i="2"/>
  <c r="AN28" i="2"/>
  <c r="AO28" i="2"/>
  <c r="AN29" i="2"/>
  <c r="AO36" i="2"/>
  <c r="AP37" i="2"/>
  <c r="AK37" i="2"/>
  <c r="AN16" i="2"/>
  <c r="AO16" i="2"/>
  <c r="AN7" i="2"/>
  <c r="AN9" i="2"/>
  <c r="AK9" i="2"/>
  <c r="AN12" i="2"/>
  <c r="AO12" i="2"/>
  <c r="AK16" i="2"/>
  <c r="I19" i="2"/>
  <c r="I23" i="2"/>
  <c r="AO29" i="2"/>
  <c r="AP42" i="2"/>
  <c r="AO42" i="2"/>
  <c r="AK42" i="2"/>
  <c r="I7" i="2"/>
  <c r="AK36" i="2"/>
  <c r="AN55" i="2"/>
  <c r="AP55" i="2"/>
  <c r="AK55" i="2"/>
  <c r="AK59" i="2"/>
  <c r="AP59" i="2"/>
  <c r="AK63" i="2"/>
  <c r="AP63" i="2"/>
  <c r="AK67" i="2"/>
  <c r="AP67" i="2"/>
  <c r="AM74" i="2"/>
  <c r="AO79" i="2"/>
  <c r="AK83" i="2"/>
  <c r="AP83" i="2"/>
  <c r="AM90" i="2"/>
  <c r="AK99" i="2"/>
  <c r="AP99" i="2"/>
  <c r="I100" i="2"/>
  <c r="AN103" i="2"/>
  <c r="AK104" i="2"/>
  <c r="AO107" i="2"/>
  <c r="AP113" i="2"/>
  <c r="AK115" i="2"/>
  <c r="AP115" i="2"/>
  <c r="I116" i="2"/>
  <c r="AO119" i="2"/>
  <c r="AN123" i="2"/>
  <c r="AK124" i="2"/>
  <c r="AK131" i="2"/>
  <c r="AP131" i="2"/>
  <c r="I132" i="2"/>
  <c r="AN133" i="2"/>
  <c r="AO135" i="2"/>
  <c r="AK140" i="2"/>
  <c r="AK143" i="2"/>
  <c r="AP143" i="2"/>
  <c r="I144" i="2"/>
  <c r="I146" i="2"/>
  <c r="AP149" i="2"/>
  <c r="AK152" i="2"/>
  <c r="I159" i="2"/>
  <c r="AO164" i="2"/>
  <c r="AO176" i="2"/>
  <c r="I187" i="2"/>
  <c r="AO187" i="2"/>
  <c r="I192" i="2"/>
  <c r="AO3" i="2"/>
  <c r="AK4" i="2"/>
  <c r="AO17" i="2"/>
  <c r="AK20" i="2"/>
  <c r="AO32" i="2"/>
  <c r="AN33" i="2"/>
  <c r="AO40" i="2"/>
  <c r="AN41" i="2"/>
  <c r="AN43" i="2"/>
  <c r="AK44" i="2"/>
  <c r="AK46" i="2"/>
  <c r="AM49" i="2"/>
  <c r="AP53" i="2"/>
  <c r="AN57" i="2"/>
  <c r="I60" i="2"/>
  <c r="I64" i="2"/>
  <c r="I68" i="2"/>
  <c r="AN69" i="2"/>
  <c r="AO71" i="2"/>
  <c r="AK72" i="2"/>
  <c r="AO75" i="2"/>
  <c r="AK76" i="2"/>
  <c r="AK79" i="2"/>
  <c r="I80" i="2"/>
  <c r="AO80" i="2"/>
  <c r="AN81" i="2"/>
  <c r="I84" i="2"/>
  <c r="AO84" i="2"/>
  <c r="AN87" i="2"/>
  <c r="AK88" i="2"/>
  <c r="AO91" i="2"/>
  <c r="AK92" i="2"/>
  <c r="I96" i="2"/>
  <c r="AO96" i="2"/>
  <c r="AN97" i="2"/>
  <c r="AN101" i="2"/>
  <c r="AO103" i="2"/>
  <c r="I108" i="2"/>
  <c r="AO108" i="2"/>
  <c r="AK112" i="2"/>
  <c r="I120" i="2"/>
  <c r="AO120" i="2"/>
  <c r="AN121" i="2"/>
  <c r="AO123" i="2"/>
  <c r="AK128" i="2"/>
  <c r="I136" i="2"/>
  <c r="AO136" i="2"/>
  <c r="AN137" i="2"/>
  <c r="AO139" i="2"/>
  <c r="I143" i="2"/>
  <c r="AP147" i="2"/>
  <c r="AK147" i="2"/>
  <c r="AO148" i="2"/>
  <c r="AN155" i="2"/>
  <c r="AP155" i="2"/>
  <c r="AN159" i="2"/>
  <c r="AK160" i="2"/>
  <c r="AP161" i="2"/>
  <c r="AN161" i="2"/>
  <c r="I162" i="2"/>
  <c r="I164" i="2"/>
  <c r="I174" i="2"/>
  <c r="AP175" i="2"/>
  <c r="AK175" i="2"/>
  <c r="I176" i="2"/>
  <c r="AO180" i="2"/>
  <c r="AM193" i="2"/>
  <c r="AN193" i="2"/>
  <c r="AK3" i="2"/>
  <c r="AO5" i="2"/>
  <c r="AK8" i="2"/>
  <c r="AK17" i="2"/>
  <c r="AP17" i="2"/>
  <c r="AO21" i="2"/>
  <c r="AK24" i="2"/>
  <c r="AK32" i="2"/>
  <c r="AO33" i="2"/>
  <c r="AN47" i="2"/>
  <c r="AP57" i="2"/>
  <c r="AN59" i="2"/>
  <c r="AN63" i="2"/>
  <c r="AN67" i="2"/>
  <c r="AP69" i="2"/>
  <c r="AK71" i="2"/>
  <c r="AK75" i="2"/>
  <c r="AP75" i="2"/>
  <c r="AP81" i="2"/>
  <c r="AN83" i="2"/>
  <c r="AN85" i="2"/>
  <c r="AK91" i="2"/>
  <c r="AP91" i="2"/>
  <c r="AP97" i="2"/>
  <c r="AN99" i="2"/>
  <c r="AK100" i="2"/>
  <c r="AP101" i="2"/>
  <c r="AK103" i="2"/>
  <c r="AN115" i="2"/>
  <c r="AK116" i="2"/>
  <c r="AP121" i="2"/>
  <c r="AK123" i="2"/>
  <c r="AP123" i="2"/>
  <c r="AO127" i="2"/>
  <c r="AN131" i="2"/>
  <c r="AK132" i="2"/>
  <c r="AP137" i="2"/>
  <c r="AK144" i="2"/>
  <c r="AP145" i="2"/>
  <c r="I148" i="2"/>
  <c r="AK155" i="2"/>
  <c r="AO159" i="2"/>
  <c r="AN165" i="2"/>
  <c r="AN171" i="2"/>
  <c r="AK171" i="2"/>
  <c r="I175" i="2"/>
  <c r="AN175" i="2"/>
  <c r="AP177" i="2"/>
  <c r="AN177" i="2"/>
  <c r="I180" i="2"/>
  <c r="I190" i="2"/>
  <c r="AO67" i="2"/>
  <c r="AK80" i="2"/>
  <c r="AO83" i="2"/>
  <c r="AK84" i="2"/>
  <c r="AK96" i="2"/>
  <c r="AO99" i="2"/>
  <c r="AK108" i="2"/>
  <c r="AO115" i="2"/>
  <c r="AK120" i="2"/>
  <c r="AO131" i="2"/>
  <c r="AK136" i="2"/>
  <c r="AN149" i="2"/>
  <c r="AK159" i="2"/>
  <c r="AP159" i="2"/>
  <c r="I171" i="2"/>
  <c r="AN181" i="2"/>
  <c r="AP181" i="2"/>
  <c r="AP187" i="2"/>
  <c r="AK187" i="2"/>
  <c r="AN187" i="2"/>
  <c r="AO192" i="2"/>
  <c r="AO163" i="2"/>
  <c r="AK168" i="2"/>
  <c r="AO179" i="2"/>
  <c r="AK191" i="2"/>
  <c r="AP191" i="2"/>
  <c r="AO198" i="2"/>
  <c r="AP208" i="2"/>
  <c r="AK211" i="2"/>
  <c r="AP211" i="2"/>
  <c r="AN219" i="2"/>
  <c r="AP224" i="2"/>
  <c r="AK227" i="2"/>
  <c r="AP227" i="2"/>
  <c r="I228" i="2"/>
  <c r="AO228" i="2"/>
  <c r="AN231" i="2"/>
  <c r="AK232" i="2"/>
  <c r="AK235" i="2"/>
  <c r="AP235" i="2"/>
  <c r="I236" i="2"/>
  <c r="AO236" i="2"/>
  <c r="AN239" i="2"/>
  <c r="AK240" i="2"/>
  <c r="AK243" i="2"/>
  <c r="AP243" i="2"/>
  <c r="I244" i="2"/>
  <c r="AO244" i="2"/>
  <c r="AN247" i="2"/>
  <c r="AK248" i="2"/>
  <c r="AK251" i="2"/>
  <c r="AP251" i="2"/>
  <c r="I252" i="2"/>
  <c r="AO252" i="2"/>
  <c r="AN255" i="2"/>
  <c r="AK256" i="2"/>
  <c r="AK259" i="2"/>
  <c r="AP259" i="2"/>
  <c r="I260" i="2"/>
  <c r="AO260" i="2"/>
  <c r="AN263" i="2"/>
  <c r="AK264" i="2"/>
  <c r="AK267" i="2"/>
  <c r="AP267" i="2"/>
  <c r="I268" i="2"/>
  <c r="AO268" i="2"/>
  <c r="AN271" i="2"/>
  <c r="AK272" i="2"/>
  <c r="AK275" i="2"/>
  <c r="AP275" i="2"/>
  <c r="I276" i="2"/>
  <c r="AO276" i="2"/>
  <c r="AN279" i="2"/>
  <c r="AK280" i="2"/>
  <c r="AP285" i="2"/>
  <c r="AP287" i="2"/>
  <c r="AK287" i="2"/>
  <c r="AN287" i="2"/>
  <c r="AO297" i="2"/>
  <c r="AP297" i="2"/>
  <c r="AO303" i="2"/>
  <c r="AN303" i="2"/>
  <c r="AO309" i="2"/>
  <c r="AP309" i="2"/>
  <c r="I316" i="2"/>
  <c r="AO151" i="2"/>
  <c r="AK156" i="2"/>
  <c r="AK163" i="2"/>
  <c r="AO167" i="2"/>
  <c r="AK172" i="2"/>
  <c r="AK179" i="2"/>
  <c r="AP179" i="2"/>
  <c r="AO183" i="2"/>
  <c r="AK188" i="2"/>
  <c r="AK198" i="2"/>
  <c r="AO199" i="2"/>
  <c r="AN203" i="2"/>
  <c r="AO206" i="2"/>
  <c r="AO207" i="2"/>
  <c r="AK208" i="2"/>
  <c r="AN209" i="2"/>
  <c r="AO212" i="2"/>
  <c r="AM213" i="2"/>
  <c r="AN215" i="2"/>
  <c r="AO216" i="2"/>
  <c r="AM217" i="2"/>
  <c r="AO219" i="2"/>
  <c r="AP220" i="2"/>
  <c r="AK223" i="2"/>
  <c r="AK224" i="2"/>
  <c r="AP228" i="2"/>
  <c r="AO231" i="2"/>
  <c r="AP233" i="2"/>
  <c r="AP236" i="2"/>
  <c r="AO239" i="2"/>
  <c r="AP241" i="2"/>
  <c r="AP244" i="2"/>
  <c r="AO247" i="2"/>
  <c r="AP249" i="2"/>
  <c r="AP252" i="2"/>
  <c r="AO255" i="2"/>
  <c r="AP257" i="2"/>
  <c r="AP260" i="2"/>
  <c r="AO263" i="2"/>
  <c r="AP265" i="2"/>
  <c r="AP268" i="2"/>
  <c r="AO271" i="2"/>
  <c r="AP273" i="2"/>
  <c r="AP276" i="2"/>
  <c r="AO279" i="2"/>
  <c r="AP281" i="2"/>
  <c r="AO287" i="2"/>
  <c r="AO291" i="2"/>
  <c r="AN292" i="2"/>
  <c r="AK292" i="2"/>
  <c r="AP292" i="2"/>
  <c r="AP303" i="2"/>
  <c r="AO311" i="2"/>
  <c r="AN311" i="2"/>
  <c r="AO317" i="2"/>
  <c r="AP317" i="2"/>
  <c r="AO203" i="2"/>
  <c r="AP212" i="2"/>
  <c r="AP216" i="2"/>
  <c r="AK219" i="2"/>
  <c r="AK228" i="2"/>
  <c r="AK231" i="2"/>
  <c r="AP231" i="2"/>
  <c r="AK236" i="2"/>
  <c r="AK239" i="2"/>
  <c r="AK244" i="2"/>
  <c r="AK247" i="2"/>
  <c r="AP247" i="2"/>
  <c r="AK252" i="2"/>
  <c r="AK255" i="2"/>
  <c r="AP255" i="2"/>
  <c r="AK260" i="2"/>
  <c r="AK263" i="2"/>
  <c r="AP263" i="2"/>
  <c r="AK268" i="2"/>
  <c r="AK271" i="2"/>
  <c r="AK276" i="2"/>
  <c r="AK279" i="2"/>
  <c r="AP279" i="2"/>
  <c r="AN284" i="2"/>
  <c r="AO284" i="2"/>
  <c r="AN296" i="2"/>
  <c r="AP296" i="2"/>
  <c r="AO296" i="2"/>
  <c r="AK296" i="2"/>
  <c r="AN308" i="2"/>
  <c r="AP308" i="2"/>
  <c r="AO308" i="2"/>
  <c r="AK308" i="2"/>
  <c r="AO191" i="2"/>
  <c r="AM198" i="2"/>
  <c r="AK203" i="2"/>
  <c r="AK212" i="2"/>
  <c r="AK215" i="2"/>
  <c r="AK216" i="2"/>
  <c r="AO224" i="2"/>
  <c r="AM225" i="2"/>
  <c r="AP229" i="2"/>
  <c r="AP232" i="2"/>
  <c r="AO235" i="2"/>
  <c r="AP237" i="2"/>
  <c r="AP240" i="2"/>
  <c r="AP245" i="2"/>
  <c r="AP248" i="2"/>
  <c r="AO251" i="2"/>
  <c r="AP253" i="2"/>
  <c r="AP256" i="2"/>
  <c r="AO259" i="2"/>
  <c r="AP261" i="2"/>
  <c r="AP264" i="2"/>
  <c r="AO267" i="2"/>
  <c r="AP269" i="2"/>
  <c r="AP272" i="2"/>
  <c r="AO275" i="2"/>
  <c r="AP277" i="2"/>
  <c r="AP280" i="2"/>
  <c r="AP283" i="2"/>
  <c r="AK283" i="2"/>
  <c r="I284" i="2"/>
  <c r="AP284" i="2"/>
  <c r="AP291" i="2"/>
  <c r="I292" i="2"/>
  <c r="I296" i="2"/>
  <c r="I302" i="2"/>
  <c r="AK303" i="2"/>
  <c r="I308" i="2"/>
  <c r="AN316" i="2"/>
  <c r="AP316" i="2"/>
  <c r="AO316" i="2"/>
  <c r="AK316" i="2"/>
  <c r="AK319" i="2"/>
  <c r="AP319" i="2"/>
  <c r="AK324" i="2"/>
  <c r="AK327" i="2"/>
  <c r="AP327" i="2"/>
  <c r="AK332" i="2"/>
  <c r="AK335" i="2"/>
  <c r="AP335" i="2"/>
  <c r="AK340" i="2"/>
  <c r="AK343" i="2"/>
  <c r="AP343" i="2"/>
  <c r="AO364" i="2"/>
  <c r="AP380" i="2"/>
  <c r="AP384" i="2"/>
  <c r="AP388" i="2"/>
  <c r="AN396" i="2"/>
  <c r="AO396" i="2"/>
  <c r="AK396" i="2"/>
  <c r="AM401" i="2"/>
  <c r="AN412" i="2"/>
  <c r="AO412" i="2"/>
  <c r="AK412" i="2"/>
  <c r="I422" i="2"/>
  <c r="AO423" i="2"/>
  <c r="AN423" i="2"/>
  <c r="AK288" i="2"/>
  <c r="AO295" i="2"/>
  <c r="AN299" i="2"/>
  <c r="AK300" i="2"/>
  <c r="I304" i="2"/>
  <c r="AO304" i="2"/>
  <c r="AO307" i="2"/>
  <c r="I312" i="2"/>
  <c r="AO312" i="2"/>
  <c r="AO315" i="2"/>
  <c r="I320" i="2"/>
  <c r="AO320" i="2"/>
  <c r="AO323" i="2"/>
  <c r="AP325" i="2"/>
  <c r="I328" i="2"/>
  <c r="AO328" i="2"/>
  <c r="AO331" i="2"/>
  <c r="AP333" i="2"/>
  <c r="I336" i="2"/>
  <c r="AO336" i="2"/>
  <c r="AO339" i="2"/>
  <c r="AP341" i="2"/>
  <c r="I344" i="2"/>
  <c r="AO344" i="2"/>
  <c r="AP345" i="2"/>
  <c r="AN347" i="2"/>
  <c r="AN351" i="2"/>
  <c r="I352" i="2"/>
  <c r="AN355" i="2"/>
  <c r="I356" i="2"/>
  <c r="AO359" i="2"/>
  <c r="AO360" i="2"/>
  <c r="AK364" i="2"/>
  <c r="AP364" i="2"/>
  <c r="AN368" i="2"/>
  <c r="AK370" i="2"/>
  <c r="AO379" i="2"/>
  <c r="AK380" i="2"/>
  <c r="AK384" i="2"/>
  <c r="AK388" i="2"/>
  <c r="AM389" i="2"/>
  <c r="AN400" i="2"/>
  <c r="AO400" i="2"/>
  <c r="AK400" i="2"/>
  <c r="AM405" i="2"/>
  <c r="AN416" i="2"/>
  <c r="AP416" i="2"/>
  <c r="AK416" i="2"/>
  <c r="AP417" i="2"/>
  <c r="AP420" i="2"/>
  <c r="AK420" i="2"/>
  <c r="AK295" i="2"/>
  <c r="AP295" i="2"/>
  <c r="AO299" i="2"/>
  <c r="AK307" i="2"/>
  <c r="AK315" i="2"/>
  <c r="AN319" i="2"/>
  <c r="AK323" i="2"/>
  <c r="I324" i="2"/>
  <c r="AO324" i="2"/>
  <c r="AN327" i="2"/>
  <c r="AP328" i="2"/>
  <c r="AK331" i="2"/>
  <c r="I332" i="2"/>
  <c r="AO332" i="2"/>
  <c r="AN335" i="2"/>
  <c r="AP336" i="2"/>
  <c r="AK339" i="2"/>
  <c r="I340" i="2"/>
  <c r="AO340" i="2"/>
  <c r="AN343" i="2"/>
  <c r="AP344" i="2"/>
  <c r="AO347" i="2"/>
  <c r="AO348" i="2"/>
  <c r="AO351" i="2"/>
  <c r="AO355" i="2"/>
  <c r="AP361" i="2"/>
  <c r="I364" i="2"/>
  <c r="AK367" i="2"/>
  <c r="AP369" i="2"/>
  <c r="AO371" i="2"/>
  <c r="AK372" i="2"/>
  <c r="AN375" i="2"/>
  <c r="AK379" i="2"/>
  <c r="AN383" i="2"/>
  <c r="AN387" i="2"/>
  <c r="AM393" i="2"/>
  <c r="AP396" i="2"/>
  <c r="AN404" i="2"/>
  <c r="AO404" i="2"/>
  <c r="AK404" i="2"/>
  <c r="AM409" i="2"/>
  <c r="AP412" i="2"/>
  <c r="AO421" i="2"/>
  <c r="AP421" i="2"/>
  <c r="AP436" i="2"/>
  <c r="AK436" i="2"/>
  <c r="AN436" i="2"/>
  <c r="AP293" i="2"/>
  <c r="AK299" i="2"/>
  <c r="AK304" i="2"/>
  <c r="AK312" i="2"/>
  <c r="AK320" i="2"/>
  <c r="AP324" i="2"/>
  <c r="AO327" i="2"/>
  <c r="AK328" i="2"/>
  <c r="AP332" i="2"/>
  <c r="AK336" i="2"/>
  <c r="AP340" i="2"/>
  <c r="AO343" i="2"/>
  <c r="AK344" i="2"/>
  <c r="AO352" i="2"/>
  <c r="AO356" i="2"/>
  <c r="AO380" i="2"/>
  <c r="AO384" i="2"/>
  <c r="AO388" i="2"/>
  <c r="AN392" i="2"/>
  <c r="AO392" i="2"/>
  <c r="AK392" i="2"/>
  <c r="AM397" i="2"/>
  <c r="AP400" i="2"/>
  <c r="AN408" i="2"/>
  <c r="AO408" i="2"/>
  <c r="AK408" i="2"/>
  <c r="AM413" i="2"/>
  <c r="AO416" i="2"/>
  <c r="AK423" i="2"/>
  <c r="AO427" i="2"/>
  <c r="AN427" i="2"/>
  <c r="AK427" i="2"/>
  <c r="I435" i="2"/>
  <c r="I436" i="2"/>
  <c r="AO428" i="2"/>
  <c r="AK431" i="2"/>
  <c r="AO432" i="2"/>
  <c r="AP433" i="2"/>
  <c r="AK439" i="2"/>
  <c r="AK440" i="2"/>
  <c r="AP440" i="2"/>
  <c r="AK443" i="2"/>
  <c r="AO444" i="2"/>
  <c r="AK447" i="2"/>
  <c r="AO448" i="2"/>
  <c r="I451" i="2"/>
  <c r="AN452" i="2"/>
  <c r="AK455" i="2"/>
  <c r="AK456" i="2"/>
  <c r="AP456" i="2"/>
  <c r="AK459" i="2"/>
  <c r="AO461" i="2"/>
  <c r="I462" i="2"/>
  <c r="AK463" i="2"/>
  <c r="AO466" i="2"/>
  <c r="AK467" i="2"/>
  <c r="I470" i="2"/>
  <c r="AP471" i="2"/>
  <c r="AO474" i="2"/>
  <c r="AP474" i="2"/>
  <c r="AN477" i="2"/>
  <c r="AO481" i="2"/>
  <c r="AO487" i="2"/>
  <c r="AP487" i="2"/>
  <c r="I490" i="2"/>
  <c r="I504" i="2"/>
  <c r="AN510" i="2"/>
  <c r="AP510" i="2"/>
  <c r="AO510" i="2"/>
  <c r="AK510" i="2"/>
  <c r="AP517" i="2"/>
  <c r="AN522" i="2"/>
  <c r="AP522" i="2"/>
  <c r="AO522" i="2"/>
  <c r="AK522" i="2"/>
  <c r="AO452" i="2"/>
  <c r="AK461" i="2"/>
  <c r="AP482" i="2"/>
  <c r="AK482" i="2"/>
  <c r="AN482" i="2"/>
  <c r="AN486" i="2"/>
  <c r="AP486" i="2"/>
  <c r="AK486" i="2"/>
  <c r="AO491" i="2"/>
  <c r="AP491" i="2"/>
  <c r="I497" i="2"/>
  <c r="AO505" i="2"/>
  <c r="AN505" i="2"/>
  <c r="I510" i="2"/>
  <c r="I522" i="2"/>
  <c r="I536" i="2"/>
  <c r="I428" i="2"/>
  <c r="AN431" i="2"/>
  <c r="AP437" i="2"/>
  <c r="AN440" i="2"/>
  <c r="AN443" i="2"/>
  <c r="I444" i="2"/>
  <c r="AN447" i="2"/>
  <c r="I448" i="2"/>
  <c r="AK452" i="2"/>
  <c r="AP452" i="2"/>
  <c r="AP453" i="2"/>
  <c r="AN456" i="2"/>
  <c r="AN459" i="2"/>
  <c r="I460" i="2"/>
  <c r="AK462" i="2"/>
  <c r="I463" i="2"/>
  <c r="AO470" i="2"/>
  <c r="AO485" i="2"/>
  <c r="AP505" i="2"/>
  <c r="I509" i="2"/>
  <c r="AO511" i="2"/>
  <c r="AP511" i="2"/>
  <c r="AO523" i="2"/>
  <c r="AP523" i="2"/>
  <c r="I529" i="2"/>
  <c r="AN534" i="2"/>
  <c r="AP534" i="2"/>
  <c r="AO534" i="2"/>
  <c r="AO424" i="2"/>
  <c r="AN428" i="2"/>
  <c r="AO431" i="2"/>
  <c r="AO440" i="2"/>
  <c r="I452" i="2"/>
  <c r="AM461" i="2"/>
  <c r="AO477" i="2"/>
  <c r="I482" i="2"/>
  <c r="AO482" i="2"/>
  <c r="I486" i="2"/>
  <c r="AN490" i="2"/>
  <c r="AP490" i="2"/>
  <c r="AO490" i="2"/>
  <c r="AK490" i="2"/>
  <c r="I516" i="2"/>
  <c r="AO517" i="2"/>
  <c r="AN517" i="2"/>
  <c r="I534" i="2"/>
  <c r="AO535" i="2"/>
  <c r="AP535" i="2"/>
  <c r="AK537" i="2"/>
  <c r="AK478" i="2"/>
  <c r="AO489" i="2"/>
  <c r="AP494" i="2"/>
  <c r="AK497" i="2"/>
  <c r="I498" i="2"/>
  <c r="AO498" i="2"/>
  <c r="AO501" i="2"/>
  <c r="AK502" i="2"/>
  <c r="AP506" i="2"/>
  <c r="AK509" i="2"/>
  <c r="AP509" i="2"/>
  <c r="AN513" i="2"/>
  <c r="AK514" i="2"/>
  <c r="I518" i="2"/>
  <c r="AO518" i="2"/>
  <c r="AO521" i="2"/>
  <c r="AP526" i="2"/>
  <c r="AK538" i="2"/>
  <c r="AK541" i="2"/>
  <c r="AP541" i="2"/>
  <c r="I542" i="2"/>
  <c r="AO542" i="2"/>
  <c r="AK489" i="2"/>
  <c r="AK494" i="2"/>
  <c r="AK501" i="2"/>
  <c r="AP501" i="2"/>
  <c r="AK506" i="2"/>
  <c r="AO513" i="2"/>
  <c r="AP518" i="2"/>
  <c r="AK521" i="2"/>
  <c r="AK526" i="2"/>
  <c r="AK530" i="2"/>
  <c r="AK533" i="2"/>
  <c r="AN537" i="2"/>
  <c r="AP539" i="2"/>
  <c r="AP542" i="2"/>
  <c r="AN478" i="2"/>
  <c r="AK493" i="2"/>
  <c r="AP493" i="2"/>
  <c r="AP495" i="2"/>
  <c r="AK498" i="2"/>
  <c r="AP507" i="2"/>
  <c r="AK513" i="2"/>
  <c r="AK518" i="2"/>
  <c r="AK525" i="2"/>
  <c r="AP525" i="2"/>
  <c r="AP527" i="2"/>
  <c r="AK542" i="2"/>
  <c r="AM18" i="2"/>
  <c r="AP4" i="2"/>
  <c r="AM5" i="2"/>
  <c r="AN6" i="2"/>
  <c r="AK7" i="2"/>
  <c r="AO7" i="2"/>
  <c r="AP8" i="2"/>
  <c r="AM9" i="2"/>
  <c r="AN10" i="2"/>
  <c r="AK11" i="2"/>
  <c r="AO11" i="2"/>
  <c r="AP12" i="2"/>
  <c r="AM13" i="2"/>
  <c r="AN14" i="2"/>
  <c r="AK15" i="2"/>
  <c r="AO15" i="2"/>
  <c r="AP16" i="2"/>
  <c r="AM17" i="2"/>
  <c r="AN18" i="2"/>
  <c r="AK19" i="2"/>
  <c r="AO19" i="2"/>
  <c r="AP20" i="2"/>
  <c r="AM21" i="2"/>
  <c r="AN22" i="2"/>
  <c r="AK23" i="2"/>
  <c r="AO23" i="2"/>
  <c r="AP24" i="2"/>
  <c r="AM25" i="2"/>
  <c r="AN26" i="2"/>
  <c r="AK27" i="2"/>
  <c r="AO27" i="2"/>
  <c r="AP28" i="2"/>
  <c r="AM29" i="2"/>
  <c r="AN30" i="2"/>
  <c r="AK31" i="2"/>
  <c r="AO31" i="2"/>
  <c r="AP32" i="2"/>
  <c r="AM33" i="2"/>
  <c r="AN34" i="2"/>
  <c r="AK35" i="2"/>
  <c r="AO35" i="2"/>
  <c r="AP36" i="2"/>
  <c r="AM37" i="2"/>
  <c r="AN38" i="2"/>
  <c r="AK39" i="2"/>
  <c r="AO39" i="2"/>
  <c r="AP40" i="2"/>
  <c r="AM41" i="2"/>
  <c r="AM42" i="2"/>
  <c r="I48" i="2"/>
  <c r="AO49" i="2"/>
  <c r="AK49" i="2"/>
  <c r="AP49" i="2"/>
  <c r="AK50" i="2"/>
  <c r="AO50" i="2"/>
  <c r="AK52" i="2"/>
  <c r="AN54" i="2"/>
  <c r="AP54" i="2"/>
  <c r="AK54" i="2"/>
  <c r="AM60" i="2"/>
  <c r="AM62" i="2"/>
  <c r="AM68" i="2"/>
  <c r="AP68" i="2"/>
  <c r="AN68" i="2"/>
  <c r="AK68" i="2"/>
  <c r="AM70" i="2"/>
  <c r="I73" i="2"/>
  <c r="AM78" i="2"/>
  <c r="I81" i="2"/>
  <c r="AM86" i="2"/>
  <c r="I89" i="2"/>
  <c r="AM94" i="2"/>
  <c r="I97" i="2"/>
  <c r="AM102" i="2"/>
  <c r="I105" i="2"/>
  <c r="AM110" i="2"/>
  <c r="AK6" i="2"/>
  <c r="AO6" i="2"/>
  <c r="AM8" i="2"/>
  <c r="AK10" i="2"/>
  <c r="AO10" i="2"/>
  <c r="AM12" i="2"/>
  <c r="AK14" i="2"/>
  <c r="AO14" i="2"/>
  <c r="AM16" i="2"/>
  <c r="AK18" i="2"/>
  <c r="AO18" i="2"/>
  <c r="AM20" i="2"/>
  <c r="AK22" i="2"/>
  <c r="AO22" i="2"/>
  <c r="AM24" i="2"/>
  <c r="AK26" i="2"/>
  <c r="AO26" i="2"/>
  <c r="AM28" i="2"/>
  <c r="AK30" i="2"/>
  <c r="AO30" i="2"/>
  <c r="AP31" i="2"/>
  <c r="AM32" i="2"/>
  <c r="AK34" i="2"/>
  <c r="AO34" i="2"/>
  <c r="AP35" i="2"/>
  <c r="AM36" i="2"/>
  <c r="AK38" i="2"/>
  <c r="AO38" i="2"/>
  <c r="AP39" i="2"/>
  <c r="AM40" i="2"/>
  <c r="AN42" i="2"/>
  <c r="AN44" i="2"/>
  <c r="AO44" i="2"/>
  <c r="AM45" i="2"/>
  <c r="AM46" i="2"/>
  <c r="I52" i="2"/>
  <c r="AP56" i="2"/>
  <c r="AN56" i="2"/>
  <c r="AK56" i="2"/>
  <c r="AN58" i="2"/>
  <c r="AP58" i="2"/>
  <c r="AK58" i="2"/>
  <c r="AM64" i="2"/>
  <c r="AM66" i="2"/>
  <c r="AO74" i="2"/>
  <c r="AK74" i="2"/>
  <c r="AN74" i="2"/>
  <c r="AP74" i="2"/>
  <c r="AO82" i="2"/>
  <c r="AK82" i="2"/>
  <c r="AN82" i="2"/>
  <c r="AP82" i="2"/>
  <c r="AO90" i="2"/>
  <c r="AK90" i="2"/>
  <c r="AN90" i="2"/>
  <c r="AP90" i="2"/>
  <c r="AO98" i="2"/>
  <c r="AK98" i="2"/>
  <c r="AN98" i="2"/>
  <c r="AP98" i="2"/>
  <c r="AO106" i="2"/>
  <c r="AK106" i="2"/>
  <c r="AN106" i="2"/>
  <c r="AP106" i="2"/>
  <c r="AM6" i="2"/>
  <c r="AM4" i="2"/>
  <c r="AM7" i="2"/>
  <c r="AP10" i="2"/>
  <c r="AM11" i="2"/>
  <c r="AP14" i="2"/>
  <c r="AM15" i="2"/>
  <c r="AP18" i="2"/>
  <c r="AM19" i="2"/>
  <c r="AP22" i="2"/>
  <c r="AM23" i="2"/>
  <c r="AP26" i="2"/>
  <c r="AM27" i="2"/>
  <c r="AP30" i="2"/>
  <c r="AM31" i="2"/>
  <c r="AP34" i="2"/>
  <c r="AM35" i="2"/>
  <c r="AP38" i="2"/>
  <c r="AM39" i="2"/>
  <c r="AN46" i="2"/>
  <c r="AN48" i="2"/>
  <c r="AO48" i="2"/>
  <c r="AM50" i="2"/>
  <c r="AP60" i="2"/>
  <c r="AN60" i="2"/>
  <c r="AK60" i="2"/>
  <c r="AN62" i="2"/>
  <c r="AP62" i="2"/>
  <c r="AK62" i="2"/>
  <c r="I69" i="2"/>
  <c r="I77" i="2"/>
  <c r="I85" i="2"/>
  <c r="I93" i="2"/>
  <c r="I101" i="2"/>
  <c r="I109" i="2"/>
  <c r="AM22" i="2"/>
  <c r="AM26" i="2"/>
  <c r="AM30" i="2"/>
  <c r="AM34" i="2"/>
  <c r="AM38" i="2"/>
  <c r="AO45" i="2"/>
  <c r="AK45" i="2"/>
  <c r="AP45" i="2"/>
  <c r="AN50" i="2"/>
  <c r="AP52" i="2"/>
  <c r="AN52" i="2"/>
  <c r="AO52" i="2"/>
  <c r="AP64" i="2"/>
  <c r="AN64" i="2"/>
  <c r="AK64" i="2"/>
  <c r="AN66" i="2"/>
  <c r="AP66" i="2"/>
  <c r="AK66" i="2"/>
  <c r="AO70" i="2"/>
  <c r="AK70" i="2"/>
  <c r="AN70" i="2"/>
  <c r="AP70" i="2"/>
  <c r="AO78" i="2"/>
  <c r="AK78" i="2"/>
  <c r="AN78" i="2"/>
  <c r="AP78" i="2"/>
  <c r="AO86" i="2"/>
  <c r="AK86" i="2"/>
  <c r="AN86" i="2"/>
  <c r="AP86" i="2"/>
  <c r="AO94" i="2"/>
  <c r="AK94" i="2"/>
  <c r="AN94" i="2"/>
  <c r="AP94" i="2"/>
  <c r="AO102" i="2"/>
  <c r="AK102" i="2"/>
  <c r="AN102" i="2"/>
  <c r="AP102" i="2"/>
  <c r="AO110" i="2"/>
  <c r="AK110" i="2"/>
  <c r="AN110" i="2"/>
  <c r="AP110" i="2"/>
  <c r="AM43" i="2"/>
  <c r="AM47" i="2"/>
  <c r="AM51" i="2"/>
  <c r="AK53" i="2"/>
  <c r="AO53" i="2"/>
  <c r="AM55" i="2"/>
  <c r="AK57" i="2"/>
  <c r="AO57" i="2"/>
  <c r="AM59" i="2"/>
  <c r="AK61" i="2"/>
  <c r="AO61" i="2"/>
  <c r="AM63" i="2"/>
  <c r="AK65" i="2"/>
  <c r="AO65" i="2"/>
  <c r="AM67" i="2"/>
  <c r="AK69" i="2"/>
  <c r="AO69" i="2"/>
  <c r="AM71" i="2"/>
  <c r="AN72" i="2"/>
  <c r="AK73" i="2"/>
  <c r="AO73" i="2"/>
  <c r="AM75" i="2"/>
  <c r="AN76" i="2"/>
  <c r="AK77" i="2"/>
  <c r="AO77" i="2"/>
  <c r="AM79" i="2"/>
  <c r="AN80" i="2"/>
  <c r="AK81" i="2"/>
  <c r="AO81" i="2"/>
  <c r="AM83" i="2"/>
  <c r="AN84" i="2"/>
  <c r="AK85" i="2"/>
  <c r="AO85" i="2"/>
  <c r="AM87" i="2"/>
  <c r="AN88" i="2"/>
  <c r="AK89" i="2"/>
  <c r="AO89" i="2"/>
  <c r="AM91" i="2"/>
  <c r="AN92" i="2"/>
  <c r="AK93" i="2"/>
  <c r="AO93" i="2"/>
  <c r="AM95" i="2"/>
  <c r="AN96" i="2"/>
  <c r="AK97" i="2"/>
  <c r="AO97" i="2"/>
  <c r="AM99" i="2"/>
  <c r="AN100" i="2"/>
  <c r="AK101" i="2"/>
  <c r="AO101" i="2"/>
  <c r="AM103" i="2"/>
  <c r="AN104" i="2"/>
  <c r="AK105" i="2"/>
  <c r="AO105" i="2"/>
  <c r="AM107" i="2"/>
  <c r="AN108" i="2"/>
  <c r="AK109" i="2"/>
  <c r="AO109" i="2"/>
  <c r="AM111" i="2"/>
  <c r="AN112" i="2"/>
  <c r="I113" i="2"/>
  <c r="AK113" i="2"/>
  <c r="AO113" i="2"/>
  <c r="AP114" i="2"/>
  <c r="AM115" i="2"/>
  <c r="AN116" i="2"/>
  <c r="I117" i="2"/>
  <c r="AK117" i="2"/>
  <c r="AO117" i="2"/>
  <c r="AP118" i="2"/>
  <c r="AM119" i="2"/>
  <c r="AN120" i="2"/>
  <c r="I121" i="2"/>
  <c r="AK121" i="2"/>
  <c r="AO121" i="2"/>
  <c r="AP122" i="2"/>
  <c r="AM123" i="2"/>
  <c r="AN124" i="2"/>
  <c r="I125" i="2"/>
  <c r="AK125" i="2"/>
  <c r="AO125" i="2"/>
  <c r="AP126" i="2"/>
  <c r="AM127" i="2"/>
  <c r="AN128" i="2"/>
  <c r="I129" i="2"/>
  <c r="AK129" i="2"/>
  <c r="AO129" i="2"/>
  <c r="AP130" i="2"/>
  <c r="AM131" i="2"/>
  <c r="AN132" i="2"/>
  <c r="I133" i="2"/>
  <c r="AK133" i="2"/>
  <c r="AO133" i="2"/>
  <c r="AP134" i="2"/>
  <c r="AM135" i="2"/>
  <c r="AN136" i="2"/>
  <c r="I137" i="2"/>
  <c r="AK137" i="2"/>
  <c r="AO137" i="2"/>
  <c r="AP138" i="2"/>
  <c r="AM139" i="2"/>
  <c r="AN140" i="2"/>
  <c r="I141" i="2"/>
  <c r="AK141" i="2"/>
  <c r="AO141" i="2"/>
  <c r="AP142" i="2"/>
  <c r="AM143" i="2"/>
  <c r="AN144" i="2"/>
  <c r="I145" i="2"/>
  <c r="AK145" i="2"/>
  <c r="AO145" i="2"/>
  <c r="AP146" i="2"/>
  <c r="AM147" i="2"/>
  <c r="AN148" i="2"/>
  <c r="I149" i="2"/>
  <c r="AK149" i="2"/>
  <c r="AO149" i="2"/>
  <c r="AP150" i="2"/>
  <c r="AM151" i="2"/>
  <c r="AN152" i="2"/>
  <c r="I153" i="2"/>
  <c r="AK153" i="2"/>
  <c r="AO153" i="2"/>
  <c r="AP154" i="2"/>
  <c r="AM155" i="2"/>
  <c r="AN156" i="2"/>
  <c r="I157" i="2"/>
  <c r="AK157" i="2"/>
  <c r="AO157" i="2"/>
  <c r="AP158" i="2"/>
  <c r="AM159" i="2"/>
  <c r="AN160" i="2"/>
  <c r="I161" i="2"/>
  <c r="AK161" i="2"/>
  <c r="AO161" i="2"/>
  <c r="AP162" i="2"/>
  <c r="AM163" i="2"/>
  <c r="AN164" i="2"/>
  <c r="I165" i="2"/>
  <c r="AK165" i="2"/>
  <c r="AO165" i="2"/>
  <c r="AP166" i="2"/>
  <c r="AM167" i="2"/>
  <c r="AN168" i="2"/>
  <c r="I169" i="2"/>
  <c r="AK169" i="2"/>
  <c r="AO169" i="2"/>
  <c r="AP170" i="2"/>
  <c r="AM171" i="2"/>
  <c r="AN172" i="2"/>
  <c r="I173" i="2"/>
  <c r="AK173" i="2"/>
  <c r="AO173" i="2"/>
  <c r="AP174" i="2"/>
  <c r="AM175" i="2"/>
  <c r="AN176" i="2"/>
  <c r="I177" i="2"/>
  <c r="AK177" i="2"/>
  <c r="AO177" i="2"/>
  <c r="AP178" i="2"/>
  <c r="AM179" i="2"/>
  <c r="AN180" i="2"/>
  <c r="I181" i="2"/>
  <c r="AK181" i="2"/>
  <c r="AO181" i="2"/>
  <c r="AP182" i="2"/>
  <c r="AM183" i="2"/>
  <c r="AN184" i="2"/>
  <c r="I185" i="2"/>
  <c r="AK185" i="2"/>
  <c r="AO185" i="2"/>
  <c r="AP186" i="2"/>
  <c r="AM187" i="2"/>
  <c r="AN188" i="2"/>
  <c r="I189" i="2"/>
  <c r="AK189" i="2"/>
  <c r="AO189" i="2"/>
  <c r="AP190" i="2"/>
  <c r="AM191" i="2"/>
  <c r="AN192" i="2"/>
  <c r="I193" i="2"/>
  <c r="AM194" i="2"/>
  <c r="I195" i="2"/>
  <c r="AO201" i="2"/>
  <c r="AK201" i="2"/>
  <c r="AP201" i="2"/>
  <c r="AK202" i="2"/>
  <c r="AO202" i="2"/>
  <c r="AK204" i="2"/>
  <c r="AP204" i="2"/>
  <c r="AN206" i="2"/>
  <c r="AN208" i="2"/>
  <c r="AO208" i="2"/>
  <c r="AM210" i="2"/>
  <c r="I211" i="2"/>
  <c r="AP230" i="2"/>
  <c r="AO230" i="2"/>
  <c r="AK230" i="2"/>
  <c r="AN230" i="2"/>
  <c r="AM230" i="2"/>
  <c r="AP238" i="2"/>
  <c r="AO238" i="2"/>
  <c r="AK238" i="2"/>
  <c r="AN238" i="2"/>
  <c r="AM238" i="2"/>
  <c r="AP246" i="2"/>
  <c r="AO246" i="2"/>
  <c r="AK246" i="2"/>
  <c r="AN246" i="2"/>
  <c r="AM246" i="2"/>
  <c r="AP254" i="2"/>
  <c r="AO254" i="2"/>
  <c r="AK254" i="2"/>
  <c r="AN254" i="2"/>
  <c r="AM254" i="2"/>
  <c r="AP262" i="2"/>
  <c r="AO262" i="2"/>
  <c r="AK262" i="2"/>
  <c r="AN262" i="2"/>
  <c r="AM262" i="2"/>
  <c r="AP270" i="2"/>
  <c r="AO270" i="2"/>
  <c r="AK270" i="2"/>
  <c r="AN270" i="2"/>
  <c r="AM270" i="2"/>
  <c r="AP278" i="2"/>
  <c r="AO278" i="2"/>
  <c r="AK278" i="2"/>
  <c r="AN278" i="2"/>
  <c r="AM278" i="2"/>
  <c r="AP286" i="2"/>
  <c r="AO286" i="2"/>
  <c r="AK286" i="2"/>
  <c r="AN286" i="2"/>
  <c r="AM286" i="2"/>
  <c r="AP294" i="2"/>
  <c r="AO294" i="2"/>
  <c r="AK294" i="2"/>
  <c r="AN294" i="2"/>
  <c r="AM294" i="2"/>
  <c r="AP302" i="2"/>
  <c r="AO302" i="2"/>
  <c r="AK302" i="2"/>
  <c r="AN302" i="2"/>
  <c r="AM302" i="2"/>
  <c r="AP310" i="2"/>
  <c r="AO310" i="2"/>
  <c r="AK310" i="2"/>
  <c r="AN310" i="2"/>
  <c r="AM310" i="2"/>
  <c r="AP318" i="2"/>
  <c r="AO318" i="2"/>
  <c r="AK318" i="2"/>
  <c r="AN318" i="2"/>
  <c r="AM318" i="2"/>
  <c r="AP326" i="2"/>
  <c r="AO326" i="2"/>
  <c r="AK326" i="2"/>
  <c r="AN326" i="2"/>
  <c r="AM326" i="2"/>
  <c r="AP334" i="2"/>
  <c r="AO334" i="2"/>
  <c r="AK334" i="2"/>
  <c r="AN334" i="2"/>
  <c r="AM334" i="2"/>
  <c r="AP342" i="2"/>
  <c r="AO342" i="2"/>
  <c r="AK342" i="2"/>
  <c r="AN342" i="2"/>
  <c r="AM342" i="2"/>
  <c r="I349" i="2"/>
  <c r="AP354" i="2"/>
  <c r="AO354" i="2"/>
  <c r="AK354" i="2"/>
  <c r="AN354" i="2"/>
  <c r="I365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N194" i="2"/>
  <c r="AN196" i="2"/>
  <c r="AO196" i="2"/>
  <c r="AO205" i="2"/>
  <c r="AK205" i="2"/>
  <c r="AP205" i="2"/>
  <c r="AN210" i="2"/>
  <c r="AP214" i="2"/>
  <c r="AO214" i="2"/>
  <c r="AK214" i="2"/>
  <c r="AP218" i="2"/>
  <c r="AO218" i="2"/>
  <c r="AK218" i="2"/>
  <c r="AP222" i="2"/>
  <c r="AO222" i="2"/>
  <c r="AK222" i="2"/>
  <c r="AP226" i="2"/>
  <c r="AO226" i="2"/>
  <c r="AK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P358" i="2"/>
  <c r="AO358" i="2"/>
  <c r="AK358" i="2"/>
  <c r="AN358" i="2"/>
  <c r="I369" i="2"/>
  <c r="AM53" i="2"/>
  <c r="AM57" i="2"/>
  <c r="AM61" i="2"/>
  <c r="AM65" i="2"/>
  <c r="AM69" i="2"/>
  <c r="AP72" i="2"/>
  <c r="AM73" i="2"/>
  <c r="AP76" i="2"/>
  <c r="AM77" i="2"/>
  <c r="AP80" i="2"/>
  <c r="AM81" i="2"/>
  <c r="AP84" i="2"/>
  <c r="AM85" i="2"/>
  <c r="AP88" i="2"/>
  <c r="AM89" i="2"/>
  <c r="AP92" i="2"/>
  <c r="AM93" i="2"/>
  <c r="AP96" i="2"/>
  <c r="AM97" i="2"/>
  <c r="AP100" i="2"/>
  <c r="AM101" i="2"/>
  <c r="AP104" i="2"/>
  <c r="AM105" i="2"/>
  <c r="AP108" i="2"/>
  <c r="AM109" i="2"/>
  <c r="AP112" i="2"/>
  <c r="AM113" i="2"/>
  <c r="AN114" i="2"/>
  <c r="AP116" i="2"/>
  <c r="AM117" i="2"/>
  <c r="AN118" i="2"/>
  <c r="AP120" i="2"/>
  <c r="AM121" i="2"/>
  <c r="AN122" i="2"/>
  <c r="AP124" i="2"/>
  <c r="AM125" i="2"/>
  <c r="AN126" i="2"/>
  <c r="AP128" i="2"/>
  <c r="AM129" i="2"/>
  <c r="AN130" i="2"/>
  <c r="AP132" i="2"/>
  <c r="AM133" i="2"/>
  <c r="AN134" i="2"/>
  <c r="AP136" i="2"/>
  <c r="AM137" i="2"/>
  <c r="AN138" i="2"/>
  <c r="AP140" i="2"/>
  <c r="AM141" i="2"/>
  <c r="AN142" i="2"/>
  <c r="AP144" i="2"/>
  <c r="AM145" i="2"/>
  <c r="AN146" i="2"/>
  <c r="AP148" i="2"/>
  <c r="AM149" i="2"/>
  <c r="AN150" i="2"/>
  <c r="AP152" i="2"/>
  <c r="AM153" i="2"/>
  <c r="AN154" i="2"/>
  <c r="AP156" i="2"/>
  <c r="AM157" i="2"/>
  <c r="AN158" i="2"/>
  <c r="AP160" i="2"/>
  <c r="AM161" i="2"/>
  <c r="AN162" i="2"/>
  <c r="AP164" i="2"/>
  <c r="AM165" i="2"/>
  <c r="AN166" i="2"/>
  <c r="AP168" i="2"/>
  <c r="AM169" i="2"/>
  <c r="AN170" i="2"/>
  <c r="AP172" i="2"/>
  <c r="AM173" i="2"/>
  <c r="AN174" i="2"/>
  <c r="AP176" i="2"/>
  <c r="AM177" i="2"/>
  <c r="AN178" i="2"/>
  <c r="AP180" i="2"/>
  <c r="AM181" i="2"/>
  <c r="AN182" i="2"/>
  <c r="AP184" i="2"/>
  <c r="AM185" i="2"/>
  <c r="AN186" i="2"/>
  <c r="AP188" i="2"/>
  <c r="AM189" i="2"/>
  <c r="AN190" i="2"/>
  <c r="AP192" i="2"/>
  <c r="AO193" i="2"/>
  <c r="AK193" i="2"/>
  <c r="AP193" i="2"/>
  <c r="AK194" i="2"/>
  <c r="AO194" i="2"/>
  <c r="AK196" i="2"/>
  <c r="AP196" i="2"/>
  <c r="AN198" i="2"/>
  <c r="AN200" i="2"/>
  <c r="AO200" i="2"/>
  <c r="AM201" i="2"/>
  <c r="AM202" i="2"/>
  <c r="I208" i="2"/>
  <c r="AO209" i="2"/>
  <c r="AK209" i="2"/>
  <c r="AP209" i="2"/>
  <c r="AK210" i="2"/>
  <c r="AO210" i="2"/>
  <c r="I212" i="2"/>
  <c r="AO213" i="2"/>
  <c r="AK213" i="2"/>
  <c r="AN213" i="2"/>
  <c r="AM214" i="2"/>
  <c r="I216" i="2"/>
  <c r="AO217" i="2"/>
  <c r="AK217" i="2"/>
  <c r="AN217" i="2"/>
  <c r="AM218" i="2"/>
  <c r="I220" i="2"/>
  <c r="AO221" i="2"/>
  <c r="AK221" i="2"/>
  <c r="AN221" i="2"/>
  <c r="AM222" i="2"/>
  <c r="I224" i="2"/>
  <c r="AO225" i="2"/>
  <c r="AK225" i="2"/>
  <c r="AN225" i="2"/>
  <c r="AM226" i="2"/>
  <c r="AP234" i="2"/>
  <c r="AO234" i="2"/>
  <c r="AK234" i="2"/>
  <c r="AN234" i="2"/>
  <c r="AM234" i="2"/>
  <c r="AP242" i="2"/>
  <c r="AO242" i="2"/>
  <c r="AK242" i="2"/>
  <c r="AN242" i="2"/>
  <c r="AM242" i="2"/>
  <c r="AP250" i="2"/>
  <c r="AO250" i="2"/>
  <c r="AK250" i="2"/>
  <c r="AN250" i="2"/>
  <c r="AM250" i="2"/>
  <c r="AP258" i="2"/>
  <c r="AO258" i="2"/>
  <c r="AK258" i="2"/>
  <c r="AN258" i="2"/>
  <c r="AM258" i="2"/>
  <c r="AP266" i="2"/>
  <c r="AO266" i="2"/>
  <c r="AK266" i="2"/>
  <c r="AN266" i="2"/>
  <c r="AM266" i="2"/>
  <c r="AP274" i="2"/>
  <c r="AO274" i="2"/>
  <c r="AK274" i="2"/>
  <c r="AN274" i="2"/>
  <c r="AM274" i="2"/>
  <c r="AP282" i="2"/>
  <c r="AO282" i="2"/>
  <c r="AK282" i="2"/>
  <c r="AN282" i="2"/>
  <c r="AM282" i="2"/>
  <c r="AP290" i="2"/>
  <c r="AO290" i="2"/>
  <c r="AK290" i="2"/>
  <c r="AN290" i="2"/>
  <c r="AM290" i="2"/>
  <c r="AP298" i="2"/>
  <c r="AO298" i="2"/>
  <c r="AK298" i="2"/>
  <c r="AN298" i="2"/>
  <c r="AM298" i="2"/>
  <c r="AP306" i="2"/>
  <c r="AO306" i="2"/>
  <c r="AK306" i="2"/>
  <c r="AN306" i="2"/>
  <c r="AM306" i="2"/>
  <c r="AP314" i="2"/>
  <c r="AO314" i="2"/>
  <c r="AK314" i="2"/>
  <c r="AN314" i="2"/>
  <c r="AM314" i="2"/>
  <c r="AP322" i="2"/>
  <c r="AO322" i="2"/>
  <c r="AK322" i="2"/>
  <c r="AN322" i="2"/>
  <c r="AM322" i="2"/>
  <c r="AP330" i="2"/>
  <c r="AO330" i="2"/>
  <c r="AK330" i="2"/>
  <c r="AN330" i="2"/>
  <c r="AM330" i="2"/>
  <c r="AP338" i="2"/>
  <c r="AO338" i="2"/>
  <c r="AK338" i="2"/>
  <c r="AN338" i="2"/>
  <c r="AM338" i="2"/>
  <c r="AP346" i="2"/>
  <c r="AO346" i="2"/>
  <c r="AK346" i="2"/>
  <c r="AN346" i="2"/>
  <c r="I357" i="2"/>
  <c r="AM358" i="2"/>
  <c r="AP362" i="2"/>
  <c r="AO362" i="2"/>
  <c r="AK362" i="2"/>
  <c r="AN362" i="2"/>
  <c r="AM72" i="2"/>
  <c r="AM76" i="2"/>
  <c r="AM80" i="2"/>
  <c r="AM84" i="2"/>
  <c r="AM88" i="2"/>
  <c r="AM92" i="2"/>
  <c r="AM96" i="2"/>
  <c r="AM100" i="2"/>
  <c r="AM104" i="2"/>
  <c r="AM108" i="2"/>
  <c r="AM112" i="2"/>
  <c r="AK114" i="2"/>
  <c r="AM116" i="2"/>
  <c r="AK118" i="2"/>
  <c r="AM120" i="2"/>
  <c r="AK122" i="2"/>
  <c r="AM124" i="2"/>
  <c r="AK126" i="2"/>
  <c r="AM128" i="2"/>
  <c r="AK130" i="2"/>
  <c r="AM132" i="2"/>
  <c r="AK134" i="2"/>
  <c r="AM136" i="2"/>
  <c r="AK138" i="2"/>
  <c r="AM140" i="2"/>
  <c r="AK142" i="2"/>
  <c r="AM144" i="2"/>
  <c r="AK146" i="2"/>
  <c r="AM148" i="2"/>
  <c r="AK150" i="2"/>
  <c r="AM152" i="2"/>
  <c r="AK154" i="2"/>
  <c r="AM156" i="2"/>
  <c r="AK158" i="2"/>
  <c r="AM160" i="2"/>
  <c r="AK162" i="2"/>
  <c r="AM164" i="2"/>
  <c r="AK166" i="2"/>
  <c r="AM168" i="2"/>
  <c r="AK170" i="2"/>
  <c r="AM172" i="2"/>
  <c r="AK174" i="2"/>
  <c r="AM176" i="2"/>
  <c r="AK178" i="2"/>
  <c r="AM180" i="2"/>
  <c r="AK182" i="2"/>
  <c r="AM184" i="2"/>
  <c r="AK186" i="2"/>
  <c r="AM188" i="2"/>
  <c r="AK190" i="2"/>
  <c r="AM192" i="2"/>
  <c r="I196" i="2"/>
  <c r="AO197" i="2"/>
  <c r="AK197" i="2"/>
  <c r="AP197" i="2"/>
  <c r="AN202" i="2"/>
  <c r="AN204" i="2"/>
  <c r="AO204" i="2"/>
  <c r="AM205" i="2"/>
  <c r="I213" i="2"/>
  <c r="AN214" i="2"/>
  <c r="I217" i="2"/>
  <c r="AN218" i="2"/>
  <c r="I221" i="2"/>
  <c r="AN222" i="2"/>
  <c r="I225" i="2"/>
  <c r="AN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M346" i="2"/>
  <c r="AP350" i="2"/>
  <c r="AO350" i="2"/>
  <c r="AK350" i="2"/>
  <c r="AN350" i="2"/>
  <c r="I361" i="2"/>
  <c r="AM362" i="2"/>
  <c r="AP366" i="2"/>
  <c r="AO366" i="2"/>
  <c r="AK366" i="2"/>
  <c r="AN366" i="2"/>
  <c r="AN374" i="2"/>
  <c r="AN376" i="2"/>
  <c r="AO376" i="2"/>
  <c r="I429" i="2"/>
  <c r="AP434" i="2"/>
  <c r="AO434" i="2"/>
  <c r="AK434" i="2"/>
  <c r="AN434" i="2"/>
  <c r="I445" i="2"/>
  <c r="AP450" i="2"/>
  <c r="AO450" i="2"/>
  <c r="AK450" i="2"/>
  <c r="AN450" i="2"/>
  <c r="I464" i="2"/>
  <c r="AO479" i="2"/>
  <c r="AK479" i="2"/>
  <c r="AN479" i="2"/>
  <c r="AP479" i="2"/>
  <c r="AM479" i="2"/>
  <c r="AP492" i="2"/>
  <c r="AO492" i="2"/>
  <c r="AK492" i="2"/>
  <c r="AN492" i="2"/>
  <c r="AM492" i="2"/>
  <c r="AP524" i="2"/>
  <c r="AO524" i="2"/>
  <c r="AK524" i="2"/>
  <c r="AN524" i="2"/>
  <c r="AM524" i="2"/>
  <c r="I531" i="2"/>
  <c r="I539" i="2"/>
  <c r="AM229" i="2"/>
  <c r="AM233" i="2"/>
  <c r="AM237" i="2"/>
  <c r="AM241" i="2"/>
  <c r="AM245" i="2"/>
  <c r="AM249" i="2"/>
  <c r="AM253" i="2"/>
  <c r="AM257" i="2"/>
  <c r="AM261" i="2"/>
  <c r="AM265" i="2"/>
  <c r="AM269" i="2"/>
  <c r="AM273" i="2"/>
  <c r="AM277" i="2"/>
  <c r="AM281" i="2"/>
  <c r="AM285" i="2"/>
  <c r="AM289" i="2"/>
  <c r="AM293" i="2"/>
  <c r="AM297" i="2"/>
  <c r="AM301" i="2"/>
  <c r="AM305" i="2"/>
  <c r="AM309" i="2"/>
  <c r="AM313" i="2"/>
  <c r="AM317" i="2"/>
  <c r="AM321" i="2"/>
  <c r="AM325" i="2"/>
  <c r="AM329" i="2"/>
  <c r="AM333" i="2"/>
  <c r="AM337" i="2"/>
  <c r="AM341" i="2"/>
  <c r="AM345" i="2"/>
  <c r="AM349" i="2"/>
  <c r="AM353" i="2"/>
  <c r="AM357" i="2"/>
  <c r="AM361" i="2"/>
  <c r="AM365" i="2"/>
  <c r="AM369" i="2"/>
  <c r="AO373" i="2"/>
  <c r="AK373" i="2"/>
  <c r="AP373" i="2"/>
  <c r="AK374" i="2"/>
  <c r="AO374" i="2"/>
  <c r="AK376" i="2"/>
  <c r="AP376" i="2"/>
  <c r="AN378" i="2"/>
  <c r="AP382" i="2"/>
  <c r="AO382" i="2"/>
  <c r="AK382" i="2"/>
  <c r="AP386" i="2"/>
  <c r="AO386" i="2"/>
  <c r="AK386" i="2"/>
  <c r="AP390" i="2"/>
  <c r="AO390" i="2"/>
  <c r="AK390" i="2"/>
  <c r="AP394" i="2"/>
  <c r="AO394" i="2"/>
  <c r="AK394" i="2"/>
  <c r="AP398" i="2"/>
  <c r="AO398" i="2"/>
  <c r="AK398" i="2"/>
  <c r="AP402" i="2"/>
  <c r="AO402" i="2"/>
  <c r="AK402" i="2"/>
  <c r="AP406" i="2"/>
  <c r="AO406" i="2"/>
  <c r="AK406" i="2"/>
  <c r="AP410" i="2"/>
  <c r="AO410" i="2"/>
  <c r="AK410" i="2"/>
  <c r="AP414" i="2"/>
  <c r="AO414" i="2"/>
  <c r="AK414" i="2"/>
  <c r="AP418" i="2"/>
  <c r="AO418" i="2"/>
  <c r="AK418" i="2"/>
  <c r="AN418" i="2"/>
  <c r="AM418" i="2"/>
  <c r="AP422" i="2"/>
  <c r="AO422" i="2"/>
  <c r="AK422" i="2"/>
  <c r="AN422" i="2"/>
  <c r="I433" i="2"/>
  <c r="AM434" i="2"/>
  <c r="AP438" i="2"/>
  <c r="AO438" i="2"/>
  <c r="AK438" i="2"/>
  <c r="AN438" i="2"/>
  <c r="I449" i="2"/>
  <c r="AM450" i="2"/>
  <c r="AP454" i="2"/>
  <c r="AO454" i="2"/>
  <c r="AK454" i="2"/>
  <c r="AN454" i="2"/>
  <c r="AP476" i="2"/>
  <c r="AO476" i="2"/>
  <c r="AK476" i="2"/>
  <c r="AN476" i="2"/>
  <c r="AM476" i="2"/>
  <c r="AP500" i="2"/>
  <c r="AO500" i="2"/>
  <c r="AK500" i="2"/>
  <c r="AN500" i="2"/>
  <c r="AM500" i="2"/>
  <c r="AM212" i="2"/>
  <c r="AM216" i="2"/>
  <c r="AM220" i="2"/>
  <c r="AM224" i="2"/>
  <c r="AM228" i="2"/>
  <c r="AN229" i="2"/>
  <c r="AM232" i="2"/>
  <c r="AN233" i="2"/>
  <c r="AM236" i="2"/>
  <c r="AN237" i="2"/>
  <c r="AM240" i="2"/>
  <c r="AN241" i="2"/>
  <c r="AM244" i="2"/>
  <c r="AN245" i="2"/>
  <c r="AM248" i="2"/>
  <c r="AN249" i="2"/>
  <c r="AM252" i="2"/>
  <c r="AN253" i="2"/>
  <c r="AM256" i="2"/>
  <c r="AN257" i="2"/>
  <c r="AM260" i="2"/>
  <c r="AN261" i="2"/>
  <c r="AM264" i="2"/>
  <c r="AN265" i="2"/>
  <c r="AM268" i="2"/>
  <c r="AN269" i="2"/>
  <c r="AM272" i="2"/>
  <c r="AN273" i="2"/>
  <c r="AM276" i="2"/>
  <c r="AN277" i="2"/>
  <c r="AM280" i="2"/>
  <c r="AN281" i="2"/>
  <c r="AM284" i="2"/>
  <c r="AN285" i="2"/>
  <c r="AM288" i="2"/>
  <c r="AN289" i="2"/>
  <c r="AM292" i="2"/>
  <c r="AN293" i="2"/>
  <c r="AM296" i="2"/>
  <c r="AN297" i="2"/>
  <c r="AM300" i="2"/>
  <c r="AN301" i="2"/>
  <c r="AM304" i="2"/>
  <c r="AN305" i="2"/>
  <c r="AM308" i="2"/>
  <c r="AN309" i="2"/>
  <c r="AM312" i="2"/>
  <c r="AN313" i="2"/>
  <c r="AM316" i="2"/>
  <c r="AN317" i="2"/>
  <c r="AM320" i="2"/>
  <c r="AN321" i="2"/>
  <c r="AM324" i="2"/>
  <c r="AN325" i="2"/>
  <c r="AM328" i="2"/>
  <c r="AN329" i="2"/>
  <c r="AM332" i="2"/>
  <c r="AN333" i="2"/>
  <c r="AM336" i="2"/>
  <c r="AN337" i="2"/>
  <c r="AM340" i="2"/>
  <c r="AN341" i="2"/>
  <c r="AM344" i="2"/>
  <c r="AN345" i="2"/>
  <c r="AP347" i="2"/>
  <c r="AM348" i="2"/>
  <c r="AN349" i="2"/>
  <c r="AP351" i="2"/>
  <c r="AM352" i="2"/>
  <c r="AN353" i="2"/>
  <c r="AP355" i="2"/>
  <c r="AM356" i="2"/>
  <c r="AN357" i="2"/>
  <c r="AP359" i="2"/>
  <c r="AM360" i="2"/>
  <c r="AN361" i="2"/>
  <c r="AP363" i="2"/>
  <c r="AM364" i="2"/>
  <c r="AN365" i="2"/>
  <c r="AP367" i="2"/>
  <c r="AM368" i="2"/>
  <c r="AN369" i="2"/>
  <c r="AM370" i="2"/>
  <c r="I376" i="2"/>
  <c r="AO377" i="2"/>
  <c r="AK377" i="2"/>
  <c r="AP377" i="2"/>
  <c r="AK378" i="2"/>
  <c r="AO378" i="2"/>
  <c r="I380" i="2"/>
  <c r="AO381" i="2"/>
  <c r="AK381" i="2"/>
  <c r="AN381" i="2"/>
  <c r="AM382" i="2"/>
  <c r="I384" i="2"/>
  <c r="AO385" i="2"/>
  <c r="AK385" i="2"/>
  <c r="AN385" i="2"/>
  <c r="AM386" i="2"/>
  <c r="I388" i="2"/>
  <c r="AO389" i="2"/>
  <c r="AK389" i="2"/>
  <c r="AN389" i="2"/>
  <c r="AM390" i="2"/>
  <c r="I392" i="2"/>
  <c r="AO393" i="2"/>
  <c r="AK393" i="2"/>
  <c r="AN393" i="2"/>
  <c r="AM394" i="2"/>
  <c r="I396" i="2"/>
  <c r="AO397" i="2"/>
  <c r="AK397" i="2"/>
  <c r="AN397" i="2"/>
  <c r="AM398" i="2"/>
  <c r="I400" i="2"/>
  <c r="AO401" i="2"/>
  <c r="AK401" i="2"/>
  <c r="AN401" i="2"/>
  <c r="AM402" i="2"/>
  <c r="I404" i="2"/>
  <c r="AO405" i="2"/>
  <c r="AK405" i="2"/>
  <c r="AN405" i="2"/>
  <c r="AM406" i="2"/>
  <c r="I408" i="2"/>
  <c r="AO409" i="2"/>
  <c r="AK409" i="2"/>
  <c r="AN409" i="2"/>
  <c r="AM410" i="2"/>
  <c r="I412" i="2"/>
  <c r="AO413" i="2"/>
  <c r="AK413" i="2"/>
  <c r="AN413" i="2"/>
  <c r="AM414" i="2"/>
  <c r="I416" i="2"/>
  <c r="I417" i="2"/>
  <c r="I421" i="2"/>
  <c r="AM422" i="2"/>
  <c r="AP426" i="2"/>
  <c r="AO426" i="2"/>
  <c r="AK426" i="2"/>
  <c r="AN426" i="2"/>
  <c r="I437" i="2"/>
  <c r="AM438" i="2"/>
  <c r="AP442" i="2"/>
  <c r="AO442" i="2"/>
  <c r="AK442" i="2"/>
  <c r="AN442" i="2"/>
  <c r="I453" i="2"/>
  <c r="AM454" i="2"/>
  <c r="AP458" i="2"/>
  <c r="AO458" i="2"/>
  <c r="AK458" i="2"/>
  <c r="AN458" i="2"/>
  <c r="AM469" i="2"/>
  <c r="AP469" i="2"/>
  <c r="AN469" i="2"/>
  <c r="AK469" i="2"/>
  <c r="I478" i="2"/>
  <c r="AP508" i="2"/>
  <c r="AO508" i="2"/>
  <c r="AK508" i="2"/>
  <c r="AN508" i="2"/>
  <c r="AM508" i="2"/>
  <c r="AM195" i="2"/>
  <c r="AM199" i="2"/>
  <c r="AM203" i="2"/>
  <c r="AM207" i="2"/>
  <c r="AM211" i="2"/>
  <c r="AM215" i="2"/>
  <c r="AM219" i="2"/>
  <c r="AM223" i="2"/>
  <c r="AM227" i="2"/>
  <c r="AK229" i="2"/>
  <c r="AM231" i="2"/>
  <c r="AK233" i="2"/>
  <c r="AM235" i="2"/>
  <c r="AK237" i="2"/>
  <c r="AM239" i="2"/>
  <c r="AK241" i="2"/>
  <c r="AM243" i="2"/>
  <c r="AK245" i="2"/>
  <c r="AM247" i="2"/>
  <c r="AK249" i="2"/>
  <c r="AM251" i="2"/>
  <c r="AK253" i="2"/>
  <c r="AM255" i="2"/>
  <c r="AK257" i="2"/>
  <c r="AM259" i="2"/>
  <c r="AK261" i="2"/>
  <c r="AM263" i="2"/>
  <c r="AK265" i="2"/>
  <c r="AM267" i="2"/>
  <c r="AK269" i="2"/>
  <c r="AM271" i="2"/>
  <c r="AK273" i="2"/>
  <c r="AM275" i="2"/>
  <c r="AK277" i="2"/>
  <c r="AM279" i="2"/>
  <c r="AK281" i="2"/>
  <c r="AM283" i="2"/>
  <c r="AK285" i="2"/>
  <c r="AM287" i="2"/>
  <c r="AK289" i="2"/>
  <c r="AM291" i="2"/>
  <c r="AK293" i="2"/>
  <c r="AM295" i="2"/>
  <c r="AK297" i="2"/>
  <c r="AM299" i="2"/>
  <c r="AK301" i="2"/>
  <c r="AM303" i="2"/>
  <c r="AK305" i="2"/>
  <c r="AM307" i="2"/>
  <c r="AK309" i="2"/>
  <c r="AM311" i="2"/>
  <c r="AK313" i="2"/>
  <c r="AM315" i="2"/>
  <c r="AK317" i="2"/>
  <c r="AM319" i="2"/>
  <c r="AK321" i="2"/>
  <c r="AM323" i="2"/>
  <c r="AK325" i="2"/>
  <c r="AM327" i="2"/>
  <c r="AK329" i="2"/>
  <c r="AM331" i="2"/>
  <c r="AK333" i="2"/>
  <c r="AM335" i="2"/>
  <c r="AK337" i="2"/>
  <c r="AM339" i="2"/>
  <c r="AK341" i="2"/>
  <c r="AM343" i="2"/>
  <c r="AK345" i="2"/>
  <c r="AM347" i="2"/>
  <c r="AK349" i="2"/>
  <c r="AM351" i="2"/>
  <c r="AK353" i="2"/>
  <c r="AM355" i="2"/>
  <c r="AK357" i="2"/>
  <c r="AM359" i="2"/>
  <c r="AK361" i="2"/>
  <c r="AM363" i="2"/>
  <c r="AK365" i="2"/>
  <c r="AM367" i="2"/>
  <c r="AK369" i="2"/>
  <c r="AN370" i="2"/>
  <c r="AN372" i="2"/>
  <c r="AO372" i="2"/>
  <c r="AM373" i="2"/>
  <c r="AM374" i="2"/>
  <c r="AM376" i="2"/>
  <c r="I381" i="2"/>
  <c r="AN382" i="2"/>
  <c r="I385" i="2"/>
  <c r="AN386" i="2"/>
  <c r="I389" i="2"/>
  <c r="AN390" i="2"/>
  <c r="I393" i="2"/>
  <c r="AN394" i="2"/>
  <c r="I397" i="2"/>
  <c r="AN398" i="2"/>
  <c r="I401" i="2"/>
  <c r="AN402" i="2"/>
  <c r="I405" i="2"/>
  <c r="AN406" i="2"/>
  <c r="I409" i="2"/>
  <c r="AN410" i="2"/>
  <c r="I413" i="2"/>
  <c r="AN414" i="2"/>
  <c r="I425" i="2"/>
  <c r="AP430" i="2"/>
  <c r="AO430" i="2"/>
  <c r="AK430" i="2"/>
  <c r="AN430" i="2"/>
  <c r="I441" i="2"/>
  <c r="AP446" i="2"/>
  <c r="AO446" i="2"/>
  <c r="AK446" i="2"/>
  <c r="AN446" i="2"/>
  <c r="I457" i="2"/>
  <c r="AO464" i="2"/>
  <c r="AK464" i="2"/>
  <c r="AN464" i="2"/>
  <c r="AM464" i="2"/>
  <c r="AP484" i="2"/>
  <c r="AO484" i="2"/>
  <c r="AK484" i="2"/>
  <c r="AN484" i="2"/>
  <c r="AM484" i="2"/>
  <c r="AP516" i="2"/>
  <c r="AO516" i="2"/>
  <c r="AK516" i="2"/>
  <c r="AN516" i="2"/>
  <c r="AM516" i="2"/>
  <c r="AM417" i="2"/>
  <c r="AM421" i="2"/>
  <c r="AM425" i="2"/>
  <c r="AM429" i="2"/>
  <c r="AM433" i="2"/>
  <c r="AM437" i="2"/>
  <c r="AM441" i="2"/>
  <c r="AM445" i="2"/>
  <c r="AM449" i="2"/>
  <c r="AM453" i="2"/>
  <c r="AM457" i="2"/>
  <c r="AO468" i="2"/>
  <c r="AK468" i="2"/>
  <c r="AP468" i="2"/>
  <c r="AP472" i="2"/>
  <c r="AO472" i="2"/>
  <c r="AK472" i="2"/>
  <c r="AO475" i="2"/>
  <c r="AK475" i="2"/>
  <c r="AN475" i="2"/>
  <c r="I479" i="2"/>
  <c r="I483" i="2"/>
  <c r="I491" i="2"/>
  <c r="I499" i="2"/>
  <c r="I507" i="2"/>
  <c r="I515" i="2"/>
  <c r="I523" i="2"/>
  <c r="AP528" i="2"/>
  <c r="AO528" i="2"/>
  <c r="AK528" i="2"/>
  <c r="AN528" i="2"/>
  <c r="AP536" i="2"/>
  <c r="AO536" i="2"/>
  <c r="AK536" i="2"/>
  <c r="AN536" i="2"/>
  <c r="AM380" i="2"/>
  <c r="AM384" i="2"/>
  <c r="AM388" i="2"/>
  <c r="AM392" i="2"/>
  <c r="AM396" i="2"/>
  <c r="AM400" i="2"/>
  <c r="AM404" i="2"/>
  <c r="AM408" i="2"/>
  <c r="AM412" i="2"/>
  <c r="AM416" i="2"/>
  <c r="AN417" i="2"/>
  <c r="AP419" i="2"/>
  <c r="AM420" i="2"/>
  <c r="AN421" i="2"/>
  <c r="AP423" i="2"/>
  <c r="AM424" i="2"/>
  <c r="AN425" i="2"/>
  <c r="AP427" i="2"/>
  <c r="AM428" i="2"/>
  <c r="AN429" i="2"/>
  <c r="AP431" i="2"/>
  <c r="AM432" i="2"/>
  <c r="AN433" i="2"/>
  <c r="AP435" i="2"/>
  <c r="AM436" i="2"/>
  <c r="AN437" i="2"/>
  <c r="AP439" i="2"/>
  <c r="AM440" i="2"/>
  <c r="AN441" i="2"/>
  <c r="AP443" i="2"/>
  <c r="AM444" i="2"/>
  <c r="AN445" i="2"/>
  <c r="AP447" i="2"/>
  <c r="AM448" i="2"/>
  <c r="AN449" i="2"/>
  <c r="AP451" i="2"/>
  <c r="AM452" i="2"/>
  <c r="AN453" i="2"/>
  <c r="AP455" i="2"/>
  <c r="AM456" i="2"/>
  <c r="AN457" i="2"/>
  <c r="AP459" i="2"/>
  <c r="AO460" i="2"/>
  <c r="AK460" i="2"/>
  <c r="AN460" i="2"/>
  <c r="AN461" i="2"/>
  <c r="AN463" i="2"/>
  <c r="AO463" i="2"/>
  <c r="AM465" i="2"/>
  <c r="AO471" i="2"/>
  <c r="AK471" i="2"/>
  <c r="AN471" i="2"/>
  <c r="I475" i="2"/>
  <c r="AP488" i="2"/>
  <c r="AO488" i="2"/>
  <c r="AK488" i="2"/>
  <c r="AN488" i="2"/>
  <c r="AM488" i="2"/>
  <c r="AP496" i="2"/>
  <c r="AO496" i="2"/>
  <c r="AK496" i="2"/>
  <c r="AN496" i="2"/>
  <c r="AM496" i="2"/>
  <c r="AP504" i="2"/>
  <c r="AO504" i="2"/>
  <c r="AK504" i="2"/>
  <c r="AN504" i="2"/>
  <c r="AM504" i="2"/>
  <c r="AP512" i="2"/>
  <c r="AO512" i="2"/>
  <c r="AK512" i="2"/>
  <c r="AN512" i="2"/>
  <c r="AM512" i="2"/>
  <c r="AP520" i="2"/>
  <c r="AO520" i="2"/>
  <c r="AK520" i="2"/>
  <c r="AN520" i="2"/>
  <c r="AM520" i="2"/>
  <c r="AM528" i="2"/>
  <c r="I535" i="2"/>
  <c r="AM536" i="2"/>
  <c r="AM371" i="2"/>
  <c r="AM375" i="2"/>
  <c r="AM379" i="2"/>
  <c r="AM383" i="2"/>
  <c r="AM387" i="2"/>
  <c r="AM391" i="2"/>
  <c r="AM395" i="2"/>
  <c r="AM399" i="2"/>
  <c r="AM403" i="2"/>
  <c r="AM407" i="2"/>
  <c r="AM411" i="2"/>
  <c r="AM415" i="2"/>
  <c r="AK417" i="2"/>
  <c r="AM419" i="2"/>
  <c r="AK421" i="2"/>
  <c r="AM423" i="2"/>
  <c r="AK425" i="2"/>
  <c r="AM427" i="2"/>
  <c r="AK429" i="2"/>
  <c r="AM431" i="2"/>
  <c r="AK433" i="2"/>
  <c r="AM435" i="2"/>
  <c r="AK437" i="2"/>
  <c r="AM439" i="2"/>
  <c r="AK441" i="2"/>
  <c r="AM443" i="2"/>
  <c r="AK445" i="2"/>
  <c r="AM447" i="2"/>
  <c r="AK449" i="2"/>
  <c r="AM451" i="2"/>
  <c r="AK453" i="2"/>
  <c r="AM455" i="2"/>
  <c r="AK457" i="2"/>
  <c r="AM459" i="2"/>
  <c r="AN465" i="2"/>
  <c r="AN467" i="2"/>
  <c r="AO467" i="2"/>
  <c r="AM468" i="2"/>
  <c r="I471" i="2"/>
  <c r="AM472" i="2"/>
  <c r="I474" i="2"/>
  <c r="AM475" i="2"/>
  <c r="AP480" i="2"/>
  <c r="AO480" i="2"/>
  <c r="AK480" i="2"/>
  <c r="AN480" i="2"/>
  <c r="I487" i="2"/>
  <c r="I495" i="2"/>
  <c r="I503" i="2"/>
  <c r="I511" i="2"/>
  <c r="I519" i="2"/>
  <c r="I527" i="2"/>
  <c r="AP532" i="2"/>
  <c r="AO532" i="2"/>
  <c r="AK532" i="2"/>
  <c r="AN532" i="2"/>
  <c r="AM532" i="2"/>
  <c r="AP540" i="2"/>
  <c r="AO540" i="2"/>
  <c r="AK540" i="2"/>
  <c r="AN540" i="2"/>
  <c r="AM540" i="2"/>
  <c r="AM483" i="2"/>
  <c r="AM487" i="2"/>
  <c r="AM491" i="2"/>
  <c r="AM495" i="2"/>
  <c r="AM499" i="2"/>
  <c r="AM503" i="2"/>
  <c r="AM507" i="2"/>
  <c r="AM511" i="2"/>
  <c r="AM515" i="2"/>
  <c r="AM519" i="2"/>
  <c r="AM523" i="2"/>
  <c r="AM527" i="2"/>
  <c r="AM531" i="2"/>
  <c r="AM535" i="2"/>
  <c r="AM539" i="2"/>
  <c r="AM462" i="2"/>
  <c r="AM466" i="2"/>
  <c r="AM470" i="2"/>
  <c r="AP473" i="2"/>
  <c r="AM474" i="2"/>
  <c r="AP477" i="2"/>
  <c r="AM478" i="2"/>
  <c r="AP481" i="2"/>
  <c r="AM482" i="2"/>
  <c r="AN483" i="2"/>
  <c r="AP485" i="2"/>
  <c r="AM486" i="2"/>
  <c r="AN487" i="2"/>
  <c r="AM490" i="2"/>
  <c r="AN491" i="2"/>
  <c r="AM494" i="2"/>
  <c r="AN495" i="2"/>
  <c r="AM498" i="2"/>
  <c r="AN499" i="2"/>
  <c r="AM502" i="2"/>
  <c r="AN503" i="2"/>
  <c r="AM506" i="2"/>
  <c r="AN507" i="2"/>
  <c r="AM510" i="2"/>
  <c r="AN511" i="2"/>
  <c r="AM514" i="2"/>
  <c r="AN515" i="2"/>
  <c r="AM518" i="2"/>
  <c r="AN519" i="2"/>
  <c r="AM522" i="2"/>
  <c r="AN523" i="2"/>
  <c r="AM526" i="2"/>
  <c r="AN527" i="2"/>
  <c r="AP529" i="2"/>
  <c r="AM530" i="2"/>
  <c r="AN531" i="2"/>
  <c r="AM534" i="2"/>
  <c r="AN535" i="2"/>
  <c r="AP537" i="2"/>
  <c r="AM538" i="2"/>
  <c r="AN539" i="2"/>
  <c r="AM542" i="2"/>
  <c r="AM473" i="2"/>
  <c r="AM477" i="2"/>
  <c r="AM481" i="2"/>
  <c r="AK483" i="2"/>
  <c r="AM485" i="2"/>
  <c r="AK487" i="2"/>
  <c r="AM489" i="2"/>
  <c r="AK491" i="2"/>
  <c r="AM493" i="2"/>
  <c r="AK495" i="2"/>
  <c r="AM497" i="2"/>
  <c r="AK499" i="2"/>
  <c r="AM501" i="2"/>
  <c r="AK503" i="2"/>
  <c r="AM505" i="2"/>
  <c r="AK507" i="2"/>
  <c r="AM509" i="2"/>
  <c r="AK511" i="2"/>
  <c r="AM513" i="2"/>
  <c r="AK515" i="2"/>
  <c r="AM517" i="2"/>
  <c r="AK519" i="2"/>
  <c r="AM521" i="2"/>
  <c r="AK523" i="2"/>
  <c r="AM525" i="2"/>
  <c r="AK527" i="2"/>
  <c r="AM529" i="2"/>
  <c r="AK531" i="2"/>
  <c r="AM533" i="2"/>
  <c r="AK535" i="2"/>
  <c r="AM537" i="2"/>
  <c r="AK539" i="2"/>
  <c r="AM541" i="2"/>
  <c r="AP3" i="2"/>
  <c r="AM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Z126" i="4" s="1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Z166" i="4" s="1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Z186" i="4" s="1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96" i="4" l="1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B2" i="2" l="1"/>
  <c r="A2" i="2" l="1"/>
  <c r="B2" i="2" s="1"/>
  <c r="C2" i="2" s="1"/>
  <c r="AL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J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Q2" i="2"/>
  <c r="AN2" i="2"/>
  <c r="AK2" i="2"/>
  <c r="AO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P2" i="2" l="1"/>
  <c r="AM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<sst xmlns="http://schemas.openxmlformats.org/spreadsheetml/2006/main" count="4145" uniqueCount="1381">
  <si>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</si>
  <si>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</si>
  <si>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</si>
  <si>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</si>
  <si>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</si>
  <si>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</si>
  <si>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</si>
  <si>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</si>
  <si>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</si>
  <si>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</si>
  <si>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</si>
  <si>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</si>
  <si>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</si>
  <si>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</si>
  <si>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</si>
  <si>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</si>
  <si>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</si>
  <si>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</si>
  <si>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</si>
  <si>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</si>
  <si>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</si>
  <si>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</si>
  <si>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</si>
  <si>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</si>
  <si>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</si>
  <si>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</si>
  <si>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</si>
  <si>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</si>
  <si>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</si>
  <si>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</si>
  <si>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</si>
  <si>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</si>
  <si>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</si>
  <si>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</si>
  <si>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</si>
  <si>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</si>
  <si>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</si>
  <si>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</si>
  <si>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</si>
  <si>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</si>
  <si>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CATEGORÍA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</si>
  <si>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</si>
  <si>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</si>
  <si>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</si>
  <si>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</si>
  <si>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</si>
  <si>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</si>
  <si>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</si>
  <si>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</si>
  <si>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</si>
  <si>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</si>
  <si>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</si>
  <si>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</si>
  <si>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</si>
  <si>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</si>
  <si>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</si>
  <si>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</si>
  <si>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</si>
  <si>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</si>
  <si>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</si>
  <si>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</si>
  <si>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</si>
  <si>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</si>
  <si>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</si>
  <si>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</si>
  <si>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</si>
  <si>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</si>
  <si>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</si>
  <si>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</si>
  <si>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</si>
  <si>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</si>
  <si>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</si>
  <si>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</si>
  <si>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</si>
  <si>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</si>
  <si>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</si>
  <si>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</si>
  <si>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</si>
  <si>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</si>
  <si>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</si>
  <si>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</si>
  <si>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</si>
  <si>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</si>
  <si>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</si>
  <si>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</si>
  <si>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</si>
  <si>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</si>
  <si>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</si>
  <si>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</si>
  <si>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</si>
  <si>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</si>
  <si>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</si>
  <si>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</si>
  <si>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</si>
  <si>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</si>
  <si>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</si>
  <si>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</si>
  <si>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</si>
  <si>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</si>
  <si>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</si>
  <si>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</si>
  <si>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</si>
  <si>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</si>
  <si>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</si>
  <si>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</si>
  <si>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</si>
  <si>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</si>
  <si>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</si>
  <si>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</si>
  <si>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</si>
  <si>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</si>
  <si>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</si>
  <si>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</si>
  <si>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</si>
  <si>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</si>
  <si>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</si>
  <si>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</si>
  <si>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</si>
  <si>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</si>
  <si>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</si>
  <si>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</si>
  <si>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</si>
  <si>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</si>
  <si>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</si>
  <si>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</si>
  <si>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</si>
  <si>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</si>
  <si>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</si>
  <si>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</si>
  <si>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</si>
  <si>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</si>
  <si>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</si>
  <si>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</si>
  <si>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</si>
  <si>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</si>
  <si>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</si>
  <si>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</si>
  <si>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</si>
  <si>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</si>
  <si>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</si>
  <si>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</si>
  <si>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</si>
  <si>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</si>
  <si>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</si>
  <si>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</si>
  <si>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</si>
  <si>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</si>
  <si>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</si>
  <si>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</si>
  <si>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</si>
  <si>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</si>
  <si>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</si>
  <si>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</si>
  <si>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</si>
  <si>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</si>
  <si>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</si>
  <si>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</si>
  <si>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</si>
  <si>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</si>
  <si>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</si>
  <si>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</si>
  <si>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</si>
  <si>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</si>
  <si>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</si>
  <si>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</si>
  <si>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</si>
  <si>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</si>
  <si>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</si>
  <si>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</si>
  <si>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</si>
  <si>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</si>
  <si>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</si>
  <si>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</si>
  <si>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</si>
  <si>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</si>
  <si>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</si>
  <si>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</si>
  <si>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</si>
  <si>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</si>
  <si>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</si>
  <si>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</si>
  <si>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</si>
  <si>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</si>
  <si>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</si>
  <si>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</si>
  <si>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</si>
  <si>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</si>
  <si>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</si>
  <si>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</si>
  <si>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</si>
  <si>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</si>
  <si>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</si>
  <si>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</si>
  <si>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</si>
  <si>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</si>
  <si>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</si>
  <si>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</si>
  <si>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</si>
  <si>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</si>
  <si>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</si>
  <si>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</si>
  <si>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</si>
  <si>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</si>
  <si>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</si>
  <si>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</si>
  <si>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</si>
  <si>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</si>
  <si>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</si>
  <si>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</si>
  <si>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</si>
  <si>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</si>
  <si>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</si>
  <si>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</si>
  <si>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</si>
  <si>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</si>
  <si>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</si>
  <si>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</si>
  <si>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</si>
  <si>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</si>
  <si>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</si>
  <si>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</si>
  <si>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</si>
  <si>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</si>
  <si>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</si>
  <si>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</si>
  <si>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</si>
  <si>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</si>
  <si>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</si>
  <si>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</si>
  <si>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</si>
  <si>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</si>
  <si>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</si>
  <si>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</si>
  <si>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</si>
  <si>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</si>
  <si>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</si>
  <si>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</si>
  <si>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</si>
  <si>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</si>
  <si>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</si>
  <si>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</si>
  <si>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</si>
  <si>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</si>
  <si>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</si>
  <si>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</si>
  <si>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</si>
  <si>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</si>
  <si>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</si>
  <si>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</si>
  <si>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</si>
  <si>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</si>
  <si>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</si>
  <si>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</si>
  <si>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</si>
  <si>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</si>
  <si>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</si>
  <si>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</si>
  <si>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</si>
  <si>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</si>
  <si>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</si>
  <si>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</si>
  <si>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</si>
  <si>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</si>
  <si>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</si>
  <si>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</si>
  <si>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</si>
  <si>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</si>
  <si>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</si>
  <si>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</si>
  <si>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</si>
  <si>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</si>
  <si>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</si>
  <si>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</si>
  <si>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</si>
  <si>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</si>
  <si>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</si>
  <si>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</si>
  <si>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</si>
  <si>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</si>
  <si>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</si>
  <si>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</si>
  <si>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</si>
  <si>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</si>
  <si>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</si>
  <si>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</si>
  <si>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</si>
  <si>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</si>
  <si>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</si>
  <si>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</si>
  <si>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</si>
  <si>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</si>
  <si>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</si>
  <si>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</si>
  <si>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</si>
  <si>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</si>
  <si>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</si>
  <si>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</si>
  <si>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</si>
  <si>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</si>
  <si>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</si>
  <si>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</si>
  <si>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</si>
  <si>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</si>
  <si>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</si>
  <si>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</si>
  <si>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</si>
  <si>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</si>
  <si>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</si>
  <si>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</si>
  <si>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</si>
  <si>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</si>
  <si>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</si>
  <si>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</si>
  <si>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</si>
  <si>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</si>
  <si>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</si>
  <si>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</si>
  <si>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</si>
  <si>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</si>
  <si>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</si>
  <si>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</si>
  <si>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</si>
  <si>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</si>
  <si>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</si>
  <si>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</si>
  <si>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</si>
  <si>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</si>
  <si>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</si>
  <si>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</si>
  <si>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</si>
  <si>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</si>
  <si>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</si>
  <si>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</si>
  <si>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</si>
  <si>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</si>
  <si>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</si>
  <si>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</si>
  <si>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</si>
  <si>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</si>
  <si>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</si>
  <si>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</si>
  <si>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</si>
  <si>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</si>
  <si>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</si>
  <si>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</si>
  <si>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</si>
  <si>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</si>
  <si>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</si>
  <si>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</si>
  <si>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</si>
  <si>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</si>
  <si>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</si>
  <si>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</si>
  <si>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</si>
  <si>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</si>
  <si>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</si>
  <si>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</si>
  <si>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</si>
  <si>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</si>
  <si>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</si>
  <si>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</si>
  <si>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</si>
  <si>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</si>
  <si>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</si>
  <si>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</si>
  <si>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</si>
  <si>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</si>
  <si>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</si>
  <si>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</si>
  <si>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</si>
  <si>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</si>
  <si>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</si>
  <si>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</si>
  <si>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</si>
  <si>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</si>
  <si>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</si>
  <si>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</si>
  <si>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</si>
  <si>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</si>
  <si>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</si>
  <si>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</si>
  <si>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</si>
  <si>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</si>
  <si>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</si>
  <si>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</si>
  <si>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</si>
  <si>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</si>
  <si>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</si>
  <si>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</si>
  <si>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</si>
  <si>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</si>
  <si>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</si>
  <si>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</si>
  <si>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</si>
  <si>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</si>
  <si>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</si>
  <si>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</si>
  <si>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</si>
  <si>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</si>
  <si>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</si>
  <si>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</si>
  <si>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</si>
  <si>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</si>
  <si>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</si>
  <si>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</si>
  <si>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</si>
  <si>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</si>
  <si>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</si>
  <si>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</si>
  <si>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</si>
  <si>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</si>
  <si>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</si>
  <si>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</si>
  <si>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</si>
  <si>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</si>
  <si>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</si>
  <si>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</si>
  <si>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</si>
  <si>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</si>
  <si>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</si>
  <si>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</si>
  <si>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</si>
  <si>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</si>
  <si>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</si>
  <si>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</si>
  <si>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</si>
  <si>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</si>
  <si>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</si>
  <si>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</si>
  <si>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</si>
  <si>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</si>
  <si>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</si>
  <si>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</si>
  <si>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</si>
  <si>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</si>
  <si>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</si>
  <si>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</si>
  <si>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</si>
  <si>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</si>
  <si>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</si>
  <si>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</si>
  <si>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</si>
  <si>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</si>
  <si>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</si>
  <si>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</si>
  <si>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</si>
  <si>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</si>
  <si>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</si>
  <si>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</si>
  <si>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</si>
  <si>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</si>
  <si>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</si>
  <si>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</si>
  <si>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</si>
  <si>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</si>
  <si>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</si>
  <si>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</si>
  <si>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</si>
  <si>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</si>
  <si>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</si>
  <si>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</si>
  <si>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</si>
  <si>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</si>
  <si>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</si>
  <si>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</si>
  <si>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</si>
  <si>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</si>
  <si>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</si>
  <si>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</si>
  <si>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</si>
  <si>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</si>
  <si>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</si>
  <si>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</si>
  <si>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</si>
  <si>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</si>
  <si>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</si>
  <si>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</si>
  <si>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</si>
  <si>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</si>
  <si>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</si>
  <si>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</si>
  <si>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</si>
  <si>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</si>
  <si>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</si>
  <si>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</si>
  <si>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</si>
  <si>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</si>
  <si>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</si>
  <si>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</si>
  <si>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</si>
  <si>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</si>
  <si>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</si>
  <si>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</si>
  <si>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</si>
  <si>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</si>
  <si>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</si>
  <si>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</si>
  <si>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</si>
  <si>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</si>
  <si>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</si>
  <si>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</si>
  <si>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</si>
  <si>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</si>
  <si>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</si>
  <si>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</si>
  <si>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</si>
  <si>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</si>
  <si>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</si>
  <si>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</si>
  <si>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</si>
  <si>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</si>
  <si>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</si>
  <si>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</si>
  <si>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</si>
  <si>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</si>
  <si>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</si>
  <si>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</si>
  <si>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</si>
  <si>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</si>
  <si>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</si>
  <si>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</si>
  <si>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</si>
  <si>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</si>
  <si>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</si>
  <si>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</si>
  <si>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</si>
  <si>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</si>
  <si>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</si>
  <si>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</si>
  <si>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</si>
  <si>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</si>
  <si>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</si>
  <si>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</si>
  <si>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</si>
  <si>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</si>
  <si>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</si>
  <si>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</si>
  <si>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</si>
  <si>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</si>
  <si>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</si>
  <si>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</si>
  <si>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</si>
  <si>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</si>
  <si>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</si>
  <si>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</si>
  <si>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</si>
  <si>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</si>
  <si>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</si>
  <si>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</si>
  <si>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</si>
  <si>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</si>
  <si>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</si>
  <si>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</si>
  <si>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</si>
  <si>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</si>
  <si>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</si>
  <si>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</si>
  <si>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</si>
  <si>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</si>
  <si>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</si>
  <si>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</si>
  <si>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</si>
  <si>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</si>
  <si>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</si>
  <si>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</si>
  <si>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</si>
  <si>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</si>
  <si>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</si>
  <si>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</si>
  <si>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</si>
  <si>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</si>
  <si>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</si>
  <si>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</si>
  <si>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</si>
  <si>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</si>
  <si>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</si>
  <si>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</si>
  <si>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</si>
  <si>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</si>
  <si>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</si>
  <si>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</si>
  <si>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</si>
  <si>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</si>
  <si>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</si>
  <si>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</si>
  <si>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</si>
  <si>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</si>
  <si>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</si>
  <si>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</si>
  <si>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</si>
  <si>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</si>
  <si>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</si>
  <si>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</si>
  <si>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</si>
  <si>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</si>
  <si>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</si>
  <si>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</si>
  <si>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</si>
  <si>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</si>
  <si>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</si>
  <si>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</si>
  <si>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</si>
  <si>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</si>
  <si>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</si>
  <si>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</si>
  <si>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</si>
  <si>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</si>
  <si>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</si>
  <si>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</si>
  <si>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</si>
  <si>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</si>
  <si>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</si>
  <si>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</si>
  <si>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</si>
  <si>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</si>
  <si>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</si>
  <si>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</si>
  <si>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</si>
  <si>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</si>
  <si>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</si>
  <si>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</si>
  <si>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</si>
  <si>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</si>
  <si>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</si>
  <si>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</si>
  <si>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</si>
  <si>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</si>
  <si>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</si>
  <si>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</si>
  <si>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</si>
  <si>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</si>
  <si>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</si>
  <si>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</si>
  <si>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</si>
  <si>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</si>
  <si>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</si>
  <si>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</si>
  <si>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</si>
  <si>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</si>
  <si>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</si>
  <si>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</si>
  <si>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</si>
  <si>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</si>
  <si>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</si>
  <si>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</si>
  <si>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</si>
  <si>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</si>
  <si>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</si>
  <si>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</si>
  <si>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</si>
  <si>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</si>
  <si>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</si>
  <si>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</si>
  <si>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</si>
  <si>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</si>
  <si>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</si>
  <si>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</si>
  <si>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</si>
  <si>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</si>
  <si>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</si>
  <si>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</si>
  <si>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</si>
  <si>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</si>
  <si>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</si>
  <si>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</si>
  <si>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</si>
  <si>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</si>
  <si>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</si>
  <si>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</si>
  <si>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</si>
  <si>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</si>
  <si>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</si>
  <si>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</si>
  <si>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</si>
  <si>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</si>
  <si>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</si>
  <si>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</si>
  <si>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</si>
  <si>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</si>
  <si>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</si>
  <si>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</si>
  <si>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</si>
  <si>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</si>
  <si>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</si>
  <si>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</si>
  <si>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</si>
  <si>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</si>
  <si>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</si>
  <si>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</si>
  <si>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</si>
  <si>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</si>
  <si>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</si>
  <si>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</si>
  <si>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</si>
  <si>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</si>
  <si>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</si>
  <si>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</si>
  <si>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</si>
  <si>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</si>
  <si>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</si>
  <si>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</si>
  <si>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</si>
  <si>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</si>
  <si>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</si>
  <si>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</si>
  <si>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</si>
  <si>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</si>
  <si>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</si>
  <si>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</si>
  <si>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</si>
  <si>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</si>
  <si>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</si>
  <si>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</si>
  <si>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</si>
  <si>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</si>
  <si>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</si>
  <si>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</si>
  <si>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</si>
  <si>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</si>
  <si>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</si>
  <si>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</si>
  <si>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</si>
  <si>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</si>
  <si>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</si>
  <si>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</si>
  <si>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</si>
  <si>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</si>
  <si>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</si>
  <si>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</si>
  <si>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</si>
  <si>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</si>
  <si>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</si>
  <si>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</si>
  <si>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</si>
  <si>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</si>
  <si>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</si>
  <si>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</si>
  <si>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</si>
  <si>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</si>
  <si>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</si>
  <si>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</si>
  <si>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</si>
  <si>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</si>
  <si>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</si>
  <si>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</si>
  <si>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</si>
  <si>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</si>
  <si>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</si>
  <si>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</si>
  <si>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</si>
  <si>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</si>
  <si>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</si>
  <si>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</si>
  <si>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</si>
  <si>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</si>
  <si>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</si>
  <si>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</si>
  <si>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</si>
  <si>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</si>
  <si>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</si>
  <si>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</si>
  <si>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</si>
  <si>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</si>
  <si>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</si>
  <si>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</si>
  <si>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</si>
  <si>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</si>
  <si>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</si>
  <si>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</si>
  <si>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</si>
  <si>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</si>
  <si>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</si>
  <si>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</si>
  <si>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</si>
  <si>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</si>
  <si>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</si>
  <si>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</si>
  <si>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</si>
  <si>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</si>
  <si>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</si>
  <si>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</si>
  <si>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</si>
  <si>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</si>
  <si>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</si>
  <si>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</si>
  <si>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</si>
  <si>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</si>
  <si>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</si>
  <si>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</si>
  <si>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</si>
  <si>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</si>
  <si>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</si>
  <si>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</si>
  <si>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</si>
  <si>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</si>
  <si>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</si>
  <si>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</si>
  <si>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</si>
  <si>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</si>
  <si>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</si>
  <si>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</si>
  <si>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</si>
  <si>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</si>
  <si>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</si>
  <si>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</si>
  <si>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</si>
  <si>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</si>
  <si>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</si>
  <si>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</si>
  <si>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</si>
  <si>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</si>
  <si>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</si>
  <si>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</si>
  <si>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</si>
  <si>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</si>
  <si>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</si>
  <si>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</si>
  <si>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</si>
  <si>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</si>
  <si>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</si>
  <si>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</si>
  <si>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</si>
  <si>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</si>
  <si>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</si>
  <si>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</si>
  <si>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</si>
  <si>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</si>
  <si>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</si>
  <si>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</si>
  <si>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</si>
  <si>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</si>
  <si>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</si>
  <si>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</si>
  <si>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</si>
  <si>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</si>
  <si>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</si>
  <si>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</si>
  <si>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</si>
  <si>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</si>
  <si>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</si>
  <si>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</si>
  <si>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</si>
  <si>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</si>
  <si>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</si>
  <si>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</si>
  <si>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</si>
  <si>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</si>
  <si>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</si>
  <si>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</si>
  <si>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</si>
  <si>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</si>
  <si>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</si>
  <si>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</si>
  <si>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</si>
  <si>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</si>
  <si>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</si>
  <si>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</si>
  <si>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</si>
  <si>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</si>
  <si>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</si>
  <si>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</si>
  <si>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</si>
  <si>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</si>
  <si>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</si>
  <si>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</si>
  <si>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</si>
  <si>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</si>
  <si>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</si>
  <si>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</si>
  <si>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</si>
  <si>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</si>
  <si>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</si>
  <si>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</si>
  <si>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</si>
  <si>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</si>
  <si>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</si>
  <si>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</si>
  <si>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</si>
  <si>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</si>
  <si>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</si>
  <si>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</si>
  <si>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</si>
  <si>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</si>
  <si>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</si>
  <si>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</si>
  <si>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</si>
  <si>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</si>
  <si>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</si>
  <si>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</si>
  <si>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</si>
  <si>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</si>
  <si>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</si>
  <si>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</si>
  <si>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</si>
  <si>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</si>
  <si>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</si>
  <si>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</si>
  <si>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</si>
  <si>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</si>
  <si>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</si>
  <si>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</si>
  <si>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</si>
  <si>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</si>
  <si>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</si>
  <si>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</si>
  <si>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</si>
  <si>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</si>
  <si>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</si>
  <si>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</si>
  <si>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</si>
  <si>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</si>
  <si>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</si>
  <si>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</si>
  <si>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</si>
  <si>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</si>
  <si>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</si>
  <si>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</si>
  <si>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</si>
  <si>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</si>
  <si>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</si>
  <si>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</si>
  <si>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</si>
  <si>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</si>
  <si>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</si>
  <si>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</si>
  <si>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</si>
  <si>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</si>
  <si>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</si>
  <si>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</si>
  <si>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</si>
  <si>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</si>
  <si>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</si>
  <si>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</si>
  <si>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</si>
  <si>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</si>
  <si>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</si>
  <si>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</si>
  <si>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</si>
  <si>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</si>
  <si>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</si>
  <si>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</si>
  <si>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</si>
  <si>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</si>
  <si>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</si>
  <si>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</si>
  <si>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</si>
  <si>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</si>
  <si>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</si>
  <si>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</si>
  <si>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</si>
  <si>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</si>
  <si>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</si>
  <si>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</si>
  <si>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</si>
  <si>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</si>
  <si>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</si>
  <si>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</si>
  <si>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</si>
  <si>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</si>
  <si>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</si>
  <si>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</si>
  <si>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</si>
  <si>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</si>
  <si>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</si>
  <si>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</si>
  <si>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</si>
  <si>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</si>
  <si>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</si>
  <si>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</si>
  <si>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</si>
  <si>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</si>
  <si>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</si>
  <si>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</si>
  <si>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</si>
  <si>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</si>
  <si>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</si>
  <si>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</si>
  <si>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</si>
  <si>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</si>
  <si>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</si>
  <si>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</si>
  <si>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</si>
  <si>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</si>
  <si>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</si>
  <si>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</si>
  <si>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</si>
  <si>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</si>
  <si>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</si>
  <si>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</si>
  <si>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</si>
  <si>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</si>
  <si>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</si>
  <si>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</si>
  <si>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</si>
  <si>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</si>
  <si>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</si>
  <si>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</si>
  <si>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</si>
  <si>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</si>
  <si>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</si>
  <si>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</si>
  <si>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</si>
  <si>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</si>
  <si>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</si>
  <si>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</si>
  <si>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</si>
  <si>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</si>
  <si>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</si>
  <si>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</si>
  <si>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</si>
  <si>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</si>
  <si>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</si>
  <si>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</si>
  <si>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</si>
  <si>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</si>
  <si>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</si>
  <si>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</si>
  <si>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</si>
  <si>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</si>
  <si>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</si>
  <si>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</si>
  <si>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</si>
  <si>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</si>
  <si>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</si>
  <si>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</si>
  <si>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</si>
  <si>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</si>
  <si>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</si>
  <si>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</si>
  <si>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</si>
  <si>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</si>
  <si>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</si>
  <si>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</si>
  <si>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</si>
  <si>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</si>
  <si>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</si>
  <si>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</si>
  <si>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</si>
  <si>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</si>
  <si>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</si>
  <si>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</si>
  <si>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</si>
  <si>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</si>
  <si>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</si>
  <si>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</si>
  <si>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</si>
  <si>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</si>
  <si>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</si>
  <si>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</si>
  <si>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</si>
  <si>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</si>
  <si>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</si>
  <si>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</si>
  <si>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</si>
  <si>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</si>
  <si>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</si>
  <si>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</si>
  <si>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</si>
  <si>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</si>
  <si>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</si>
  <si>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</si>
  <si>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</si>
  <si>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</si>
  <si>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</si>
  <si>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</si>
  <si>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</si>
  <si>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</si>
  <si>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</si>
  <si>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</si>
  <si>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</si>
  <si>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</si>
  <si>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</si>
  <si>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</si>
  <si>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</si>
  <si>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</si>
  <si>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</si>
  <si>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</si>
  <si>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</si>
  <si>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</si>
  <si>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</si>
  <si>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</si>
  <si>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</si>
  <si>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</si>
  <si>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</si>
  <si>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</si>
  <si>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</si>
  <si>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</si>
  <si>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</si>
  <si>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</si>
  <si>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</si>
  <si>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</si>
  <si>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</si>
  <si>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</si>
  <si>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</si>
  <si>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</si>
  <si>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</si>
  <si>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</si>
  <si>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</si>
  <si>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</si>
  <si>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</si>
  <si>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</si>
  <si>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</si>
  <si>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</si>
  <si>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</si>
  <si>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</si>
  <si>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</si>
  <si>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</si>
  <si>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</si>
  <si>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</si>
  <si>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</si>
  <si>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</si>
  <si>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</si>
  <si>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</si>
  <si>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</si>
  <si>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</si>
  <si>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</si>
  <si>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</si>
  <si>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</si>
  <si>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</si>
  <si>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</si>
  <si>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</si>
  <si>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</si>
  <si>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</si>
  <si>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</si>
  <si>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</si>
  <si>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</si>
  <si>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</si>
  <si>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</si>
  <si>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</si>
  <si>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</si>
  <si>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</si>
  <si>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</si>
  <si>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</si>
  <si>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</si>
  <si>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</si>
  <si>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</si>
  <si>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</si>
  <si>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</si>
  <si>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</si>
  <si>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</si>
  <si>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</si>
  <si>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</si>
  <si>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</si>
  <si>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</si>
  <si>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</si>
  <si>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</si>
  <si>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</si>
  <si>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</si>
  <si>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</si>
  <si>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</si>
  <si>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</si>
  <si>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</si>
  <si>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</si>
  <si>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</si>
  <si>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</si>
  <si>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</si>
  <si>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</si>
  <si>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</si>
  <si>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</si>
  <si>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</si>
  <si>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</si>
  <si>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</si>
  <si>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</si>
  <si>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</si>
  <si>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</si>
  <si>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</si>
  <si>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</si>
  <si>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</si>
  <si>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</si>
  <si>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</si>
  <si>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</si>
  <si>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</si>
  <si>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</si>
  <si>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</si>
  <si>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</si>
  <si>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</si>
  <si>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</si>
  <si>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</si>
  <si>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</si>
  <si>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</si>
  <si>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</si>
  <si>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</si>
  <si>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</si>
  <si>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</si>
  <si>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</si>
  <si>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</si>
  <si>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</si>
  <si>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</si>
  <si>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</si>
  <si>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</si>
  <si>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</si>
  <si>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</si>
  <si>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</si>
  <si>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</si>
  <si>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</si>
  <si>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</si>
  <si>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</si>
  <si>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</si>
  <si>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</si>
  <si>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</si>
  <si>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</si>
  <si>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</si>
  <si>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</si>
  <si>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</si>
  <si>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</si>
  <si>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</si>
  <si>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</si>
  <si>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</si>
  <si>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</si>
  <si>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</si>
  <si>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</si>
  <si>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</si>
  <si>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</si>
  <si>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</si>
  <si>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</si>
  <si>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</si>
  <si>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</si>
  <si>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</si>
  <si>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</si>
  <si>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</si>
  <si>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</si>
  <si>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</si>
  <si>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</si>
  <si>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</si>
  <si>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</si>
  <si>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</si>
  <si>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</si>
  <si>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</si>
  <si>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</si>
  <si>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</si>
  <si>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</si>
  <si>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</si>
  <si>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</si>
  <si>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</si>
  <si>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</si>
  <si>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</si>
  <si>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</si>
  <si>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</si>
  <si>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</si>
  <si>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</si>
  <si>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</si>
  <si>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</si>
  <si>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</si>
  <si>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</si>
  <si>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</si>
  <si>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</si>
  <si>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</si>
  <si>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</si>
  <si>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</si>
  <si>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</si>
  <si>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</si>
  <si>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</si>
  <si>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</si>
  <si>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</si>
  <si>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</si>
  <si>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</si>
  <si>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</si>
  <si>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</si>
  <si>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</si>
  <si>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</si>
  <si>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</si>
  <si>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</si>
  <si>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</si>
  <si>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</si>
  <si>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</si>
  <si>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</si>
  <si>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</si>
  <si>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</si>
  <si>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</si>
  <si>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</si>
  <si>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</si>
  <si>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</si>
  <si>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</si>
  <si>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</si>
  <si>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</si>
  <si>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</si>
  <si>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</si>
  <si>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</si>
  <si>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</si>
  <si>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</si>
  <si>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</si>
  <si>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</si>
  <si>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</si>
  <si>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</si>
  <si>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</si>
  <si>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</si>
  <si>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</si>
  <si>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</si>
  <si>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</si>
  <si>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</si>
  <si>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</si>
  <si>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</si>
  <si>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</si>
  <si>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</si>
  <si>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</si>
  <si>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</si>
  <si>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</si>
  <si>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</si>
  <si>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</si>
  <si>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</si>
  <si>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</si>
  <si>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</si>
  <si>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</si>
  <si>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</si>
  <si>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</si>
  <si>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</si>
  <si>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</si>
  <si>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</si>
  <si>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</si>
  <si>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</si>
  <si>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</si>
  <si>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</si>
  <si>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</si>
  <si>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</si>
  <si>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</si>
  <si>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</si>
  <si>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</si>
  <si>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</si>
  <si>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</si>
  <si>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</si>
  <si>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</si>
  <si>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</si>
  <si>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</si>
  <si>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</si>
  <si>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</si>
  <si>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</si>
  <si>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</si>
  <si>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</si>
  <si>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</si>
  <si>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</si>
  <si>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</si>
  <si>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</si>
  <si>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</si>
  <si>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</si>
  <si>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</si>
  <si>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</si>
  <si>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</si>
  <si>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</si>
  <si>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</si>
  <si>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</si>
  <si>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</si>
  <si>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</si>
  <si>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</si>
  <si>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</si>
  <si>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</si>
  <si>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</si>
  <si>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</si>
  <si>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</si>
  <si>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</si>
  <si>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</si>
  <si>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</si>
  <si>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</si>
  <si>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</si>
  <si>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</si>
  <si>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</si>
  <si>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</si>
  <si>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</si>
  <si>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</si>
  <si>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</si>
  <si>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</si>
  <si>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</si>
  <si>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</si>
  <si>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</si>
  <si>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</si>
  <si>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</si>
  <si>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</si>
  <si>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</si>
  <si>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</si>
  <si>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</si>
  <si>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</si>
  <si>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</si>
  <si>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</si>
  <si>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</si>
  <si>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</si>
  <si>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</si>
  <si>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</si>
  <si>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</si>
  <si>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 Y</t>
  </si>
  <si>
    <t>COORDENADA X</t>
  </si>
  <si>
    <t>EQUIPO</t>
  </si>
  <si>
    <t>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</si>
</sst>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1" fillId="0" borderId="0" xfId="0" applyFont="1"/>
    <xf numFmtId="0" fontId="1" fillId="2" borderId="2" xfId="1" applyFont="1" applyFill="1" applyBorder="1"/>
    <xf numFmtId="0" fontId="1" fillId="9" borderId="2" xfId="1" applyFont="1" applyFill="1" applyBorder="1"/>
    <xf numFmtId="0" fontId="1" fillId="10" borderId="2" xfId="1" applyFont="1" applyFill="1" applyBorder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543"/>
  <sheetViews>
    <sheetView zoomScaleNormal="100" workbookViewId="0">
      <pane xSplit="11" ySplit="1" topLeftCell="L10" activePane="bottomRight" state="frozen"/>
      <selection pane="topRight" activeCell="I1" sqref="I1"/>
      <selection pane="bottomLeft" activeCell="A2" sqref="A2"/>
      <selection pane="bottomRight" activeCell="L305" sqref="L305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3.6640625" customWidth="1"/>
    <col min="37" max="37" width="16.83203125" customWidth="1"/>
    <col min="40" max="40" width="24.1640625" customWidth="1"/>
  </cols>
  <sheetData>
    <row r="1" spans="1:44" x14ac:dyDescent="0.2">
      <c r="A1" t="s">
        <v>115</v>
      </c>
      <c r="B1" t="s">
        <v>47</v>
      </c>
      <c r="C1" t="s">
        <v>56</v>
      </c>
      <c r="D1" s="21" t="s">
        <v>35</v>
      </c>
      <c r="E1" s="21" t="s">
        <v>33</v>
      </c>
      <c r="F1" s="21" t="s">
        <v>36</v>
      </c>
      <c r="G1" s="21" t="s">
        <v>42</v>
      </c>
      <c r="H1" s="22" t="s">
        <v>37</v>
      </c>
      <c r="I1" s="22" t="s">
        <v>38</v>
      </c>
      <c r="J1" s="21" t="s">
        <v>39</v>
      </c>
      <c r="K1" s="1" t="s">
        <v>40</v>
      </c>
      <c r="L1" s="3" t="s">
        <v>1379</v>
      </c>
      <c r="M1" s="3" t="s">
        <v>1378</v>
      </c>
      <c r="N1" s="3" t="s">
        <v>1377</v>
      </c>
      <c r="O1" s="2" t="s">
        <v>1</v>
      </c>
      <c r="P1" s="20" t="s">
        <v>2</v>
      </c>
      <c r="Q1" s="20" t="s">
        <v>41</v>
      </c>
      <c r="R1" s="102" t="s">
        <v>3</v>
      </c>
      <c r="S1" s="4" t="s">
        <v>4</v>
      </c>
      <c r="T1" s="103" t="s">
        <v>5</v>
      </c>
      <c r="U1" s="5" t="s">
        <v>6</v>
      </c>
      <c r="V1" s="6" t="s">
        <v>7</v>
      </c>
      <c r="W1" s="7" t="s">
        <v>8</v>
      </c>
      <c r="X1" s="8" t="s">
        <v>9</v>
      </c>
      <c r="Y1" s="9" t="s">
        <v>10</v>
      </c>
      <c r="Z1" s="10" t="s">
        <v>11</v>
      </c>
      <c r="AA1" s="11" t="s">
        <v>12</v>
      </c>
      <c r="AB1" s="12" t="s">
        <v>13</v>
      </c>
      <c r="AC1" s="13" t="s">
        <v>14</v>
      </c>
      <c r="AD1" s="14" t="s">
        <v>15</v>
      </c>
      <c r="AE1" s="15" t="s">
        <v>16</v>
      </c>
      <c r="AF1" s="16" t="s">
        <v>17</v>
      </c>
      <c r="AG1" s="17" t="s">
        <v>18</v>
      </c>
      <c r="AH1" s="101" t="s">
        <v>43</v>
      </c>
      <c r="AI1" s="18" t="s">
        <v>19</v>
      </c>
      <c r="AJ1" s="14" t="s">
        <v>20</v>
      </c>
      <c r="AK1" s="19" t="s">
        <v>21</v>
      </c>
      <c r="AL1" s="26" t="s">
        <v>22</v>
      </c>
      <c r="AM1" s="23" t="s">
        <v>23</v>
      </c>
      <c r="AN1" t="s">
        <v>44</v>
      </c>
      <c r="AO1" t="s">
        <v>45</v>
      </c>
      <c r="AP1" t="s">
        <v>46</v>
      </c>
      <c r="AQ1" t="s">
        <v>48</v>
      </c>
    </row>
    <row r="2" spans="1:44" ht="15.75" hidden="1" customHeight="1" x14ac:dyDescent="0.2">
      <c r="A2">
        <f>+Nacsport!A3</f>
        <v>3</v>
      </c>
      <c r="B2">
        <f>+A2-2</f>
        <v>1</v>
      </c>
      <c r="C2">
        <f>+B2</f>
        <v>1</v>
      </c>
      <c r="D2" s="21">
        <v>1</v>
      </c>
      <c r="E2" s="1" t="s">
        <v>1375</v>
      </c>
      <c r="F2" s="24">
        <f>CONVERT(LEFT(Nacsport!E3,2),"mn","hr")/24+CONVERT(MID(Nacsport!E3,4,2),"sec","hr")/24</f>
        <v>5.6944444444444447E-3</v>
      </c>
      <c r="G2" s="2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5">
        <f>(+CONVERT(F2,"hr","sec")*24)-5</f>
        <v>487</v>
      </c>
      <c r="I2" s="2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100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1" t="str">
        <f>+IF(OR(K2="ATTACCO",K2="DIFESA"),+CONCATENATE(Nacsport!FM3,Nacsport!FN2,Nacsport!FO3,Nacsport!FP3,Nacsport!FQ3,Nacsport!FR3,Nacsport!FS3,),"")</f>
        <v/>
      </c>
      <c r="AK2" s="1" t="str">
        <f>+IF(OR(K2="ATAQUE",K2="DEFENSA"),+CONCATENATE(Nacsport!FT3,Nacsport!FU3,Nacsport!FV3,Nacsport!FW3,Nacsport!FX3,Nacsport!FY3,Nacsport!FZ3,),"")</f>
        <v/>
      </c>
      <c r="AL2" s="1" t="str">
        <f>+CONCATENATE(Nacsport!GA3,Nacsport!GB3,Nacsport!GC3,Nacsport!GD3,Nacsport!GE3,Nacsport!GF3,Nacsport!GG3,Nacsport!GH3,)</f>
        <v/>
      </c>
      <c r="AM2" s="1" t="str">
        <f>IF(K2="PUNTOS",LOOKUP(2,1/($K2:K$3="ATAQUE"),$AM2:AM$3),IF(+COUNTIF(Nacsport!GI3:'Nacsport'!GQ3,"*")&gt;0,+COUNTIF(Nacsport!GI3:'Nacsport'!GQ3,"*"),""))</f>
        <v/>
      </c>
      <c r="AN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O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P2" t="str">
        <f>IF(K2="QUIEBRE",LOOKUP(2,1/($K2:K$3="ATAQUE"),$AK2:AK$3),IF(+COUNTIF(Nacsport!GI3:'Nacsport'!GQ3,"*")&gt;0,+COUNTIF(Nacsport!GI3:'Nacsport'!GQ3,"*"),""))</f>
        <v/>
      </c>
      <c r="AQ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R2" s="27"/>
    </row>
    <row r="3" spans="1:44" ht="15.75" hidden="1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21">
        <v>1</v>
      </c>
      <c r="E3" s="1" t="s">
        <v>1375</v>
      </c>
      <c r="F3" s="24">
        <f>CONVERT(LEFT(Nacsport!E4,2),"mn","hr")/24+CONVERT(MID(Nacsport!E4,4,2),"sec","hr")/24</f>
        <v>5.6944444444444447E-3</v>
      </c>
      <c r="G3" s="2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5">
        <f t="shared" ref="H3:H66" si="3">(+CONVERT(F3,"hr","sec")*24)-5</f>
        <v>487</v>
      </c>
      <c r="I3" s="25">
        <f t="shared" ref="I3" si="4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00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1" t="str">
        <f>+IF(OR(K3="ATTACCO",K3="DIFESA"),+CONCATENATE(Nacsport!FM4,Nacsport!FN3,Nacsport!FO4,Nacsport!FP4,Nacsport!FQ4,Nacsport!FR4,Nacsport!FS4,),"")</f>
        <v/>
      </c>
      <c r="AK3" s="1" t="str">
        <f>+IF(OR(K3="ATAQUE",K3="DEFENSA"),+CONCATENATE(Nacsport!FT4,Nacsport!FU4,Nacsport!FV4,Nacsport!FW4,Nacsport!FX4,Nacsport!FY4,Nacsport!FZ4,),"")</f>
        <v/>
      </c>
      <c r="AL3" s="1" t="str">
        <f>+CONCATENATE(Nacsport!GA4,Nacsport!GB4,Nacsport!GC4,Nacsport!GD4,Nacsport!GE4,Nacsport!GF4,Nacsport!GG4,Nacsport!GH4,)</f>
        <v/>
      </c>
      <c r="AM3" s="1" t="str">
        <f>IF(K3="PUNTOS",LOOKUP(2,1/($K3:K$3="ATAQUE"),$AM3:AM$3),IF(+COUNTIF(Nacsport!GI4:'Nacsport'!GQ4,"*")&gt;0,+COUNTIF(Nacsport!GI4:'Nacsport'!GQ4,"*"),""))</f>
        <v/>
      </c>
      <c r="AN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O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P3" t="str">
        <f>IF(K3="QUIEBRE",LOOKUP(2,1/($K3:K$3="ATAQUE"),$AK3:AK$3),IF(+COUNTIF(Nacsport!GI4:'Nacsport'!GQ4,"*")&gt;0,+COUNTIF(Nacsport!GI4:'Nacsport'!GQ4,"*"),""))</f>
        <v/>
      </c>
      <c r="AQ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R3" s="27"/>
    </row>
    <row r="4" spans="1:44" ht="15.75" hidden="1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21">
        <v>1</v>
      </c>
      <c r="E4" s="1" t="s">
        <v>1375</v>
      </c>
      <c r="F4" s="24">
        <f>CONVERT(LEFT(Nacsport!E5,2),"mn","hr")/24+CONVERT(MID(Nacsport!E5,4,2),"sec","hr")/24</f>
        <v>5.6944444444444447E-3</v>
      </c>
      <c r="G4" s="2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5">
        <f t="shared" si="3"/>
        <v>487</v>
      </c>
      <c r="I4" s="25">
        <f t="shared" ref="I4:I67" si="6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100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1" t="str">
        <f>+IF(OR(K4="ATTACCO",K4="DIFESA"),+CONCATENATE(Nacsport!FM5,Nacsport!FN4,Nacsport!FO5,Nacsport!FP5,Nacsport!FQ5,Nacsport!FR5,Nacsport!FS5,),"")</f>
        <v/>
      </c>
      <c r="AK4" s="1" t="str">
        <f>+IF(OR(K4="ATAQUE",K4="DEFENSA"),+CONCATENATE(Nacsport!FT5,Nacsport!FU5,Nacsport!FV5,Nacsport!FW5,Nacsport!FX5,Nacsport!FY5,Nacsport!FZ5,),"")</f>
        <v/>
      </c>
      <c r="AL4" s="1" t="str">
        <f>+CONCATENATE(Nacsport!GA5,Nacsport!GB5,Nacsport!GC5,Nacsport!GD5,Nacsport!GE5,Nacsport!GF5,Nacsport!GG5,Nacsport!GH5,)</f>
        <v/>
      </c>
      <c r="AM4" s="1" t="str">
        <f>IF(K4="PUNTOS",LOOKUP(2,1/($K$3:K4="ATAQUE"),$AM$3:AM4),IF(+COUNTIF(Nacsport!GI5:'Nacsport'!GQ5,"*")&gt;0,+COUNTIF(Nacsport!GI5:'Nacsport'!GQ5,"*"),""))</f>
        <v/>
      </c>
      <c r="AN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O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P4" t="str">
        <f>IF(K4="QUIEBRE",LOOKUP(2,1/($K$3:K4="ATAQUE"),$AK$3:AK4),IF(+COUNTIF(Nacsport!GI5:'Nacsport'!GQ5,"*")&gt;0,+COUNTIF(Nacsport!GI5:'Nacsport'!GQ5,"*"),""))</f>
        <v/>
      </c>
      <c r="AQ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R4" s="27"/>
    </row>
    <row r="5" spans="1:44" ht="15.75" hidden="1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21">
        <v>1</v>
      </c>
      <c r="E5" s="1" t="s">
        <v>1375</v>
      </c>
      <c r="F5" s="24">
        <f>CONVERT(LEFT(Nacsport!E6,2),"mn","hr")/24+CONVERT(MID(Nacsport!E6,4,2),"sec","hr")/24</f>
        <v>5.7523148148148151E-3</v>
      </c>
      <c r="G5" s="2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5">
        <f t="shared" si="3"/>
        <v>492.00000000000006</v>
      </c>
      <c r="I5" s="25">
        <f t="shared" si="6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100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AVANTI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1" t="str">
        <f>+IF(OR(K5="ATTACCO",K5="DIFESA"),+CONCATENATE(Nacsport!FM6,Nacsport!FN5,Nacsport!FO6,Nacsport!FP6,Nacsport!FQ6,Nacsport!FR6,Nacsport!FS6,),"")</f>
        <v/>
      </c>
      <c r="AK5" s="1" t="str">
        <f>+IF(OR(K5="ATAQUE",K5="DEFENSA"),+CONCATENATE(Nacsport!FT6,Nacsport!FU6,Nacsport!FV6,Nacsport!FW6,Nacsport!FX6,Nacsport!FY6,Nacsport!FZ6,),"")</f>
        <v/>
      </c>
      <c r="AL5" s="1" t="str">
        <f>+CONCATENATE(Nacsport!GA6,Nacsport!GB6,Nacsport!GC6,Nacsport!GD6,Nacsport!GE6,Nacsport!GF6,Nacsport!GG6,Nacsport!GH6,)</f>
        <v/>
      </c>
      <c r="AM5" s="1" t="str">
        <f>IF(K5="PUNTOS",LOOKUP(2,1/($K$3:K5="ATAQUE"),$AM$3:AM5),IF(+COUNTIF(Nacsport!GI6:'Nacsport'!GQ6,"*")&gt;0,+COUNTIF(Nacsport!GI6:'Nacsport'!GQ6,"*"),""))</f>
        <v/>
      </c>
      <c r="AN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O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P5" t="str">
        <f>IF(K5="QUIEBRE",LOOKUP(2,1/($K$3:K5="ATAQUE"),$AK$3:AK5),IF(+COUNTIF(Nacsport!GI6:'Nacsport'!GQ6,"*")&gt;0,+COUNTIF(Nacsport!GI6:'Nacsport'!GQ6,"*"),""))</f>
        <v/>
      </c>
      <c r="AQ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R5" s="27"/>
    </row>
    <row r="6" spans="1:44" ht="15.75" hidden="1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21">
        <v>1</v>
      </c>
      <c r="E6" s="1" t="s">
        <v>1375</v>
      </c>
      <c r="F6" s="24">
        <f>CONVERT(LEFT(Nacsport!E7,2),"mn","hr")/24+CONVERT(MID(Nacsport!E7,4,2),"sec","hr")/24</f>
        <v>5.7523148148148151E-3</v>
      </c>
      <c r="G6" s="2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5">
        <f t="shared" si="3"/>
        <v>492.00000000000006</v>
      </c>
      <c r="I6" s="25">
        <f t="shared" si="6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00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1" t="str">
        <f>+IF(OR(K6="ATTACCO",K6="DIFESA"),+CONCATENATE(Nacsport!FM7,Nacsport!FN6,Nacsport!FO7,Nacsport!FP7,Nacsport!FQ7,Nacsport!FR7,Nacsport!FS7,),"")</f>
        <v/>
      </c>
      <c r="AK6" s="1" t="str">
        <f>+IF(OR(K6="ATAQUE",K6="DEFENSA"),+CONCATENATE(Nacsport!FT7,Nacsport!FU7,Nacsport!FV7,Nacsport!FW7,Nacsport!FX7,Nacsport!FY7,Nacsport!FZ7,),"")</f>
        <v/>
      </c>
      <c r="AL6" s="1" t="str">
        <f>+CONCATENATE(Nacsport!GA7,Nacsport!GB7,Nacsport!GC7,Nacsport!GD7,Nacsport!GE7,Nacsport!GF7,Nacsport!GG7,Nacsport!GH7,)</f>
        <v/>
      </c>
      <c r="AM6" s="1" t="str">
        <f>IF(K6="PUNTOS",LOOKUP(2,1/($K$3:K6="ATAQUE"),$AM$3:AM6),IF(+COUNTIF(Nacsport!GI7:'Nacsport'!GQ7,"*")&gt;0,+COUNTIF(Nacsport!GI7:'Nacsport'!GQ7,"*"),""))</f>
        <v/>
      </c>
      <c r="AN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O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P6" t="str">
        <f>IF(K6="QUIEBRE",LOOKUP(2,1/($K$3:K6="ATAQUE"),$AK$3:AK6),IF(+COUNTIF(Nacsport!GI7:'Nacsport'!GQ7,"*")&gt;0,+COUNTIF(Nacsport!GI7:'Nacsport'!GQ7,"*"),""))</f>
        <v/>
      </c>
      <c r="AQ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R6" s="27"/>
    </row>
    <row r="7" spans="1:44" ht="15.75" hidden="1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21">
        <v>1</v>
      </c>
      <c r="E7" s="1" t="s">
        <v>1375</v>
      </c>
      <c r="F7" s="24">
        <f>CONVERT(LEFT(Nacsport!E8,2),"mn","hr")/24+CONVERT(MID(Nacsport!E8,4,2),"sec","hr")/24</f>
        <v>5.7986111111111112E-3</v>
      </c>
      <c r="G7" s="2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5">
        <f t="shared" si="3"/>
        <v>496</v>
      </c>
      <c r="I7" s="2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100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LENTO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1" t="str">
        <f>+IF(OR(K7="ATTACCO",K7="DIFESA"),+CONCATENATE(Nacsport!FM8,Nacsport!FN7,Nacsport!FO8,Nacsport!FP8,Nacsport!FQ8,Nacsport!FR8,Nacsport!FS8,),"")</f>
        <v/>
      </c>
      <c r="AK7" s="1" t="str">
        <f>+IF(OR(K7="ATAQUE",K7="DEFENSA"),+CONCATENATE(Nacsport!FT8,Nacsport!FU8,Nacsport!FV8,Nacsport!FW8,Nacsport!FX8,Nacsport!FY8,Nacsport!FZ8,),"")</f>
        <v/>
      </c>
      <c r="AL7" s="1" t="str">
        <f>+CONCATENATE(Nacsport!GA8,Nacsport!GB8,Nacsport!GC8,Nacsport!GD8,Nacsport!GE8,Nacsport!GF8,Nacsport!GG8,Nacsport!GH8,)</f>
        <v/>
      </c>
      <c r="AM7" s="1" t="str">
        <f>IF(K7="PUNTOS",LOOKUP(2,1/($K$3:K7="ATAQUE"),$AM$3:AM7),IF(+COUNTIF(Nacsport!GI8:'Nacsport'!GQ8,"*")&gt;0,+COUNTIF(Nacsport!GI8:'Nacsport'!GQ8,"*"),""))</f>
        <v/>
      </c>
      <c r="AN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O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P7" t="str">
        <f>IF(K7="QUIEBRE",LOOKUP(2,1/($K$3:K7="ATAQUE"),$AK$3:AK7),IF(+COUNTIF(Nacsport!GI8:'Nacsport'!GQ8,"*")&gt;0,+COUNTIF(Nacsport!GI8:'Nacsport'!GQ8,"*"),""))</f>
        <v/>
      </c>
      <c r="AQ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R7" s="27"/>
    </row>
    <row r="8" spans="1:44" ht="15.75" hidden="1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21">
        <v>1</v>
      </c>
      <c r="E8" s="1" t="s">
        <v>1375</v>
      </c>
      <c r="F8" s="24">
        <f>CONVERT(LEFT(Nacsport!E9,2),"mn","hr")/24+CONVERT(MID(Nacsport!E9,4,2),"sec","hr")/24</f>
        <v>5.8564814814814816E-3</v>
      </c>
      <c r="G8" s="2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25">
        <f t="shared" si="3"/>
        <v>501</v>
      </c>
      <c r="I8" s="25">
        <f t="shared" si="6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00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1" t="str">
        <f>+IF(OR(K8="ATTACCO",K8="DIFESA"),+CONCATENATE(Nacsport!FM9,Nacsport!FN8,Nacsport!FO9,Nacsport!FP9,Nacsport!FQ9,Nacsport!FR9,Nacsport!FS9,),"")</f>
        <v/>
      </c>
      <c r="AK8" s="1" t="str">
        <f>+IF(OR(K8="ATAQUE",K8="DEFENSA"),+CONCATENATE(Nacsport!FT9,Nacsport!FU9,Nacsport!FV9,Nacsport!FW9,Nacsport!FX9,Nacsport!FY9,Nacsport!FZ9,),"")</f>
        <v/>
      </c>
      <c r="AL8" s="1" t="str">
        <f>+CONCATENATE(Nacsport!GA9,Nacsport!GB9,Nacsport!GC9,Nacsport!GD9,Nacsport!GE9,Nacsport!GF9,Nacsport!GG9,Nacsport!GH9,)</f>
        <v/>
      </c>
      <c r="AM8" s="1" t="str">
        <f>IF(K8="PUNTOS",LOOKUP(2,1/($K$3:K8="ATAQUE"),$AM$3:AM8),IF(+COUNTIF(Nacsport!GI9:'Nacsport'!GQ9,"*")&gt;0,+COUNTIF(Nacsport!GI9:'Nacsport'!GQ9,"*"),""))</f>
        <v/>
      </c>
      <c r="AN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O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P8" t="str">
        <f>IF(K8="QUIEBRE",LOOKUP(2,1/($K$3:K8="ATAQUE"),$AK$3:AK8),IF(+COUNTIF(Nacsport!GI9:'Nacsport'!GQ9,"*")&gt;0,+COUNTIF(Nacsport!GI9:'Nacsport'!GQ9,"*"),""))</f>
        <v/>
      </c>
      <c r="AQ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R8" s="27"/>
    </row>
    <row r="9" spans="1:44" ht="15.75" hidden="1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21">
        <v>1</v>
      </c>
      <c r="E9" s="1" t="s">
        <v>1375</v>
      </c>
      <c r="F9" s="24">
        <f>CONVERT(LEFT(Nacsport!E10,2),"mn","hr")/24+CONVERT(MID(Nacsport!E10,4,2),"sec","hr")/24</f>
        <v>5.868055555555556E-3</v>
      </c>
      <c r="G9" s="2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5">
        <f t="shared" si="3"/>
        <v>502</v>
      </c>
      <c r="I9" s="2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100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VELOCE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1" t="str">
        <f>+IF(OR(K9="ATTACCO",K9="DIFESA"),+CONCATENATE(Nacsport!FM10,Nacsport!FN9,Nacsport!FO10,Nacsport!FP10,Nacsport!FQ10,Nacsport!FR10,Nacsport!FS10,),"")</f>
        <v/>
      </c>
      <c r="AK9" s="1" t="str">
        <f>+IF(OR(K9="ATAQUE",K9="DEFENSA"),+CONCATENATE(Nacsport!FT10,Nacsport!FU10,Nacsport!FV10,Nacsport!FW10,Nacsport!FX10,Nacsport!FY10,Nacsport!FZ10,),"")</f>
        <v/>
      </c>
      <c r="AL9" s="1" t="str">
        <f>+CONCATENATE(Nacsport!GA10,Nacsport!GB10,Nacsport!GC10,Nacsport!GD10,Nacsport!GE10,Nacsport!GF10,Nacsport!GG10,Nacsport!GH10,)</f>
        <v/>
      </c>
      <c r="AM9" s="1" t="str">
        <f>IF(K9="PUNTOS",LOOKUP(2,1/($K$3:K9="ATAQUE"),$AM$3:AM9),IF(+COUNTIF(Nacsport!GI10:'Nacsport'!GQ10,"*")&gt;0,+COUNTIF(Nacsport!GI10:'Nacsport'!GQ10,"*"),""))</f>
        <v/>
      </c>
      <c r="AN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O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P9" t="str">
        <f>IF(K9="QUIEBRE",LOOKUP(2,1/($K$3:K9="ATAQUE"),$AK$3:AK9),IF(+COUNTIF(Nacsport!GI10:'Nacsport'!GQ10,"*")&gt;0,+COUNTIF(Nacsport!GI10:'Nacsport'!GQ10,"*"),""))</f>
        <v/>
      </c>
      <c r="AQ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R9" s="27"/>
    </row>
    <row r="10" spans="1:44" ht="15.75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21">
        <v>1</v>
      </c>
      <c r="E10" s="1" t="s">
        <v>1375</v>
      </c>
      <c r="F10" s="24">
        <f>CONVERT(LEFT(Nacsport!E11,2),"mn","hr")/24+CONVERT(MID(Nacsport!E11,4,2),"sec","hr")/24</f>
        <v>5.9490740740740745E-3</v>
      </c>
      <c r="G10" s="2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5">
        <f t="shared" si="3"/>
        <v>509</v>
      </c>
      <c r="I10" s="25">
        <f t="shared" si="6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00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1" t="str">
        <f>+IF(OR(K10="ATTACCO",K10="DIFESA"),+CONCATENATE(Nacsport!FM11,Nacsport!FN10,Nacsport!FO11,Nacsport!FP11,Nacsport!FQ11,Nacsport!FR11,Nacsport!FS11,),"")</f>
        <v/>
      </c>
      <c r="AK10" s="1" t="str">
        <f>+IF(OR(K10="ATAQUE",K10="DEFENSA"),+CONCATENATE(Nacsport!FT11,Nacsport!FU11,Nacsport!FV11,Nacsport!FW11,Nacsport!FX11,Nacsport!FY11,Nacsport!FZ11,),"")</f>
        <v/>
      </c>
      <c r="AL10" s="1" t="str">
        <f>+CONCATENATE(Nacsport!GA11,Nacsport!GB11,Nacsport!GC11,Nacsport!GD11,Nacsport!GE11,Nacsport!GF11,Nacsport!GG11,Nacsport!GH11,)</f>
        <v/>
      </c>
      <c r="AM10" s="1" t="str">
        <f>IF(K10="PUNTOS",LOOKUP(2,1/($K$3:K10="ATAQUE"),$AM$3:AM10),IF(+COUNTIF(Nacsport!GI11:'Nacsport'!GQ11,"*")&gt;0,+COUNTIF(Nacsport!GI11:'Nacsport'!GQ11,"*"),""))</f>
        <v/>
      </c>
      <c r="AN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O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P10" t="str">
        <f>IF(K10="QUIEBRE",LOOKUP(2,1/($K$3:K10="ATAQUE"),$AK$3:AK10),IF(+COUNTIF(Nacsport!GI11:'Nacsport'!GQ11,"*")&gt;0,+COUNTIF(Nacsport!GI11:'Nacsport'!GQ11,"*"),""))</f>
        <v/>
      </c>
      <c r="AQ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R10" s="27"/>
    </row>
    <row r="11" spans="1:44" ht="15.75" hidden="1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21">
        <v>1</v>
      </c>
      <c r="E11" s="1" t="s">
        <v>1375</v>
      </c>
      <c r="F11" s="24">
        <f>CONVERT(LEFT(Nacsport!E12,2),"mn","hr")/24+CONVERT(MID(Nacsport!E12,4,2),"sec","hr")/24</f>
        <v>6.006944444444445E-3</v>
      </c>
      <c r="G11" s="2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5">
        <f t="shared" si="3"/>
        <v>514.00000000000011</v>
      </c>
      <c r="I11" s="2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100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LENTO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1" t="str">
        <f>+IF(OR(K11="ATTACCO",K11="DIFESA"),+CONCATENATE(Nacsport!FM12,Nacsport!FN11,Nacsport!FO12,Nacsport!FP12,Nacsport!FQ12,Nacsport!FR12,Nacsport!FS12,),"")</f>
        <v/>
      </c>
      <c r="AK11" s="1" t="str">
        <f>+IF(OR(K11="ATAQUE",K11="DEFENSA"),+CONCATENATE(Nacsport!FT12,Nacsport!FU12,Nacsport!FV12,Nacsport!FW12,Nacsport!FX12,Nacsport!FY12,Nacsport!FZ12,),"")</f>
        <v/>
      </c>
      <c r="AL11" s="1" t="str">
        <f>+CONCATENATE(Nacsport!GA12,Nacsport!GB12,Nacsport!GC12,Nacsport!GD12,Nacsport!GE12,Nacsport!GF12,Nacsport!GG12,Nacsport!GH12,)</f>
        <v/>
      </c>
      <c r="AM11" s="1" t="str">
        <f>IF(K11="PUNTOS",LOOKUP(2,1/($K$3:K11="ATAQUE"),$AM$3:AM11),IF(+COUNTIF(Nacsport!GI12:'Nacsport'!GQ12,"*")&gt;0,+COUNTIF(Nacsport!GI12:'Nacsport'!GQ12,"*"),""))</f>
        <v/>
      </c>
      <c r="AN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O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P11" t="str">
        <f>IF(K11="QUIEBRE",LOOKUP(2,1/($K$3:K11="ATAQUE"),$AK$3:AK11),IF(+COUNTIF(Nacsport!GI12:'Nacsport'!GQ12,"*")&gt;0,+COUNTIF(Nacsport!GI12:'Nacsport'!GQ12,"*"),""))</f>
        <v/>
      </c>
      <c r="AQ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R11" s="27"/>
    </row>
    <row r="12" spans="1:44" ht="15.75" hidden="1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21">
        <v>1</v>
      </c>
      <c r="E12" s="1" t="s">
        <v>1375</v>
      </c>
      <c r="F12" s="24">
        <f>CONVERT(LEFT(Nacsport!E13,2),"mn","hr")/24+CONVERT(MID(Nacsport!E13,4,2),"sec","hr")/24</f>
        <v>6.0185185185185185E-3</v>
      </c>
      <c r="G12" s="2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25">
        <f t="shared" si="3"/>
        <v>515</v>
      </c>
      <c r="I12" s="25">
        <f t="shared" si="6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00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1" t="str">
        <f>+IF(OR(K12="ATTACCO",K12="DIFESA"),+CONCATENATE(Nacsport!FM13,Nacsport!FN12,Nacsport!FO13,Nacsport!FP13,Nacsport!FQ13,Nacsport!FR13,Nacsport!FS13,),"")</f>
        <v/>
      </c>
      <c r="AK12" s="1" t="str">
        <f>+IF(OR(K12="ATAQUE",K12="DEFENSA"),+CONCATENATE(Nacsport!FT13,Nacsport!FU13,Nacsport!FV13,Nacsport!FW13,Nacsport!FX13,Nacsport!FY13,Nacsport!FZ13,),"")</f>
        <v/>
      </c>
      <c r="AL12" s="1" t="str">
        <f>+CONCATENATE(Nacsport!GA13,Nacsport!GB13,Nacsport!GC13,Nacsport!GD13,Nacsport!GE13,Nacsport!GF13,Nacsport!GG13,Nacsport!GH13,)</f>
        <v/>
      </c>
      <c r="AM12" s="1" t="str">
        <f>IF(K12="PUNTOS",LOOKUP(2,1/($K$3:K12="ATAQUE"),$AM$3:AM12),IF(+COUNTIF(Nacsport!GI13:'Nacsport'!GQ13,"*")&gt;0,+COUNTIF(Nacsport!GI13:'Nacsport'!GQ13,"*"),""))</f>
        <v/>
      </c>
      <c r="AN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O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P12" t="str">
        <f>IF(K12="QUIEBRE",LOOKUP(2,1/($K$3:K12="ATAQUE"),$AK$3:AK12),IF(+COUNTIF(Nacsport!GI13:'Nacsport'!GQ13,"*")&gt;0,+COUNTIF(Nacsport!GI13:'Nacsport'!GQ13,"*"),""))</f>
        <v/>
      </c>
      <c r="AQ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R12" s="27"/>
    </row>
    <row r="13" spans="1:44" ht="15.75" hidden="1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21">
        <v>1</v>
      </c>
      <c r="E13" s="1" t="s">
        <v>1375</v>
      </c>
      <c r="F13" s="24">
        <f>CONVERT(LEFT(Nacsport!E14,2),"mn","hr")/24+CONVERT(MID(Nacsport!E14,4,2),"sec","hr")/24</f>
        <v>6.076388888888889E-3</v>
      </c>
      <c r="G13" s="2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25">
        <f t="shared" si="3"/>
        <v>520</v>
      </c>
      <c r="I13" s="25">
        <f t="shared" si="6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00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1" t="str">
        <f>+IF(OR(K13="ATTACCO",K13="DIFESA"),+CONCATENATE(Nacsport!FM14,Nacsport!FN13,Nacsport!FO14,Nacsport!FP14,Nacsport!FQ14,Nacsport!FR14,Nacsport!FS14,),"")</f>
        <v/>
      </c>
      <c r="AK13" s="1" t="str">
        <f>+IF(OR(K13="ATAQUE",K13="DEFENSA"),+CONCATENATE(Nacsport!FT14,Nacsport!FU14,Nacsport!FV14,Nacsport!FW14,Nacsport!FX14,Nacsport!FY14,Nacsport!FZ14,),"")</f>
        <v/>
      </c>
      <c r="AL13" s="1" t="str">
        <f>+CONCATENATE(Nacsport!GA14,Nacsport!GB14,Nacsport!GC14,Nacsport!GD14,Nacsport!GE14,Nacsport!GF14,Nacsport!GG14,Nacsport!GH14,)</f>
        <v/>
      </c>
      <c r="AM13" s="1" t="str">
        <f>IF(K13="PUNTOS",LOOKUP(2,1/($K$3:K13="ATAQUE"),$AM$3:AM13),IF(+COUNTIF(Nacsport!GI14:'Nacsport'!GQ14,"*")&gt;0,+COUNTIF(Nacsport!GI14:'Nacsport'!GQ14,"*"),""))</f>
        <v/>
      </c>
      <c r="AN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O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P13" t="str">
        <f>IF(K13="QUIEBRE",LOOKUP(2,1/($K$3:K13="ATAQUE"),$AK$3:AK13),IF(+COUNTIF(Nacsport!GI14:'Nacsport'!GQ14,"*")&gt;0,+COUNTIF(Nacsport!GI14:'Nacsport'!GQ14,"*"),""))</f>
        <v/>
      </c>
      <c r="AQ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R13" s="27"/>
    </row>
    <row r="14" spans="1:44" ht="15.75" hidden="1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21">
        <v>1</v>
      </c>
      <c r="E14" s="1" t="s">
        <v>1375</v>
      </c>
      <c r="F14" s="24">
        <f>CONVERT(LEFT(Nacsport!E15,2),"mn","hr")/24+CONVERT(MID(Nacsport!E15,4,2),"sec","hr")/24</f>
        <v>6.0879629629629634E-3</v>
      </c>
      <c r="G14" s="2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5">
        <f t="shared" si="3"/>
        <v>521</v>
      </c>
      <c r="I14" s="2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100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LENTO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1" t="str">
        <f>+IF(OR(K14="ATTACCO",K14="DIFESA"),+CONCATENATE(Nacsport!FM15,Nacsport!FN14,Nacsport!FO15,Nacsport!FP15,Nacsport!FQ15,Nacsport!FR15,Nacsport!FS15,),"")</f>
        <v/>
      </c>
      <c r="AK14" s="1" t="str">
        <f>+IF(OR(K14="ATAQUE",K14="DEFENSA"),+CONCATENATE(Nacsport!FT15,Nacsport!FU15,Nacsport!FV15,Nacsport!FW15,Nacsport!FX15,Nacsport!FY15,Nacsport!FZ15,),"")</f>
        <v/>
      </c>
      <c r="AL14" s="1" t="str">
        <f>+CONCATENATE(Nacsport!GA15,Nacsport!GB15,Nacsport!GC15,Nacsport!GD15,Nacsport!GE15,Nacsport!GF15,Nacsport!GG15,Nacsport!GH15,)</f>
        <v/>
      </c>
      <c r="AM14" s="1" t="str">
        <f>IF(K14="PUNTOS",LOOKUP(2,1/($K$3:K14="ATAQUE"),$AM$3:AM14),IF(+COUNTIF(Nacsport!GI15:'Nacsport'!GQ15,"*")&gt;0,+COUNTIF(Nacsport!GI15:'Nacsport'!GQ15,"*"),""))</f>
        <v/>
      </c>
      <c r="AN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O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P14" t="str">
        <f>IF(K14="QUIEBRE",LOOKUP(2,1/($K$3:K14="ATAQUE"),$AK$3:AK14),IF(+COUNTIF(Nacsport!GI15:'Nacsport'!GQ15,"*")&gt;0,+COUNTIF(Nacsport!GI15:'Nacsport'!GQ15,"*"),""))</f>
        <v/>
      </c>
      <c r="AQ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R14" s="27"/>
    </row>
    <row r="15" spans="1:44" ht="15.75" hidden="1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21">
        <v>1</v>
      </c>
      <c r="E15" s="1" t="s">
        <v>1375</v>
      </c>
      <c r="F15" s="24">
        <f>CONVERT(LEFT(Nacsport!E16,2),"mn","hr")/24+CONVERT(MID(Nacsport!E16,4,2),"sec","hr")/24</f>
        <v>6.1458333333333339E-3</v>
      </c>
      <c r="G15" s="2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25">
        <f t="shared" si="3"/>
        <v>526.00000000000011</v>
      </c>
      <c r="I15" s="25">
        <f t="shared" si="6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00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1" t="str">
        <f>+IF(OR(K15="ATTACCO",K15="DIFESA"),+CONCATENATE(Nacsport!FM16,Nacsport!FN15,Nacsport!FO16,Nacsport!FP16,Nacsport!FQ16,Nacsport!FR16,Nacsport!FS16,),"")</f>
        <v/>
      </c>
      <c r="AK15" s="1" t="str">
        <f>+IF(OR(K15="ATAQUE",K15="DEFENSA"),+CONCATENATE(Nacsport!FT16,Nacsport!FU16,Nacsport!FV16,Nacsport!FW16,Nacsport!FX16,Nacsport!FY16,Nacsport!FZ16,),"")</f>
        <v/>
      </c>
      <c r="AL15" s="1" t="str">
        <f>+CONCATENATE(Nacsport!GA16,Nacsport!GB16,Nacsport!GC16,Nacsport!GD16,Nacsport!GE16,Nacsport!GF16,Nacsport!GG16,Nacsport!GH16,)</f>
        <v/>
      </c>
      <c r="AM15" s="1" t="str">
        <f>IF(K15="PUNTOS",LOOKUP(2,1/($K$3:K15="ATAQUE"),$AM$3:AM15),IF(+COUNTIF(Nacsport!GI16:'Nacsport'!GQ16,"*")&gt;0,+COUNTIF(Nacsport!GI16:'Nacsport'!GQ16,"*"),""))</f>
        <v/>
      </c>
      <c r="AN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O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P15" t="str">
        <f>IF(K15="QUIEBRE",LOOKUP(2,1/($K$3:K15="ATAQUE"),$AK$3:AK15),IF(+COUNTIF(Nacsport!GI16:'Nacsport'!GQ16,"*")&gt;0,+COUNTIF(Nacsport!GI16:'Nacsport'!GQ16,"*"),""))</f>
        <v/>
      </c>
      <c r="AQ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R15" s="27"/>
    </row>
    <row r="16" spans="1:44" ht="15.75" hidden="1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21">
        <v>1</v>
      </c>
      <c r="E16" s="1" t="s">
        <v>1375</v>
      </c>
      <c r="F16" s="24">
        <f>CONVERT(LEFT(Nacsport!E17,2),"mn","hr")/24+CONVERT(MID(Nacsport!E17,4,2),"sec","hr")/24</f>
        <v>6.1689814814814819E-3</v>
      </c>
      <c r="G16" s="2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5">
        <f t="shared" si="3"/>
        <v>528</v>
      </c>
      <c r="I16" s="2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100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VELOCE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1" t="str">
        <f>+IF(OR(K16="ATTACCO",K16="DIFESA"),+CONCATENATE(Nacsport!FM17,Nacsport!FN16,Nacsport!FO17,Nacsport!FP17,Nacsport!FQ17,Nacsport!FR17,Nacsport!FS17,),"")</f>
        <v/>
      </c>
      <c r="AK16" s="1" t="str">
        <f>+IF(OR(K16="ATAQUE",K16="DEFENSA"),+CONCATENATE(Nacsport!FT17,Nacsport!FU17,Nacsport!FV17,Nacsport!FW17,Nacsport!FX17,Nacsport!FY17,Nacsport!FZ17,),"")</f>
        <v/>
      </c>
      <c r="AL16" s="1" t="str">
        <f>+CONCATENATE(Nacsport!GA17,Nacsport!GB17,Nacsport!GC17,Nacsport!GD17,Nacsport!GE17,Nacsport!GF17,Nacsport!GG17,Nacsport!GH17,)</f>
        <v/>
      </c>
      <c r="AM16" s="1" t="str">
        <f>IF(K16="PUNTOS",LOOKUP(2,1/($K$3:K16="ATAQUE"),$AM$3:AM16),IF(+COUNTIF(Nacsport!GI17:'Nacsport'!GQ17,"*")&gt;0,+COUNTIF(Nacsport!GI17:'Nacsport'!GQ17,"*"),""))</f>
        <v/>
      </c>
      <c r="AN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O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P16" t="str">
        <f>IF(K16="QUIEBRE",LOOKUP(2,1/($K$3:K16="ATAQUE"),$AK$3:AK16),IF(+COUNTIF(Nacsport!GI17:'Nacsport'!GQ17,"*")&gt;0,+COUNTIF(Nacsport!GI17:'Nacsport'!GQ17,"*"),""))</f>
        <v/>
      </c>
      <c r="AQ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R16" s="27"/>
    </row>
    <row r="17" spans="1:44" ht="15.75" hidden="1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21">
        <v>1</v>
      </c>
      <c r="E17" s="1" t="s">
        <v>1375</v>
      </c>
      <c r="F17" s="24">
        <f>CONVERT(LEFT(Nacsport!E18,2),"mn","hr")/24+CONVERT(MID(Nacsport!E18,4,2),"sec","hr")/24</f>
        <v>6.2384259259259259E-3</v>
      </c>
      <c r="G17" s="2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25">
        <f t="shared" si="3"/>
        <v>534</v>
      </c>
      <c r="I17" s="25">
        <f t="shared" si="6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00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1" t="str">
        <f>+IF(OR(K17="ATTACCO",K17="DIFESA"),+CONCATENATE(Nacsport!FM18,Nacsport!FN17,Nacsport!FO18,Nacsport!FP18,Nacsport!FQ18,Nacsport!FR18,Nacsport!FS18,),"")</f>
        <v/>
      </c>
      <c r="AK17" s="1" t="str">
        <f>+IF(OR(K17="ATAQUE",K17="DEFENSA"),+CONCATENATE(Nacsport!FT18,Nacsport!FU18,Nacsport!FV18,Nacsport!FW18,Nacsport!FX18,Nacsport!FY18,Nacsport!FZ18,),"")</f>
        <v/>
      </c>
      <c r="AL17" s="1" t="str">
        <f>+CONCATENATE(Nacsport!GA18,Nacsport!GB18,Nacsport!GC18,Nacsport!GD18,Nacsport!GE18,Nacsport!GF18,Nacsport!GG18,Nacsport!GH18,)</f>
        <v/>
      </c>
      <c r="AM17" s="1" t="str">
        <f>IF(K17="PUNTOS",LOOKUP(2,1/($K$3:K17="ATAQUE"),$AM$3:AM17),IF(+COUNTIF(Nacsport!GI18:'Nacsport'!GQ18,"*")&gt;0,+COUNTIF(Nacsport!GI18:'Nacsport'!GQ18,"*"),""))</f>
        <v/>
      </c>
      <c r="AN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O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P17" t="str">
        <f>IF(K17="QUIEBRE",LOOKUP(2,1/($K$3:K17="ATAQUE"),$AK$3:AK17),IF(+COUNTIF(Nacsport!GI18:'Nacsport'!GQ18,"*")&gt;0,+COUNTIF(Nacsport!GI18:'Nacsport'!GQ18,"*"),""))</f>
        <v/>
      </c>
      <c r="AQ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R17" s="27"/>
    </row>
    <row r="18" spans="1:44" ht="15.75" hidden="1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21">
        <v>1</v>
      </c>
      <c r="E18" s="1" t="s">
        <v>1375</v>
      </c>
      <c r="F18" s="24">
        <f>CONVERT(LEFT(Nacsport!E19,2),"mn","hr")/24+CONVERT(MID(Nacsport!E19,4,2),"sec","hr")/24</f>
        <v>6.2731481481481475E-3</v>
      </c>
      <c r="G18" s="2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5">
        <f t="shared" si="3"/>
        <v>537</v>
      </c>
      <c r="I18" s="2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00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LENTO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1" t="str">
        <f>+IF(OR(K18="ATTACCO",K18="DIFESA"),+CONCATENATE(Nacsport!FM19,Nacsport!FN18,Nacsport!FO19,Nacsport!FP19,Nacsport!FQ19,Nacsport!FR19,Nacsport!FS19,),"")</f>
        <v/>
      </c>
      <c r="AK18" s="1" t="str">
        <f>+IF(OR(K18="ATAQUE",K18="DEFENSA"),+CONCATENATE(Nacsport!FT19,Nacsport!FU19,Nacsport!FV19,Nacsport!FW19,Nacsport!FX19,Nacsport!FY19,Nacsport!FZ19,),"")</f>
        <v/>
      </c>
      <c r="AL18" s="1" t="str">
        <f>+CONCATENATE(Nacsport!GA19,Nacsport!GB19,Nacsport!GC19,Nacsport!GD19,Nacsport!GE19,Nacsport!GF19,Nacsport!GG19,Nacsport!GH19,)</f>
        <v/>
      </c>
      <c r="AM18" s="1" t="str">
        <f>IF(K18="PUNTOS",LOOKUP(2,1/($K$3:K18="ATAQUE"),$AM$3:AM18),IF(+COUNTIF(Nacsport!GI19:'Nacsport'!GQ19,"*")&gt;0,+COUNTIF(Nacsport!GI19:'Nacsport'!GQ19,"*"),""))</f>
        <v/>
      </c>
      <c r="AN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O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P18" t="str">
        <f>IF(K18="QUIEBRE",LOOKUP(2,1/($K$3:K18="ATAQUE"),$AK$3:AK18),IF(+COUNTIF(Nacsport!GI19:'Nacsport'!GQ19,"*")&gt;0,+COUNTIF(Nacsport!GI19:'Nacsport'!GQ19,"*"),""))</f>
        <v/>
      </c>
      <c r="AQ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R18" s="27"/>
    </row>
    <row r="19" spans="1:44" ht="15.75" hidden="1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21">
        <v>1</v>
      </c>
      <c r="E19" s="1" t="s">
        <v>1375</v>
      </c>
      <c r="F19" s="24">
        <f>CONVERT(LEFT(Nacsport!E20,2),"mn","hr")/24+CONVERT(MID(Nacsport!E20,4,2),"sec","hr")/24</f>
        <v>6.3078703703703699E-3</v>
      </c>
      <c r="G19" s="2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25">
        <f t="shared" si="3"/>
        <v>540</v>
      </c>
      <c r="I19" s="25">
        <f t="shared" si="6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00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1" t="str">
        <f>+IF(OR(K19="ATTACCO",K19="DIFESA"),+CONCATENATE(Nacsport!FM20,Nacsport!FN19,Nacsport!FO20,Nacsport!FP20,Nacsport!FQ20,Nacsport!FR20,Nacsport!FS20,),"")</f>
        <v/>
      </c>
      <c r="AK19" s="1" t="str">
        <f>+IF(OR(K19="ATAQUE",K19="DEFENSA"),+CONCATENATE(Nacsport!FT20,Nacsport!FU20,Nacsport!FV20,Nacsport!FW20,Nacsport!FX20,Nacsport!FY20,Nacsport!FZ20,),"")</f>
        <v/>
      </c>
      <c r="AL19" s="1" t="str">
        <f>+CONCATENATE(Nacsport!GA20,Nacsport!GB20,Nacsport!GC20,Nacsport!GD20,Nacsport!GE20,Nacsport!GF20,Nacsport!GG20,Nacsport!GH20,)</f>
        <v/>
      </c>
      <c r="AM19" s="1" t="str">
        <f>IF(K19="PUNTOS",LOOKUP(2,1/($K$3:K19="ATAQUE"),$AM$3:AM19),IF(+COUNTIF(Nacsport!GI20:'Nacsport'!GQ20,"*")&gt;0,+COUNTIF(Nacsport!GI20:'Nacsport'!GQ20,"*"),""))</f>
        <v/>
      </c>
      <c r="AN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O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P19" t="str">
        <f>IF(K19="QUIEBRE",LOOKUP(2,1/($K$3:K19="ATAQUE"),$AK$3:AK19),IF(+COUNTIF(Nacsport!GI20:'Nacsport'!GQ20,"*")&gt;0,+COUNTIF(Nacsport!GI20:'Nacsport'!GQ20,"*"),""))</f>
        <v/>
      </c>
      <c r="AQ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R19" s="27"/>
    </row>
    <row r="20" spans="1:44" ht="15.75" hidden="1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21">
        <v>1</v>
      </c>
      <c r="E20" s="1" t="s">
        <v>1375</v>
      </c>
      <c r="F20" s="24">
        <f>CONVERT(LEFT(Nacsport!E21,2),"mn","hr")/24+CONVERT(MID(Nacsport!E21,4,2),"sec","hr")/24</f>
        <v>6.3310185185185179E-3</v>
      </c>
      <c r="G20" s="2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5">
        <f t="shared" si="3"/>
        <v>542</v>
      </c>
      <c r="I20" s="2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100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LENTO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1" t="str">
        <f>+IF(OR(K20="ATTACCO",K20="DIFESA"),+CONCATENATE(Nacsport!FM21,Nacsport!FN20,Nacsport!FO21,Nacsport!FP21,Nacsport!FQ21,Nacsport!FR21,Nacsport!FS21,),"")</f>
        <v/>
      </c>
      <c r="AK20" s="1" t="str">
        <f>+IF(OR(K20="ATAQUE",K20="DEFENSA"),+CONCATENATE(Nacsport!FT21,Nacsport!FU21,Nacsport!FV21,Nacsport!FW21,Nacsport!FX21,Nacsport!FY21,Nacsport!FZ21,),"")</f>
        <v/>
      </c>
      <c r="AL20" s="1" t="str">
        <f>+CONCATENATE(Nacsport!GA21,Nacsport!GB21,Nacsport!GC21,Nacsport!GD21,Nacsport!GE21,Nacsport!GF21,Nacsport!GG21,Nacsport!GH21,)</f>
        <v/>
      </c>
      <c r="AM20" s="1" t="str">
        <f>IF(K20="PUNTOS",LOOKUP(2,1/($K$3:K20="ATAQUE"),$AM$3:AM20),IF(+COUNTIF(Nacsport!GI21:'Nacsport'!GQ21,"*")&gt;0,+COUNTIF(Nacsport!GI21:'Nacsport'!GQ21,"*"),""))</f>
        <v/>
      </c>
      <c r="AN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O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P20" t="str">
        <f>IF(K20="QUIEBRE",LOOKUP(2,1/($K$3:K20="ATAQUE"),$AK$3:AK20),IF(+COUNTIF(Nacsport!GI21:'Nacsport'!GQ21,"*")&gt;0,+COUNTIF(Nacsport!GI21:'Nacsport'!GQ21,"*"),""))</f>
        <v/>
      </c>
      <c r="AQ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R20" s="27"/>
    </row>
    <row r="21" spans="1:44" ht="15.75" hidden="1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21">
        <v>1</v>
      </c>
      <c r="E21" s="1" t="s">
        <v>1375</v>
      </c>
      <c r="F21" s="24">
        <f>CONVERT(LEFT(Nacsport!E22,2),"mn","hr")/24+CONVERT(MID(Nacsport!E22,4,2),"sec","hr")/24</f>
        <v>6.3310185185185179E-3</v>
      </c>
      <c r="G21" s="25">
        <v>8</v>
      </c>
      <c r="H21" s="25">
        <f t="shared" si="3"/>
        <v>542</v>
      </c>
      <c r="I21" s="25">
        <f t="shared" si="6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100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ATTACCO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1" t="str">
        <f>+IF(OR(K21="ATTACCO",K21="DIFESA"),+CONCATENATE(Nacsport!FM22,Nacsport!FN21,Nacsport!FO22,Nacsport!FP22,Nacsport!FQ22,Nacsport!FR22,Nacsport!FS22,),"")</f>
        <v/>
      </c>
      <c r="AK21" s="1" t="str">
        <f>+IF(OR(K21="ATAQUE",K21="DEFENSA"),+CONCATENATE(Nacsport!FT22,Nacsport!FU22,Nacsport!FV22,Nacsport!FW22,Nacsport!FX22,Nacsport!FY22,Nacsport!FZ22,),"")</f>
        <v/>
      </c>
      <c r="AL21" s="1" t="str">
        <f>+CONCATENATE(Nacsport!GA22,Nacsport!GB22,Nacsport!GC22,Nacsport!GD22,Nacsport!GE22,Nacsport!GF22,Nacsport!GG22,Nacsport!GH22,)</f>
        <v/>
      </c>
      <c r="AM21" s="1" t="str">
        <f>IF(K21="PUNTOS",LOOKUP(2,1/($K$3:K21="ATAQUE"),$AM$3:AM21),IF(+COUNTIF(Nacsport!GI22:'Nacsport'!GQ22,"*")&gt;0,+COUNTIF(Nacsport!GI22:'Nacsport'!GQ22,"*"),""))</f>
        <v/>
      </c>
      <c r="AN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O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P21" t="str">
        <f>IF(K21="QUIEBRE",LOOKUP(2,1/($K$3:K21="ATAQUE"),$AK$3:AK21),IF(+COUNTIF(Nacsport!GI22:'Nacsport'!GQ22,"*")&gt;0,+COUNTIF(Nacsport!GI22:'Nacsport'!GQ22,"*"),""))</f>
        <v/>
      </c>
      <c r="AQ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R21" s="27"/>
    </row>
    <row r="22" spans="1:44" ht="15.75" hidden="1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21">
        <v>1</v>
      </c>
      <c r="E22" s="1" t="s">
        <v>1375</v>
      </c>
      <c r="F22" s="24">
        <f>CONVERT(LEFT(Nacsport!E23,2),"mn","hr")/24+CONVERT(MID(Nacsport!E23,4,2),"sec","hr")/24</f>
        <v>6.3425925925925924E-3</v>
      </c>
      <c r="G22" s="2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5">
        <f t="shared" si="3"/>
        <v>543</v>
      </c>
      <c r="I22" s="25">
        <f t="shared" si="6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00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1" t="str">
        <f>+IF(OR(K22="ATTACCO",K22="DIFESA"),+CONCATENATE(Nacsport!FM23,Nacsport!FN22,Nacsport!FO23,Nacsport!FP23,Nacsport!FQ23,Nacsport!FR23,Nacsport!FS23,),"")</f>
        <v/>
      </c>
      <c r="AK22" s="1" t="str">
        <f>+IF(OR(K22="ATAQUE",K22="DEFENSA"),+CONCATENATE(Nacsport!FT23,Nacsport!FU23,Nacsport!FV23,Nacsport!FW23,Nacsport!FX23,Nacsport!FY23,Nacsport!FZ23,),"")</f>
        <v/>
      </c>
      <c r="AL22" s="1" t="str">
        <f>+CONCATENATE(Nacsport!GA23,Nacsport!GB23,Nacsport!GC23,Nacsport!GD23,Nacsport!GE23,Nacsport!GF23,Nacsport!GG23,Nacsport!GH23,)</f>
        <v/>
      </c>
      <c r="AM22" s="1" t="str">
        <f>IF(K22="PUNTOS",LOOKUP(2,1/($K$3:K22="ATAQUE"),$AM$3:AM22),IF(+COUNTIF(Nacsport!GI23:'Nacsport'!GQ23,"*")&gt;0,+COUNTIF(Nacsport!GI23:'Nacsport'!GQ23,"*"),""))</f>
        <v/>
      </c>
      <c r="AN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O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P22" t="str">
        <f>IF(K22="QUIEBRE",LOOKUP(2,1/($K$3:K22="ATAQUE"),$AK$3:AK22),IF(+COUNTIF(Nacsport!GI23:'Nacsport'!GQ23,"*")&gt;0,+COUNTIF(Nacsport!GI23:'Nacsport'!GQ23,"*"),""))</f>
        <v/>
      </c>
      <c r="AQ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R22" s="27"/>
    </row>
    <row r="23" spans="1:44" ht="15.75" hidden="1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21">
        <v>1</v>
      </c>
      <c r="E23" s="1" t="s">
        <v>1375</v>
      </c>
      <c r="F23" s="24">
        <f>CONVERT(LEFT(Nacsport!E24,2),"mn","hr")/24+CONVERT(MID(Nacsport!E24,4,2),"sec","hr")/24</f>
        <v>7.1874999999999994E-3</v>
      </c>
      <c r="G23" s="2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5">
        <f t="shared" si="3"/>
        <v>615.99999999999989</v>
      </c>
      <c r="I23" s="25">
        <f t="shared" si="6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00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1" t="str">
        <f>+IF(OR(K23="ATTACCO",K23="DIFESA"),+CONCATENATE(Nacsport!FM24,Nacsport!FN23,Nacsport!FO24,Nacsport!FP24,Nacsport!FQ24,Nacsport!FR24,Nacsport!FS24,),"")</f>
        <v/>
      </c>
      <c r="AK23" s="1" t="str">
        <f>+IF(OR(K23="ATAQUE",K23="DEFENSA"),+CONCATENATE(Nacsport!FT24,Nacsport!FU24,Nacsport!FV24,Nacsport!FW24,Nacsport!FX24,Nacsport!FY24,Nacsport!FZ24,),"")</f>
        <v/>
      </c>
      <c r="AL23" s="1" t="str">
        <f>+CONCATENATE(Nacsport!GA24,Nacsport!GB24,Nacsport!GC24,Nacsport!GD24,Nacsport!GE24,Nacsport!GF24,Nacsport!GG24,Nacsport!GH24,)</f>
        <v/>
      </c>
      <c r="AM23" s="1" t="str">
        <f>IF(K23="PUNTOS",LOOKUP(2,1/($K$3:K23="ATAQUE"),$AM$3:AM23),IF(+COUNTIF(Nacsport!GI24:'Nacsport'!GQ24,"*")&gt;0,+COUNTIF(Nacsport!GI24:'Nacsport'!GQ24,"*"),""))</f>
        <v/>
      </c>
      <c r="AN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O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P23" t="str">
        <f>IF(K23="QUIEBRE",LOOKUP(2,1/($K$3:K23="ATAQUE"),$AK$3:AK23),IF(+COUNTIF(Nacsport!GI24:'Nacsport'!GQ24,"*")&gt;0,+COUNTIF(Nacsport!GI24:'Nacsport'!GQ24,"*"),""))</f>
        <v/>
      </c>
      <c r="AQ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R23" s="27"/>
    </row>
    <row r="24" spans="1:44" ht="15.75" hidden="1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21">
        <v>1</v>
      </c>
      <c r="E24" s="1" t="s">
        <v>1375</v>
      </c>
      <c r="F24" s="24">
        <f>CONVERT(LEFT(Nacsport!E25,2),"mn","hr")/24+CONVERT(MID(Nacsport!E25,4,2),"sec","hr")/24</f>
        <v>7.1874999999999994E-3</v>
      </c>
      <c r="G24" s="2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5">
        <f t="shared" si="3"/>
        <v>615.99999999999989</v>
      </c>
      <c r="I24" s="25">
        <f t="shared" si="6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100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1" t="str">
        <f>+IF(OR(K24="ATTACCO",K24="DIFESA"),+CONCATENATE(Nacsport!FM25,Nacsport!FN24,Nacsport!FO25,Nacsport!FP25,Nacsport!FQ25,Nacsport!FR25,Nacsport!FS25,),"")</f>
        <v/>
      </c>
      <c r="AK24" s="1" t="str">
        <f>+IF(OR(K24="ATAQUE",K24="DEFENSA"),+CONCATENATE(Nacsport!FT25,Nacsport!FU25,Nacsport!FV25,Nacsport!FW25,Nacsport!FX25,Nacsport!FY25,Nacsport!FZ25,),"")</f>
        <v/>
      </c>
      <c r="AL24" s="1" t="str">
        <f>+CONCATENATE(Nacsport!GA25,Nacsport!GB25,Nacsport!GC25,Nacsport!GD25,Nacsport!GE25,Nacsport!GF25,Nacsport!GG25,Nacsport!GH25,)</f>
        <v/>
      </c>
      <c r="AM24" s="1" t="str">
        <f>IF(K24="PUNTOS",LOOKUP(2,1/($K$3:K24="ATAQUE"),$AM$3:AM24),IF(+COUNTIF(Nacsport!GI25:'Nacsport'!GQ25,"*")&gt;0,+COUNTIF(Nacsport!GI25:'Nacsport'!GQ25,"*"),""))</f>
        <v/>
      </c>
      <c r="AN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O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P24" t="str">
        <f>IF(K24="QUIEBRE",LOOKUP(2,1/($K$3:K24="ATAQUE"),$AK$3:AK24),IF(+COUNTIF(Nacsport!GI25:'Nacsport'!GQ25,"*")&gt;0,+COUNTIF(Nacsport!GI25:'Nacsport'!GQ25,"*"),""))</f>
        <v/>
      </c>
      <c r="AQ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R24" s="27"/>
    </row>
    <row r="25" spans="1:44" ht="15.75" hidden="1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21">
        <v>1</v>
      </c>
      <c r="E25" s="1" t="s">
        <v>1375</v>
      </c>
      <c r="F25" s="24">
        <f>CONVERT(LEFT(Nacsport!E26,2),"mn","hr")/24+CONVERT(MID(Nacsport!E26,4,2),"sec","hr")/24</f>
        <v>7.3032407407407404E-3</v>
      </c>
      <c r="G25" s="2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5">
        <f t="shared" si="3"/>
        <v>626</v>
      </c>
      <c r="I25" s="25">
        <f t="shared" si="6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100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RUBATA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1" t="str">
        <f>+IF(OR(K25="ATTACCO",K25="DIFESA"),+CONCATENATE(Nacsport!FM26,Nacsport!FN25,Nacsport!FO26,Nacsport!FP26,Nacsport!FQ26,Nacsport!FR26,Nacsport!FS26,),"")</f>
        <v/>
      </c>
      <c r="AK25" s="1" t="str">
        <f>+IF(OR(K25="ATAQUE",K25="DEFENSA"),+CONCATENATE(Nacsport!FT26,Nacsport!FU26,Nacsport!FV26,Nacsport!FW26,Nacsport!FX26,Nacsport!FY26,Nacsport!FZ26,),"")</f>
        <v/>
      </c>
      <c r="AL25" s="1" t="str">
        <f>+CONCATENATE(Nacsport!GA26,Nacsport!GB26,Nacsport!GC26,Nacsport!GD26,Nacsport!GE26,Nacsport!GF26,Nacsport!GG26,Nacsport!GH26,)</f>
        <v/>
      </c>
      <c r="AM25" s="1" t="str">
        <f>IF(K25="PUNTOS",LOOKUP(2,1/($K$3:K25="ATAQUE"),$AM$3:AM25),IF(+COUNTIF(Nacsport!GI26:'Nacsport'!GQ26,"*")&gt;0,+COUNTIF(Nacsport!GI26:'Nacsport'!GQ26,"*"),""))</f>
        <v/>
      </c>
      <c r="AN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O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P25" t="str">
        <f>IF(K25="QUIEBRE",LOOKUP(2,1/($K$3:K25="ATAQUE"),$AK$3:AK25),IF(+COUNTIF(Nacsport!GI26:'Nacsport'!GQ26,"*")&gt;0,+COUNTIF(Nacsport!GI26:'Nacsport'!GQ26,"*"),""))</f>
        <v/>
      </c>
      <c r="AQ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R25" s="27"/>
    </row>
    <row r="26" spans="1:44" ht="15.75" hidden="1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21">
        <v>1</v>
      </c>
      <c r="E26" s="1" t="s">
        <v>1375</v>
      </c>
      <c r="F26" s="24">
        <f>CONVERT(LEFT(Nacsport!E27,2),"mn","hr")/24+CONVERT(MID(Nacsport!E27,4,2),"sec","hr")/24</f>
        <v>7.3032407407407404E-3</v>
      </c>
      <c r="G26" s="2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5">
        <f t="shared" si="3"/>
        <v>626</v>
      </c>
      <c r="I26" s="25">
        <f t="shared" si="6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00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1" t="str">
        <f>+IF(OR(K26="ATTACCO",K26="DIFESA"),+CONCATENATE(Nacsport!FM27,Nacsport!FN26,Nacsport!FO27,Nacsport!FP27,Nacsport!FQ27,Nacsport!FR27,Nacsport!FS27,),"")</f>
        <v/>
      </c>
      <c r="AK26" s="1" t="str">
        <f>+IF(OR(K26="ATAQUE",K26="DEFENSA"),+CONCATENATE(Nacsport!FT27,Nacsport!FU27,Nacsport!FV27,Nacsport!FW27,Nacsport!FX27,Nacsport!FY27,Nacsport!FZ27,),"")</f>
        <v/>
      </c>
      <c r="AL26" s="1" t="str">
        <f>+CONCATENATE(Nacsport!GA27,Nacsport!GB27,Nacsport!GC27,Nacsport!GD27,Nacsport!GE27,Nacsport!GF27,Nacsport!GG27,Nacsport!GH27,)</f>
        <v/>
      </c>
      <c r="AM26" s="1" t="str">
        <f>IF(K26="PUNTOS",LOOKUP(2,1/($K$3:K26="ATAQUE"),$AM$3:AM26),IF(+COUNTIF(Nacsport!GI27:'Nacsport'!GQ27,"*")&gt;0,+COUNTIF(Nacsport!GI27:'Nacsport'!GQ27,"*"),""))</f>
        <v/>
      </c>
      <c r="AN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O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P26" t="str">
        <f>IF(K26="QUIEBRE",LOOKUP(2,1/($K$3:K26="ATAQUE"),$AK$3:AK26),IF(+COUNTIF(Nacsport!GI27:'Nacsport'!GQ27,"*")&gt;0,+COUNTIF(Nacsport!GI27:'Nacsport'!GQ27,"*"),""))</f>
        <v/>
      </c>
      <c r="AQ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R26" s="27"/>
    </row>
    <row r="27" spans="1:44" ht="15.75" hidden="1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21">
        <v>1</v>
      </c>
      <c r="E27" s="1" t="s">
        <v>1375</v>
      </c>
      <c r="F27" s="24">
        <f>CONVERT(LEFT(Nacsport!E28,2),"mn","hr")/24+CONVERT(MID(Nacsport!E28,4,2),"sec","hr")/24</f>
        <v>7.3148148148148148E-3</v>
      </c>
      <c r="G27" s="2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5">
        <f t="shared" si="3"/>
        <v>627</v>
      </c>
      <c r="I27" s="25">
        <f t="shared" si="6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00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PERSA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1" t="str">
        <f>+IF(OR(K27="ATTACCO",K27="DIFESA"),+CONCATENATE(Nacsport!FM28,Nacsport!FN27,Nacsport!FO28,Nacsport!FP28,Nacsport!FQ28,Nacsport!FR28,Nacsport!FS28,),"")</f>
        <v/>
      </c>
      <c r="AK27" s="1" t="str">
        <f>+IF(OR(K27="ATAQUE",K27="DEFENSA"),+CONCATENATE(Nacsport!FT28,Nacsport!FU28,Nacsport!FV28,Nacsport!FW28,Nacsport!FX28,Nacsport!FY28,Nacsport!FZ28,),"")</f>
        <v/>
      </c>
      <c r="AL27" s="1" t="str">
        <f>+CONCATENATE(Nacsport!GA28,Nacsport!GB28,Nacsport!GC28,Nacsport!GD28,Nacsport!GE28,Nacsport!GF28,Nacsport!GG28,Nacsport!GH28,)</f>
        <v/>
      </c>
      <c r="AM27" s="1" t="str">
        <f>IF(K27="PUNTOS",LOOKUP(2,1/($K$3:K27="ATAQUE"),$AM$3:AM27),IF(+COUNTIF(Nacsport!GI28:'Nacsport'!GQ28,"*")&gt;0,+COUNTIF(Nacsport!GI28:'Nacsport'!GQ28,"*"),""))</f>
        <v/>
      </c>
      <c r="AN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O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P27" t="str">
        <f>IF(K27="QUIEBRE",LOOKUP(2,1/($K$3:K27="ATAQUE"),$AK$3:AK27),IF(+COUNTIF(Nacsport!GI28:'Nacsport'!GQ28,"*")&gt;0,+COUNTIF(Nacsport!GI28:'Nacsport'!GQ28,"*"),""))</f>
        <v/>
      </c>
      <c r="AQ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R27" s="27"/>
    </row>
    <row r="28" spans="1:44" ht="15.75" hidden="1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21">
        <v>1</v>
      </c>
      <c r="E28" s="1" t="s">
        <v>1375</v>
      </c>
      <c r="F28" s="24">
        <f>CONVERT(LEFT(Nacsport!E29,2),"mn","hr")/24+CONVERT(MID(Nacsport!E29,4,2),"sec","hr")/24</f>
        <v>7.3611111111111108E-3</v>
      </c>
      <c r="G28" s="2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5">
        <f t="shared" si="3"/>
        <v>631</v>
      </c>
      <c r="I28" s="2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100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LENTO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1" t="str">
        <f>+IF(OR(K28="ATTACCO",K28="DIFESA"),+CONCATENATE(Nacsport!FM29,Nacsport!FN28,Nacsport!FO29,Nacsport!FP29,Nacsport!FQ29,Nacsport!FR29,Nacsport!FS29,),"")</f>
        <v/>
      </c>
      <c r="AK28" s="1" t="str">
        <f>+IF(OR(K28="ATAQUE",K28="DEFENSA"),+CONCATENATE(Nacsport!FT29,Nacsport!FU29,Nacsport!FV29,Nacsport!FW29,Nacsport!FX29,Nacsport!FY29,Nacsport!FZ29,),"")</f>
        <v/>
      </c>
      <c r="AL28" s="1" t="str">
        <f>+CONCATENATE(Nacsport!GA29,Nacsport!GB29,Nacsport!GC29,Nacsport!GD29,Nacsport!GE29,Nacsport!GF29,Nacsport!GG29,Nacsport!GH29,)</f>
        <v/>
      </c>
      <c r="AM28" s="1" t="str">
        <f>IF(K28="PUNTOS",LOOKUP(2,1/($K$3:K28="ATAQUE"),$AM$3:AM28),IF(+COUNTIF(Nacsport!GI29:'Nacsport'!GQ29,"*")&gt;0,+COUNTIF(Nacsport!GI29:'Nacsport'!GQ29,"*"),""))</f>
        <v/>
      </c>
      <c r="AN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O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P28" t="str">
        <f>IF(K28="QUIEBRE",LOOKUP(2,1/($K$3:K28="ATAQUE"),$AK$3:AK28),IF(+COUNTIF(Nacsport!GI29:'Nacsport'!GQ29,"*")&gt;0,+COUNTIF(Nacsport!GI29:'Nacsport'!GQ29,"*"),""))</f>
        <v/>
      </c>
      <c r="AQ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R28" s="27"/>
    </row>
    <row r="29" spans="1:44" ht="15.75" hidden="1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21">
        <v>1</v>
      </c>
      <c r="E29" s="1" t="s">
        <v>1375</v>
      </c>
      <c r="F29" s="24">
        <f>CONVERT(LEFT(Nacsport!E30,2),"mn","hr")/24+CONVERT(MID(Nacsport!E30,4,2),"sec","hr")/24</f>
        <v>7.4074074074074068E-3</v>
      </c>
      <c r="G29" s="2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25">
        <f t="shared" si="3"/>
        <v>635</v>
      </c>
      <c r="I29" s="25">
        <f t="shared" si="6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00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1" t="str">
        <f>+IF(OR(K29="ATTACCO",K29="DIFESA"),+CONCATENATE(Nacsport!FM30,Nacsport!FN29,Nacsport!FO30,Nacsport!FP30,Nacsport!FQ30,Nacsport!FR30,Nacsport!FS30,),"")</f>
        <v/>
      </c>
      <c r="AK29" s="1" t="str">
        <f>+IF(OR(K29="ATAQUE",K29="DEFENSA"),+CONCATENATE(Nacsport!FT30,Nacsport!FU30,Nacsport!FV30,Nacsport!FW30,Nacsport!FX30,Nacsport!FY30,Nacsport!FZ30,),"")</f>
        <v/>
      </c>
      <c r="AL29" s="1" t="str">
        <f>+CONCATENATE(Nacsport!GA30,Nacsport!GB30,Nacsport!GC30,Nacsport!GD30,Nacsport!GE30,Nacsport!GF30,Nacsport!GG30,Nacsport!GH30,)</f>
        <v/>
      </c>
      <c r="AM29" s="1" t="str">
        <f>IF(K29="PUNTOS",LOOKUP(2,1/($K$3:K29="ATAQUE"),$AM$3:AM29),IF(+COUNTIF(Nacsport!GI30:'Nacsport'!GQ30,"*")&gt;0,+COUNTIF(Nacsport!GI30:'Nacsport'!GQ30,"*"),""))</f>
        <v/>
      </c>
      <c r="AN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O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P29" t="str">
        <f>IF(K29="QUIEBRE",LOOKUP(2,1/($K$3:K29="ATAQUE"),$AK$3:AK29),IF(+COUNTIF(Nacsport!GI30:'Nacsport'!GQ30,"*")&gt;0,+COUNTIF(Nacsport!GI30:'Nacsport'!GQ30,"*"),""))</f>
        <v/>
      </c>
      <c r="AQ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R29" s="27"/>
    </row>
    <row r="30" spans="1:44" ht="15.75" hidden="1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21">
        <v>1</v>
      </c>
      <c r="E30" s="1" t="s">
        <v>1375</v>
      </c>
      <c r="F30" s="24">
        <f>CONVERT(LEFT(Nacsport!E31,2),"mn","hr")/24+CONVERT(MID(Nacsport!E31,4,2),"sec","hr")/24</f>
        <v>7.4305555555555548E-3</v>
      </c>
      <c r="G30" s="2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5">
        <f t="shared" si="3"/>
        <v>636.99999999999989</v>
      </c>
      <c r="I30" s="2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100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LENTO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1" t="str">
        <f>+IF(OR(K30="ATTACCO",K30="DIFESA"),+CONCATENATE(Nacsport!FM31,Nacsport!FN30,Nacsport!FO31,Nacsport!FP31,Nacsport!FQ31,Nacsport!FR31,Nacsport!FS31,),"")</f>
        <v/>
      </c>
      <c r="AK30" s="1" t="str">
        <f>+IF(OR(K30="ATAQUE",K30="DEFENSA"),+CONCATENATE(Nacsport!FT31,Nacsport!FU31,Nacsport!FV31,Nacsport!FW31,Nacsport!FX31,Nacsport!FY31,Nacsport!FZ31,),"")</f>
        <v/>
      </c>
      <c r="AL30" s="1" t="str">
        <f>+CONCATENATE(Nacsport!GA31,Nacsport!GB31,Nacsport!GC31,Nacsport!GD31,Nacsport!GE31,Nacsport!GF31,Nacsport!GG31,Nacsport!GH31,)</f>
        <v/>
      </c>
      <c r="AM30" s="1" t="str">
        <f>IF(K30="PUNTOS",LOOKUP(2,1/($K$3:K30="ATAQUE"),$AM$3:AM30),IF(+COUNTIF(Nacsport!GI31:'Nacsport'!GQ31,"*")&gt;0,+COUNTIF(Nacsport!GI31:'Nacsport'!GQ31,"*"),""))</f>
        <v/>
      </c>
      <c r="AN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O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P30" t="str">
        <f>IF(K30="QUIEBRE",LOOKUP(2,1/($K$3:K30="ATAQUE"),$AK$3:AK30),IF(+COUNTIF(Nacsport!GI31:'Nacsport'!GQ31,"*")&gt;0,+COUNTIF(Nacsport!GI31:'Nacsport'!GQ31,"*"),""))</f>
        <v/>
      </c>
      <c r="AQ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R30" s="27"/>
    </row>
    <row r="31" spans="1:44" ht="15.75" hidden="1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21">
        <v>1</v>
      </c>
      <c r="E31" s="1" t="s">
        <v>1375</v>
      </c>
      <c r="F31" s="24">
        <f>CONVERT(LEFT(Nacsport!E32,2),"mn","hr")/24+CONVERT(MID(Nacsport!E32,4,2),"sec","hr")/24</f>
        <v>7.4999999999999997E-3</v>
      </c>
      <c r="G31" s="2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25">
        <f t="shared" si="3"/>
        <v>643</v>
      </c>
      <c r="I31" s="25">
        <f t="shared" si="6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00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1" t="str">
        <f>+IF(OR(K31="ATTACCO",K31="DIFESA"),+CONCATENATE(Nacsport!FM32,Nacsport!FN31,Nacsport!FO32,Nacsport!FP32,Nacsport!FQ32,Nacsport!FR32,Nacsport!FS32,),"")</f>
        <v/>
      </c>
      <c r="AK31" s="1" t="str">
        <f>+IF(OR(K31="ATAQUE",K31="DEFENSA"),+CONCATENATE(Nacsport!FT32,Nacsport!FU32,Nacsport!FV32,Nacsport!FW32,Nacsport!FX32,Nacsport!FY32,Nacsport!FZ32,),"")</f>
        <v/>
      </c>
      <c r="AL31" s="1" t="str">
        <f>+CONCATENATE(Nacsport!GA32,Nacsport!GB32,Nacsport!GC32,Nacsport!GD32,Nacsport!GE32,Nacsport!GF32,Nacsport!GG32,Nacsport!GH32,)</f>
        <v/>
      </c>
      <c r="AM31" s="1" t="str">
        <f>IF(K31="PUNTOS",LOOKUP(2,1/($K$3:K31="ATAQUE"),$AM$3:AM31),IF(+COUNTIF(Nacsport!GI32:'Nacsport'!GQ32,"*")&gt;0,+COUNTIF(Nacsport!GI32:'Nacsport'!GQ32,"*"),""))</f>
        <v/>
      </c>
      <c r="AN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O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P31" t="str">
        <f>IF(K31="QUIEBRE",LOOKUP(2,1/($K$3:K31="ATAQUE"),$AK$3:AK31),IF(+COUNTIF(Nacsport!GI32:'Nacsport'!GQ32,"*")&gt;0,+COUNTIF(Nacsport!GI32:'Nacsport'!GQ32,"*"),""))</f>
        <v/>
      </c>
      <c r="AQ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R31" s="27"/>
    </row>
    <row r="32" spans="1:44" ht="15.75" hidden="1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21">
        <v>1</v>
      </c>
      <c r="E32" s="1" t="s">
        <v>1375</v>
      </c>
      <c r="F32" s="24">
        <f>CONVERT(LEFT(Nacsport!E33,2),"mn","hr")/24+CONVERT(MID(Nacsport!E33,4,2),"sec","hr")/24</f>
        <v>7.5347222222222222E-3</v>
      </c>
      <c r="G32" s="2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5">
        <f t="shared" si="3"/>
        <v>646</v>
      </c>
      <c r="I32" s="2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100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VELOCE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1" t="str">
        <f>+IF(OR(K32="ATTACCO",K32="DIFESA"),+CONCATENATE(Nacsport!FM33,Nacsport!FN32,Nacsport!FO33,Nacsport!FP33,Nacsport!FQ33,Nacsport!FR33,Nacsport!FS33,),"")</f>
        <v/>
      </c>
      <c r="AK32" s="1" t="str">
        <f>+IF(OR(K32="ATAQUE",K32="DEFENSA"),+CONCATENATE(Nacsport!FT33,Nacsport!FU33,Nacsport!FV33,Nacsport!FW33,Nacsport!FX33,Nacsport!FY33,Nacsport!FZ33,),"")</f>
        <v/>
      </c>
      <c r="AL32" s="1" t="str">
        <f>+CONCATENATE(Nacsport!GA33,Nacsport!GB33,Nacsport!GC33,Nacsport!GD33,Nacsport!GE33,Nacsport!GF33,Nacsport!GG33,Nacsport!GH33,)</f>
        <v/>
      </c>
      <c r="AM32" s="1" t="str">
        <f>IF(K32="PUNTOS",LOOKUP(2,1/($K$3:K32="ATAQUE"),$AM$3:AM32),IF(+COUNTIF(Nacsport!GI33:'Nacsport'!GQ33,"*")&gt;0,+COUNTIF(Nacsport!GI33:'Nacsport'!GQ33,"*"),""))</f>
        <v/>
      </c>
      <c r="AN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O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P32" t="str">
        <f>IF(K32="QUIEBRE",LOOKUP(2,1/($K$3:K32="ATAQUE"),$AK$3:AK32),IF(+COUNTIF(Nacsport!GI33:'Nacsport'!GQ33,"*")&gt;0,+COUNTIF(Nacsport!GI33:'Nacsport'!GQ33,"*"),""))</f>
        <v/>
      </c>
      <c r="AQ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R32" s="27"/>
    </row>
    <row r="33" spans="1:44" ht="15.75" hidden="1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21">
        <v>1</v>
      </c>
      <c r="E33" s="1" t="s">
        <v>1375</v>
      </c>
      <c r="F33" s="24">
        <f>CONVERT(LEFT(Nacsport!E34,2),"mn","hr")/24+CONVERT(MID(Nacsport!E34,4,2),"sec","hr")/24</f>
        <v>7.5462962962962957E-3</v>
      </c>
      <c r="G33" s="2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25">
        <f t="shared" si="3"/>
        <v>647</v>
      </c>
      <c r="I33" s="25">
        <f t="shared" si="6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00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1" t="str">
        <f>+IF(OR(K33="ATTACCO",K33="DIFESA"),+CONCATENATE(Nacsport!FM34,Nacsport!FN33,Nacsport!FO34,Nacsport!FP34,Nacsport!FQ34,Nacsport!FR34,Nacsport!FS34,),"")</f>
        <v/>
      </c>
      <c r="AK33" s="1" t="str">
        <f>+IF(OR(K33="ATAQUE",K33="DEFENSA"),+CONCATENATE(Nacsport!FT34,Nacsport!FU34,Nacsport!FV34,Nacsport!FW34,Nacsport!FX34,Nacsport!FY34,Nacsport!FZ34,),"")</f>
        <v/>
      </c>
      <c r="AL33" s="1" t="str">
        <f>+CONCATENATE(Nacsport!GA34,Nacsport!GB34,Nacsport!GC34,Nacsport!GD34,Nacsport!GE34,Nacsport!GF34,Nacsport!GG34,Nacsport!GH34,)</f>
        <v/>
      </c>
      <c r="AM33" s="1" t="str">
        <f>IF(K33="PUNTOS",LOOKUP(2,1/($K$3:K33="ATAQUE"),$AM$3:AM33),IF(+COUNTIF(Nacsport!GI34:'Nacsport'!GQ34,"*")&gt;0,+COUNTIF(Nacsport!GI34:'Nacsport'!GQ34,"*"),""))</f>
        <v/>
      </c>
      <c r="AN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O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P33" t="str">
        <f>IF(K33="QUIEBRE",LOOKUP(2,1/($K$3:K33="ATAQUE"),$AK$3:AK33),IF(+COUNTIF(Nacsport!GI34:'Nacsport'!GQ34,"*")&gt;0,+COUNTIF(Nacsport!GI34:'Nacsport'!GQ34,"*"),""))</f>
        <v/>
      </c>
      <c r="AQ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R33" s="27"/>
    </row>
    <row r="34" spans="1:44" ht="15.75" hidden="1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21">
        <v>1</v>
      </c>
      <c r="E34" s="1" t="s">
        <v>1375</v>
      </c>
      <c r="F34" s="24">
        <f>CONVERT(LEFT(Nacsport!E35,2),"mn","hr")/24+CONVERT(MID(Nacsport!E35,4,2),"sec","hr")/24</f>
        <v>7.5694444444444437E-3</v>
      </c>
      <c r="G34" s="2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5">
        <f t="shared" si="3"/>
        <v>648.99999999999989</v>
      </c>
      <c r="I34" s="2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100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VELOCE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1" t="str">
        <f>+IF(OR(K34="ATTACCO",K34="DIFESA"),+CONCATENATE(Nacsport!FM35,Nacsport!FN34,Nacsport!FO35,Nacsport!FP35,Nacsport!FQ35,Nacsport!FR35,Nacsport!FS35,),"")</f>
        <v/>
      </c>
      <c r="AK34" s="1" t="str">
        <f>+IF(OR(K34="ATAQUE",K34="DEFENSA"),+CONCATENATE(Nacsport!FT35,Nacsport!FU35,Nacsport!FV35,Nacsport!FW35,Nacsport!FX35,Nacsport!FY35,Nacsport!FZ35,),"")</f>
        <v/>
      </c>
      <c r="AL34" s="1" t="str">
        <f>+CONCATENATE(Nacsport!GA35,Nacsport!GB35,Nacsport!GC35,Nacsport!GD35,Nacsport!GE35,Nacsport!GF35,Nacsport!GG35,Nacsport!GH35,)</f>
        <v/>
      </c>
      <c r="AM34" s="1" t="str">
        <f>IF(K34="PUNTOS",LOOKUP(2,1/($K$3:K34="ATAQUE"),$AM$3:AM34),IF(+COUNTIF(Nacsport!GI35:'Nacsport'!GQ35,"*")&gt;0,+COUNTIF(Nacsport!GI35:'Nacsport'!GQ35,"*"),""))</f>
        <v/>
      </c>
      <c r="AN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O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P34" t="str">
        <f>IF(K34="QUIEBRE",LOOKUP(2,1/($K$3:K34="ATAQUE"),$AK$3:AK34),IF(+COUNTIF(Nacsport!GI35:'Nacsport'!GQ35,"*")&gt;0,+COUNTIF(Nacsport!GI35:'Nacsport'!GQ35,"*"),""))</f>
        <v/>
      </c>
      <c r="AQ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R34" s="27"/>
    </row>
    <row r="35" spans="1:44" ht="15.75" hidden="1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21">
        <v>1</v>
      </c>
      <c r="E35" s="1" t="s">
        <v>1375</v>
      </c>
      <c r="F35" s="24">
        <f>CONVERT(LEFT(Nacsport!E36,2),"mn","hr")/24+CONVERT(MID(Nacsport!E36,4,2),"sec","hr")/24</f>
        <v>7.6273148148148142E-3</v>
      </c>
      <c r="G35" s="2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25">
        <f t="shared" si="3"/>
        <v>654</v>
      </c>
      <c r="I35" s="25">
        <f t="shared" si="6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00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1" t="str">
        <f>+IF(OR(K35="ATTACCO",K35="DIFESA"),+CONCATENATE(Nacsport!FM36,Nacsport!FN35,Nacsport!FO36,Nacsport!FP36,Nacsport!FQ36,Nacsport!FR36,Nacsport!FS36,),"")</f>
        <v/>
      </c>
      <c r="AK35" s="1" t="str">
        <f>+IF(OR(K35="ATAQUE",K35="DEFENSA"),+CONCATENATE(Nacsport!FT36,Nacsport!FU36,Nacsport!FV36,Nacsport!FW36,Nacsport!FX36,Nacsport!FY36,Nacsport!FZ36,),"")</f>
        <v/>
      </c>
      <c r="AL35" s="1" t="str">
        <f>+CONCATENATE(Nacsport!GA36,Nacsport!GB36,Nacsport!GC36,Nacsport!GD36,Nacsport!GE36,Nacsport!GF36,Nacsport!GG36,Nacsport!GH36,)</f>
        <v/>
      </c>
      <c r="AM35" s="1" t="str">
        <f>IF(K35="PUNTOS",LOOKUP(2,1/($K$3:K35="ATAQUE"),$AM$3:AM35),IF(+COUNTIF(Nacsport!GI36:'Nacsport'!GQ36,"*")&gt;0,+COUNTIF(Nacsport!GI36:'Nacsport'!GQ36,"*"),""))</f>
        <v/>
      </c>
      <c r="AN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O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P35" t="str">
        <f>IF(K35="QUIEBRE",LOOKUP(2,1/($K$3:K35="ATAQUE"),$AK$3:AK35),IF(+COUNTIF(Nacsport!GI36:'Nacsport'!GQ36,"*")&gt;0,+COUNTIF(Nacsport!GI36:'Nacsport'!GQ36,"*"),""))</f>
        <v/>
      </c>
      <c r="AQ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R35" s="27"/>
    </row>
    <row r="36" spans="1:44" ht="15.75" hidden="1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21">
        <v>1</v>
      </c>
      <c r="E36" s="1" t="s">
        <v>1375</v>
      </c>
      <c r="F36" s="24">
        <f>CONVERT(LEFT(Nacsport!E37,2),"mn","hr")/24+CONVERT(MID(Nacsport!E37,4,2),"sec","hr")/24</f>
        <v>7.6504629629629631E-3</v>
      </c>
      <c r="G36" s="2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5">
        <f t="shared" si="3"/>
        <v>656</v>
      </c>
      <c r="I36" s="2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100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VELOCE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1" t="str">
        <f>+IF(OR(K36="ATTACCO",K36="DIFESA"),+CONCATENATE(Nacsport!FM37,Nacsport!FN36,Nacsport!FO37,Nacsport!FP37,Nacsport!FQ37,Nacsport!FR37,Nacsport!FS37,),"")</f>
        <v/>
      </c>
      <c r="AK36" s="1" t="str">
        <f>+IF(OR(K36="ATAQUE",K36="DEFENSA"),+CONCATENATE(Nacsport!FT37,Nacsport!FU37,Nacsport!FV37,Nacsport!FW37,Nacsport!FX37,Nacsport!FY37,Nacsport!FZ37,),"")</f>
        <v/>
      </c>
      <c r="AL36" s="1" t="str">
        <f>+CONCATENATE(Nacsport!GA37,Nacsport!GB37,Nacsport!GC37,Nacsport!GD37,Nacsport!GE37,Nacsport!GF37,Nacsport!GG37,Nacsport!GH37,)</f>
        <v/>
      </c>
      <c r="AM36" s="1" t="str">
        <f>IF(K36="PUNTOS",LOOKUP(2,1/($K$3:K36="ATAQUE"),$AM$3:AM36),IF(+COUNTIF(Nacsport!GI37:'Nacsport'!GQ37,"*")&gt;0,+COUNTIF(Nacsport!GI37:'Nacsport'!GQ37,"*"),""))</f>
        <v/>
      </c>
      <c r="AN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O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P36" t="str">
        <f>IF(K36="QUIEBRE",LOOKUP(2,1/($K$3:K36="ATAQUE"),$AK$3:AK36),IF(+COUNTIF(Nacsport!GI37:'Nacsport'!GQ37,"*")&gt;0,+COUNTIF(Nacsport!GI37:'Nacsport'!GQ37,"*"),""))</f>
        <v/>
      </c>
      <c r="AQ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R36" s="27"/>
    </row>
    <row r="37" spans="1:44" ht="15.75" hidden="1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21">
        <v>1</v>
      </c>
      <c r="E37" s="1" t="s">
        <v>1375</v>
      </c>
      <c r="F37" s="24">
        <f>CONVERT(LEFT(Nacsport!E38,2),"mn","hr")/24+CONVERT(MID(Nacsport!E38,4,2),"sec","hr")/24</f>
        <v>7.6851851851851847E-3</v>
      </c>
      <c r="G37" s="2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25">
        <f t="shared" si="3"/>
        <v>659</v>
      </c>
      <c r="I37" s="25">
        <f t="shared" si="6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00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1" t="str">
        <f>+IF(OR(K37="ATTACCO",K37="DIFESA"),+CONCATENATE(Nacsport!FM38,Nacsport!FN37,Nacsport!FO38,Nacsport!FP38,Nacsport!FQ38,Nacsport!FR38,Nacsport!FS38,),"")</f>
        <v/>
      </c>
      <c r="AK37" s="1" t="str">
        <f>+IF(OR(K37="ATAQUE",K37="DEFENSA"),+CONCATENATE(Nacsport!FT38,Nacsport!FU38,Nacsport!FV38,Nacsport!FW38,Nacsport!FX38,Nacsport!FY38,Nacsport!FZ38,),"")</f>
        <v/>
      </c>
      <c r="AL37" s="1" t="str">
        <f>+CONCATENATE(Nacsport!GA38,Nacsport!GB38,Nacsport!GC38,Nacsport!GD38,Nacsport!GE38,Nacsport!GF38,Nacsport!GG38,Nacsport!GH38,)</f>
        <v/>
      </c>
      <c r="AM37" s="1" t="str">
        <f>IF(K37="PUNTOS",LOOKUP(2,1/($K$3:K37="ATAQUE"),$AM$3:AM37),IF(+COUNTIF(Nacsport!GI38:'Nacsport'!GQ38,"*")&gt;0,+COUNTIF(Nacsport!GI38:'Nacsport'!GQ38,"*"),""))</f>
        <v/>
      </c>
      <c r="AN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O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P37" t="str">
        <f>IF(K37="QUIEBRE",LOOKUP(2,1/($K$3:K37="ATAQUE"),$AK$3:AK37),IF(+COUNTIF(Nacsport!GI38:'Nacsport'!GQ38,"*")&gt;0,+COUNTIF(Nacsport!GI38:'Nacsport'!GQ38,"*"),""))</f>
        <v/>
      </c>
      <c r="AQ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R37" s="27"/>
    </row>
    <row r="38" spans="1:44" ht="15.75" hidden="1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21">
        <v>1</v>
      </c>
      <c r="E38" s="1" t="s">
        <v>1375</v>
      </c>
      <c r="F38" s="24">
        <f>CONVERT(LEFT(Nacsport!E39,2),"mn","hr")/24+CONVERT(MID(Nacsport!E39,4,2),"sec","hr")/24</f>
        <v>7.7199074074074071E-3</v>
      </c>
      <c r="G38" s="2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5">
        <f t="shared" si="3"/>
        <v>662</v>
      </c>
      <c r="I38" s="2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100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LENTO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1" t="str">
        <f>+IF(OR(K38="ATTACCO",K38="DIFESA"),+CONCATENATE(Nacsport!FM39,Nacsport!FN38,Nacsport!FO39,Nacsport!FP39,Nacsport!FQ39,Nacsport!FR39,Nacsport!FS39,),"")</f>
        <v/>
      </c>
      <c r="AK38" s="1" t="str">
        <f>+IF(OR(K38="ATAQUE",K38="DEFENSA"),+CONCATENATE(Nacsport!FT39,Nacsport!FU39,Nacsport!FV39,Nacsport!FW39,Nacsport!FX39,Nacsport!FY39,Nacsport!FZ39,),"")</f>
        <v/>
      </c>
      <c r="AL38" s="1" t="str">
        <f>+CONCATENATE(Nacsport!GA39,Nacsport!GB39,Nacsport!GC39,Nacsport!GD39,Nacsport!GE39,Nacsport!GF39,Nacsport!GG39,Nacsport!GH39,)</f>
        <v/>
      </c>
      <c r="AM38" s="1" t="str">
        <f>IF(K38="PUNTOS",LOOKUP(2,1/($K$3:K38="ATAQUE"),$AM$3:AM38),IF(+COUNTIF(Nacsport!GI39:'Nacsport'!GQ39,"*")&gt;0,+COUNTIF(Nacsport!GI39:'Nacsport'!GQ39,"*"),""))</f>
        <v/>
      </c>
      <c r="AN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O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P38" t="str">
        <f>IF(K38="QUIEBRE",LOOKUP(2,1/($K$3:K38="ATAQUE"),$AK$3:AK38),IF(+COUNTIF(Nacsport!GI39:'Nacsport'!GQ39,"*")&gt;0,+COUNTIF(Nacsport!GI39:'Nacsport'!GQ39,"*"),""))</f>
        <v/>
      </c>
      <c r="AQ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R38" s="27"/>
    </row>
    <row r="39" spans="1:44" ht="15.75" hidden="1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21">
        <v>1</v>
      </c>
      <c r="E39" s="1" t="s">
        <v>1375</v>
      </c>
      <c r="F39" s="24">
        <f>CONVERT(LEFT(Nacsport!E40,2),"mn","hr")/24+CONVERT(MID(Nacsport!E40,4,2),"sec","hr")/24</f>
        <v>7.7662037037037031E-3</v>
      </c>
      <c r="G39" s="2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5">
        <f t="shared" si="3"/>
        <v>666</v>
      </c>
      <c r="I39" s="25">
        <f t="shared" si="6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100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SOMBRERO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1" t="str">
        <f>+IF(OR(K39="ATTACCO",K39="DIFESA"),+CONCATENATE(Nacsport!FM40,Nacsport!FN39,Nacsport!FO40,Nacsport!FP40,Nacsport!FQ40,Nacsport!FR40,Nacsport!FS40,),"")</f>
        <v/>
      </c>
      <c r="AK39" s="1" t="str">
        <f>+IF(OR(K39="ATAQUE",K39="DEFENSA"),+CONCATENATE(Nacsport!FT40,Nacsport!FU40,Nacsport!FV40,Nacsport!FW40,Nacsport!FX40,Nacsport!FY40,Nacsport!FZ40,),"")</f>
        <v/>
      </c>
      <c r="AL39" s="1" t="str">
        <f>+CONCATENATE(Nacsport!GA40,Nacsport!GB40,Nacsport!GC40,Nacsport!GD40,Nacsport!GE40,Nacsport!GF40,Nacsport!GG40,Nacsport!GH40,)</f>
        <v/>
      </c>
      <c r="AM39" s="1" t="str">
        <f>IF(K39="PUNTOS",LOOKUP(2,1/($K$3:K39="ATAQUE"),$AM$3:AM39),IF(+COUNTIF(Nacsport!GI40:'Nacsport'!GQ40,"*")&gt;0,+COUNTIF(Nacsport!GI40:'Nacsport'!GQ40,"*"),""))</f>
        <v/>
      </c>
      <c r="AN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O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P39" t="str">
        <f>IF(K39="QUIEBRE",LOOKUP(2,1/($K$3:K39="ATAQUE"),$AK$3:AK39),IF(+COUNTIF(Nacsport!GI40:'Nacsport'!GQ40,"*")&gt;0,+COUNTIF(Nacsport!GI40:'Nacsport'!GQ40,"*"),""))</f>
        <v/>
      </c>
      <c r="AQ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R39" s="27"/>
    </row>
    <row r="40" spans="1:44" ht="15.75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21">
        <v>1</v>
      </c>
      <c r="E40" s="1" t="s">
        <v>1375</v>
      </c>
      <c r="F40" s="24">
        <f>CONVERT(LEFT(Nacsport!E41,2),"mn","hr")/24+CONVERT(MID(Nacsport!E41,4,2),"sec","hr")/24</f>
        <v>7.7662037037037031E-3</v>
      </c>
      <c r="G40" s="2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5">
        <f t="shared" si="3"/>
        <v>666</v>
      </c>
      <c r="I40" s="2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100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CALCIO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1" t="str">
        <f>+IF(OR(K40="ATTACCO",K40="DIFESA"),+CONCATENATE(Nacsport!FM41,Nacsport!FN40,Nacsport!FO41,Nacsport!FP41,Nacsport!FQ41,Nacsport!FR41,Nacsport!FS41,),"")</f>
        <v/>
      </c>
      <c r="AK40" s="1" t="str">
        <f>+IF(OR(K40="ATAQUE",K40="DEFENSA"),+CONCATENATE(Nacsport!FT41,Nacsport!FU41,Nacsport!FV41,Nacsport!FW41,Nacsport!FX41,Nacsport!FY41,Nacsport!FZ41,),"")</f>
        <v/>
      </c>
      <c r="AL40" s="1" t="str">
        <f>+CONCATENATE(Nacsport!GA41,Nacsport!GB41,Nacsport!GC41,Nacsport!GD41,Nacsport!GE41,Nacsport!GF41,Nacsport!GG41,Nacsport!GH41,)</f>
        <v/>
      </c>
      <c r="AM40" s="1" t="str">
        <f>IF(K40="PUNTOS",LOOKUP(2,1/($K$3:K40="ATAQUE"),$AM$3:AM40),IF(+COUNTIF(Nacsport!GI41:'Nacsport'!GQ41,"*")&gt;0,+COUNTIF(Nacsport!GI41:'Nacsport'!GQ41,"*"),""))</f>
        <v/>
      </c>
      <c r="AN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O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P40" t="str">
        <f>IF(K40="QUIEBRE",LOOKUP(2,1/($K$3:K40="ATAQUE"),$AK$3:AK40),IF(+COUNTIF(Nacsport!GI41:'Nacsport'!GQ41,"*")&gt;0,+COUNTIF(Nacsport!GI41:'Nacsport'!GQ41,"*"),""))</f>
        <v/>
      </c>
      <c r="AQ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R40" s="27"/>
    </row>
    <row r="41" spans="1:44" ht="15.75" hidden="1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21">
        <v>1</v>
      </c>
      <c r="E41" s="1" t="s">
        <v>1375</v>
      </c>
      <c r="F41" s="24">
        <f>CONVERT(LEFT(Nacsport!E42,2),"mn","hr")/24+CONVERT(MID(Nacsport!E42,4,2),"sec","hr")/24</f>
        <v>7.789351851851852E-3</v>
      </c>
      <c r="G41" s="25">
        <f>CONVERT((CONVERT(LEFT(Nacsport!F42,2),"mn","hr")/24+CONVERT(MID(Nacsport!F42,4,2),"sec","hr")/24)-(CONVERT(LEFT(Nacsport!E42,2),"mn","hr")/24+CONVERT(MID(Nacsport!E42,4,2),"sec","hr")/24),"hr","sec")*24</f>
        <v>0</v>
      </c>
      <c r="H41" s="25">
        <f t="shared" si="3"/>
        <v>668</v>
      </c>
      <c r="I41" s="25">
        <f t="shared" si="6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100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P META</v>
      </c>
      <c r="AH41" s="1">
        <f t="shared" si="5"/>
        <v>5</v>
      </c>
      <c r="AI41" s="1" t="str">
        <f>+CONCATENATE(Nacsport!FK42,Nacsport!FL42)</f>
        <v/>
      </c>
      <c r="AJ41" s="1" t="str">
        <f>+IF(OR(K41="ATTACCO",K41="DIFESA"),+CONCATENATE(Nacsport!FM42,Nacsport!FN41,Nacsport!FO42,Nacsport!FP42,Nacsport!FQ42,Nacsport!FR42,Nacsport!FS42,),"")</f>
        <v/>
      </c>
      <c r="AK41" s="1" t="str">
        <f>+IF(OR(K41="ATAQUE",K41="DEFENSA"),+CONCATENATE(Nacsport!FT42,Nacsport!FU42,Nacsport!FV42,Nacsport!FW42,Nacsport!FX42,Nacsport!FY42,Nacsport!FZ42,),"")</f>
        <v/>
      </c>
      <c r="AL41" s="1" t="str">
        <f>+CONCATENATE(Nacsport!GA42,Nacsport!GB42,Nacsport!GC42,Nacsport!GD42,Nacsport!GE42,Nacsport!GF42,Nacsport!GG42,Nacsport!GH42,)</f>
        <v/>
      </c>
      <c r="AM41" s="1" t="str">
        <f>IF(K41="PUNTOS",LOOKUP(2,1/($K$3:K41="ATAQUE"),$AM$3:AM41),IF(+COUNTIF(Nacsport!GI42:'Nacsport'!GQ42,"*")&gt;0,+COUNTIF(Nacsport!GI42:'Nacsport'!GQ42,"*"),""))</f>
        <v/>
      </c>
      <c r="AN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O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P41" t="str">
        <f>IF(K41="QUIEBRE",LOOKUP(2,1/($K$3:K41="ATAQUE"),$AK$3:AK41),IF(+COUNTIF(Nacsport!GI42:'Nacsport'!GQ42,"*")&gt;0,+COUNTIF(Nacsport!GI42:'Nacsport'!GQ42,"*"),""))</f>
        <v/>
      </c>
      <c r="AQ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R41" s="27"/>
    </row>
    <row r="42" spans="1:44" ht="15.75" hidden="1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21">
        <v>1</v>
      </c>
      <c r="E42" s="1" t="s">
        <v>1375</v>
      </c>
      <c r="F42" s="24">
        <f>CONVERT(LEFT(Nacsport!E43,2),"mn","hr")/24+CONVERT(MID(Nacsport!E43,4,2),"sec","hr")/24</f>
        <v>7.789351851851852E-3</v>
      </c>
      <c r="G42" s="2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5">
        <f t="shared" si="3"/>
        <v>668</v>
      </c>
      <c r="I42" s="25">
        <f t="shared" si="6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00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1" t="str">
        <f>+IF(OR(K42="ATTACCO",K42="DIFESA"),+CONCATENATE(Nacsport!FM43,Nacsport!FN42,Nacsport!FO43,Nacsport!FP43,Nacsport!FQ43,Nacsport!FR43,Nacsport!FS43,),"")</f>
        <v/>
      </c>
      <c r="AK42" s="1" t="str">
        <f>+IF(OR(K42="ATAQUE",K42="DEFENSA"),+CONCATENATE(Nacsport!FT43,Nacsport!FU43,Nacsport!FV43,Nacsport!FW43,Nacsport!FX43,Nacsport!FY43,Nacsport!FZ43,),"")</f>
        <v/>
      </c>
      <c r="AL42" s="1" t="str">
        <f>+CONCATENATE(Nacsport!GA43,Nacsport!GB43,Nacsport!GC43,Nacsport!GD43,Nacsport!GE43,Nacsport!GF43,Nacsport!GG43,Nacsport!GH43,)</f>
        <v/>
      </c>
      <c r="AM42" s="1" t="str">
        <f>IF(K42="PUNTOS",LOOKUP(2,1/($K$3:K42="ATAQUE"),$AM$3:AM42),IF(+COUNTIF(Nacsport!GI43:'Nacsport'!GQ43,"*")&gt;0,+COUNTIF(Nacsport!GI43:'Nacsport'!GQ43,"*"),""))</f>
        <v/>
      </c>
      <c r="AN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O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P42" t="str">
        <f>IF(K42="QUIEBRE",LOOKUP(2,1/($K$3:K42="ATAQUE"),$AK$3:AK42),IF(+COUNTIF(Nacsport!GI43:'Nacsport'!GQ43,"*")&gt;0,+COUNTIF(Nacsport!GI43:'Nacsport'!GQ43,"*"),""))</f>
        <v/>
      </c>
      <c r="AQ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R42" s="27"/>
    </row>
    <row r="43" spans="1:44" ht="15.75" hidden="1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21">
        <v>1</v>
      </c>
      <c r="E43" s="1" t="s">
        <v>1375</v>
      </c>
      <c r="F43" s="24">
        <f>CONVERT(LEFT(Nacsport!E44,2),"mn","hr")/24+CONVERT(MID(Nacsport!E44,4,2),"sec","hr")/24</f>
        <v>8.5763888888888886E-3</v>
      </c>
      <c r="G43" s="2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5">
        <f t="shared" si="3"/>
        <v>736</v>
      </c>
      <c r="I43" s="25">
        <f t="shared" si="6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100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SBAGLIATO</v>
      </c>
      <c r="AJ43" s="1" t="str">
        <f>+IF(OR(K43="ATTACCO",K43="DIFESA"),+CONCATENATE(Nacsport!FM44,Nacsport!FN43,Nacsport!FO44,Nacsport!FP44,Nacsport!FQ44,Nacsport!FR44,Nacsport!FS44,),"")</f>
        <v/>
      </c>
      <c r="AK43" s="1" t="str">
        <f>+IF(OR(K43="ATAQUE",K43="DEFENSA"),+CONCATENATE(Nacsport!FT44,Nacsport!FU44,Nacsport!FV44,Nacsport!FW44,Nacsport!FX44,Nacsport!FY44,Nacsport!FZ44,),"")</f>
        <v/>
      </c>
      <c r="AL43" s="1" t="str">
        <f>+CONCATENATE(Nacsport!GA44,Nacsport!GB44,Nacsport!GC44,Nacsport!GD44,Nacsport!GE44,Nacsport!GF44,Nacsport!GG44,Nacsport!GH44,)</f>
        <v/>
      </c>
      <c r="AM43" s="1" t="str">
        <f>IF(K43="PUNTOS",LOOKUP(2,1/($K$3:K43="ATAQUE"),$AM$3:AM43),IF(+COUNTIF(Nacsport!GI44:'Nacsport'!GQ44,"*")&gt;0,+COUNTIF(Nacsport!GI44:'Nacsport'!GQ44,"*"),""))</f>
        <v/>
      </c>
      <c r="AN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O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P43" t="str">
        <f>IF(K43="QUIEBRE",LOOKUP(2,1/($K$3:K43="ATAQUE"),$AK$3:AK43),IF(+COUNTIF(Nacsport!GI44:'Nacsport'!GQ44,"*")&gt;0,+COUNTIF(Nacsport!GI44:'Nacsport'!GQ44,"*"),""))</f>
        <v/>
      </c>
      <c r="AQ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R43" s="27"/>
    </row>
    <row r="44" spans="1:44" ht="15.75" hidden="1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21">
        <v>1</v>
      </c>
      <c r="E44" s="1" t="s">
        <v>1375</v>
      </c>
      <c r="F44" s="24">
        <f>CONVERT(LEFT(Nacsport!E45,2),"mn","hr")/24+CONVERT(MID(Nacsport!E45,4,2),"sec","hr")/24</f>
        <v>8.819444444444444E-3</v>
      </c>
      <c r="G44" s="2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5">
        <f t="shared" si="3"/>
        <v>757</v>
      </c>
      <c r="I44" s="2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100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1" t="str">
        <f>+IF(OR(K44="ATTACCO",K44="DIFESA"),+CONCATENATE(Nacsport!FM45,Nacsport!FN44,Nacsport!FO45,Nacsport!FP45,Nacsport!FQ45,Nacsport!FR45,Nacsport!FS45,),"")</f>
        <v/>
      </c>
      <c r="AK44" s="1" t="str">
        <f>+IF(OR(K44="ATAQUE",K44="DEFENSA"),+CONCATENATE(Nacsport!FT45,Nacsport!FU45,Nacsport!FV45,Nacsport!FW45,Nacsport!FX45,Nacsport!FY45,Nacsport!FZ45,),"")</f>
        <v/>
      </c>
      <c r="AL44" s="1" t="str">
        <f>+CONCATENATE(Nacsport!GA45,Nacsport!GB45,Nacsport!GC45,Nacsport!GD45,Nacsport!GE45,Nacsport!GF45,Nacsport!GG45,Nacsport!GH45,)</f>
        <v/>
      </c>
      <c r="AM44" s="1" t="str">
        <f>IF(K44="PUNTOS",LOOKUP(2,1/($K$3:K44="ATAQUE"),$AM$3:AM44),IF(+COUNTIF(Nacsport!GI45:'Nacsport'!GQ45,"*")&gt;0,+COUNTIF(Nacsport!GI45:'Nacsport'!GQ45,"*"),""))</f>
        <v/>
      </c>
      <c r="AN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O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P44" t="str">
        <f>IF(K44="QUIEBRE",LOOKUP(2,1/($K$3:K44="ATAQUE"),$AK$3:AK44),IF(+COUNTIF(Nacsport!GI45:'Nacsport'!GQ45,"*")&gt;0,+COUNTIF(Nacsport!GI45:'Nacsport'!GQ45,"*"),""))</f>
        <v/>
      </c>
      <c r="AQ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R44" s="27"/>
    </row>
    <row r="45" spans="1:44" ht="15.75" hidden="1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21">
        <v>1</v>
      </c>
      <c r="E45" s="1" t="s">
        <v>1375</v>
      </c>
      <c r="F45" s="24">
        <f>CONVERT(LEFT(Nacsport!E46,2),"mn","hr")/24+CONVERT(MID(Nacsport!E46,4,2),"sec","hr")/24</f>
        <v>8.8310185185185193E-3</v>
      </c>
      <c r="G45" s="2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5">
        <f t="shared" si="3"/>
        <v>758</v>
      </c>
      <c r="I45" s="25">
        <f t="shared" si="6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00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1" t="str">
        <f>+IF(OR(K45="ATTACCO",K45="DIFESA"),+CONCATENATE(Nacsport!FM46,Nacsport!FN45,Nacsport!FO46,Nacsport!FP46,Nacsport!FQ46,Nacsport!FR46,Nacsport!FS46,),"")</f>
        <v/>
      </c>
      <c r="AK45" s="1" t="str">
        <f>+IF(OR(K45="ATAQUE",K45="DEFENSA"),+CONCATENATE(Nacsport!FT46,Nacsport!FU46,Nacsport!FV46,Nacsport!FW46,Nacsport!FX46,Nacsport!FY46,Nacsport!FZ46,),"")</f>
        <v/>
      </c>
      <c r="AL45" s="1" t="str">
        <f>+CONCATENATE(Nacsport!GA46,Nacsport!GB46,Nacsport!GC46,Nacsport!GD46,Nacsport!GE46,Nacsport!GF46,Nacsport!GG46,Nacsport!GH46,)</f>
        <v/>
      </c>
      <c r="AM45" s="1" t="str">
        <f>IF(K45="PUNTOS",LOOKUP(2,1/($K$3:K45="ATAQUE"),$AM$3:AM45),IF(+COUNTIF(Nacsport!GI46:'Nacsport'!GQ46,"*")&gt;0,+COUNTIF(Nacsport!GI46:'Nacsport'!GQ46,"*"),""))</f>
        <v/>
      </c>
      <c r="AN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O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P45" t="str">
        <f>IF(K45="QUIEBRE",LOOKUP(2,1/($K$3:K45="ATAQUE"),$AK$3:AK45),IF(+COUNTIF(Nacsport!GI46:'Nacsport'!GQ46,"*")&gt;0,+COUNTIF(Nacsport!GI46:'Nacsport'!GQ46,"*"),""))</f>
        <v/>
      </c>
      <c r="AQ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R45" s="27"/>
    </row>
    <row r="46" spans="1:44" ht="15.75" hidden="1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21">
        <v>1</v>
      </c>
      <c r="E46" s="1" t="s">
        <v>1375</v>
      </c>
      <c r="F46" s="24">
        <f>CONVERT(LEFT(Nacsport!E47,2),"mn","hr")/24+CONVERT(MID(Nacsport!E47,4,2),"sec","hr")/24</f>
        <v>8.8310185185185193E-3</v>
      </c>
      <c r="G46" s="2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5">
        <f t="shared" si="3"/>
        <v>758</v>
      </c>
      <c r="I46" s="25">
        <f t="shared" si="6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100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1" t="str">
        <f>+IF(OR(K46="ATTACCO",K46="DIFESA"),+CONCATENATE(Nacsport!FM47,Nacsport!FN46,Nacsport!FO47,Nacsport!FP47,Nacsport!FQ47,Nacsport!FR47,Nacsport!FS47,),"")</f>
        <v/>
      </c>
      <c r="AK46" s="1" t="str">
        <f>+IF(OR(K46="ATAQUE",K46="DEFENSA"),+CONCATENATE(Nacsport!FT47,Nacsport!FU47,Nacsport!FV47,Nacsport!FW47,Nacsport!FX47,Nacsport!FY47,Nacsport!FZ47,),"")</f>
        <v/>
      </c>
      <c r="AL46" s="1" t="str">
        <f>+CONCATENATE(Nacsport!GA47,Nacsport!GB47,Nacsport!GC47,Nacsport!GD47,Nacsport!GE47,Nacsport!GF47,Nacsport!GG47,Nacsport!GH47,)</f>
        <v/>
      </c>
      <c r="AM46" s="1" t="str">
        <f>IF(K46="PUNTOS",LOOKUP(2,1/($K$3:K46="ATAQUE"),$AM$3:AM46),IF(+COUNTIF(Nacsport!GI47:'Nacsport'!GQ47,"*")&gt;0,+COUNTIF(Nacsport!GI47:'Nacsport'!GQ47,"*"),""))</f>
        <v/>
      </c>
      <c r="AN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O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P46" t="str">
        <f>IF(K46="QUIEBRE",LOOKUP(2,1/($K$3:K46="ATAQUE"),$AK$3:AK46),IF(+COUNTIF(Nacsport!GI47:'Nacsport'!GQ47,"*")&gt;0,+COUNTIF(Nacsport!GI47:'Nacsport'!GQ47,"*"),""))</f>
        <v/>
      </c>
      <c r="AQ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R46" s="27"/>
    </row>
    <row r="47" spans="1:44" ht="15.75" hidden="1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21">
        <v>1</v>
      </c>
      <c r="E47" s="1" t="s">
        <v>1375</v>
      </c>
      <c r="F47" s="24">
        <f>CONVERT(LEFT(Nacsport!E48,2),"mn","hr")/24+CONVERT(MID(Nacsport!E48,4,2),"sec","hr")/24</f>
        <v>8.9236111111111113E-3</v>
      </c>
      <c r="G47" s="25">
        <v>8</v>
      </c>
      <c r="H47" s="25">
        <f t="shared" si="3"/>
        <v>766</v>
      </c>
      <c r="I47" s="25">
        <f t="shared" si="6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00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GIOCO SPORCO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1" t="str">
        <f>+IF(OR(K47="ATTACCO",K47="DIFESA"),+CONCATENATE(Nacsport!FM48,Nacsport!FN47,Nacsport!FO48,Nacsport!FP48,Nacsport!FQ48,Nacsport!FR48,Nacsport!FS48,),"")</f>
        <v/>
      </c>
      <c r="AK47" s="1" t="str">
        <f>+IF(OR(K47="ATAQUE",K47="DEFENSA"),+CONCATENATE(Nacsport!FT48,Nacsport!FU48,Nacsport!FV48,Nacsport!FW48,Nacsport!FX48,Nacsport!FY48,Nacsport!FZ48,),"")</f>
        <v/>
      </c>
      <c r="AL47" s="1" t="str">
        <f>+CONCATENATE(Nacsport!GA48,Nacsport!GB48,Nacsport!GC48,Nacsport!GD48,Nacsport!GE48,Nacsport!GF48,Nacsport!GG48,Nacsport!GH48,)</f>
        <v/>
      </c>
      <c r="AM47" s="1" t="str">
        <f>IF(K47="PUNTOS",LOOKUP(2,1/($K$3:K47="ATAQUE"),$AM$3:AM47),IF(+COUNTIF(Nacsport!GI48:'Nacsport'!GQ48,"*")&gt;0,+COUNTIF(Nacsport!GI48:'Nacsport'!GQ48,"*"),""))</f>
        <v/>
      </c>
      <c r="AN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O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P47" t="str">
        <f>IF(K47="QUIEBRE",LOOKUP(2,1/($K$3:K47="ATAQUE"),$AK$3:AK47),IF(+COUNTIF(Nacsport!GI48:'Nacsport'!GQ48,"*")&gt;0,+COUNTIF(Nacsport!GI48:'Nacsport'!GQ48,"*"),""))</f>
        <v/>
      </c>
      <c r="AQ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R47" s="27"/>
    </row>
    <row r="48" spans="1:44" ht="15.75" hidden="1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21">
        <v>1</v>
      </c>
      <c r="E48" s="1" t="s">
        <v>1375</v>
      </c>
      <c r="F48" s="24">
        <f>CONVERT(LEFT(Nacsport!E49,2),"mn","hr")/24+CONVERT(MID(Nacsport!E49,4,2),"sec","hr")/24</f>
        <v>8.9467592592592585E-3</v>
      </c>
      <c r="G48" s="2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5">
        <f t="shared" si="3"/>
        <v>767.99999999999989</v>
      </c>
      <c r="I48" s="25">
        <f t="shared" si="6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00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1" t="str">
        <f>+IF(OR(K48="ATTACCO",K48="DIFESA"),+CONCATENATE(Nacsport!FM49,Nacsport!FN48,Nacsport!FO49,Nacsport!FP49,Nacsport!FQ49,Nacsport!FR49,Nacsport!FS49,),"")</f>
        <v/>
      </c>
      <c r="AK48" s="1" t="str">
        <f>+IF(OR(K48="ATAQUE",K48="DEFENSA"),+CONCATENATE(Nacsport!FT49,Nacsport!FU49,Nacsport!FV49,Nacsport!FW49,Nacsport!FX49,Nacsport!FY49,Nacsport!FZ49,),"")</f>
        <v/>
      </c>
      <c r="AL48" s="1" t="str">
        <f>+CONCATENATE(Nacsport!GA49,Nacsport!GB49,Nacsport!GC49,Nacsport!GD49,Nacsport!GE49,Nacsport!GF49,Nacsport!GG49,Nacsport!GH49,)</f>
        <v/>
      </c>
      <c r="AM48" s="1" t="str">
        <f>IF(K48="PUNTOS",LOOKUP(2,1/($K$3:K48="ATAQUE"),$AM$3:AM48),IF(+COUNTIF(Nacsport!GI49:'Nacsport'!GQ49,"*")&gt;0,+COUNTIF(Nacsport!GI49:'Nacsport'!GQ49,"*"),""))</f>
        <v/>
      </c>
      <c r="AN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O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P48" t="str">
        <f>IF(K48="QUIEBRE",LOOKUP(2,1/($K$3:K48="ATAQUE"),$AK$3:AK48),IF(+COUNTIF(Nacsport!GI49:'Nacsport'!GQ49,"*")&gt;0,+COUNTIF(Nacsport!GI49:'Nacsport'!GQ49,"*"),""))</f>
        <v/>
      </c>
      <c r="AQ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R48" s="27"/>
    </row>
    <row r="49" spans="1:44" ht="15.75" hidden="1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21">
        <v>1</v>
      </c>
      <c r="E49" s="1" t="s">
        <v>1375</v>
      </c>
      <c r="F49" s="24">
        <f>CONVERT(LEFT(Nacsport!E50,2),"mn","hr")/24+CONVERT(MID(Nacsport!E50,4,2),"sec","hr")/24</f>
        <v>9.3750000000000014E-3</v>
      </c>
      <c r="G49" s="2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5">
        <f t="shared" si="3"/>
        <v>805.00000000000023</v>
      </c>
      <c r="I49" s="25">
        <f t="shared" si="6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00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1" t="str">
        <f>+IF(OR(K49="ATTACCO",K49="DIFESA"),+CONCATENATE(Nacsport!FM50,Nacsport!FN49,Nacsport!FO50,Nacsport!FP50,Nacsport!FQ50,Nacsport!FR50,Nacsport!FS50,),"")</f>
        <v/>
      </c>
      <c r="AK49" s="1" t="str">
        <f>+IF(OR(K49="ATAQUE",K49="DEFENSA"),+CONCATENATE(Nacsport!FT50,Nacsport!FU50,Nacsport!FV50,Nacsport!FW50,Nacsport!FX50,Nacsport!FY50,Nacsport!FZ50,),"")</f>
        <v/>
      </c>
      <c r="AL49" s="1" t="str">
        <f>+CONCATENATE(Nacsport!GA50,Nacsport!GB50,Nacsport!GC50,Nacsport!GD50,Nacsport!GE50,Nacsport!GF50,Nacsport!GG50,Nacsport!GH50,)</f>
        <v/>
      </c>
      <c r="AM49" s="1" t="str">
        <f>IF(K49="PUNTOS",LOOKUP(2,1/($K$3:K49="ATAQUE"),$AM$3:AM49),IF(+COUNTIF(Nacsport!GI50:'Nacsport'!GQ50,"*")&gt;0,+COUNTIF(Nacsport!GI50:'Nacsport'!GQ50,"*"),""))</f>
        <v/>
      </c>
      <c r="AN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O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P49" t="str">
        <f>IF(K49="QUIEBRE",LOOKUP(2,1/($K$3:K49="ATAQUE"),$AK$3:AK49),IF(+COUNTIF(Nacsport!GI50:'Nacsport'!GQ50,"*")&gt;0,+COUNTIF(Nacsport!GI50:'Nacsport'!GQ50,"*"),""))</f>
        <v/>
      </c>
      <c r="AQ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R49" s="27"/>
    </row>
    <row r="50" spans="1:44" ht="15.75" hidden="1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21">
        <v>1</v>
      </c>
      <c r="E50" s="1" t="s">
        <v>1375</v>
      </c>
      <c r="F50" s="24">
        <f>CONVERT(LEFT(Nacsport!E51,2),"mn","hr")/24+CONVERT(MID(Nacsport!E51,4,2),"sec","hr")/24</f>
        <v>9.3750000000000014E-3</v>
      </c>
      <c r="G50" s="2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5">
        <f t="shared" si="3"/>
        <v>805.00000000000023</v>
      </c>
      <c r="I50" s="25">
        <f t="shared" si="6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100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1" t="str">
        <f>+IF(OR(K50="ATTACCO",K50="DIFESA"),+CONCATENATE(Nacsport!FM51,Nacsport!FN50,Nacsport!FO51,Nacsport!FP51,Nacsport!FQ51,Nacsport!FR51,Nacsport!FS51,),"")</f>
        <v/>
      </c>
      <c r="AK50" s="1" t="str">
        <f>+IF(OR(K50="ATAQUE",K50="DEFENSA"),+CONCATENATE(Nacsport!FT51,Nacsport!FU51,Nacsport!FV51,Nacsport!FW51,Nacsport!FX51,Nacsport!FY51,Nacsport!FZ51,),"")</f>
        <v/>
      </c>
      <c r="AL50" s="1" t="str">
        <f>+CONCATENATE(Nacsport!GA51,Nacsport!GB51,Nacsport!GC51,Nacsport!GD51,Nacsport!GE51,Nacsport!GF51,Nacsport!GG51,Nacsport!GH51,)</f>
        <v/>
      </c>
      <c r="AM50" s="1" t="str">
        <f>IF(K50="PUNTOS",LOOKUP(2,1/($K$3:K50="ATAQUE"),$AM$3:AM50),IF(+COUNTIF(Nacsport!GI51:'Nacsport'!GQ51,"*")&gt;0,+COUNTIF(Nacsport!GI51:'Nacsport'!GQ51,"*"),""))</f>
        <v/>
      </c>
      <c r="AN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O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P50" t="str">
        <f>IF(K50="QUIEBRE",LOOKUP(2,1/($K$3:K50="ATAQUE"),$AK$3:AK50),IF(+COUNTIF(Nacsport!GI51:'Nacsport'!GQ51,"*")&gt;0,+COUNTIF(Nacsport!GI51:'Nacsport'!GQ51,"*"),""))</f>
        <v/>
      </c>
      <c r="AQ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R50" s="27"/>
    </row>
    <row r="51" spans="1:44" ht="15.75" hidden="1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21">
        <v>1</v>
      </c>
      <c r="E51" s="1" t="s">
        <v>1375</v>
      </c>
      <c r="F51" s="24">
        <f>CONVERT(LEFT(Nacsport!E52,2),"mn","hr")/24+CONVERT(MID(Nacsport!E52,4,2),"sec","hr")/24</f>
        <v>9.4560185185185198E-3</v>
      </c>
      <c r="G51" s="2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5">
        <f t="shared" si="3"/>
        <v>812.00000000000011</v>
      </c>
      <c r="I51" s="25">
        <f t="shared" si="6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100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PULITA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1" t="str">
        <f>+IF(OR(K51="ATTACCO",K51="DIFESA"),+CONCATENATE(Nacsport!FM52,Nacsport!FN51,Nacsport!FO52,Nacsport!FP52,Nacsport!FQ52,Nacsport!FR52,Nacsport!FS52,),"")</f>
        <v/>
      </c>
      <c r="AK51" s="1" t="str">
        <f>+IF(OR(K51="ATAQUE",K51="DEFENSA"),+CONCATENATE(Nacsport!FT52,Nacsport!FU52,Nacsport!FV52,Nacsport!FW52,Nacsport!FX52,Nacsport!FY52,Nacsport!FZ52,),"")</f>
        <v/>
      </c>
      <c r="AL51" s="1" t="str">
        <f>+CONCATENATE(Nacsport!GA52,Nacsport!GB52,Nacsport!GC52,Nacsport!GD52,Nacsport!GE52,Nacsport!GF52,Nacsport!GG52,Nacsport!GH52,)</f>
        <v/>
      </c>
      <c r="AM51" s="1" t="str">
        <f>IF(K51="PUNTOS",LOOKUP(2,1/($K$3:K51="ATAQUE"),$AM$3:AM51),IF(+COUNTIF(Nacsport!GI52:'Nacsport'!GQ52,"*")&gt;0,+COUNTIF(Nacsport!GI52:'Nacsport'!GQ52,"*"),""))</f>
        <v/>
      </c>
      <c r="AN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O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P51" t="str">
        <f>IF(K51="QUIEBRE",LOOKUP(2,1/($K$3:K51="ATAQUE"),$AK$3:AK51),IF(+COUNTIF(Nacsport!GI52:'Nacsport'!GQ52,"*")&gt;0,+COUNTIF(Nacsport!GI52:'Nacsport'!GQ52,"*"),""))</f>
        <v/>
      </c>
      <c r="AQ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R51" s="27"/>
    </row>
    <row r="52" spans="1:44" ht="15.75" hidden="1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21">
        <v>1</v>
      </c>
      <c r="E52" s="1" t="s">
        <v>1375</v>
      </c>
      <c r="F52" s="24">
        <f>CONVERT(LEFT(Nacsport!E53,2),"mn","hr")/24+CONVERT(MID(Nacsport!E53,4,2),"sec","hr")/24</f>
        <v>9.5254629629629647E-3</v>
      </c>
      <c r="G52" s="2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25">
        <f t="shared" si="3"/>
        <v>818.00000000000011</v>
      </c>
      <c r="I52" s="25">
        <f t="shared" si="6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00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1" t="str">
        <f>+IF(OR(K52="ATTACCO",K52="DIFESA"),+CONCATENATE(Nacsport!FM53,Nacsport!FN52,Nacsport!FO53,Nacsport!FP53,Nacsport!FQ53,Nacsport!FR53,Nacsport!FS53,),"")</f>
        <v/>
      </c>
      <c r="AK52" s="1" t="str">
        <f>+IF(OR(K52="ATAQUE",K52="DEFENSA"),+CONCATENATE(Nacsport!FT53,Nacsport!FU53,Nacsport!FV53,Nacsport!FW53,Nacsport!FX53,Nacsport!FY53,Nacsport!FZ53,),"")</f>
        <v/>
      </c>
      <c r="AL52" s="1" t="str">
        <f>+CONCATENATE(Nacsport!GA53,Nacsport!GB53,Nacsport!GC53,Nacsport!GD53,Nacsport!GE53,Nacsport!GF53,Nacsport!GG53,Nacsport!GH53,)</f>
        <v/>
      </c>
      <c r="AM52" s="1" t="str">
        <f>IF(K52="PUNTOS",LOOKUP(2,1/($K$3:K52="ATAQUE"),$AM$3:AM52),IF(+COUNTIF(Nacsport!GI53:'Nacsport'!GQ53,"*")&gt;0,+COUNTIF(Nacsport!GI53:'Nacsport'!GQ53,"*"),""))</f>
        <v/>
      </c>
      <c r="AN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O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P52" t="str">
        <f>IF(K52="QUIEBRE",LOOKUP(2,1/($K$3:K52="ATAQUE"),$AK$3:AK52),IF(+COUNTIF(Nacsport!GI53:'Nacsport'!GQ53,"*")&gt;0,+COUNTIF(Nacsport!GI53:'Nacsport'!GQ53,"*"),""))</f>
        <v/>
      </c>
      <c r="AQ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R52" s="27"/>
    </row>
    <row r="53" spans="1:44" ht="15.75" hidden="1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21">
        <v>1</v>
      </c>
      <c r="E53" s="1" t="s">
        <v>1375</v>
      </c>
      <c r="F53" s="24">
        <f>CONVERT(LEFT(Nacsport!E54,2),"mn","hr")/24+CONVERT(MID(Nacsport!E54,4,2),"sec","hr")/24</f>
        <v>9.5486111111111119E-3</v>
      </c>
      <c r="G53" s="2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5">
        <f t="shared" si="3"/>
        <v>820</v>
      </c>
      <c r="I53" s="2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100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LENTO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1" t="str">
        <f>+IF(OR(K53="ATTACCO",K53="DIFESA"),+CONCATENATE(Nacsport!FM54,Nacsport!FN53,Nacsport!FO54,Nacsport!FP54,Nacsport!FQ54,Nacsport!FR54,Nacsport!FS54,),"")</f>
        <v/>
      </c>
      <c r="AK53" s="1" t="str">
        <f>+IF(OR(K53="ATAQUE",K53="DEFENSA"),+CONCATENATE(Nacsport!FT54,Nacsport!FU54,Nacsport!FV54,Nacsport!FW54,Nacsport!FX54,Nacsport!FY54,Nacsport!FZ54,),"")</f>
        <v/>
      </c>
      <c r="AL53" s="1" t="str">
        <f>+CONCATENATE(Nacsport!GA54,Nacsport!GB54,Nacsport!GC54,Nacsport!GD54,Nacsport!GE54,Nacsport!GF54,Nacsport!GG54,Nacsport!GH54,)</f>
        <v/>
      </c>
      <c r="AM53" s="1" t="str">
        <f>IF(K53="PUNTOS",LOOKUP(2,1/($K$3:K53="ATAQUE"),$AM$3:AM53),IF(+COUNTIF(Nacsport!GI54:'Nacsport'!GQ54,"*")&gt;0,+COUNTIF(Nacsport!GI54:'Nacsport'!GQ54,"*"),""))</f>
        <v/>
      </c>
      <c r="AN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O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P53" t="str">
        <f>IF(K53="QUIEBRE",LOOKUP(2,1/($K$3:K53="ATAQUE"),$AK$3:AK53),IF(+COUNTIF(Nacsport!GI54:'Nacsport'!GQ54,"*")&gt;0,+COUNTIF(Nacsport!GI54:'Nacsport'!GQ54,"*"),""))</f>
        <v/>
      </c>
      <c r="AQ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R53" s="27"/>
    </row>
    <row r="54" spans="1:44" ht="15.75" hidden="1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21">
        <v>1</v>
      </c>
      <c r="E54" s="1" t="s">
        <v>1375</v>
      </c>
      <c r="F54" s="24">
        <f>CONVERT(LEFT(Nacsport!E55,2),"mn","hr")/24+CONVERT(MID(Nacsport!E55,4,2),"sec","hr")/24</f>
        <v>9.6064814814814832E-3</v>
      </c>
      <c r="G54" s="2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25">
        <f t="shared" si="3"/>
        <v>825.00000000000023</v>
      </c>
      <c r="I54" s="25">
        <f t="shared" si="6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00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1" t="str">
        <f>+IF(OR(K54="ATTACCO",K54="DIFESA"),+CONCATENATE(Nacsport!FM55,Nacsport!FN54,Nacsport!FO55,Nacsport!FP55,Nacsport!FQ55,Nacsport!FR55,Nacsport!FS55,),"")</f>
        <v/>
      </c>
      <c r="AK54" s="1" t="str">
        <f>+IF(OR(K54="ATAQUE",K54="DEFENSA"),+CONCATENATE(Nacsport!FT55,Nacsport!FU55,Nacsport!FV55,Nacsport!FW55,Nacsport!FX55,Nacsport!FY55,Nacsport!FZ55,),"")</f>
        <v/>
      </c>
      <c r="AL54" s="1" t="str">
        <f>+CONCATENATE(Nacsport!GA55,Nacsport!GB55,Nacsport!GC55,Nacsport!GD55,Nacsport!GE55,Nacsport!GF55,Nacsport!GG55,Nacsport!GH55,)</f>
        <v/>
      </c>
      <c r="AM54" s="1" t="str">
        <f>IF(K54="PUNTOS",LOOKUP(2,1/($K$3:K54="ATAQUE"),$AM$3:AM54),IF(+COUNTIF(Nacsport!GI55:'Nacsport'!GQ55,"*")&gt;0,+COUNTIF(Nacsport!GI55:'Nacsport'!GQ55,"*"),""))</f>
        <v/>
      </c>
      <c r="AN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O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P54" t="str">
        <f>IF(K54="QUIEBRE",LOOKUP(2,1/($K$3:K54="ATAQUE"),$AK$3:AK54),IF(+COUNTIF(Nacsport!GI55:'Nacsport'!GQ55,"*")&gt;0,+COUNTIF(Nacsport!GI55:'Nacsport'!GQ55,"*"),""))</f>
        <v/>
      </c>
      <c r="AQ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R54" s="27"/>
    </row>
    <row r="55" spans="1:44" ht="15.75" hidden="1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21">
        <v>1</v>
      </c>
      <c r="E55" s="1" t="s">
        <v>1375</v>
      </c>
      <c r="F55" s="24">
        <f>CONVERT(LEFT(Nacsport!E56,2),"mn","hr")/24+CONVERT(MID(Nacsport!E56,4,2),"sec","hr")/24</f>
        <v>9.6064814814814832E-3</v>
      </c>
      <c r="G55" s="2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5">
        <f t="shared" si="3"/>
        <v>825.00000000000023</v>
      </c>
      <c r="I55" s="2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100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VELOCE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1" t="str">
        <f>+IF(OR(K55="ATTACCO",K55="DIFESA"),+CONCATENATE(Nacsport!FM56,Nacsport!FN55,Nacsport!FO56,Nacsport!FP56,Nacsport!FQ56,Nacsport!FR56,Nacsport!FS56,),"")</f>
        <v/>
      </c>
      <c r="AK55" s="1" t="str">
        <f>+IF(OR(K55="ATAQUE",K55="DEFENSA"),+CONCATENATE(Nacsport!FT56,Nacsport!FU56,Nacsport!FV56,Nacsport!FW56,Nacsport!FX56,Nacsport!FY56,Nacsport!FZ56,),"")</f>
        <v/>
      </c>
      <c r="AL55" s="1" t="str">
        <f>+CONCATENATE(Nacsport!GA56,Nacsport!GB56,Nacsport!GC56,Nacsport!GD56,Nacsport!GE56,Nacsport!GF56,Nacsport!GG56,Nacsport!GH56,)</f>
        <v/>
      </c>
      <c r="AM55" s="1" t="str">
        <f>IF(K55="PUNTOS",LOOKUP(2,1/($K$3:K55="ATAQUE"),$AM$3:AM55),IF(+COUNTIF(Nacsport!GI56:'Nacsport'!GQ56,"*")&gt;0,+COUNTIF(Nacsport!GI56:'Nacsport'!GQ56,"*"),""))</f>
        <v/>
      </c>
      <c r="AN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O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P55" t="str">
        <f>IF(K55="QUIEBRE",LOOKUP(2,1/($K$3:K55="ATAQUE"),$AK$3:AK55),IF(+COUNTIF(Nacsport!GI56:'Nacsport'!GQ56,"*")&gt;0,+COUNTIF(Nacsport!GI56:'Nacsport'!GQ56,"*"),""))</f>
        <v/>
      </c>
      <c r="AQ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R55" s="27"/>
    </row>
    <row r="56" spans="1:44" ht="15.75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21">
        <v>1</v>
      </c>
      <c r="E56" s="1" t="s">
        <v>1375</v>
      </c>
      <c r="F56" s="24">
        <f>CONVERT(LEFT(Nacsport!E57,2),"mn","hr")/24+CONVERT(MID(Nacsport!E57,4,2),"sec","hr")/24</f>
        <v>9.6643518518518528E-3</v>
      </c>
      <c r="G56" s="2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5">
        <f t="shared" si="3"/>
        <v>830.00000000000011</v>
      </c>
      <c r="I56" s="2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100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NUMERI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1" t="str">
        <f>+IF(OR(K56="ATTACCO",K56="DIFESA"),+CONCATENATE(Nacsport!FM57,Nacsport!FN56,Nacsport!FO57,Nacsport!FP57,Nacsport!FQ57,Nacsport!FR57,Nacsport!FS57,),"")</f>
        <v/>
      </c>
      <c r="AK56" s="1" t="str">
        <f>+IF(OR(K56="ATAQUE",K56="DEFENSA"),+CONCATENATE(Nacsport!FT57,Nacsport!FU57,Nacsport!FV57,Nacsport!FW57,Nacsport!FX57,Nacsport!FY57,Nacsport!FZ57,),"")</f>
        <v/>
      </c>
      <c r="AL56" s="1" t="str">
        <f>+CONCATENATE(Nacsport!GA57,Nacsport!GB57,Nacsport!GC57,Nacsport!GD57,Nacsport!GE57,Nacsport!GF57,Nacsport!GG57,Nacsport!GH57,)</f>
        <v/>
      </c>
      <c r="AM56" s="1" t="str">
        <f>IF(K56="PUNTOS",LOOKUP(2,1/($K$3:K56="ATAQUE"),$AM$3:AM56),IF(+COUNTIF(Nacsport!GI57:'Nacsport'!GQ57,"*")&gt;0,+COUNTIF(Nacsport!GI57:'Nacsport'!GQ57,"*"),""))</f>
        <v/>
      </c>
      <c r="AN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O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P56" t="str">
        <f>IF(K56="QUIEBRE",LOOKUP(2,1/($K$3:K56="ATAQUE"),$AK$3:AK56),IF(+COUNTIF(Nacsport!GI57:'Nacsport'!GQ57,"*")&gt;0,+COUNTIF(Nacsport!GI57:'Nacsport'!GQ57,"*"),""))</f>
        <v/>
      </c>
      <c r="AQ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R56" s="27"/>
    </row>
    <row r="57" spans="1:44" ht="15.75" hidden="1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21">
        <v>1</v>
      </c>
      <c r="E57" s="1" t="s">
        <v>1375</v>
      </c>
      <c r="F57" s="24">
        <f>CONVERT(LEFT(Nacsport!E58,2),"mn","hr")/24+CONVERT(MID(Nacsport!E58,4,2),"sec","hr")/24</f>
        <v>9.7222222222222224E-3</v>
      </c>
      <c r="G57" s="2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5">
        <f t="shared" si="3"/>
        <v>835</v>
      </c>
      <c r="I57" s="25">
        <f t="shared" si="6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100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R 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1" t="str">
        <f>+IF(OR(K57="ATTACCO",K57="DIFESA"),+CONCATENATE(Nacsport!FM58,Nacsport!FN57,Nacsport!FO58,Nacsport!FP58,Nacsport!FQ58,Nacsport!FR58,Nacsport!FS58,),"")</f>
        <v/>
      </c>
      <c r="AK57" s="1" t="str">
        <f>+IF(OR(K57="ATAQUE",K57="DEFENSA"),+CONCATENATE(Nacsport!FT58,Nacsport!FU58,Nacsport!FV58,Nacsport!FW58,Nacsport!FX58,Nacsport!FY58,Nacsport!FZ58,),"")</f>
        <v/>
      </c>
      <c r="AL57" s="1" t="str">
        <f>+CONCATENATE(Nacsport!GA58,Nacsport!GB58,Nacsport!GC58,Nacsport!GD58,Nacsport!GE58,Nacsport!GF58,Nacsport!GG58,Nacsport!GH58,)</f>
        <v/>
      </c>
      <c r="AM57" s="1" t="str">
        <f>IF(K57="PUNTOS",LOOKUP(2,1/($K$3:K57="ATAQUE"),$AM$3:AM57),IF(+COUNTIF(Nacsport!GI58:'Nacsport'!GQ58,"*")&gt;0,+COUNTIF(Nacsport!GI58:'Nacsport'!GQ58,"*"),""))</f>
        <v/>
      </c>
      <c r="AN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O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P57" t="str">
        <f>IF(K57="QUIEBRE",LOOKUP(2,1/($K$3:K57="ATAQUE"),$AK$3:AK57),IF(+COUNTIF(Nacsport!GI58:'Nacsport'!GQ58,"*")&gt;0,+COUNTIF(Nacsport!GI58:'Nacsport'!GQ58,"*"),""))</f>
        <v/>
      </c>
      <c r="AQ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R57" s="27"/>
    </row>
    <row r="58" spans="1:44" ht="15.75" hidden="1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21">
        <v>1</v>
      </c>
      <c r="E58" s="1" t="s">
        <v>1375</v>
      </c>
      <c r="F58" s="24">
        <f>CONVERT(LEFT(Nacsport!E59,2),"mn","hr")/24+CONVERT(MID(Nacsport!E59,4,2),"sec","hr")/24</f>
        <v>9.7222222222222224E-3</v>
      </c>
      <c r="G58" s="2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5">
        <f t="shared" si="3"/>
        <v>835</v>
      </c>
      <c r="I58" s="25">
        <f t="shared" si="6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00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1" t="str">
        <f>+IF(OR(K58="ATTACCO",K58="DIFESA"),+CONCATENATE(Nacsport!FM59,Nacsport!FN58,Nacsport!FO59,Nacsport!FP59,Nacsport!FQ59,Nacsport!FR59,Nacsport!FS59,),"")</f>
        <v/>
      </c>
      <c r="AK58" s="1" t="str">
        <f>+IF(OR(K58="ATAQUE",K58="DEFENSA"),+CONCATENATE(Nacsport!FT59,Nacsport!FU59,Nacsport!FV59,Nacsport!FW59,Nacsport!FX59,Nacsport!FY59,Nacsport!FZ59,),"")</f>
        <v/>
      </c>
      <c r="AL58" s="1" t="str">
        <f>+CONCATENATE(Nacsport!GA59,Nacsport!GB59,Nacsport!GC59,Nacsport!GD59,Nacsport!GE59,Nacsport!GF59,Nacsport!GG59,Nacsport!GH59,)</f>
        <v/>
      </c>
      <c r="AM58" s="1" t="str">
        <f>IF(K58="PUNTOS",LOOKUP(2,1/($K$3:K58="ATAQUE"),$AM$3:AM58),IF(+COUNTIF(Nacsport!GI59:'Nacsport'!GQ59,"*")&gt;0,+COUNTIF(Nacsport!GI59:'Nacsport'!GQ59,"*"),""))</f>
        <v/>
      </c>
      <c r="AN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O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P58" t="str">
        <f>IF(K58="QUIEBRE",LOOKUP(2,1/($K$3:K58="ATAQUE"),$AK$3:AK58),IF(+COUNTIF(Nacsport!GI59:'Nacsport'!GQ59,"*")&gt;0,+COUNTIF(Nacsport!GI59:'Nacsport'!GQ59,"*"),""))</f>
        <v/>
      </c>
      <c r="AQ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R58" s="27"/>
    </row>
    <row r="59" spans="1:44" ht="15.75" hidden="1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21">
        <v>1</v>
      </c>
      <c r="E59" s="1" t="s">
        <v>1375</v>
      </c>
      <c r="F59" s="24">
        <f>CONVERT(LEFT(Nacsport!E60,2),"mn","hr")/24+CONVERT(MID(Nacsport!E60,4,2),"sec","hr")/24</f>
        <v>1.0069444444444445E-2</v>
      </c>
      <c r="G59" s="2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5">
        <f t="shared" si="3"/>
        <v>865</v>
      </c>
      <c r="I59" s="25">
        <f t="shared" si="6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00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1" t="str">
        <f>+IF(OR(K59="ATTACCO",K59="DIFESA"),+CONCATENATE(Nacsport!FM60,Nacsport!FN59,Nacsport!FO60,Nacsport!FP60,Nacsport!FQ60,Nacsport!FR60,Nacsport!FS60,),"")</f>
        <v/>
      </c>
      <c r="AK59" s="1" t="str">
        <f>+IF(OR(K59="ATAQUE",K59="DEFENSA"),+CONCATENATE(Nacsport!FT60,Nacsport!FU60,Nacsport!FV60,Nacsport!FW60,Nacsport!FX60,Nacsport!FY60,Nacsport!FZ60,),"")</f>
        <v/>
      </c>
      <c r="AL59" s="1" t="str">
        <f>+CONCATENATE(Nacsport!GA60,Nacsport!GB60,Nacsport!GC60,Nacsport!GD60,Nacsport!GE60,Nacsport!GF60,Nacsport!GG60,Nacsport!GH60,)</f>
        <v/>
      </c>
      <c r="AM59" s="1" t="str">
        <f>IF(K59="PUNTOS",LOOKUP(2,1/($K$3:K59="ATAQUE"),$AM$3:AM59),IF(+COUNTIF(Nacsport!GI60:'Nacsport'!GQ60,"*")&gt;0,+COUNTIF(Nacsport!GI60:'Nacsport'!GQ60,"*"),""))</f>
        <v/>
      </c>
      <c r="AN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O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P59" t="str">
        <f>IF(K59="QUIEBRE",LOOKUP(2,1/($K$3:K59="ATAQUE"),$AK$3:AK59),IF(+COUNTIF(Nacsport!GI60:'Nacsport'!GQ60,"*")&gt;0,+COUNTIF(Nacsport!GI60:'Nacsport'!GQ60,"*"),""))</f>
        <v/>
      </c>
      <c r="AQ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R59" s="27"/>
    </row>
    <row r="60" spans="1:44" ht="15.75" hidden="1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21">
        <v>1</v>
      </c>
      <c r="E60" s="1" t="s">
        <v>1375</v>
      </c>
      <c r="F60" s="24">
        <f>CONVERT(LEFT(Nacsport!E61,2),"mn","hr")/24+CONVERT(MID(Nacsport!E61,4,2),"sec","hr")/24</f>
        <v>1.0069444444444445E-2</v>
      </c>
      <c r="G60" s="2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5">
        <f t="shared" si="3"/>
        <v>865</v>
      </c>
      <c r="I60" s="25">
        <f t="shared" si="6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100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1" t="str">
        <f>+IF(OR(K60="ATTACCO",K60="DIFESA"),+CONCATENATE(Nacsport!FM61,Nacsport!FN60,Nacsport!FO61,Nacsport!FP61,Nacsport!FQ61,Nacsport!FR61,Nacsport!FS61,),"")</f>
        <v/>
      </c>
      <c r="AK60" s="1" t="str">
        <f>+IF(OR(K60="ATAQUE",K60="DEFENSA"),+CONCATENATE(Nacsport!FT61,Nacsport!FU61,Nacsport!FV61,Nacsport!FW61,Nacsport!FX61,Nacsport!FY61,Nacsport!FZ61,),"")</f>
        <v/>
      </c>
      <c r="AL60" s="1" t="str">
        <f>+CONCATENATE(Nacsport!GA61,Nacsport!GB61,Nacsport!GC61,Nacsport!GD61,Nacsport!GE61,Nacsport!GF61,Nacsport!GG61,Nacsport!GH61,)</f>
        <v/>
      </c>
      <c r="AM60" s="1" t="str">
        <f>IF(K60="PUNTOS",LOOKUP(2,1/($K$3:K60="ATAQUE"),$AM$3:AM60),IF(+COUNTIF(Nacsport!GI61:'Nacsport'!GQ61,"*")&gt;0,+COUNTIF(Nacsport!GI61:'Nacsport'!GQ61,"*"),""))</f>
        <v/>
      </c>
      <c r="AN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O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P60" t="str">
        <f>IF(K60="QUIEBRE",LOOKUP(2,1/($K$3:K60="ATAQUE"),$AK$3:AK60),IF(+COUNTIF(Nacsport!GI61:'Nacsport'!GQ61,"*")&gt;0,+COUNTIF(Nacsport!GI61:'Nacsport'!GQ61,"*"),""))</f>
        <v/>
      </c>
      <c r="AQ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R60" s="27"/>
    </row>
    <row r="61" spans="1:44" ht="15.75" hidden="1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21">
        <v>1</v>
      </c>
      <c r="E61" s="1" t="s">
        <v>1375</v>
      </c>
      <c r="F61" s="24">
        <f>CONVERT(LEFT(Nacsport!E62,2),"mn","hr")/24+CONVERT(MID(Nacsport!E62,4,2),"sec","hr")/24</f>
        <v>1.0231481481481482E-2</v>
      </c>
      <c r="G61" s="2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5">
        <f t="shared" si="3"/>
        <v>879</v>
      </c>
      <c r="I61" s="25">
        <f t="shared" si="6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00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PERSA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1" t="str">
        <f>+IF(OR(K61="ATTACCO",K61="DIFESA"),+CONCATENATE(Nacsport!FM62,Nacsport!FN61,Nacsport!FO62,Nacsport!FP62,Nacsport!FQ62,Nacsport!FR62,Nacsport!FS62,),"")</f>
        <v/>
      </c>
      <c r="AK61" s="1" t="str">
        <f>+IF(OR(K61="ATAQUE",K61="DEFENSA"),+CONCATENATE(Nacsport!FT62,Nacsport!FU62,Nacsport!FV62,Nacsport!FW62,Nacsport!FX62,Nacsport!FY62,Nacsport!FZ62,),"")</f>
        <v/>
      </c>
      <c r="AL61" s="1" t="str">
        <f>+CONCATENATE(Nacsport!GA62,Nacsport!GB62,Nacsport!GC62,Nacsport!GD62,Nacsport!GE62,Nacsport!GF62,Nacsport!GG62,Nacsport!GH62,)</f>
        <v/>
      </c>
      <c r="AM61" s="1" t="str">
        <f>IF(K61="PUNTOS",LOOKUP(2,1/($K$3:K61="ATAQUE"),$AM$3:AM61),IF(+COUNTIF(Nacsport!GI62:'Nacsport'!GQ62,"*")&gt;0,+COUNTIF(Nacsport!GI62:'Nacsport'!GQ62,"*"),""))</f>
        <v/>
      </c>
      <c r="AN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O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P61" t="str">
        <f>IF(K61="QUIEBRE",LOOKUP(2,1/($K$3:K61="ATAQUE"),$AK$3:AK61),IF(+COUNTIF(Nacsport!GI62:'Nacsport'!GQ62,"*")&gt;0,+COUNTIF(Nacsport!GI62:'Nacsport'!GQ62,"*"),""))</f>
        <v/>
      </c>
      <c r="AQ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R61" s="27"/>
    </row>
    <row r="62" spans="1:44" ht="15.75" hidden="1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21">
        <v>1</v>
      </c>
      <c r="E62" s="1" t="s">
        <v>1375</v>
      </c>
      <c r="F62" s="24">
        <f>CONVERT(LEFT(Nacsport!E63,2),"mn","hr")/24+CONVERT(MID(Nacsport!E63,4,2),"sec","hr")/24</f>
        <v>1.0231481481481482E-2</v>
      </c>
      <c r="G62" s="2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5">
        <f t="shared" si="3"/>
        <v>879</v>
      </c>
      <c r="I62" s="25">
        <f t="shared" si="6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00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1" t="str">
        <f>+IF(OR(K62="ATTACCO",K62="DIFESA"),+CONCATENATE(Nacsport!FM63,Nacsport!FN62,Nacsport!FO63,Nacsport!FP63,Nacsport!FQ63,Nacsport!FR63,Nacsport!FS63,),"")</f>
        <v/>
      </c>
      <c r="AK62" s="1" t="str">
        <f>+IF(OR(K62="ATAQUE",K62="DEFENSA"),+CONCATENATE(Nacsport!FT63,Nacsport!FU63,Nacsport!FV63,Nacsport!FW63,Nacsport!FX63,Nacsport!FY63,Nacsport!FZ63,),"")</f>
        <v/>
      </c>
      <c r="AL62" s="1" t="str">
        <f>+CONCATENATE(Nacsport!GA63,Nacsport!GB63,Nacsport!GC63,Nacsport!GD63,Nacsport!GE63,Nacsport!GF63,Nacsport!GG63,Nacsport!GH63,)</f>
        <v/>
      </c>
      <c r="AM62" s="1" t="str">
        <f>IF(K62="PUNTOS",LOOKUP(2,1/($K$3:K62="ATAQUE"),$AM$3:AM62),IF(+COUNTIF(Nacsport!GI63:'Nacsport'!GQ63,"*")&gt;0,+COUNTIF(Nacsport!GI63:'Nacsport'!GQ63,"*"),""))</f>
        <v/>
      </c>
      <c r="AN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O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P62" t="str">
        <f>IF(K62="QUIEBRE",LOOKUP(2,1/($K$3:K62="ATAQUE"),$AK$3:AK62),IF(+COUNTIF(Nacsport!GI63:'Nacsport'!GQ63,"*")&gt;0,+COUNTIF(Nacsport!GI63:'Nacsport'!GQ63,"*"),""))</f>
        <v/>
      </c>
      <c r="AQ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R62" s="27"/>
    </row>
    <row r="63" spans="1:44" ht="15.75" hidden="1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21">
        <v>1</v>
      </c>
      <c r="E63" s="1" t="s">
        <v>1375</v>
      </c>
      <c r="F63" s="24">
        <f>CONVERT(LEFT(Nacsport!E64,2),"mn","hr")/24+CONVERT(MID(Nacsport!E64,4,2),"sec","hr")/24</f>
        <v>1.0289351851851852E-2</v>
      </c>
      <c r="G63" s="2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5">
        <f t="shared" si="3"/>
        <v>884</v>
      </c>
      <c r="I63" s="25">
        <f t="shared" si="6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100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AVANTI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1" t="str">
        <f>+IF(OR(K63="ATTACCO",K63="DIFESA"),+CONCATENATE(Nacsport!FM64,Nacsport!FN63,Nacsport!FO64,Nacsport!FP64,Nacsport!FQ64,Nacsport!FR64,Nacsport!FS64,),"")</f>
        <v/>
      </c>
      <c r="AK63" s="1" t="str">
        <f>+IF(OR(K63="ATAQUE",K63="DEFENSA"),+CONCATENATE(Nacsport!FT64,Nacsport!FU64,Nacsport!FV64,Nacsport!FW64,Nacsport!FX64,Nacsport!FY64,Nacsport!FZ64,),"")</f>
        <v/>
      </c>
      <c r="AL63" s="1" t="str">
        <f>+CONCATENATE(Nacsport!GA64,Nacsport!GB64,Nacsport!GC64,Nacsport!GD64,Nacsport!GE64,Nacsport!GF64,Nacsport!GG64,Nacsport!GH64,)</f>
        <v/>
      </c>
      <c r="AM63" s="1" t="str">
        <f>IF(K63="PUNTOS",LOOKUP(2,1/($K$3:K63="ATAQUE"),$AM$3:AM63),IF(+COUNTIF(Nacsport!GI64:'Nacsport'!GQ64,"*")&gt;0,+COUNTIF(Nacsport!GI64:'Nacsport'!GQ64,"*"),""))</f>
        <v/>
      </c>
      <c r="AN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O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P63" t="str">
        <f>IF(K63="QUIEBRE",LOOKUP(2,1/($K$3:K63="ATAQUE"),$AK$3:AK63),IF(+COUNTIF(Nacsport!GI64:'Nacsport'!GQ64,"*")&gt;0,+COUNTIF(Nacsport!GI64:'Nacsport'!GQ64,"*"),""))</f>
        <v/>
      </c>
      <c r="AQ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R63" s="27"/>
    </row>
    <row r="64" spans="1:44" ht="15.75" hidden="1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21">
        <v>1</v>
      </c>
      <c r="E64" s="1" t="s">
        <v>1375</v>
      </c>
      <c r="F64" s="24">
        <f>CONVERT(LEFT(Nacsport!E65,2),"mn","hr")/24+CONVERT(MID(Nacsport!E65,4,2),"sec","hr")/24</f>
        <v>1.0289351851851852E-2</v>
      </c>
      <c r="G64" s="25">
        <v>8</v>
      </c>
      <c r="H64" s="25">
        <f t="shared" si="3"/>
        <v>884</v>
      </c>
      <c r="I64" s="25">
        <f t="shared" si="6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100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FUORI GIOCO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1" t="str">
        <f>+IF(OR(K64="ATTACCO",K64="DIFESA"),+CONCATENATE(Nacsport!FM65,Nacsport!FN64,Nacsport!FO65,Nacsport!FP65,Nacsport!FQ65,Nacsport!FR65,Nacsport!FS65,),"")</f>
        <v/>
      </c>
      <c r="AK64" s="1" t="str">
        <f>+IF(OR(K64="ATAQUE",K64="DEFENSA"),+CONCATENATE(Nacsport!FT65,Nacsport!FU65,Nacsport!FV65,Nacsport!FW65,Nacsport!FX65,Nacsport!FY65,Nacsport!FZ65,),"")</f>
        <v/>
      </c>
      <c r="AL64" s="1" t="str">
        <f>+CONCATENATE(Nacsport!GA65,Nacsport!GB65,Nacsport!GC65,Nacsport!GD65,Nacsport!GE65,Nacsport!GF65,Nacsport!GG65,Nacsport!GH65,)</f>
        <v/>
      </c>
      <c r="AM64" s="1" t="str">
        <f>IF(K64="PUNTOS",LOOKUP(2,1/($K$3:K64="ATAQUE"),$AM$3:AM64),IF(+COUNTIF(Nacsport!GI65:'Nacsport'!GQ65,"*")&gt;0,+COUNTIF(Nacsport!GI65:'Nacsport'!GQ65,"*"),""))</f>
        <v/>
      </c>
      <c r="AN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O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P64" t="str">
        <f>IF(K64="QUIEBRE",LOOKUP(2,1/($K$3:K64="ATAQUE"),$AK$3:AK64),IF(+COUNTIF(Nacsport!GI65:'Nacsport'!GQ65,"*")&gt;0,+COUNTIF(Nacsport!GI65:'Nacsport'!GQ65,"*"),""))</f>
        <v/>
      </c>
      <c r="AQ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R64" s="27"/>
    </row>
    <row r="65" spans="1:44" ht="15.75" hidden="1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21">
        <v>1</v>
      </c>
      <c r="E65" s="1" t="s">
        <v>1375</v>
      </c>
      <c r="F65" s="24">
        <f>CONVERT(LEFT(Nacsport!E66,2),"mn","hr")/24+CONVERT(MID(Nacsport!E66,4,2),"sec","hr")/24</f>
        <v>1.03125E-2</v>
      </c>
      <c r="G65" s="2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5">
        <f t="shared" si="3"/>
        <v>886</v>
      </c>
      <c r="I65" s="25">
        <f t="shared" si="6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00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1" t="str">
        <f>+IF(OR(K65="ATTACCO",K65="DIFESA"),+CONCATENATE(Nacsport!FM66,Nacsport!FN65,Nacsport!FO66,Nacsport!FP66,Nacsport!FQ66,Nacsport!FR66,Nacsport!FS66,),"")</f>
        <v/>
      </c>
      <c r="AK65" s="1" t="str">
        <f>+IF(OR(K65="ATAQUE",K65="DEFENSA"),+CONCATENATE(Nacsport!FT66,Nacsport!FU66,Nacsport!FV66,Nacsport!FW66,Nacsport!FX66,Nacsport!FY66,Nacsport!FZ66,),"")</f>
        <v/>
      </c>
      <c r="AL65" s="1" t="str">
        <f>+CONCATENATE(Nacsport!GA66,Nacsport!GB66,Nacsport!GC66,Nacsport!GD66,Nacsport!GE66,Nacsport!GF66,Nacsport!GG66,Nacsport!GH66,)</f>
        <v/>
      </c>
      <c r="AM65" s="1" t="str">
        <f>IF(K65="PUNTOS",LOOKUP(2,1/($K$3:K65="ATAQUE"),$AM$3:AM65),IF(+COUNTIF(Nacsport!GI66:'Nacsport'!GQ66,"*")&gt;0,+COUNTIF(Nacsport!GI66:'Nacsport'!GQ66,"*"),""))</f>
        <v/>
      </c>
      <c r="AN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O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P65" t="str">
        <f>IF(K65="QUIEBRE",LOOKUP(2,1/($K$3:K65="ATAQUE"),$AK$3:AK65),IF(+COUNTIF(Nacsport!GI66:'Nacsport'!GQ66,"*")&gt;0,+COUNTIF(Nacsport!GI66:'Nacsport'!GQ66,"*"),""))</f>
        <v/>
      </c>
      <c r="AQ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R65" s="27"/>
    </row>
    <row r="66" spans="1:44" ht="15.75" hidden="1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21">
        <v>1</v>
      </c>
      <c r="E66" s="1" t="s">
        <v>1375</v>
      </c>
      <c r="F66" s="24">
        <f>CONVERT(LEFT(Nacsport!E67,2),"mn","hr")/24+CONVERT(MID(Nacsport!E67,4,2),"sec","hr")/24</f>
        <v>1.0543981481481481E-2</v>
      </c>
      <c r="G66" s="2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5">
        <f t="shared" si="3"/>
        <v>905.99999999999989</v>
      </c>
      <c r="I66" s="25">
        <f t="shared" si="6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100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CALCIO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1" t="str">
        <f>+IF(OR(K66="ATTACCO",K66="DIFESA"),+CONCATENATE(Nacsport!FM67,Nacsport!FN66,Nacsport!FO67,Nacsport!FP67,Nacsport!FQ67,Nacsport!FR67,Nacsport!FS67,),"")</f>
        <v/>
      </c>
      <c r="AK66" s="1" t="str">
        <f>+IF(OR(K66="ATAQUE",K66="DEFENSA"),+CONCATENATE(Nacsport!FT67,Nacsport!FU67,Nacsport!FV67,Nacsport!FW67,Nacsport!FX67,Nacsport!FY67,Nacsport!FZ67,),"")</f>
        <v/>
      </c>
      <c r="AL66" s="1" t="str">
        <f>+CONCATENATE(Nacsport!GA67,Nacsport!GB67,Nacsport!GC67,Nacsport!GD67,Nacsport!GE67,Nacsport!GF67,Nacsport!GG67,Nacsport!GH67,)</f>
        <v/>
      </c>
      <c r="AM66" s="1" t="str">
        <f>IF(K66="PUNTOS",LOOKUP(2,1/($K$3:K66="ATAQUE"),$AM$3:AM66),IF(+COUNTIF(Nacsport!GI67:'Nacsport'!GQ67,"*")&gt;0,+COUNTIF(Nacsport!GI67:'Nacsport'!GQ67,"*"),""))</f>
        <v/>
      </c>
      <c r="AN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O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P66" t="str">
        <f>IF(K66="QUIEBRE",LOOKUP(2,1/($K$3:K66="ATAQUE"),$AK$3:AK66),IF(+COUNTIF(Nacsport!GI67:'Nacsport'!GQ67,"*")&gt;0,+COUNTIF(Nacsport!GI67:'Nacsport'!GQ67,"*"),""))</f>
        <v/>
      </c>
      <c r="AQ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R66" s="27"/>
    </row>
    <row r="67" spans="1:44" ht="15.75" hidden="1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21">
        <v>1</v>
      </c>
      <c r="E67" s="1" t="s">
        <v>1375</v>
      </c>
      <c r="F67" s="24">
        <f>CONVERT(LEFT(Nacsport!E68,2),"mn","hr")/24+CONVERT(MID(Nacsport!E68,4,2),"sec","hr")/24</f>
        <v>1.0543981481481481E-2</v>
      </c>
      <c r="G67" s="2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5">
        <f t="shared" ref="H67:H130" si="8">(+CONVERT(F67,"hr","sec")*24)-5</f>
        <v>905.99999999999989</v>
      </c>
      <c r="I67" s="25">
        <f t="shared" si="6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00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1" t="str">
        <f>+IF(OR(K67="ATTACCO",K67="DIFESA"),+CONCATENATE(Nacsport!FM68,Nacsport!FN67,Nacsport!FO68,Nacsport!FP68,Nacsport!FQ68,Nacsport!FR68,Nacsport!FS68,),"")</f>
        <v/>
      </c>
      <c r="AK67" s="1" t="str">
        <f>+IF(OR(K67="ATAQUE",K67="DEFENSA"),+CONCATENATE(Nacsport!FT68,Nacsport!FU68,Nacsport!FV68,Nacsport!FW68,Nacsport!FX68,Nacsport!FY68,Nacsport!FZ68,),"")</f>
        <v/>
      </c>
      <c r="AL67" s="1" t="str">
        <f>+CONCATENATE(Nacsport!GA68,Nacsport!GB68,Nacsport!GC68,Nacsport!GD68,Nacsport!GE68,Nacsport!GF68,Nacsport!GG68,Nacsport!GH68,)</f>
        <v/>
      </c>
      <c r="AM67" s="1" t="str">
        <f>IF(K67="PUNTOS",LOOKUP(2,1/($K$3:K67="ATAQUE"),$AM$3:AM67),IF(+COUNTIF(Nacsport!GI68:'Nacsport'!GQ68,"*")&gt;0,+COUNTIF(Nacsport!GI68:'Nacsport'!GQ68,"*"),""))</f>
        <v/>
      </c>
      <c r="AN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O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P67" t="str">
        <f>IF(K67="QUIEBRE",LOOKUP(2,1/($K$3:K67="ATAQUE"),$AK$3:AK67),IF(+COUNTIF(Nacsport!GI68:'Nacsport'!GQ68,"*")&gt;0,+COUNTIF(Nacsport!GI68:'Nacsport'!GQ68,"*"),""))</f>
        <v/>
      </c>
      <c r="AQ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R67" s="27"/>
    </row>
    <row r="68" spans="1:44" ht="15.75" hidden="1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21">
        <v>1</v>
      </c>
      <c r="E68" s="1" t="s">
        <v>1375</v>
      </c>
      <c r="F68" s="24">
        <f>CONVERT(LEFT(Nacsport!E69,2),"mn","hr")/24+CONVERT(MID(Nacsport!E69,4,2),"sec","hr")/24</f>
        <v>1.0543981481481481E-2</v>
      </c>
      <c r="G68" s="2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5">
        <f t="shared" si="8"/>
        <v>905.99999999999989</v>
      </c>
      <c r="I68" s="25">
        <f t="shared" ref="I68:I131" si="9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100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1" t="str">
        <f>+IF(OR(K68="ATTACCO",K68="DIFESA"),+CONCATENATE(Nacsport!FM69,Nacsport!FN68,Nacsport!FO69,Nacsport!FP69,Nacsport!FQ69,Nacsport!FR69,Nacsport!FS69,),"")</f>
        <v/>
      </c>
      <c r="AK68" s="1" t="str">
        <f>+IF(OR(K68="ATAQUE",K68="DEFENSA"),+CONCATENATE(Nacsport!FT69,Nacsport!FU69,Nacsport!FV69,Nacsport!FW69,Nacsport!FX69,Nacsport!FY69,Nacsport!FZ69,),"")</f>
        <v/>
      </c>
      <c r="AL68" s="1" t="str">
        <f>+CONCATENATE(Nacsport!GA69,Nacsport!GB69,Nacsport!GC69,Nacsport!GD69,Nacsport!GE69,Nacsport!GF69,Nacsport!GG69,Nacsport!GH69,)</f>
        <v/>
      </c>
      <c r="AM68" s="1" t="str">
        <f>IF(K68="PUNTOS",LOOKUP(2,1/($K$3:K68="ATAQUE"),$AM$3:AM68),IF(+COUNTIF(Nacsport!GI69:'Nacsport'!GQ69,"*")&gt;0,+COUNTIF(Nacsport!GI69:'Nacsport'!GQ69,"*"),""))</f>
        <v/>
      </c>
      <c r="AN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O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P68" t="str">
        <f>IF(K68="QUIEBRE",LOOKUP(2,1/($K$3:K68="ATAQUE"),$AK$3:AK68),IF(+COUNTIF(Nacsport!GI69:'Nacsport'!GQ69,"*")&gt;0,+COUNTIF(Nacsport!GI69:'Nacsport'!GQ69,"*"),""))</f>
        <v/>
      </c>
      <c r="AQ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R68" s="27"/>
    </row>
    <row r="69" spans="1:44" ht="15.75" hidden="1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21">
        <v>1</v>
      </c>
      <c r="E69" s="1" t="s">
        <v>1375</v>
      </c>
      <c r="F69" s="24">
        <f>CONVERT(LEFT(Nacsport!E70,2),"mn","hr")/24+CONVERT(MID(Nacsport!E70,4,2),"sec","hr")/24</f>
        <v>1.0659722222222221E-2</v>
      </c>
      <c r="G69" s="2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5">
        <f t="shared" si="8"/>
        <v>916</v>
      </c>
      <c r="I69" s="25">
        <f t="shared" si="9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100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SOMBRERO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1" t="str">
        <f>+IF(OR(K69="ATTACCO",K69="DIFESA"),+CONCATENATE(Nacsport!FM70,Nacsport!FN69,Nacsport!FO70,Nacsport!FP70,Nacsport!FQ70,Nacsport!FR70,Nacsport!FS70,),"")</f>
        <v/>
      </c>
      <c r="AK69" s="1" t="str">
        <f>+IF(OR(K69="ATAQUE",K69="DEFENSA"),+CONCATENATE(Nacsport!FT70,Nacsport!FU70,Nacsport!FV70,Nacsport!FW70,Nacsport!FX70,Nacsport!FY70,Nacsport!FZ70,),"")</f>
        <v/>
      </c>
      <c r="AL69" s="1" t="str">
        <f>+CONCATENATE(Nacsport!GA70,Nacsport!GB70,Nacsport!GC70,Nacsport!GD70,Nacsport!GE70,Nacsport!GF70,Nacsport!GG70,Nacsport!GH70,)</f>
        <v/>
      </c>
      <c r="AM69" s="1" t="str">
        <f>IF(K69="PUNTOS",LOOKUP(2,1/($K$3:K69="ATAQUE"),$AM$3:AM69),IF(+COUNTIF(Nacsport!GI70:'Nacsport'!GQ70,"*")&gt;0,+COUNTIF(Nacsport!GI70:'Nacsport'!GQ70,"*"),""))</f>
        <v/>
      </c>
      <c r="AN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O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P69" t="str">
        <f>IF(K69="QUIEBRE",LOOKUP(2,1/($K$3:K69="ATAQUE"),$AK$3:AK69),IF(+COUNTIF(Nacsport!GI70:'Nacsport'!GQ70,"*")&gt;0,+COUNTIF(Nacsport!GI70:'Nacsport'!GQ70,"*"),""))</f>
        <v/>
      </c>
      <c r="AQ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R69" s="27"/>
    </row>
    <row r="70" spans="1:44" ht="15.75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21">
        <v>1</v>
      </c>
      <c r="E70" s="1" t="s">
        <v>1375</v>
      </c>
      <c r="F70" s="24">
        <f>CONVERT(LEFT(Nacsport!E71,2),"mn","hr")/24+CONVERT(MID(Nacsport!E71,4,2),"sec","hr")/24</f>
        <v>1.0659722222222221E-2</v>
      </c>
      <c r="G70" s="2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5">
        <f t="shared" si="8"/>
        <v>916</v>
      </c>
      <c r="I70" s="25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100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CALCIO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1" t="str">
        <f>+IF(OR(K70="ATTACCO",K70="DIFESA"),+CONCATENATE(Nacsport!FM71,Nacsport!FN70,Nacsport!FO71,Nacsport!FP71,Nacsport!FQ71,Nacsport!FR71,Nacsport!FS71,),"")</f>
        <v/>
      </c>
      <c r="AK70" s="1" t="str">
        <f>+IF(OR(K70="ATAQUE",K70="DEFENSA"),+CONCATENATE(Nacsport!FT71,Nacsport!FU71,Nacsport!FV71,Nacsport!FW71,Nacsport!FX71,Nacsport!FY71,Nacsport!FZ71,),"")</f>
        <v/>
      </c>
      <c r="AL70" s="1" t="str">
        <f>+CONCATENATE(Nacsport!GA71,Nacsport!GB71,Nacsport!GC71,Nacsport!GD71,Nacsport!GE71,Nacsport!GF71,Nacsport!GG71,Nacsport!GH71,)</f>
        <v/>
      </c>
      <c r="AM70" s="1" t="str">
        <f>IF(K70="PUNTOS",LOOKUP(2,1/($K$3:K70="ATAQUE"),$AM$3:AM70),IF(+COUNTIF(Nacsport!GI71:'Nacsport'!GQ71,"*")&gt;0,+COUNTIF(Nacsport!GI71:'Nacsport'!GQ71,"*"),""))</f>
        <v/>
      </c>
      <c r="AN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O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P70" t="str">
        <f>IF(K70="QUIEBRE",LOOKUP(2,1/($K$3:K70="ATAQUE"),$AK$3:AK70),IF(+COUNTIF(Nacsport!GI71:'Nacsport'!GQ71,"*")&gt;0,+COUNTIF(Nacsport!GI71:'Nacsport'!GQ71,"*"),""))</f>
        <v/>
      </c>
      <c r="AQ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R70" s="27"/>
    </row>
    <row r="71" spans="1:44" ht="15.75" hidden="1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21">
        <v>1</v>
      </c>
      <c r="E71" s="1" t="s">
        <v>1375</v>
      </c>
      <c r="F71" s="24">
        <f>CONVERT(LEFT(Nacsport!E72,2),"mn","hr")/24+CONVERT(MID(Nacsport!E72,4,2),"sec","hr")/24</f>
        <v>1.0717592592592593E-2</v>
      </c>
      <c r="G71" s="2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5">
        <f t="shared" si="8"/>
        <v>921</v>
      </c>
      <c r="I71" s="25">
        <f t="shared" si="9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100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AVANTI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1" t="str">
        <f>+IF(OR(K71="ATTACCO",K71="DIFESA"),+CONCATENATE(Nacsport!FM72,Nacsport!FN71,Nacsport!FO72,Nacsport!FP72,Nacsport!FQ72,Nacsport!FR72,Nacsport!FS72,),"")</f>
        <v/>
      </c>
      <c r="AK71" s="1" t="str">
        <f>+IF(OR(K71="ATAQUE",K71="DEFENSA"),+CONCATENATE(Nacsport!FT72,Nacsport!FU72,Nacsport!FV72,Nacsport!FW72,Nacsport!FX72,Nacsport!FY72,Nacsport!FZ72,),"")</f>
        <v/>
      </c>
      <c r="AL71" s="1" t="str">
        <f>+CONCATENATE(Nacsport!GA72,Nacsport!GB72,Nacsport!GC72,Nacsport!GD72,Nacsport!GE72,Nacsport!GF72,Nacsport!GG72,Nacsport!GH72,)</f>
        <v/>
      </c>
      <c r="AM71" s="1" t="str">
        <f>IF(K71="PUNTOS",LOOKUP(2,1/($K$3:K71="ATAQUE"),$AM$3:AM71),IF(+COUNTIF(Nacsport!GI72:'Nacsport'!GQ72,"*")&gt;0,+COUNTIF(Nacsport!GI72:'Nacsport'!GQ72,"*"),""))</f>
        <v/>
      </c>
      <c r="AN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O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P71" t="str">
        <f>IF(K71="QUIEBRE",LOOKUP(2,1/($K$3:K71="ATAQUE"),$AK$3:AK71),IF(+COUNTIF(Nacsport!GI72:'Nacsport'!GQ72,"*")&gt;0,+COUNTIF(Nacsport!GI72:'Nacsport'!GQ72,"*"),""))</f>
        <v/>
      </c>
      <c r="AQ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R71" s="27"/>
    </row>
    <row r="72" spans="1:44" ht="15.75" hidden="1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21">
        <v>1</v>
      </c>
      <c r="E72" s="1" t="s">
        <v>1375</v>
      </c>
      <c r="F72" s="24">
        <f>CONVERT(LEFT(Nacsport!E73,2),"mn","hr")/24+CONVERT(MID(Nacsport!E73,4,2),"sec","hr")/24</f>
        <v>1.0717592592592593E-2</v>
      </c>
      <c r="G72" s="2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5">
        <f t="shared" si="8"/>
        <v>921</v>
      </c>
      <c r="I72" s="25">
        <f t="shared" si="9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00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1" t="str">
        <f>+IF(OR(K72="ATTACCO",K72="DIFESA"),+CONCATENATE(Nacsport!FM73,Nacsport!FN72,Nacsport!FO73,Nacsport!FP73,Nacsport!FQ73,Nacsport!FR73,Nacsport!FS73,),"")</f>
        <v/>
      </c>
      <c r="AK72" s="1" t="str">
        <f>+IF(OR(K72="ATAQUE",K72="DEFENSA"),+CONCATENATE(Nacsport!FT73,Nacsport!FU73,Nacsport!FV73,Nacsport!FW73,Nacsport!FX73,Nacsport!FY73,Nacsport!FZ73,),"")</f>
        <v/>
      </c>
      <c r="AL72" s="1" t="str">
        <f>+CONCATENATE(Nacsport!GA73,Nacsport!GB73,Nacsport!GC73,Nacsport!GD73,Nacsport!GE73,Nacsport!GF73,Nacsport!GG73,Nacsport!GH73,)</f>
        <v/>
      </c>
      <c r="AM72" s="1" t="str">
        <f>IF(K72="PUNTOS",LOOKUP(2,1/($K$3:K72="ATAQUE"),$AM$3:AM72),IF(+COUNTIF(Nacsport!GI73:'Nacsport'!GQ73,"*")&gt;0,+COUNTIF(Nacsport!GI73:'Nacsport'!GQ73,"*"),""))</f>
        <v/>
      </c>
      <c r="AN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O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P72" t="str">
        <f>IF(K72="QUIEBRE",LOOKUP(2,1/($K$3:K72="ATAQUE"),$AK$3:AK72),IF(+COUNTIF(Nacsport!GI73:'Nacsport'!GQ73,"*")&gt;0,+COUNTIF(Nacsport!GI73:'Nacsport'!GQ73,"*"),""))</f>
        <v/>
      </c>
      <c r="AQ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R72" s="27"/>
    </row>
    <row r="73" spans="1:44" ht="15.75" hidden="1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21">
        <v>1</v>
      </c>
      <c r="E73" s="1" t="s">
        <v>1375</v>
      </c>
      <c r="F73" s="24">
        <f>CONVERT(LEFT(Nacsport!E74,2),"mn","hr")/24+CONVERT(MID(Nacsport!E74,4,2),"sec","hr")/24</f>
        <v>1.1076388888888889E-2</v>
      </c>
      <c r="G73" s="2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5">
        <f t="shared" si="8"/>
        <v>952</v>
      </c>
      <c r="I73" s="25">
        <f t="shared" si="9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00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1" t="str">
        <f>+IF(OR(K73="ATTACCO",K73="DIFESA"),+CONCATENATE(Nacsport!FM74,Nacsport!FN73,Nacsport!FO74,Nacsport!FP74,Nacsport!FQ74,Nacsport!FR74,Nacsport!FS74,),"")</f>
        <v/>
      </c>
      <c r="AK73" s="1" t="str">
        <f>+IF(OR(K73="ATAQUE",K73="DEFENSA"),+CONCATENATE(Nacsport!FT74,Nacsport!FU74,Nacsport!FV74,Nacsport!FW74,Nacsport!FX74,Nacsport!FY74,Nacsport!FZ74,),"")</f>
        <v/>
      </c>
      <c r="AL73" s="1" t="str">
        <f>+CONCATENATE(Nacsport!GA74,Nacsport!GB74,Nacsport!GC74,Nacsport!GD74,Nacsport!GE74,Nacsport!GF74,Nacsport!GG74,Nacsport!GH74,)</f>
        <v/>
      </c>
      <c r="AM73" s="1" t="str">
        <f>IF(K73="PUNTOS",LOOKUP(2,1/($K$3:K73="ATAQUE"),$AM$3:AM73),IF(+COUNTIF(Nacsport!GI74:'Nacsport'!GQ74,"*")&gt;0,+COUNTIF(Nacsport!GI74:'Nacsport'!GQ74,"*"),""))</f>
        <v/>
      </c>
      <c r="AN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O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P73" t="str">
        <f>IF(K73="QUIEBRE",LOOKUP(2,1/($K$3:K73="ATAQUE"),$AK$3:AK73),IF(+COUNTIF(Nacsport!GI74:'Nacsport'!GQ74,"*")&gt;0,+COUNTIF(Nacsport!GI74:'Nacsport'!GQ74,"*"),""))</f>
        <v/>
      </c>
      <c r="AQ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R73" s="27"/>
    </row>
    <row r="74" spans="1:44" ht="15.75" hidden="1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21">
        <v>1</v>
      </c>
      <c r="E74" s="1" t="s">
        <v>1375</v>
      </c>
      <c r="F74" s="24">
        <f>CONVERT(LEFT(Nacsport!E75,2),"mn","hr")/24+CONVERT(MID(Nacsport!E75,4,2),"sec","hr")/24</f>
        <v>1.1574074074074075E-2</v>
      </c>
      <c r="G74" s="2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5">
        <f t="shared" si="8"/>
        <v>995.00000000000011</v>
      </c>
      <c r="I74" s="25">
        <f t="shared" si="9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00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1" t="str">
        <f>+IF(OR(K74="ATTACCO",K74="DIFESA"),+CONCATENATE(Nacsport!FM75,Nacsport!FN74,Nacsport!FO75,Nacsport!FP75,Nacsport!FQ75,Nacsport!FR75,Nacsport!FS75,),"")</f>
        <v/>
      </c>
      <c r="AK74" s="1" t="str">
        <f>+IF(OR(K74="ATAQUE",K74="DEFENSA"),+CONCATENATE(Nacsport!FT75,Nacsport!FU75,Nacsport!FV75,Nacsport!FW75,Nacsport!FX75,Nacsport!FY75,Nacsport!FZ75,),"")</f>
        <v/>
      </c>
      <c r="AL74" s="1" t="str">
        <f>+CONCATENATE(Nacsport!GA75,Nacsport!GB75,Nacsport!GC75,Nacsport!GD75,Nacsport!GE75,Nacsport!GF75,Nacsport!GG75,Nacsport!GH75,)</f>
        <v/>
      </c>
      <c r="AM74" s="1" t="str">
        <f>IF(K74="PUNTOS",LOOKUP(2,1/($K$3:K74="ATAQUE"),$AM$3:AM74),IF(+COUNTIF(Nacsport!GI75:'Nacsport'!GQ75,"*")&gt;0,+COUNTIF(Nacsport!GI75:'Nacsport'!GQ75,"*"),""))</f>
        <v/>
      </c>
      <c r="AN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O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P74" t="str">
        <f>IF(K74="QUIEBRE",LOOKUP(2,1/($K$3:K74="ATAQUE"),$AK$3:AK74),IF(+COUNTIF(Nacsport!GI75:'Nacsport'!GQ75,"*")&gt;0,+COUNTIF(Nacsport!GI75:'Nacsport'!GQ75,"*"),""))</f>
        <v/>
      </c>
      <c r="AQ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R74" s="27"/>
    </row>
    <row r="75" spans="1:44" ht="15.75" hidden="1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21">
        <v>1</v>
      </c>
      <c r="E75" s="1" t="s">
        <v>1375</v>
      </c>
      <c r="F75" s="24">
        <f>CONVERT(LEFT(Nacsport!E76,2),"mn","hr")/24+CONVERT(MID(Nacsport!E76,4,2),"sec","hr")/24</f>
        <v>1.1574074074074075E-2</v>
      </c>
      <c r="G75" s="2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5">
        <f t="shared" si="8"/>
        <v>995.00000000000011</v>
      </c>
      <c r="I75" s="25">
        <f t="shared" si="9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100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1" t="str">
        <f>+IF(OR(K75="ATTACCO",K75="DIFESA"),+CONCATENATE(Nacsport!FM76,Nacsport!FN75,Nacsport!FO76,Nacsport!FP76,Nacsport!FQ76,Nacsport!FR76,Nacsport!FS76,),"")</f>
        <v/>
      </c>
      <c r="AK75" s="1" t="str">
        <f>+IF(OR(K75="ATAQUE",K75="DEFENSA"),+CONCATENATE(Nacsport!FT76,Nacsport!FU76,Nacsport!FV76,Nacsport!FW76,Nacsport!FX76,Nacsport!FY76,Nacsport!FZ76,),"")</f>
        <v/>
      </c>
      <c r="AL75" s="1" t="str">
        <f>+CONCATENATE(Nacsport!GA76,Nacsport!GB76,Nacsport!GC76,Nacsport!GD76,Nacsport!GE76,Nacsport!GF76,Nacsport!GG76,Nacsport!GH76,)</f>
        <v/>
      </c>
      <c r="AM75" s="1" t="str">
        <f>IF(K75="PUNTOS",LOOKUP(2,1/($K$3:K75="ATAQUE"),$AM$3:AM75),IF(+COUNTIF(Nacsport!GI76:'Nacsport'!GQ76,"*")&gt;0,+COUNTIF(Nacsport!GI76:'Nacsport'!GQ76,"*"),""))</f>
        <v/>
      </c>
      <c r="AN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O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P75" t="str">
        <f>IF(K75="QUIEBRE",LOOKUP(2,1/($K$3:K75="ATAQUE"),$AK$3:AK75),IF(+COUNTIF(Nacsport!GI76:'Nacsport'!GQ76,"*")&gt;0,+COUNTIF(Nacsport!GI76:'Nacsport'!GQ76,"*"),""))</f>
        <v/>
      </c>
      <c r="AQ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R75" s="27"/>
    </row>
    <row r="76" spans="1:44" ht="15.75" hidden="1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21">
        <v>1</v>
      </c>
      <c r="E76" s="1" t="s">
        <v>1375</v>
      </c>
      <c r="F76" s="24">
        <f>CONVERT(LEFT(Nacsport!E77,2),"mn","hr")/24+CONVERT(MID(Nacsport!E77,4,2),"sec","hr")/24</f>
        <v>1.1655092592592594E-2</v>
      </c>
      <c r="G76" s="2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5">
        <f t="shared" si="8"/>
        <v>1002</v>
      </c>
      <c r="I76" s="25">
        <f t="shared" si="9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00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VINTA</v>
      </c>
      <c r="S76" s="1" t="str">
        <f>+CONCATENATE(Nacsport!CB77,Nacsport!CC77,Nacsport!CD77)</f>
        <v>NEGATIVO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1" t="str">
        <f>+IF(OR(K76="ATTACCO",K76="DIFESA"),+CONCATENATE(Nacsport!FM77,Nacsport!FN76,Nacsport!FO77,Nacsport!FP77,Nacsport!FQ77,Nacsport!FR77,Nacsport!FS77,),"")</f>
        <v/>
      </c>
      <c r="AK76" s="1" t="str">
        <f>+IF(OR(K76="ATAQUE",K76="DEFENSA"),+CONCATENATE(Nacsport!FT77,Nacsport!FU77,Nacsport!FV77,Nacsport!FW77,Nacsport!FX77,Nacsport!FY77,Nacsport!FZ77,),"")</f>
        <v/>
      </c>
      <c r="AL76" s="1" t="str">
        <f>+CONCATENATE(Nacsport!GA77,Nacsport!GB77,Nacsport!GC77,Nacsport!GD77,Nacsport!GE77,Nacsport!GF77,Nacsport!GG77,Nacsport!GH77,)</f>
        <v/>
      </c>
      <c r="AM76" s="1" t="str">
        <f>IF(K76="PUNTOS",LOOKUP(2,1/($K$3:K76="ATAQUE"),$AM$3:AM76),IF(+COUNTIF(Nacsport!GI77:'Nacsport'!GQ77,"*")&gt;0,+COUNTIF(Nacsport!GI77:'Nacsport'!GQ77,"*"),""))</f>
        <v/>
      </c>
      <c r="AN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O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P76" t="str">
        <f>IF(K76="QUIEBRE",LOOKUP(2,1/($K$3:K76="ATAQUE"),$AK$3:AK76),IF(+COUNTIF(Nacsport!GI77:'Nacsport'!GQ77,"*")&gt;0,+COUNTIF(Nacsport!GI77:'Nacsport'!GQ77,"*"),""))</f>
        <v/>
      </c>
      <c r="AQ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R76" s="27"/>
    </row>
    <row r="77" spans="1:44" ht="15.75" hidden="1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21">
        <v>1</v>
      </c>
      <c r="E77" s="1" t="s">
        <v>1375</v>
      </c>
      <c r="F77" s="24">
        <f>CONVERT(LEFT(Nacsport!E78,2),"mn","hr")/24+CONVERT(MID(Nacsport!E78,4,2),"sec","hr")/24</f>
        <v>1.1712962962962963E-2</v>
      </c>
      <c r="G77" s="2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25">
        <f t="shared" si="8"/>
        <v>1007</v>
      </c>
      <c r="I77" s="25">
        <f t="shared" si="9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100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NEUTRO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1" t="str">
        <f>+IF(OR(K77="ATTACCO",K77="DIFESA"),+CONCATENATE(Nacsport!FM78,Nacsport!FN77,Nacsport!FO78,Nacsport!FP78,Nacsport!FQ78,Nacsport!FR78,Nacsport!FS78,),"")</f>
        <v/>
      </c>
      <c r="AK77" s="1" t="str">
        <f>+IF(OR(K77="ATAQUE",K77="DEFENSA"),+CONCATENATE(Nacsport!FT78,Nacsport!FU78,Nacsport!FV78,Nacsport!FW78,Nacsport!FX78,Nacsport!FY78,Nacsport!FZ78,),"")</f>
        <v/>
      </c>
      <c r="AL77" s="1" t="str">
        <f>+CONCATENATE(Nacsport!GA78,Nacsport!GB78,Nacsport!GC78,Nacsport!GD78,Nacsport!GE78,Nacsport!GF78,Nacsport!GG78,Nacsport!GH78,)</f>
        <v/>
      </c>
      <c r="AM77" s="1" t="str">
        <f>IF(K77="PUNTOS",LOOKUP(2,1/($K$3:K77="ATAQUE"),$AM$3:AM77),IF(+COUNTIF(Nacsport!GI78:'Nacsport'!GQ78,"*")&gt;0,+COUNTIF(Nacsport!GI78:'Nacsport'!GQ78,"*"),""))</f>
        <v/>
      </c>
      <c r="AN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O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P77" t="str">
        <f>IF(K77="QUIEBRE",LOOKUP(2,1/($K$3:K77="ATAQUE"),$AK$3:AK77),IF(+COUNTIF(Nacsport!GI78:'Nacsport'!GQ78,"*")&gt;0,+COUNTIF(Nacsport!GI78:'Nacsport'!GQ78,"*"),""))</f>
        <v/>
      </c>
      <c r="AQ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R77" s="27"/>
    </row>
    <row r="78" spans="1:44" ht="15.75" hidden="1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21">
        <v>1</v>
      </c>
      <c r="E78" s="1" t="s">
        <v>1375</v>
      </c>
      <c r="F78" s="24">
        <f>CONVERT(LEFT(Nacsport!E79,2),"mn","hr")/24+CONVERT(MID(Nacsport!E79,4,2),"sec","hr")/24</f>
        <v>1.1759259259259259E-2</v>
      </c>
      <c r="G78" s="2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5">
        <f t="shared" si="8"/>
        <v>1011</v>
      </c>
      <c r="I78" s="25">
        <f t="shared" si="9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100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CALCIO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1" t="str">
        <f>+IF(OR(K78="ATTACCO",K78="DIFESA"),+CONCATENATE(Nacsport!FM79,Nacsport!FN78,Nacsport!FO79,Nacsport!FP79,Nacsport!FQ79,Nacsport!FR79,Nacsport!FS79,),"")</f>
        <v/>
      </c>
      <c r="AK78" s="1" t="str">
        <f>+IF(OR(K78="ATAQUE",K78="DEFENSA"),+CONCATENATE(Nacsport!FT79,Nacsport!FU79,Nacsport!FV79,Nacsport!FW79,Nacsport!FX79,Nacsport!FY79,Nacsport!FZ79,),"")</f>
        <v/>
      </c>
      <c r="AL78" s="1" t="str">
        <f>+CONCATENATE(Nacsport!GA79,Nacsport!GB79,Nacsport!GC79,Nacsport!GD79,Nacsport!GE79,Nacsport!GF79,Nacsport!GG79,Nacsport!GH79,)</f>
        <v/>
      </c>
      <c r="AM78" s="1" t="str">
        <f>IF(K78="PUNTOS",LOOKUP(2,1/($K$3:K78="ATAQUE"),$AM$3:AM78),IF(+COUNTIF(Nacsport!GI79:'Nacsport'!GQ79,"*")&gt;0,+COUNTIF(Nacsport!GI79:'Nacsport'!GQ79,"*"),""))</f>
        <v/>
      </c>
      <c r="AN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O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P78" t="str">
        <f>IF(K78="QUIEBRE",LOOKUP(2,1/($K$3:K78="ATAQUE"),$AK$3:AK78),IF(+COUNTIF(Nacsport!GI79:'Nacsport'!GQ79,"*")&gt;0,+COUNTIF(Nacsport!GI79:'Nacsport'!GQ79,"*"),""))</f>
        <v/>
      </c>
      <c r="AQ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R78" s="27"/>
    </row>
    <row r="79" spans="1:44" ht="15.75" hidden="1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21">
        <v>1</v>
      </c>
      <c r="E79" s="1" t="s">
        <v>1375</v>
      </c>
      <c r="F79" s="24">
        <f>CONVERT(LEFT(Nacsport!E80,2),"mn","hr")/24+CONVERT(MID(Nacsport!E80,4,2),"sec","hr")/24</f>
        <v>1.1770833333333335E-2</v>
      </c>
      <c r="G79" s="2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5">
        <f t="shared" si="8"/>
        <v>1012.0000000000002</v>
      </c>
      <c r="I79" s="25">
        <f t="shared" si="9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00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1" t="str">
        <f>+IF(OR(K79="ATTACCO",K79="DIFESA"),+CONCATENATE(Nacsport!FM80,Nacsport!FN79,Nacsport!FO80,Nacsport!FP80,Nacsport!FQ80,Nacsport!FR80,Nacsport!FS80,),"")</f>
        <v/>
      </c>
      <c r="AK79" s="1" t="str">
        <f>+IF(OR(K79="ATAQUE",K79="DEFENSA"),+CONCATENATE(Nacsport!FT80,Nacsport!FU80,Nacsport!FV80,Nacsport!FW80,Nacsport!FX80,Nacsport!FY80,Nacsport!FZ80,),"")</f>
        <v/>
      </c>
      <c r="AL79" s="1" t="str">
        <f>+CONCATENATE(Nacsport!GA80,Nacsport!GB80,Nacsport!GC80,Nacsport!GD80,Nacsport!GE80,Nacsport!GF80,Nacsport!GG80,Nacsport!GH80,)</f>
        <v/>
      </c>
      <c r="AM79" s="1" t="str">
        <f>IF(K79="PUNTOS",LOOKUP(2,1/($K$3:K79="ATAQUE"),$AM$3:AM79),IF(+COUNTIF(Nacsport!GI80:'Nacsport'!GQ80,"*")&gt;0,+COUNTIF(Nacsport!GI80:'Nacsport'!GQ80,"*"),""))</f>
        <v/>
      </c>
      <c r="AN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O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P79" t="str">
        <f>IF(K79="QUIEBRE",LOOKUP(2,1/($K$3:K79="ATAQUE"),$AK$3:AK79),IF(+COUNTIF(Nacsport!GI80:'Nacsport'!GQ80,"*")&gt;0,+COUNTIF(Nacsport!GI80:'Nacsport'!GQ80,"*"),""))</f>
        <v/>
      </c>
      <c r="AQ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R79" s="27"/>
    </row>
    <row r="80" spans="1:44" ht="15.75" hidden="1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21">
        <v>1</v>
      </c>
      <c r="E80" s="1" t="s">
        <v>1375</v>
      </c>
      <c r="F80" s="24">
        <f>CONVERT(LEFT(Nacsport!E81,2),"mn","hr")/24+CONVERT(MID(Nacsport!E81,4,2),"sec","hr")/24</f>
        <v>1.2175925925925925E-2</v>
      </c>
      <c r="G80" s="2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5">
        <f t="shared" si="8"/>
        <v>1047</v>
      </c>
      <c r="I80" s="25">
        <f t="shared" si="9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00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1" t="str">
        <f>+IF(OR(K80="ATTACCO",K80="DIFESA"),+CONCATENATE(Nacsport!FM81,Nacsport!FN80,Nacsport!FO81,Nacsport!FP81,Nacsport!FQ81,Nacsport!FR81,Nacsport!FS81,),"")</f>
        <v/>
      </c>
      <c r="AK80" s="1" t="str">
        <f>+IF(OR(K80="ATAQUE",K80="DEFENSA"),+CONCATENATE(Nacsport!FT81,Nacsport!FU81,Nacsport!FV81,Nacsport!FW81,Nacsport!FX81,Nacsport!FY81,Nacsport!FZ81,),"")</f>
        <v/>
      </c>
      <c r="AL80" s="1" t="str">
        <f>+CONCATENATE(Nacsport!GA81,Nacsport!GB81,Nacsport!GC81,Nacsport!GD81,Nacsport!GE81,Nacsport!GF81,Nacsport!GG81,Nacsport!GH81,)</f>
        <v/>
      </c>
      <c r="AM80" s="1" t="str">
        <f>IF(K80="PUNTOS",LOOKUP(2,1/($K$3:K80="ATAQUE"),$AM$3:AM80),IF(+COUNTIF(Nacsport!GI81:'Nacsport'!GQ81,"*")&gt;0,+COUNTIF(Nacsport!GI81:'Nacsport'!GQ81,"*"),""))</f>
        <v/>
      </c>
      <c r="AN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O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P80" t="str">
        <f>IF(K80="QUIEBRE",LOOKUP(2,1/($K$3:K80="ATAQUE"),$AK$3:AK80),IF(+COUNTIF(Nacsport!GI81:'Nacsport'!GQ81,"*")&gt;0,+COUNTIF(Nacsport!GI81:'Nacsport'!GQ81,"*"),""))</f>
        <v/>
      </c>
      <c r="AQ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R80" s="27"/>
    </row>
    <row r="81" spans="1:44" ht="15.75" hidden="1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21">
        <v>1</v>
      </c>
      <c r="E81" s="1" t="s">
        <v>1375</v>
      </c>
      <c r="F81" s="24">
        <f>CONVERT(LEFT(Nacsport!E82,2),"mn","hr")/24+CONVERT(MID(Nacsport!E82,4,2),"sec","hr")/24</f>
        <v>1.2175925925925925E-2</v>
      </c>
      <c r="G81" s="2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5">
        <f t="shared" si="8"/>
        <v>1047</v>
      </c>
      <c r="I81" s="25">
        <f t="shared" si="9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100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1" t="str">
        <f>+IF(OR(K81="ATTACCO",K81="DIFESA"),+CONCATENATE(Nacsport!FM82,Nacsport!FN81,Nacsport!FO82,Nacsport!FP82,Nacsport!FQ82,Nacsport!FR82,Nacsport!FS82,),"")</f>
        <v/>
      </c>
      <c r="AK81" s="1" t="str">
        <f>+IF(OR(K81="ATAQUE",K81="DEFENSA"),+CONCATENATE(Nacsport!FT82,Nacsport!FU82,Nacsport!FV82,Nacsport!FW82,Nacsport!FX82,Nacsport!FY82,Nacsport!FZ82,),"")</f>
        <v/>
      </c>
      <c r="AL81" s="1" t="str">
        <f>+CONCATENATE(Nacsport!GA82,Nacsport!GB82,Nacsport!GC82,Nacsport!GD82,Nacsport!GE82,Nacsport!GF82,Nacsport!GG82,Nacsport!GH82,)</f>
        <v/>
      </c>
      <c r="AM81" s="1" t="str">
        <f>IF(K81="PUNTOS",LOOKUP(2,1/($K$3:K81="ATAQUE"),$AM$3:AM81),IF(+COUNTIF(Nacsport!GI82:'Nacsport'!GQ82,"*")&gt;0,+COUNTIF(Nacsport!GI82:'Nacsport'!GQ82,"*"),""))</f>
        <v/>
      </c>
      <c r="AN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O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P81" t="str">
        <f>IF(K81="QUIEBRE",LOOKUP(2,1/($K$3:K81="ATAQUE"),$AK$3:AK81),IF(+COUNTIF(Nacsport!GI82:'Nacsport'!GQ82,"*")&gt;0,+COUNTIF(Nacsport!GI82:'Nacsport'!GQ82,"*"),""))</f>
        <v/>
      </c>
      <c r="AQ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R81" s="27"/>
    </row>
    <row r="82" spans="1:44" ht="15.75" hidden="1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21">
        <v>1</v>
      </c>
      <c r="E82" s="1" t="s">
        <v>1375</v>
      </c>
      <c r="F82" s="24">
        <f>CONVERT(LEFT(Nacsport!E83,2),"mn","hr")/24+CONVERT(MID(Nacsport!E83,4,2),"sec","hr")/24</f>
        <v>1.2175925925925925E-2</v>
      </c>
      <c r="G82" s="2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5">
        <f t="shared" si="8"/>
        <v>1047</v>
      </c>
      <c r="I82" s="25">
        <f t="shared" si="9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100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PULITA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1" t="str">
        <f>+IF(OR(K82="ATTACCO",K82="DIFESA"),+CONCATENATE(Nacsport!FM83,Nacsport!FN82,Nacsport!FO83,Nacsport!FP83,Nacsport!FQ83,Nacsport!FR83,Nacsport!FS83,),"")</f>
        <v/>
      </c>
      <c r="AK82" s="1" t="str">
        <f>+IF(OR(K82="ATAQUE",K82="DEFENSA"),+CONCATENATE(Nacsport!FT83,Nacsport!FU83,Nacsport!FV83,Nacsport!FW83,Nacsport!FX83,Nacsport!FY83,Nacsport!FZ83,),"")</f>
        <v/>
      </c>
      <c r="AL82" s="1" t="str">
        <f>+CONCATENATE(Nacsport!GA83,Nacsport!GB83,Nacsport!GC83,Nacsport!GD83,Nacsport!GE83,Nacsport!GF83,Nacsport!GG83,Nacsport!GH83,)</f>
        <v/>
      </c>
      <c r="AM82" s="1" t="str">
        <f>IF(K82="PUNTOS",LOOKUP(2,1/($K$3:K82="ATAQUE"),$AM$3:AM82),IF(+COUNTIF(Nacsport!GI83:'Nacsport'!GQ83,"*")&gt;0,+COUNTIF(Nacsport!GI83:'Nacsport'!GQ83,"*"),""))</f>
        <v/>
      </c>
      <c r="AN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O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P82" t="str">
        <f>IF(K82="QUIEBRE",LOOKUP(2,1/($K$3:K82="ATAQUE"),$AK$3:AK82),IF(+COUNTIF(Nacsport!GI83:'Nacsport'!GQ83,"*")&gt;0,+COUNTIF(Nacsport!GI83:'Nacsport'!GQ83,"*"),""))</f>
        <v/>
      </c>
      <c r="AQ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R82" s="27"/>
    </row>
    <row r="83" spans="1:44" ht="15.75" hidden="1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21">
        <v>1</v>
      </c>
      <c r="E83" s="1" t="s">
        <v>1375</v>
      </c>
      <c r="F83" s="24">
        <f>CONVERT(LEFT(Nacsport!E84,2),"mn","hr")/24+CONVERT(MID(Nacsport!E84,4,2),"sec","hr")/24</f>
        <v>1.2349537037037037E-2</v>
      </c>
      <c r="G83" s="2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5">
        <f t="shared" si="8"/>
        <v>1062</v>
      </c>
      <c r="I83" s="25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100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POSITIVO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1" t="str">
        <f>+IF(OR(K83="ATTACCO",K83="DIFESA"),+CONCATENATE(Nacsport!FM84,Nacsport!FN83,Nacsport!FO84,Nacsport!FP84,Nacsport!FQ84,Nacsport!FR84,Nacsport!FS84,),"")</f>
        <v/>
      </c>
      <c r="AK83" s="1" t="str">
        <f>+IF(OR(K83="ATAQUE",K83="DEFENSA"),+CONCATENATE(Nacsport!FT84,Nacsport!FU84,Nacsport!FV84,Nacsport!FW84,Nacsport!FX84,Nacsport!FY84,Nacsport!FZ84,),"")</f>
        <v/>
      </c>
      <c r="AL83" s="1" t="str">
        <f>+CONCATENATE(Nacsport!GA84,Nacsport!GB84,Nacsport!GC84,Nacsport!GD84,Nacsport!GE84,Nacsport!GF84,Nacsport!GG84,Nacsport!GH84,)</f>
        <v/>
      </c>
      <c r="AM83" s="1" t="str">
        <f>IF(K83="PUNTOS",LOOKUP(2,1/($K$3:K83="ATAQUE"),$AM$3:AM83),IF(+COUNTIF(Nacsport!GI84:'Nacsport'!GQ84,"*")&gt;0,+COUNTIF(Nacsport!GI84:'Nacsport'!GQ84,"*"),""))</f>
        <v/>
      </c>
      <c r="AN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O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P83" t="str">
        <f>IF(K83="QUIEBRE",LOOKUP(2,1/($K$3:K83="ATAQUE"),$AK$3:AK83),IF(+COUNTIF(Nacsport!GI84:'Nacsport'!GQ84,"*")&gt;0,+COUNTIF(Nacsport!GI84:'Nacsport'!GQ84,"*"),""))</f>
        <v/>
      </c>
      <c r="AQ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R83" s="27"/>
    </row>
    <row r="84" spans="1:44" ht="15.75" hidden="1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21">
        <v>1</v>
      </c>
      <c r="E84" s="1" t="s">
        <v>1375</v>
      </c>
      <c r="F84" s="24">
        <f>CONVERT(LEFT(Nacsport!E85,2),"mn","hr")/24+CONVERT(MID(Nacsport!E85,4,2),"sec","hr")/24</f>
        <v>1.2349537037037037E-2</v>
      </c>
      <c r="G84" s="25">
        <v>8</v>
      </c>
      <c r="H84" s="25">
        <f t="shared" si="8"/>
        <v>1062</v>
      </c>
      <c r="I84" s="25">
        <f t="shared" si="9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00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 INF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1" t="str">
        <f>+IF(OR(K84="ATTACCO",K84="DIFESA"),+CONCATENATE(Nacsport!FM85,Nacsport!FN84,Nacsport!FO85,Nacsport!FP85,Nacsport!FQ85,Nacsport!FR85,Nacsport!FS85,),"")</f>
        <v/>
      </c>
      <c r="AK84" s="1" t="str">
        <f>+IF(OR(K84="ATAQUE",K84="DEFENSA"),+CONCATENATE(Nacsport!FT85,Nacsport!FU85,Nacsport!FV85,Nacsport!FW85,Nacsport!FX85,Nacsport!FY85,Nacsport!FZ85,),"")</f>
        <v/>
      </c>
      <c r="AL84" s="1" t="str">
        <f>+CONCATENATE(Nacsport!GA85,Nacsport!GB85,Nacsport!GC85,Nacsport!GD85,Nacsport!GE85,Nacsport!GF85,Nacsport!GG85,Nacsport!GH85,)</f>
        <v/>
      </c>
      <c r="AM84" s="1" t="str">
        <f>IF(K84="PUNTOS",LOOKUP(2,1/($K$3:K84="ATAQUE"),$AM$3:AM84),IF(+COUNTIF(Nacsport!GI85:'Nacsport'!GQ85,"*")&gt;0,+COUNTIF(Nacsport!GI85:'Nacsport'!GQ85,"*"),""))</f>
        <v/>
      </c>
      <c r="AN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O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P84" t="str">
        <f>IF(K84="QUIEBRE",LOOKUP(2,1/($K$3:K84="ATAQUE"),$AK$3:AK84),IF(+COUNTIF(Nacsport!GI85:'Nacsport'!GQ85,"*")&gt;0,+COUNTIF(Nacsport!GI85:'Nacsport'!GQ85,"*"),""))</f>
        <v/>
      </c>
      <c r="AQ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R84" s="27"/>
    </row>
    <row r="85" spans="1:44" ht="15.75" hidden="1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21">
        <v>1</v>
      </c>
      <c r="E85" s="1" t="s">
        <v>1375</v>
      </c>
      <c r="F85" s="24">
        <f>CONVERT(LEFT(Nacsport!E86,2),"mn","hr")/24+CONVERT(MID(Nacsport!E86,4,2),"sec","hr")/24</f>
        <v>1.241898148148148E-2</v>
      </c>
      <c r="G85" s="2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5">
        <f t="shared" si="8"/>
        <v>1068</v>
      </c>
      <c r="I85" s="25">
        <f t="shared" si="9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100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AVANTI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1" t="str">
        <f>+IF(OR(K85="ATTACCO",K85="DIFESA"),+CONCATENATE(Nacsport!FM86,Nacsport!FN85,Nacsport!FO86,Nacsport!FP86,Nacsport!FQ86,Nacsport!FR86,Nacsport!FS86,),"")</f>
        <v/>
      </c>
      <c r="AK85" s="1" t="str">
        <f>+IF(OR(K85="ATAQUE",K85="DEFENSA"),+CONCATENATE(Nacsport!FT86,Nacsport!FU86,Nacsport!FV86,Nacsport!FW86,Nacsport!FX86,Nacsport!FY86,Nacsport!FZ86,),"")</f>
        <v/>
      </c>
      <c r="AL85" s="1" t="str">
        <f>+CONCATENATE(Nacsport!GA86,Nacsport!GB86,Nacsport!GC86,Nacsport!GD86,Nacsport!GE86,Nacsport!GF86,Nacsport!GG86,Nacsport!GH86,)</f>
        <v/>
      </c>
      <c r="AM85" s="1" t="str">
        <f>IF(K85="PUNTOS",LOOKUP(2,1/($K$3:K85="ATAQUE"),$AM$3:AM85),IF(+COUNTIF(Nacsport!GI86:'Nacsport'!GQ86,"*")&gt;0,+COUNTIF(Nacsport!GI86:'Nacsport'!GQ86,"*"),""))</f>
        <v/>
      </c>
      <c r="AN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O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P85" t="str">
        <f>IF(K85="QUIEBRE",LOOKUP(2,1/($K$3:K85="ATAQUE"),$AK$3:AK85),IF(+COUNTIF(Nacsport!GI86:'Nacsport'!GQ86,"*")&gt;0,+COUNTIF(Nacsport!GI86:'Nacsport'!GQ86,"*"),""))</f>
        <v/>
      </c>
      <c r="AQ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R85" s="27"/>
    </row>
    <row r="86" spans="1:44" ht="15.75" hidden="1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21">
        <v>1</v>
      </c>
      <c r="E86" s="1" t="s">
        <v>1375</v>
      </c>
      <c r="F86" s="24">
        <f>CONVERT(LEFT(Nacsport!E87,2),"mn","hr")/24+CONVERT(MID(Nacsport!E87,4,2),"sec","hr")/24</f>
        <v>1.241898148148148E-2</v>
      </c>
      <c r="G86" s="2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5">
        <f t="shared" si="8"/>
        <v>1068</v>
      </c>
      <c r="I86" s="25">
        <f t="shared" si="9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00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1" t="str">
        <f>+IF(OR(K86="ATTACCO",K86="DIFESA"),+CONCATENATE(Nacsport!FM87,Nacsport!FN86,Nacsport!FO87,Nacsport!FP87,Nacsport!FQ87,Nacsport!FR87,Nacsport!FS87,),"")</f>
        <v/>
      </c>
      <c r="AK86" s="1" t="str">
        <f>+IF(OR(K86="ATAQUE",K86="DEFENSA"),+CONCATENATE(Nacsport!FT87,Nacsport!FU87,Nacsport!FV87,Nacsport!FW87,Nacsport!FX87,Nacsport!FY87,Nacsport!FZ87,),"")</f>
        <v/>
      </c>
      <c r="AL86" s="1" t="str">
        <f>+CONCATENATE(Nacsport!GA87,Nacsport!GB87,Nacsport!GC87,Nacsport!GD87,Nacsport!GE87,Nacsport!GF87,Nacsport!GG87,Nacsport!GH87,)</f>
        <v/>
      </c>
      <c r="AM86" s="1" t="str">
        <f>IF(K86="PUNTOS",LOOKUP(2,1/($K$3:K86="ATAQUE"),$AM$3:AM86),IF(+COUNTIF(Nacsport!GI87:'Nacsport'!GQ87,"*")&gt;0,+COUNTIF(Nacsport!GI87:'Nacsport'!GQ87,"*"),""))</f>
        <v/>
      </c>
      <c r="AN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O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P86" t="str">
        <f>IF(K86="QUIEBRE",LOOKUP(2,1/($K$3:K86="ATAQUE"),$AK$3:AK86),IF(+COUNTIF(Nacsport!GI87:'Nacsport'!GQ87,"*")&gt;0,+COUNTIF(Nacsport!GI87:'Nacsport'!GQ87,"*"),""))</f>
        <v/>
      </c>
      <c r="AQ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R86" s="27"/>
    </row>
    <row r="87" spans="1:44" ht="15.75" hidden="1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21">
        <v>1</v>
      </c>
      <c r="E87" s="1" t="s">
        <v>1375</v>
      </c>
      <c r="F87" s="24">
        <f>CONVERT(LEFT(Nacsport!E88,2),"mn","hr")/24+CONVERT(MID(Nacsport!E88,4,2),"sec","hr")/24</f>
        <v>1.2905092592592591E-2</v>
      </c>
      <c r="G87" s="2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5">
        <f t="shared" si="8"/>
        <v>1110</v>
      </c>
      <c r="I87" s="25">
        <f t="shared" si="9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00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1" t="str">
        <f>+IF(OR(K87="ATTACCO",K87="DIFESA"),+CONCATENATE(Nacsport!FM88,Nacsport!FN87,Nacsport!FO88,Nacsport!FP88,Nacsport!FQ88,Nacsport!FR88,Nacsport!FS88,),"")</f>
        <v/>
      </c>
      <c r="AK87" s="1" t="str">
        <f>+IF(OR(K87="ATAQUE",K87="DEFENSA"),+CONCATENATE(Nacsport!FT88,Nacsport!FU88,Nacsport!FV88,Nacsport!FW88,Nacsport!FX88,Nacsport!FY88,Nacsport!FZ88,),"")</f>
        <v/>
      </c>
      <c r="AL87" s="1" t="str">
        <f>+CONCATENATE(Nacsport!GA88,Nacsport!GB88,Nacsport!GC88,Nacsport!GD88,Nacsport!GE88,Nacsport!GF88,Nacsport!GG88,Nacsport!GH88,)</f>
        <v/>
      </c>
      <c r="AM87" s="1" t="str">
        <f>IF(K87="PUNTOS",LOOKUP(2,1/($K$3:K87="ATAQUE"),$AM$3:AM87),IF(+COUNTIF(Nacsport!GI88:'Nacsport'!GQ88,"*")&gt;0,+COUNTIF(Nacsport!GI88:'Nacsport'!GQ88,"*"),""))</f>
        <v/>
      </c>
      <c r="AN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O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P87" t="str">
        <f>IF(K87="QUIEBRE",LOOKUP(2,1/($K$3:K87="ATAQUE"),$AK$3:AK87),IF(+COUNTIF(Nacsport!GI88:'Nacsport'!GQ88,"*")&gt;0,+COUNTIF(Nacsport!GI88:'Nacsport'!GQ88,"*"),""))</f>
        <v/>
      </c>
      <c r="AQ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R87" s="27"/>
    </row>
    <row r="88" spans="1:44" ht="15.75" hidden="1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21">
        <v>1</v>
      </c>
      <c r="E88" s="1" t="s">
        <v>1375</v>
      </c>
      <c r="F88" s="24">
        <f>CONVERT(LEFT(Nacsport!E89,2),"mn","hr")/24+CONVERT(MID(Nacsport!E89,4,2),"sec","hr")/24</f>
        <v>1.2905092592592591E-2</v>
      </c>
      <c r="G88" s="2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5">
        <f t="shared" si="8"/>
        <v>1110</v>
      </c>
      <c r="I88" s="25">
        <f t="shared" si="9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100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1" t="str">
        <f>+IF(OR(K88="ATTACCO",K88="DIFESA"),+CONCATENATE(Nacsport!FM89,Nacsport!FN88,Nacsport!FO89,Nacsport!FP89,Nacsport!FQ89,Nacsport!FR89,Nacsport!FS89,),"")</f>
        <v/>
      </c>
      <c r="AK88" s="1" t="str">
        <f>+IF(OR(K88="ATAQUE",K88="DEFENSA"),+CONCATENATE(Nacsport!FT89,Nacsport!FU89,Nacsport!FV89,Nacsport!FW89,Nacsport!FX89,Nacsport!FY89,Nacsport!FZ89,),"")</f>
        <v/>
      </c>
      <c r="AL88" s="1" t="str">
        <f>+CONCATENATE(Nacsport!GA89,Nacsport!GB89,Nacsport!GC89,Nacsport!GD89,Nacsport!GE89,Nacsport!GF89,Nacsport!GG89,Nacsport!GH89,)</f>
        <v/>
      </c>
      <c r="AM88" s="1" t="str">
        <f>IF(K88="PUNTOS",LOOKUP(2,1/($K$3:K88="ATAQUE"),$AM$3:AM88),IF(+COUNTIF(Nacsport!GI89:'Nacsport'!GQ89,"*")&gt;0,+COUNTIF(Nacsport!GI89:'Nacsport'!GQ89,"*"),""))</f>
        <v/>
      </c>
      <c r="AN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O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P88" t="str">
        <f>IF(K88="QUIEBRE",LOOKUP(2,1/($K$3:K88="ATAQUE"),$AK$3:AK88),IF(+COUNTIF(Nacsport!GI89:'Nacsport'!GQ89,"*")&gt;0,+COUNTIF(Nacsport!GI89:'Nacsport'!GQ89,"*"),""))</f>
        <v/>
      </c>
      <c r="AQ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R88" s="27"/>
    </row>
    <row r="89" spans="1:44" ht="15.75" hidden="1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21">
        <v>1</v>
      </c>
      <c r="E89" s="1" t="s">
        <v>1375</v>
      </c>
      <c r="F89" s="24">
        <f>CONVERT(LEFT(Nacsport!E90,2),"mn","hr")/24+CONVERT(MID(Nacsport!E90,4,2),"sec","hr")/24</f>
        <v>1.2939814814814814E-2</v>
      </c>
      <c r="G89" s="2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5">
        <f t="shared" si="8"/>
        <v>1113</v>
      </c>
      <c r="I89" s="25">
        <f t="shared" si="9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100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PULITA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1" t="str">
        <f>+IF(OR(K89="ATTACCO",K89="DIFESA"),+CONCATENATE(Nacsport!FM90,Nacsport!FN89,Nacsport!FO90,Nacsport!FP90,Nacsport!FQ90,Nacsport!FR90,Nacsport!FS90,),"")</f>
        <v/>
      </c>
      <c r="AK89" s="1" t="str">
        <f>+IF(OR(K89="ATAQUE",K89="DEFENSA"),+CONCATENATE(Nacsport!FT90,Nacsport!FU90,Nacsport!FV90,Nacsport!FW90,Nacsport!FX90,Nacsport!FY90,Nacsport!FZ90,),"")</f>
        <v/>
      </c>
      <c r="AL89" s="1" t="str">
        <f>+CONCATENATE(Nacsport!GA90,Nacsport!GB90,Nacsport!GC90,Nacsport!GD90,Nacsport!GE90,Nacsport!GF90,Nacsport!GG90,Nacsport!GH90,)</f>
        <v/>
      </c>
      <c r="AM89" s="1" t="str">
        <f>IF(K89="PUNTOS",LOOKUP(2,1/($K$3:K89="ATAQUE"),$AM$3:AM89),IF(+COUNTIF(Nacsport!GI90:'Nacsport'!GQ90,"*")&gt;0,+COUNTIF(Nacsport!GI90:'Nacsport'!GQ90,"*"),""))</f>
        <v/>
      </c>
      <c r="AN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O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P89" t="str">
        <f>IF(K89="QUIEBRE",LOOKUP(2,1/($K$3:K89="ATAQUE"),$AK$3:AK89),IF(+COUNTIF(Nacsport!GI90:'Nacsport'!GQ90,"*")&gt;0,+COUNTIF(Nacsport!GI90:'Nacsport'!GQ90,"*"),""))</f>
        <v/>
      </c>
      <c r="AQ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R89" s="27"/>
    </row>
    <row r="90" spans="1:44" ht="15.75" hidden="1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21">
        <v>1</v>
      </c>
      <c r="E90" s="1" t="s">
        <v>1375</v>
      </c>
      <c r="F90" s="24">
        <f>CONVERT(LEFT(Nacsport!E91,2),"mn","hr")/24+CONVERT(MID(Nacsport!E91,4,2),"sec","hr")/24</f>
        <v>1.3055555555555555E-2</v>
      </c>
      <c r="G90" s="25">
        <v>8</v>
      </c>
      <c r="H90" s="25">
        <f t="shared" si="8"/>
        <v>1123</v>
      </c>
      <c r="I90" s="25">
        <f t="shared" si="9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00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 INF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1" t="str">
        <f>+IF(OR(K90="ATTACCO",K90="DIFESA"),+CONCATENATE(Nacsport!FM91,Nacsport!FN90,Nacsport!FO91,Nacsport!FP91,Nacsport!FQ91,Nacsport!FR91,Nacsport!FS91,),"")</f>
        <v/>
      </c>
      <c r="AK90" s="1" t="str">
        <f>+IF(OR(K90="ATAQUE",K90="DEFENSA"),+CONCATENATE(Nacsport!FT91,Nacsport!FU91,Nacsport!FV91,Nacsport!FW91,Nacsport!FX91,Nacsport!FY91,Nacsport!FZ91,),"")</f>
        <v/>
      </c>
      <c r="AL90" s="1" t="str">
        <f>+CONCATENATE(Nacsport!GA91,Nacsport!GB91,Nacsport!GC91,Nacsport!GD91,Nacsport!GE91,Nacsport!GF91,Nacsport!GG91,Nacsport!GH91,)</f>
        <v/>
      </c>
      <c r="AM90" s="1" t="str">
        <f>IF(K90="PUNTOS",LOOKUP(2,1/($K$3:K90="ATAQUE"),$AM$3:AM90),IF(+COUNTIF(Nacsport!GI91:'Nacsport'!GQ91,"*")&gt;0,+COUNTIF(Nacsport!GI91:'Nacsport'!GQ91,"*"),""))</f>
        <v/>
      </c>
      <c r="AN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O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P90" t="str">
        <f>IF(K90="QUIEBRE",LOOKUP(2,1/($K$3:K90="ATAQUE"),$AK$3:AK90),IF(+COUNTIF(Nacsport!GI91:'Nacsport'!GQ91,"*")&gt;0,+COUNTIF(Nacsport!GI91:'Nacsport'!GQ91,"*"),""))</f>
        <v/>
      </c>
      <c r="AQ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R90" s="27"/>
    </row>
    <row r="91" spans="1:44" ht="15.75" hidden="1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21">
        <v>1</v>
      </c>
      <c r="E91" s="1" t="s">
        <v>1375</v>
      </c>
      <c r="F91" s="24">
        <f>CONVERT(LEFT(Nacsport!E92,2),"mn","hr")/24+CONVERT(MID(Nacsport!E92,4,2),"sec","hr")/24</f>
        <v>1.3067129629629628E-2</v>
      </c>
      <c r="G91" s="2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5">
        <f t="shared" si="8"/>
        <v>1124</v>
      </c>
      <c r="I91" s="25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100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NEUTRO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1" t="str">
        <f>+IF(OR(K91="ATTACCO",K91="DIFESA"),+CONCATENATE(Nacsport!FM92,Nacsport!FN91,Nacsport!FO92,Nacsport!FP92,Nacsport!FQ92,Nacsport!FR92,Nacsport!FS92,),"")</f>
        <v/>
      </c>
      <c r="AK91" s="1" t="str">
        <f>+IF(OR(K91="ATAQUE",K91="DEFENSA"),+CONCATENATE(Nacsport!FT92,Nacsport!FU92,Nacsport!FV92,Nacsport!FW92,Nacsport!FX92,Nacsport!FY92,Nacsport!FZ92,),"")</f>
        <v/>
      </c>
      <c r="AL91" s="1" t="str">
        <f>+CONCATENATE(Nacsport!GA92,Nacsport!GB92,Nacsport!GC92,Nacsport!GD92,Nacsport!GE92,Nacsport!GF92,Nacsport!GG92,Nacsport!GH92,)</f>
        <v/>
      </c>
      <c r="AM91" s="1" t="str">
        <f>IF(K91="PUNTOS",LOOKUP(2,1/($K$3:K91="ATAQUE"),$AM$3:AM91),IF(+COUNTIF(Nacsport!GI92:'Nacsport'!GQ92,"*")&gt;0,+COUNTIF(Nacsport!GI92:'Nacsport'!GQ92,"*"),""))</f>
        <v/>
      </c>
      <c r="AN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O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P91" t="str">
        <f>IF(K91="QUIEBRE",LOOKUP(2,1/($K$3:K91="ATAQUE"),$AK$3:AK91),IF(+COUNTIF(Nacsport!GI92:'Nacsport'!GQ92,"*")&gt;0,+COUNTIF(Nacsport!GI92:'Nacsport'!GQ92,"*"),""))</f>
        <v/>
      </c>
      <c r="AQ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R91" s="27"/>
    </row>
    <row r="92" spans="1:44" ht="15.75" hidden="1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21">
        <v>1</v>
      </c>
      <c r="E92" s="1" t="s">
        <v>1375</v>
      </c>
      <c r="F92" s="24">
        <f>CONVERT(LEFT(Nacsport!E93,2),"mn","hr")/24+CONVERT(MID(Nacsport!E93,4,2),"sec","hr")/24</f>
        <v>1.3125E-2</v>
      </c>
      <c r="G92" s="2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5">
        <f t="shared" si="8"/>
        <v>1129</v>
      </c>
      <c r="I92" s="25">
        <f t="shared" si="9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100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AVANTI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1" t="str">
        <f>+IF(OR(K92="ATTACCO",K92="DIFESA"),+CONCATENATE(Nacsport!FM93,Nacsport!FN92,Nacsport!FO93,Nacsport!FP93,Nacsport!FQ93,Nacsport!FR93,Nacsport!FS93,),"")</f>
        <v/>
      </c>
      <c r="AK92" s="1" t="str">
        <f>+IF(OR(K92="ATAQUE",K92="DEFENSA"),+CONCATENATE(Nacsport!FT93,Nacsport!FU93,Nacsport!FV93,Nacsport!FW93,Nacsport!FX93,Nacsport!FY93,Nacsport!FZ93,),"")</f>
        <v/>
      </c>
      <c r="AL92" s="1" t="str">
        <f>+CONCATENATE(Nacsport!GA93,Nacsport!GB93,Nacsport!GC93,Nacsport!GD93,Nacsport!GE93,Nacsport!GF93,Nacsport!GG93,Nacsport!GH93,)</f>
        <v/>
      </c>
      <c r="AM92" s="1" t="str">
        <f>IF(K92="PUNTOS",LOOKUP(2,1/($K$3:K92="ATAQUE"),$AM$3:AM92),IF(+COUNTIF(Nacsport!GI93:'Nacsport'!GQ93,"*")&gt;0,+COUNTIF(Nacsport!GI93:'Nacsport'!GQ93,"*"),""))</f>
        <v/>
      </c>
      <c r="AN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O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P92" t="str">
        <f>IF(K92="QUIEBRE",LOOKUP(2,1/($K$3:K92="ATAQUE"),$AK$3:AK92),IF(+COUNTIF(Nacsport!GI93:'Nacsport'!GQ93,"*")&gt;0,+COUNTIF(Nacsport!GI93:'Nacsport'!GQ93,"*"),""))</f>
        <v/>
      </c>
      <c r="AQ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R92" s="27"/>
    </row>
    <row r="93" spans="1:44" ht="15.75" hidden="1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21">
        <v>1</v>
      </c>
      <c r="E93" s="1" t="s">
        <v>1375</v>
      </c>
      <c r="F93" s="24">
        <f>CONVERT(LEFT(Nacsport!E94,2),"mn","hr")/24+CONVERT(MID(Nacsport!E94,4,2),"sec","hr")/24</f>
        <v>1.3125E-2</v>
      </c>
      <c r="G93" s="2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5">
        <f t="shared" si="8"/>
        <v>1129</v>
      </c>
      <c r="I93" s="25">
        <f t="shared" si="9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00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1" t="str">
        <f>+IF(OR(K93="ATTACCO",K93="DIFESA"),+CONCATENATE(Nacsport!FM94,Nacsport!FN93,Nacsport!FO94,Nacsport!FP94,Nacsport!FQ94,Nacsport!FR94,Nacsport!FS94,),"")</f>
        <v/>
      </c>
      <c r="AK93" s="1" t="str">
        <f>+IF(OR(K93="ATAQUE",K93="DEFENSA"),+CONCATENATE(Nacsport!FT94,Nacsport!FU94,Nacsport!FV94,Nacsport!FW94,Nacsport!FX94,Nacsport!FY94,Nacsport!FZ94,),"")</f>
        <v/>
      </c>
      <c r="AL93" s="1" t="str">
        <f>+CONCATENATE(Nacsport!GA94,Nacsport!GB94,Nacsport!GC94,Nacsport!GD94,Nacsport!GE94,Nacsport!GF94,Nacsport!GG94,Nacsport!GH94,)</f>
        <v/>
      </c>
      <c r="AM93" s="1" t="str">
        <f>IF(K93="PUNTOS",LOOKUP(2,1/($K$3:K93="ATAQUE"),$AM$3:AM93),IF(+COUNTIF(Nacsport!GI94:'Nacsport'!GQ94,"*")&gt;0,+COUNTIF(Nacsport!GI94:'Nacsport'!GQ94,"*"),""))</f>
        <v/>
      </c>
      <c r="AN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O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P93" t="str">
        <f>IF(K93="QUIEBRE",LOOKUP(2,1/($K$3:K93="ATAQUE"),$AK$3:AK93),IF(+COUNTIF(Nacsport!GI94:'Nacsport'!GQ94,"*")&gt;0,+COUNTIF(Nacsport!GI94:'Nacsport'!GQ94,"*"),""))</f>
        <v/>
      </c>
      <c r="AQ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R93" s="27"/>
    </row>
    <row r="94" spans="1:44" ht="15.75" hidden="1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21">
        <v>1</v>
      </c>
      <c r="E94" s="1" t="s">
        <v>1375</v>
      </c>
      <c r="F94" s="24">
        <f>CONVERT(LEFT(Nacsport!E95,2),"mn","hr")/24+CONVERT(MID(Nacsport!E95,4,2),"sec","hr")/24</f>
        <v>1.3784722222222223E-2</v>
      </c>
      <c r="G94" s="2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5">
        <f t="shared" si="8"/>
        <v>1186</v>
      </c>
      <c r="I94" s="25">
        <f t="shared" si="9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00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1" t="str">
        <f>+IF(OR(K94="ATTACCO",K94="DIFESA"),+CONCATENATE(Nacsport!FM95,Nacsport!FN94,Nacsport!FO95,Nacsport!FP95,Nacsport!FQ95,Nacsport!FR95,Nacsport!FS95,),"")</f>
        <v/>
      </c>
      <c r="AK94" s="1" t="str">
        <f>+IF(OR(K94="ATAQUE",K94="DEFENSA"),+CONCATENATE(Nacsport!FT95,Nacsport!FU95,Nacsport!FV95,Nacsport!FW95,Nacsport!FX95,Nacsport!FY95,Nacsport!FZ95,),"")</f>
        <v/>
      </c>
      <c r="AL94" s="1" t="str">
        <f>+CONCATENATE(Nacsport!GA95,Nacsport!GB95,Nacsport!GC95,Nacsport!GD95,Nacsport!GE95,Nacsport!GF95,Nacsport!GG95,Nacsport!GH95,)</f>
        <v/>
      </c>
      <c r="AM94" s="1" t="str">
        <f>IF(K94="PUNTOS",LOOKUP(2,1/($K$3:K94="ATAQUE"),$AM$3:AM94),IF(+COUNTIF(Nacsport!GI95:'Nacsport'!GQ95,"*")&gt;0,+COUNTIF(Nacsport!GI95:'Nacsport'!GQ95,"*"),""))</f>
        <v/>
      </c>
      <c r="AN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O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P94" t="str">
        <f>IF(K94="QUIEBRE",LOOKUP(2,1/($K$3:K94="ATAQUE"),$AK$3:AK94),IF(+COUNTIF(Nacsport!GI95:'Nacsport'!GQ95,"*")&gt;0,+COUNTIF(Nacsport!GI95:'Nacsport'!GQ95,"*"),""))</f>
        <v/>
      </c>
      <c r="AQ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R94" s="27"/>
    </row>
    <row r="95" spans="1:44" ht="15.75" hidden="1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21">
        <v>1</v>
      </c>
      <c r="E95" s="1" t="s">
        <v>1375</v>
      </c>
      <c r="F95" s="24">
        <f>CONVERT(LEFT(Nacsport!E96,2),"mn","hr")/24+CONVERT(MID(Nacsport!E96,4,2),"sec","hr")/24</f>
        <v>1.3784722222222223E-2</v>
      </c>
      <c r="G95" s="2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5">
        <f t="shared" si="8"/>
        <v>1186</v>
      </c>
      <c r="I95" s="25">
        <f t="shared" si="9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100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1" t="str">
        <f>+IF(OR(K95="ATTACCO",K95="DIFESA"),+CONCATENATE(Nacsport!FM96,Nacsport!FN95,Nacsport!FO96,Nacsport!FP96,Nacsport!FQ96,Nacsport!FR96,Nacsport!FS96,),"")</f>
        <v/>
      </c>
      <c r="AK95" s="1" t="str">
        <f>+IF(OR(K95="ATAQUE",K95="DEFENSA"),+CONCATENATE(Nacsport!FT96,Nacsport!FU96,Nacsport!FV96,Nacsport!FW96,Nacsport!FX96,Nacsport!FY96,Nacsport!FZ96,),"")</f>
        <v/>
      </c>
      <c r="AL95" s="1" t="str">
        <f>+CONCATENATE(Nacsport!GA96,Nacsport!GB96,Nacsport!GC96,Nacsport!GD96,Nacsport!GE96,Nacsport!GF96,Nacsport!GG96,Nacsport!GH96,)</f>
        <v/>
      </c>
      <c r="AM95" s="1" t="str">
        <f>IF(K95="PUNTOS",LOOKUP(2,1/($K$3:K95="ATAQUE"),$AM$3:AM95),IF(+COUNTIF(Nacsport!GI96:'Nacsport'!GQ96,"*")&gt;0,+COUNTIF(Nacsport!GI96:'Nacsport'!GQ96,"*"),""))</f>
        <v/>
      </c>
      <c r="AN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O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P95" t="str">
        <f>IF(K95="QUIEBRE",LOOKUP(2,1/($K$3:K95="ATAQUE"),$AK$3:AK95),IF(+COUNTIF(Nacsport!GI96:'Nacsport'!GQ96,"*")&gt;0,+COUNTIF(Nacsport!GI96:'Nacsport'!GQ96,"*"),""))</f>
        <v/>
      </c>
      <c r="AQ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R95" s="27"/>
    </row>
    <row r="96" spans="1:44" ht="15.75" hidden="1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21">
        <v>1</v>
      </c>
      <c r="E96" s="1" t="s">
        <v>1375</v>
      </c>
      <c r="F96" s="24">
        <f>CONVERT(LEFT(Nacsport!E97,2),"mn","hr")/24+CONVERT(MID(Nacsport!E97,4,2),"sec","hr")/24</f>
        <v>1.3935185185185184E-2</v>
      </c>
      <c r="G96" s="2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5">
        <f t="shared" si="8"/>
        <v>1199</v>
      </c>
      <c r="I96" s="25">
        <f t="shared" si="9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100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VINTA</v>
      </c>
      <c r="S96" s="1" t="str">
        <f>+CONCATENATE(Nacsport!CB97,Nacsport!CC97,Nacsport!CD97)</f>
        <v>POSITIVO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1" t="str">
        <f>+IF(OR(K96="ATTACCO",K96="DIFESA"),+CONCATENATE(Nacsport!FM97,Nacsport!FN96,Nacsport!FO97,Nacsport!FP97,Nacsport!FQ97,Nacsport!FR97,Nacsport!FS97,),"")</f>
        <v/>
      </c>
      <c r="AK96" s="1" t="str">
        <f>+IF(OR(K96="ATAQUE",K96="DEFENSA"),+CONCATENATE(Nacsport!FT97,Nacsport!FU97,Nacsport!FV97,Nacsport!FW97,Nacsport!FX97,Nacsport!FY97,Nacsport!FZ97,),"")</f>
        <v/>
      </c>
      <c r="AL96" s="1" t="str">
        <f>+CONCATENATE(Nacsport!GA97,Nacsport!GB97,Nacsport!GC97,Nacsport!GD97,Nacsport!GE97,Nacsport!GF97,Nacsport!GG97,Nacsport!GH97,)</f>
        <v/>
      </c>
      <c r="AM96" s="1" t="str">
        <f>IF(K96="PUNTOS",LOOKUP(2,1/($K$3:K96="ATAQUE"),$AM$3:AM96),IF(+COUNTIF(Nacsport!GI97:'Nacsport'!GQ97,"*")&gt;0,+COUNTIF(Nacsport!GI97:'Nacsport'!GQ97,"*"),""))</f>
        <v/>
      </c>
      <c r="AN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O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P96" t="str">
        <f>IF(K96="QUIEBRE",LOOKUP(2,1/($K$3:K96="ATAQUE"),$AK$3:AK96),IF(+COUNTIF(Nacsport!GI97:'Nacsport'!GQ97,"*")&gt;0,+COUNTIF(Nacsport!GI97:'Nacsport'!GQ97,"*"),""))</f>
        <v/>
      </c>
      <c r="AQ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R96" s="27"/>
    </row>
    <row r="97" spans="1:44" ht="15.75" hidden="1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21">
        <v>1</v>
      </c>
      <c r="E97" s="1" t="s">
        <v>1375</v>
      </c>
      <c r="F97" s="24">
        <f>CONVERT(LEFT(Nacsport!E98,2),"mn","hr")/24+CONVERT(MID(Nacsport!E98,4,2),"sec","hr")/24</f>
        <v>1.3946759259259258E-2</v>
      </c>
      <c r="G97" s="25">
        <f>CONVERT((CONVERT(LEFT(Nacsport!F98,2),"mn","hr")/24+CONVERT(MID(Nacsport!F98,4,2),"sec","hr")/24)-(CONVERT(LEFT(Nacsport!E98,2),"mn","hr")/24+CONVERT(MID(Nacsport!E98,4,2),"sec","hr")/24),"hr","sec")*24</f>
        <v>0</v>
      </c>
      <c r="H97" s="25">
        <f t="shared" si="8"/>
        <v>1200</v>
      </c>
      <c r="I97" s="25">
        <f t="shared" si="9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100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P META</v>
      </c>
      <c r="AH97" s="1">
        <f t="shared" si="5"/>
        <v>5</v>
      </c>
      <c r="AI97" s="1" t="str">
        <f>+CONCATENATE(Nacsport!FK98,Nacsport!FL98)</f>
        <v/>
      </c>
      <c r="AJ97" s="1" t="str">
        <f>+IF(OR(K97="ATTACCO",K97="DIFESA"),+CONCATENATE(Nacsport!FM98,Nacsport!FN97,Nacsport!FO98,Nacsport!FP98,Nacsport!FQ98,Nacsport!FR98,Nacsport!FS98,),"")</f>
        <v/>
      </c>
      <c r="AK97" s="1" t="str">
        <f>+IF(OR(K97="ATAQUE",K97="DEFENSA"),+CONCATENATE(Nacsport!FT98,Nacsport!FU98,Nacsport!FV98,Nacsport!FW98,Nacsport!FX98,Nacsport!FY98,Nacsport!FZ98,),"")</f>
        <v/>
      </c>
      <c r="AL97" s="1" t="str">
        <f>+CONCATENATE(Nacsport!GA98,Nacsport!GB98,Nacsport!GC98,Nacsport!GD98,Nacsport!GE98,Nacsport!GF98,Nacsport!GG98,Nacsport!GH98,)</f>
        <v/>
      </c>
      <c r="AM97" s="1" t="str">
        <f>IF(K97="PUNTOS",LOOKUP(2,1/($K$3:K97="ATAQUE"),$AM$3:AM97),IF(+COUNTIF(Nacsport!GI98:'Nacsport'!GQ98,"*")&gt;0,+COUNTIF(Nacsport!GI98:'Nacsport'!GQ98,"*"),""))</f>
        <v/>
      </c>
      <c r="AN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O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P97" t="str">
        <f>IF(K97="QUIEBRE",LOOKUP(2,1/($K$3:K97="ATAQUE"),$AK$3:AK97),IF(+COUNTIF(Nacsport!GI98:'Nacsport'!GQ98,"*")&gt;0,+COUNTIF(Nacsport!GI98:'Nacsport'!GQ98,"*"),""))</f>
        <v/>
      </c>
      <c r="AQ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R97" s="27"/>
    </row>
    <row r="98" spans="1:44" ht="15.75" hidden="1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21">
        <v>1</v>
      </c>
      <c r="E98" s="1" t="s">
        <v>1375</v>
      </c>
      <c r="F98" s="24">
        <f>CONVERT(LEFT(Nacsport!E99,2),"mn","hr")/24+CONVERT(MID(Nacsport!E99,4,2),"sec","hr")/24</f>
        <v>1.3946759259259258E-2</v>
      </c>
      <c r="G98" s="2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5">
        <f t="shared" si="8"/>
        <v>1200</v>
      </c>
      <c r="I98" s="25">
        <f t="shared" si="9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00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1" t="str">
        <f>+IF(OR(K98="ATTACCO",K98="DIFESA"),+CONCATENATE(Nacsport!FM99,Nacsport!FN98,Nacsport!FO99,Nacsport!FP99,Nacsport!FQ99,Nacsport!FR99,Nacsport!FS99,),"")</f>
        <v/>
      </c>
      <c r="AK98" s="1" t="str">
        <f>+IF(OR(K98="ATAQUE",K98="DEFENSA"),+CONCATENATE(Nacsport!FT99,Nacsport!FU99,Nacsport!FV99,Nacsport!FW99,Nacsport!FX99,Nacsport!FY99,Nacsport!FZ99,),"")</f>
        <v/>
      </c>
      <c r="AL98" s="1" t="str">
        <f>+CONCATENATE(Nacsport!GA99,Nacsport!GB99,Nacsport!GC99,Nacsport!GD99,Nacsport!GE99,Nacsport!GF99,Nacsport!GG99,Nacsport!GH99,)</f>
        <v/>
      </c>
      <c r="AM98" s="1" t="str">
        <f>IF(K98="PUNTOS",LOOKUP(2,1/($K$3:K98="ATAQUE"),$AM$3:AM98),IF(+COUNTIF(Nacsport!GI99:'Nacsport'!GQ99,"*")&gt;0,+COUNTIF(Nacsport!GI99:'Nacsport'!GQ99,"*"),""))</f>
        <v/>
      </c>
      <c r="AN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O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P98" t="str">
        <f>IF(K98="QUIEBRE",LOOKUP(2,1/($K$3:K98="ATAQUE"),$AK$3:AK98),IF(+COUNTIF(Nacsport!GI99:'Nacsport'!GQ99,"*")&gt;0,+COUNTIF(Nacsport!GI99:'Nacsport'!GQ99,"*"),""))</f>
        <v/>
      </c>
      <c r="AQ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R98" s="27"/>
    </row>
    <row r="99" spans="1:44" ht="15.75" hidden="1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21">
        <v>1</v>
      </c>
      <c r="E99" s="1" t="s">
        <v>1375</v>
      </c>
      <c r="F99" s="24">
        <f>CONVERT(LEFT(Nacsport!E100,2),"mn","hr")/24+CONVERT(MID(Nacsport!E100,4,2),"sec","hr")/24</f>
        <v>1.4837962962962961E-2</v>
      </c>
      <c r="G99" s="2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5">
        <f t="shared" si="8"/>
        <v>1276.9999999999998</v>
      </c>
      <c r="I99" s="25">
        <f t="shared" si="9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100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SBAGLIATO</v>
      </c>
      <c r="AJ99" s="1" t="str">
        <f>+IF(OR(K99="ATTACCO",K99="DIFESA"),+CONCATENATE(Nacsport!FM100,Nacsport!FN99,Nacsport!FO100,Nacsport!FP100,Nacsport!FQ100,Nacsport!FR100,Nacsport!FS100,),"")</f>
        <v/>
      </c>
      <c r="AK99" s="1" t="str">
        <f>+IF(OR(K99="ATAQUE",K99="DEFENSA"),+CONCATENATE(Nacsport!FT100,Nacsport!FU100,Nacsport!FV100,Nacsport!FW100,Nacsport!FX100,Nacsport!FY100,Nacsport!FZ100,),"")</f>
        <v/>
      </c>
      <c r="AL99" s="1" t="str">
        <f>+CONCATENATE(Nacsport!GA100,Nacsport!GB100,Nacsport!GC100,Nacsport!GD100,Nacsport!GE100,Nacsport!GF100,Nacsport!GG100,Nacsport!GH100,)</f>
        <v/>
      </c>
      <c r="AM99" s="1" t="str">
        <f>IF(K99="PUNTOS",LOOKUP(2,1/($K$3:K99="ATAQUE"),$AM$3:AM99),IF(+COUNTIF(Nacsport!GI100:'Nacsport'!GQ100,"*")&gt;0,+COUNTIF(Nacsport!GI100:'Nacsport'!GQ100,"*"),""))</f>
        <v/>
      </c>
      <c r="AN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O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P99" t="str">
        <f>IF(K99="QUIEBRE",LOOKUP(2,1/($K$3:K99="ATAQUE"),$AK$3:AK99),IF(+COUNTIF(Nacsport!GI100:'Nacsport'!GQ100,"*")&gt;0,+COUNTIF(Nacsport!GI100:'Nacsport'!GQ100,"*"),""))</f>
        <v/>
      </c>
      <c r="AQ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R99" s="27"/>
    </row>
    <row r="100" spans="1:44" ht="15.75" hidden="1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21">
        <v>1</v>
      </c>
      <c r="E100" s="1" t="s">
        <v>1375</v>
      </c>
      <c r="F100" s="24">
        <f>CONVERT(LEFT(Nacsport!E101,2),"mn","hr")/24+CONVERT(MID(Nacsport!E101,4,2),"sec","hr")/24</f>
        <v>1.5069444444444443E-2</v>
      </c>
      <c r="G100" s="2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5">
        <f t="shared" si="8"/>
        <v>1296.9999999999998</v>
      </c>
      <c r="I100" s="25">
        <f t="shared" si="9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00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1" t="str">
        <f>+IF(OR(K100="ATTACCO",K100="DIFESA"),+CONCATENATE(Nacsport!FM101,Nacsport!FN100,Nacsport!FO101,Nacsport!FP101,Nacsport!FQ101,Nacsport!FR101,Nacsport!FS101,),"")</f>
        <v/>
      </c>
      <c r="AK100" s="1" t="str">
        <f>+IF(OR(K100="ATAQUE",K100="DEFENSA"),+CONCATENATE(Nacsport!FT101,Nacsport!FU101,Nacsport!FV101,Nacsport!FW101,Nacsport!FX101,Nacsport!FY101,Nacsport!FZ101,),"")</f>
        <v/>
      </c>
      <c r="AL100" s="1" t="str">
        <f>+CONCATENATE(Nacsport!GA101,Nacsport!GB101,Nacsport!GC101,Nacsport!GD101,Nacsport!GE101,Nacsport!GF101,Nacsport!GG101,Nacsport!GH101,)</f>
        <v/>
      </c>
      <c r="AM100" s="1" t="str">
        <f>IF(K100="PUNTOS",LOOKUP(2,1/($K$3:K100="ATAQUE"),$AM$3:AM100),IF(+COUNTIF(Nacsport!GI101:'Nacsport'!GQ101,"*")&gt;0,+COUNTIF(Nacsport!GI101:'Nacsport'!GQ101,"*"),""))</f>
        <v/>
      </c>
      <c r="AN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O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P100" t="str">
        <f>IF(K100="QUIEBRE",LOOKUP(2,1/($K$3:K100="ATAQUE"),$AK$3:AK100),IF(+COUNTIF(Nacsport!GI101:'Nacsport'!GQ101,"*")&gt;0,+COUNTIF(Nacsport!GI101:'Nacsport'!GQ101,"*"),""))</f>
        <v/>
      </c>
      <c r="AQ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R100" s="27"/>
    </row>
    <row r="101" spans="1:44" ht="15.75" hidden="1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21">
        <v>1</v>
      </c>
      <c r="E101" s="1" t="s">
        <v>1375</v>
      </c>
      <c r="F101" s="24">
        <f>CONVERT(LEFT(Nacsport!E102,2),"mn","hr")/24+CONVERT(MID(Nacsport!E102,4,2),"sec","hr")/24</f>
        <v>1.5069444444444443E-2</v>
      </c>
      <c r="G101" s="2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5">
        <f t="shared" si="8"/>
        <v>1296.9999999999998</v>
      </c>
      <c r="I101" s="25">
        <f t="shared" si="9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100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1" t="str">
        <f>+IF(OR(K101="ATTACCO",K101="DIFESA"),+CONCATENATE(Nacsport!FM102,Nacsport!FN101,Nacsport!FO102,Nacsport!FP102,Nacsport!FQ102,Nacsport!FR102,Nacsport!FS102,),"")</f>
        <v/>
      </c>
      <c r="AK101" s="1" t="str">
        <f>+IF(OR(K101="ATAQUE",K101="DEFENSA"),+CONCATENATE(Nacsport!FT102,Nacsport!FU102,Nacsport!FV102,Nacsport!FW102,Nacsport!FX102,Nacsport!FY102,Nacsport!FZ102,),"")</f>
        <v/>
      </c>
      <c r="AL101" s="1" t="str">
        <f>+CONCATENATE(Nacsport!GA102,Nacsport!GB102,Nacsport!GC102,Nacsport!GD102,Nacsport!GE102,Nacsport!GF102,Nacsport!GG102,Nacsport!GH102,)</f>
        <v/>
      </c>
      <c r="AM101" s="1" t="str">
        <f>IF(K101="PUNTOS",LOOKUP(2,1/($K$3:K101="ATAQUE"),$AM$3:AM101),IF(+COUNTIF(Nacsport!GI102:'Nacsport'!GQ102,"*")&gt;0,+COUNTIF(Nacsport!GI102:'Nacsport'!GQ102,"*"),""))</f>
        <v/>
      </c>
      <c r="AN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O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P101" t="str">
        <f>IF(K101="QUIEBRE",LOOKUP(2,1/($K$3:K101="ATAQUE"),$AK$3:AK101),IF(+COUNTIF(Nacsport!GI102:'Nacsport'!GQ102,"*")&gt;0,+COUNTIF(Nacsport!GI102:'Nacsport'!GQ102,"*"),""))</f>
        <v/>
      </c>
      <c r="AQ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R101" s="27"/>
    </row>
    <row r="102" spans="1:44" ht="15.75" hidden="1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21">
        <v>1</v>
      </c>
      <c r="E102" s="1" t="s">
        <v>1375</v>
      </c>
      <c r="F102" s="24">
        <f>CONVERT(LEFT(Nacsport!E103,2),"mn","hr")/24+CONVERT(MID(Nacsport!E103,4,2),"sec","hr")/24</f>
        <v>1.5081018518518518E-2</v>
      </c>
      <c r="G102" s="2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5">
        <f t="shared" si="8"/>
        <v>1298</v>
      </c>
      <c r="I102" s="25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100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1" t="str">
        <f>+IF(OR(K102="ATTACCO",K102="DIFESA"),+CONCATENATE(Nacsport!FM103,Nacsport!FN102,Nacsport!FO103,Nacsport!FP103,Nacsport!FQ103,Nacsport!FR103,Nacsport!FS103,),"")</f>
        <v/>
      </c>
      <c r="AK102" s="1" t="str">
        <f>+IF(OR(K102="ATAQUE",K102="DEFENSA"),+CONCATENATE(Nacsport!FT103,Nacsport!FU103,Nacsport!FV103,Nacsport!FW103,Nacsport!FX103,Nacsport!FY103,Nacsport!FZ103,),"")</f>
        <v/>
      </c>
      <c r="AL102" s="1" t="str">
        <f>+CONCATENATE(Nacsport!GA103,Nacsport!GB103,Nacsport!GC103,Nacsport!GD103,Nacsport!GE103,Nacsport!GF103,Nacsport!GG103,Nacsport!GH103,)</f>
        <v/>
      </c>
      <c r="AM102" s="1" t="str">
        <f>IF(K102="PUNTOS",LOOKUP(2,1/($K$3:K102="ATAQUE"),$AM$3:AM102),IF(+COUNTIF(Nacsport!GI103:'Nacsport'!GQ103,"*")&gt;0,+COUNTIF(Nacsport!GI103:'Nacsport'!GQ103,"*"),""))</f>
        <v/>
      </c>
      <c r="AN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O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P102" t="str">
        <f>IF(K102="QUIEBRE",LOOKUP(2,1/($K$3:K102="ATAQUE"),$AK$3:AK102),IF(+COUNTIF(Nacsport!GI103:'Nacsport'!GQ103,"*")&gt;0,+COUNTIF(Nacsport!GI103:'Nacsport'!GQ103,"*"),""))</f>
        <v/>
      </c>
      <c r="AQ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R102" s="27"/>
    </row>
    <row r="103" spans="1:44" ht="15.75" hidden="1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21">
        <v>1</v>
      </c>
      <c r="E103" s="1" t="s">
        <v>1375</v>
      </c>
      <c r="F103" s="24">
        <f>CONVERT(LEFT(Nacsport!E104,2),"mn","hr")/24+CONVERT(MID(Nacsport!E104,4,2),"sec","hr")/24</f>
        <v>1.5219907407407406E-2</v>
      </c>
      <c r="G103" s="2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5">
        <f t="shared" si="8"/>
        <v>1310</v>
      </c>
      <c r="I103" s="25">
        <f t="shared" si="9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100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CALCIO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1" t="str">
        <f>+IF(OR(K103="ATTACCO",K103="DIFESA"),+CONCATENATE(Nacsport!FM104,Nacsport!FN103,Nacsport!FO104,Nacsport!FP104,Nacsport!FQ104,Nacsport!FR104,Nacsport!FS104,),"")</f>
        <v/>
      </c>
      <c r="AK103" s="1" t="str">
        <f>+IF(OR(K103="ATAQUE",K103="DEFENSA"),+CONCATENATE(Nacsport!FT104,Nacsport!FU104,Nacsport!FV104,Nacsport!FW104,Nacsport!FX104,Nacsport!FY104,Nacsport!FZ104,),"")</f>
        <v/>
      </c>
      <c r="AL103" s="1" t="str">
        <f>+CONCATENATE(Nacsport!GA104,Nacsport!GB104,Nacsport!GC104,Nacsport!GD104,Nacsport!GE104,Nacsport!GF104,Nacsport!GG104,Nacsport!GH104,)</f>
        <v/>
      </c>
      <c r="AM103" s="1" t="str">
        <f>IF(K103="PUNTOS",LOOKUP(2,1/($K$3:K103="ATAQUE"),$AM$3:AM103),IF(+COUNTIF(Nacsport!GI104:'Nacsport'!GQ104,"*")&gt;0,+COUNTIF(Nacsport!GI104:'Nacsport'!GQ104,"*"),""))</f>
        <v/>
      </c>
      <c r="AN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O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P103" t="str">
        <f>IF(K103="QUIEBRE",LOOKUP(2,1/($K$3:K103="ATAQUE"),$AK$3:AK103),IF(+COUNTIF(Nacsport!GI104:'Nacsport'!GQ104,"*")&gt;0,+COUNTIF(Nacsport!GI104:'Nacsport'!GQ104,"*"),""))</f>
        <v/>
      </c>
      <c r="AQ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R103" s="27"/>
    </row>
    <row r="104" spans="1:44" ht="15.75" hidden="1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21">
        <v>1</v>
      </c>
      <c r="E104" s="1" t="s">
        <v>1375</v>
      </c>
      <c r="F104" s="24">
        <f>CONVERT(LEFT(Nacsport!E105,2),"mn","hr")/24+CONVERT(MID(Nacsport!E105,4,2),"sec","hr")/24</f>
        <v>1.5243055555555555E-2</v>
      </c>
      <c r="G104" s="2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5">
        <f t="shared" si="8"/>
        <v>1312</v>
      </c>
      <c r="I104" s="25">
        <f t="shared" si="9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100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DESPEJE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1" t="str">
        <f>+IF(OR(K104="ATTACCO",K104="DIFESA"),+CONCATENATE(Nacsport!FM105,Nacsport!FN104,Nacsport!FO105,Nacsport!FP105,Nacsport!FQ105,Nacsport!FR105,Nacsport!FS105,),"")</f>
        <v/>
      </c>
      <c r="AK104" s="1" t="str">
        <f>+IF(OR(K104="ATAQUE",K104="DEFENSA"),+CONCATENATE(Nacsport!FT105,Nacsport!FU105,Nacsport!FV105,Nacsport!FW105,Nacsport!FX105,Nacsport!FY105,Nacsport!FZ105,),"")</f>
        <v/>
      </c>
      <c r="AL104" s="1" t="str">
        <f>+CONCATENATE(Nacsport!GA105,Nacsport!GB105,Nacsport!GC105,Nacsport!GD105,Nacsport!GE105,Nacsport!GF105,Nacsport!GG105,Nacsport!GH105,)</f>
        <v/>
      </c>
      <c r="AM104" s="1" t="str">
        <f>IF(K104="PUNTOS",LOOKUP(2,1/($K$3:K104="ATAQUE"),$AM$3:AM104),IF(+COUNTIF(Nacsport!GI105:'Nacsport'!GQ105,"*")&gt;0,+COUNTIF(Nacsport!GI105:'Nacsport'!GQ105,"*"),""))</f>
        <v/>
      </c>
      <c r="AN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O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P104" t="str">
        <f>IF(K104="QUIEBRE",LOOKUP(2,1/($K$3:K104="ATAQUE"),$AK$3:AK104),IF(+COUNTIF(Nacsport!GI105:'Nacsport'!GQ105,"*")&gt;0,+COUNTIF(Nacsport!GI105:'Nacsport'!GQ105,"*"),""))</f>
        <v/>
      </c>
      <c r="AQ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R104" s="27"/>
    </row>
    <row r="105" spans="1:44" ht="15.75" hidden="1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21">
        <v>1</v>
      </c>
      <c r="E105" s="1" t="s">
        <v>1375</v>
      </c>
      <c r="F105" s="24">
        <f>CONVERT(LEFT(Nacsport!E106,2),"mn","hr")/24+CONVERT(MID(Nacsport!E106,4,2),"sec","hr")/24</f>
        <v>1.5254629629629628E-2</v>
      </c>
      <c r="G105" s="2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5">
        <f t="shared" si="8"/>
        <v>1313</v>
      </c>
      <c r="I105" s="25">
        <f t="shared" si="9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00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1" t="str">
        <f>+IF(OR(K105="ATTACCO",K105="DIFESA"),+CONCATENATE(Nacsport!FM106,Nacsport!FN105,Nacsport!FO106,Nacsport!FP106,Nacsport!FQ106,Nacsport!FR106,Nacsport!FS106,),"")</f>
        <v/>
      </c>
      <c r="AK105" s="1" t="str">
        <f>+IF(OR(K105="ATAQUE",K105="DEFENSA"),+CONCATENATE(Nacsport!FT106,Nacsport!FU106,Nacsport!FV106,Nacsport!FW106,Nacsport!FX106,Nacsport!FY106,Nacsport!FZ106,),"")</f>
        <v/>
      </c>
      <c r="AL105" s="1" t="str">
        <f>+CONCATENATE(Nacsport!GA106,Nacsport!GB106,Nacsport!GC106,Nacsport!GD106,Nacsport!GE106,Nacsport!GF106,Nacsport!GG106,Nacsport!GH106,)</f>
        <v/>
      </c>
      <c r="AM105" s="1" t="str">
        <f>IF(K105="PUNTOS",LOOKUP(2,1/($K$3:K105="ATAQUE"),$AM$3:AM105),IF(+COUNTIF(Nacsport!GI106:'Nacsport'!GQ106,"*")&gt;0,+COUNTIF(Nacsport!GI106:'Nacsport'!GQ106,"*"),""))</f>
        <v/>
      </c>
      <c r="AN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O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P105" t="str">
        <f>IF(K105="QUIEBRE",LOOKUP(2,1/($K$3:K105="ATAQUE"),$AK$3:AK105),IF(+COUNTIF(Nacsport!GI106:'Nacsport'!GQ106,"*")&gt;0,+COUNTIF(Nacsport!GI106:'Nacsport'!GQ106,"*"),""))</f>
        <v/>
      </c>
      <c r="AQ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R105" s="27"/>
    </row>
    <row r="106" spans="1:44" ht="15.75" hidden="1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21">
        <v>1</v>
      </c>
      <c r="E106" s="1" t="s">
        <v>1375</v>
      </c>
      <c r="F106" s="24">
        <f>CONVERT(LEFT(Nacsport!E107,2),"mn","hr")/24+CONVERT(MID(Nacsport!E107,4,2),"sec","hr")/24</f>
        <v>1.5555555555555555E-2</v>
      </c>
      <c r="G106" s="2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5">
        <f t="shared" si="8"/>
        <v>1339</v>
      </c>
      <c r="I106" s="25">
        <f t="shared" si="9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100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1" t="str">
        <f>+IF(OR(K106="ATTACCO",K106="DIFESA"),+CONCATENATE(Nacsport!FM107,Nacsport!FN106,Nacsport!FO107,Nacsport!FP107,Nacsport!FQ107,Nacsport!FR107,Nacsport!FS107,),"")</f>
        <v/>
      </c>
      <c r="AK106" s="1" t="str">
        <f>+IF(OR(K106="ATAQUE",K106="DEFENSA"),+CONCATENATE(Nacsport!FT107,Nacsport!FU107,Nacsport!FV107,Nacsport!FW107,Nacsport!FX107,Nacsport!FY107,Nacsport!FZ107,),"")</f>
        <v/>
      </c>
      <c r="AL106" s="1" t="str">
        <f>+CONCATENATE(Nacsport!GA107,Nacsport!GB107,Nacsport!GC107,Nacsport!GD107,Nacsport!GE107,Nacsport!GF107,Nacsport!GG107,Nacsport!GH107,)</f>
        <v/>
      </c>
      <c r="AM106" s="1" t="str">
        <f>IF(K106="PUNTOS",LOOKUP(2,1/($K$3:K106="ATAQUE"),$AM$3:AM106),IF(+COUNTIF(Nacsport!GI107:'Nacsport'!GQ107,"*")&gt;0,+COUNTIF(Nacsport!GI107:'Nacsport'!GQ107,"*"),""))</f>
        <v/>
      </c>
      <c r="AN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O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P106" t="str">
        <f>IF(K106="QUIEBRE",LOOKUP(2,1/($K$3:K106="ATAQUE"),$AK$3:AK106),IF(+COUNTIF(Nacsport!GI107:'Nacsport'!GQ107,"*")&gt;0,+COUNTIF(Nacsport!GI107:'Nacsport'!GQ107,"*"),""))</f>
        <v/>
      </c>
      <c r="AQ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R106" s="27"/>
    </row>
    <row r="107" spans="1:44" ht="15.75" hidden="1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21">
        <v>1</v>
      </c>
      <c r="E107" s="1" t="s">
        <v>1375</v>
      </c>
      <c r="F107" s="24">
        <f>CONVERT(LEFT(Nacsport!E108,2),"mn","hr")/24+CONVERT(MID(Nacsport!E108,4,2),"sec","hr")/24</f>
        <v>1.5694444444444445E-2</v>
      </c>
      <c r="G107" s="2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5">
        <f t="shared" si="8"/>
        <v>1351</v>
      </c>
      <c r="I107" s="25">
        <f t="shared" si="9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00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STORTA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1" t="str">
        <f>+IF(OR(K107="ATTACCO",K107="DIFESA"),+CONCATENATE(Nacsport!FM108,Nacsport!FN107,Nacsport!FO108,Nacsport!FP108,Nacsport!FQ108,Nacsport!FR108,Nacsport!FS108,),"")</f>
        <v/>
      </c>
      <c r="AK107" s="1" t="str">
        <f>+IF(OR(K107="ATAQUE",K107="DEFENSA"),+CONCATENATE(Nacsport!FT108,Nacsport!FU108,Nacsport!FV108,Nacsport!FW108,Nacsport!FX108,Nacsport!FY108,Nacsport!FZ108,),"")</f>
        <v/>
      </c>
      <c r="AL107" s="1" t="str">
        <f>+CONCATENATE(Nacsport!GA108,Nacsport!GB108,Nacsport!GC108,Nacsport!GD108,Nacsport!GE108,Nacsport!GF108,Nacsport!GG108,Nacsport!GH108,)</f>
        <v/>
      </c>
      <c r="AM107" s="1" t="str">
        <f>IF(K107="PUNTOS",LOOKUP(2,1/($K$3:K107="ATAQUE"),$AM$3:AM107),IF(+COUNTIF(Nacsport!GI108:'Nacsport'!GQ108,"*")&gt;0,+COUNTIF(Nacsport!GI108:'Nacsport'!GQ108,"*"),""))</f>
        <v/>
      </c>
      <c r="AN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O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P107" t="str">
        <f>IF(K107="QUIEBRE",LOOKUP(2,1/($K$3:K107="ATAQUE"),$AK$3:AK107),IF(+COUNTIF(Nacsport!GI108:'Nacsport'!GQ108,"*")&gt;0,+COUNTIF(Nacsport!GI108:'Nacsport'!GQ108,"*"),""))</f>
        <v/>
      </c>
      <c r="AQ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R107" s="27"/>
    </row>
    <row r="108" spans="1:44" ht="15.75" hidden="1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21">
        <v>1</v>
      </c>
      <c r="E108" s="1" t="s">
        <v>1375</v>
      </c>
      <c r="F108" s="24">
        <f>CONVERT(LEFT(Nacsport!E109,2),"mn","hr")/24+CONVERT(MID(Nacsport!E109,4,2),"sec","hr")/24</f>
        <v>1.6111111111111114E-2</v>
      </c>
      <c r="G108" s="2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5">
        <f t="shared" si="8"/>
        <v>1387.0000000000005</v>
      </c>
      <c r="I108" s="25">
        <f t="shared" si="9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00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1" t="str">
        <f>+IF(OR(K108="ATTACCO",K108="DIFESA"),+CONCATENATE(Nacsport!FM109,Nacsport!FN108,Nacsport!FO109,Nacsport!FP109,Nacsport!FQ109,Nacsport!FR109,Nacsport!FS109,),"")</f>
        <v/>
      </c>
      <c r="AK108" s="1" t="str">
        <f>+IF(OR(K108="ATAQUE",K108="DEFENSA"),+CONCATENATE(Nacsport!FT109,Nacsport!FU109,Nacsport!FV109,Nacsport!FW109,Nacsport!FX109,Nacsport!FY109,Nacsport!FZ109,),"")</f>
        <v/>
      </c>
      <c r="AL108" s="1" t="str">
        <f>+CONCATENATE(Nacsport!GA109,Nacsport!GB109,Nacsport!GC109,Nacsport!GD109,Nacsport!GE109,Nacsport!GF109,Nacsport!GG109,Nacsport!GH109,)</f>
        <v/>
      </c>
      <c r="AM108" s="1" t="str">
        <f>IF(K108="PUNTOS",LOOKUP(2,1/($K$3:K108="ATAQUE"),$AM$3:AM108),IF(+COUNTIF(Nacsport!GI109:'Nacsport'!GQ109,"*")&gt;0,+COUNTIF(Nacsport!GI109:'Nacsport'!GQ109,"*"),""))</f>
        <v/>
      </c>
      <c r="AN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O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P108" t="str">
        <f>IF(K108="QUIEBRE",LOOKUP(2,1/($K$3:K108="ATAQUE"),$AK$3:AK108),IF(+COUNTIF(Nacsport!GI109:'Nacsport'!GQ109,"*")&gt;0,+COUNTIF(Nacsport!GI109:'Nacsport'!GQ109,"*"),""))</f>
        <v/>
      </c>
      <c r="AQ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R108" s="27"/>
    </row>
    <row r="109" spans="1:44" ht="15.75" hidden="1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21">
        <v>1</v>
      </c>
      <c r="E109" s="1" t="s">
        <v>1375</v>
      </c>
      <c r="F109" s="24">
        <f>CONVERT(LEFT(Nacsport!E110,2),"mn","hr")/24+CONVERT(MID(Nacsport!E110,4,2),"sec","hr")/24</f>
        <v>1.6111111111111114E-2</v>
      </c>
      <c r="G109" s="2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5">
        <f t="shared" si="8"/>
        <v>1387.0000000000005</v>
      </c>
      <c r="I109" s="25">
        <f t="shared" si="9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100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1" t="str">
        <f>+IF(OR(K109="ATTACCO",K109="DIFESA"),+CONCATENATE(Nacsport!FM110,Nacsport!FN109,Nacsport!FO110,Nacsport!FP110,Nacsport!FQ110,Nacsport!FR110,Nacsport!FS110,),"")</f>
        <v/>
      </c>
      <c r="AK109" s="1" t="str">
        <f>+IF(OR(K109="ATAQUE",K109="DEFENSA"),+CONCATENATE(Nacsport!FT110,Nacsport!FU110,Nacsport!FV110,Nacsport!FW110,Nacsport!FX110,Nacsport!FY110,Nacsport!FZ110,),"")</f>
        <v/>
      </c>
      <c r="AL109" s="1" t="str">
        <f>+CONCATENATE(Nacsport!GA110,Nacsport!GB110,Nacsport!GC110,Nacsport!GD110,Nacsport!GE110,Nacsport!GF110,Nacsport!GG110,Nacsport!GH110,)</f>
        <v/>
      </c>
      <c r="AM109" s="1" t="str">
        <f>IF(K109="PUNTOS",LOOKUP(2,1/($K$3:K109="ATAQUE"),$AM$3:AM109),IF(+COUNTIF(Nacsport!GI110:'Nacsport'!GQ110,"*")&gt;0,+COUNTIF(Nacsport!GI110:'Nacsport'!GQ110,"*"),""))</f>
        <v/>
      </c>
      <c r="AN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O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P109" t="str">
        <f>IF(K109="QUIEBRE",LOOKUP(2,1/($K$3:K109="ATAQUE"),$AK$3:AK109),IF(+COUNTIF(Nacsport!GI110:'Nacsport'!GQ110,"*")&gt;0,+COUNTIF(Nacsport!GI110:'Nacsport'!GQ110,"*"),""))</f>
        <v/>
      </c>
      <c r="AQ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R109" s="27"/>
    </row>
    <row r="110" spans="1:44" ht="15.75" hidden="1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21">
        <v>1</v>
      </c>
      <c r="E110" s="1" t="s">
        <v>1375</v>
      </c>
      <c r="F110" s="24">
        <f>CONVERT(LEFT(Nacsport!E111,2),"mn","hr")/24+CONVERT(MID(Nacsport!E111,4,2),"sec","hr")/24</f>
        <v>1.621527777777778E-2</v>
      </c>
      <c r="G110" s="2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5">
        <f t="shared" si="8"/>
        <v>1396.0000000000002</v>
      </c>
      <c r="I110" s="25">
        <f t="shared" si="9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100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VINTA</v>
      </c>
      <c r="S110" s="1" t="str">
        <f>+CONCATENATE(Nacsport!CB111,Nacsport!CC111,Nacsport!CD111)</f>
        <v>NEUTRO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1" t="str">
        <f>+IF(OR(K110="ATTACCO",K110="DIFESA"),+CONCATENATE(Nacsport!FM111,Nacsport!FN110,Nacsport!FO111,Nacsport!FP111,Nacsport!FQ111,Nacsport!FR111,Nacsport!FS111,),"")</f>
        <v/>
      </c>
      <c r="AK110" s="1" t="str">
        <f>+IF(OR(K110="ATAQUE",K110="DEFENSA"),+CONCATENATE(Nacsport!FT111,Nacsport!FU111,Nacsport!FV111,Nacsport!FW111,Nacsport!FX111,Nacsport!FY111,Nacsport!FZ111,),"")</f>
        <v/>
      </c>
      <c r="AL110" s="1" t="str">
        <f>+CONCATENATE(Nacsport!GA111,Nacsport!GB111,Nacsport!GC111,Nacsport!GD111,Nacsport!GE111,Nacsport!GF111,Nacsport!GG111,Nacsport!GH111,)</f>
        <v/>
      </c>
      <c r="AM110" s="1" t="str">
        <f>IF(K110="PUNTOS",LOOKUP(2,1/($K$3:K110="ATAQUE"),$AM$3:AM110),IF(+COUNTIF(Nacsport!GI111:'Nacsport'!GQ111,"*")&gt;0,+COUNTIF(Nacsport!GI111:'Nacsport'!GQ111,"*"),""))</f>
        <v/>
      </c>
      <c r="AN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O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P110" t="str">
        <f>IF(K110="QUIEBRE",LOOKUP(2,1/($K$3:K110="ATAQUE"),$AK$3:AK110),IF(+COUNTIF(Nacsport!GI111:'Nacsport'!GQ111,"*")&gt;0,+COUNTIF(Nacsport!GI111:'Nacsport'!GQ111,"*"),""))</f>
        <v/>
      </c>
      <c r="AQ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R110" s="27"/>
    </row>
    <row r="111" spans="1:44" ht="15.75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21">
        <v>1</v>
      </c>
      <c r="E111" s="1" t="s">
        <v>1375</v>
      </c>
      <c r="F111" s="24">
        <f>CONVERT(LEFT(Nacsport!E112,2),"mn","hr")/24+CONVERT(MID(Nacsport!E112,4,2),"sec","hr")/24</f>
        <v>1.6261574074074078E-2</v>
      </c>
      <c r="G111" s="2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5">
        <f t="shared" si="8"/>
        <v>1400.0000000000002</v>
      </c>
      <c r="I111" s="25">
        <f t="shared" si="9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00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1" t="str">
        <f>+IF(OR(K111="ATTACCO",K111="DIFESA"),+CONCATENATE(Nacsport!FM112,Nacsport!FN111,Nacsport!FO112,Nacsport!FP112,Nacsport!FQ112,Nacsport!FR112,Nacsport!FS112,),"")</f>
        <v/>
      </c>
      <c r="AK111" s="1" t="str">
        <f>+IF(OR(K111="ATAQUE",K111="DEFENSA"),+CONCATENATE(Nacsport!FT112,Nacsport!FU112,Nacsport!FV112,Nacsport!FW112,Nacsport!FX112,Nacsport!FY112,Nacsport!FZ112,),"")</f>
        <v/>
      </c>
      <c r="AL111" s="1" t="str">
        <f>+CONCATENATE(Nacsport!GA112,Nacsport!GB112,Nacsport!GC112,Nacsport!GD112,Nacsport!GE112,Nacsport!GF112,Nacsport!GG112,Nacsport!GH112,)</f>
        <v/>
      </c>
      <c r="AM111" s="1" t="str">
        <f>IF(K111="PUNTOS",LOOKUP(2,1/($K$3:K111="ATAQUE"),$AM$3:AM111),IF(+COUNTIF(Nacsport!GI112:'Nacsport'!GQ112,"*")&gt;0,+COUNTIF(Nacsport!GI112:'Nacsport'!GQ112,"*"),""))</f>
        <v/>
      </c>
      <c r="AN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O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P111" t="str">
        <f>IF(K111="QUIEBRE",LOOKUP(2,1/($K$3:K111="ATAQUE"),$AK$3:AK111),IF(+COUNTIF(Nacsport!GI112:'Nacsport'!GQ112,"*")&gt;0,+COUNTIF(Nacsport!GI112:'Nacsport'!GQ112,"*"),""))</f>
        <v/>
      </c>
      <c r="AQ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R111" s="27"/>
    </row>
    <row r="112" spans="1:44" ht="15.75" hidden="1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21">
        <v>1</v>
      </c>
      <c r="E112" s="1" t="s">
        <v>1375</v>
      </c>
      <c r="F112" s="24">
        <f>CONVERT(LEFT(Nacsport!E113,2),"mn","hr")/24+CONVERT(MID(Nacsport!E113,4,2),"sec","hr")/24</f>
        <v>1.6284722222222225E-2</v>
      </c>
      <c r="G112" s="2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25">
        <f t="shared" si="8"/>
        <v>1402.0000000000002</v>
      </c>
      <c r="I112" s="25">
        <f t="shared" si="9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00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1" t="str">
        <f>+IF(OR(K112="ATTACCO",K112="DIFESA"),+CONCATENATE(Nacsport!FM113,Nacsport!FN112,Nacsport!FO113,Nacsport!FP113,Nacsport!FQ113,Nacsport!FR113,Nacsport!FS113,),"")</f>
        <v/>
      </c>
      <c r="AK112" s="1" t="str">
        <f>+IF(OR(K112="ATAQUE",K112="DEFENSA"),+CONCATENATE(Nacsport!FT113,Nacsport!FU113,Nacsport!FV113,Nacsport!FW113,Nacsport!FX113,Nacsport!FY113,Nacsport!FZ113,),"")</f>
        <v/>
      </c>
      <c r="AL112" s="1" t="str">
        <f>+CONCATENATE(Nacsport!GA113,Nacsport!GB113,Nacsport!GC113,Nacsport!GD113,Nacsport!GE113,Nacsport!GF113,Nacsport!GG113,Nacsport!GH113,)</f>
        <v/>
      </c>
      <c r="AM112" s="1" t="str">
        <f>IF(K112="PUNTOS",LOOKUP(2,1/($K$3:K112="ATAQUE"),$AM$3:AM112),IF(+COUNTIF(Nacsport!GI113:'Nacsport'!GQ113,"*")&gt;0,+COUNTIF(Nacsport!GI113:'Nacsport'!GQ113,"*"),""))</f>
        <v/>
      </c>
      <c r="AN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O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P112" t="str">
        <f>IF(K112="QUIEBRE",LOOKUP(2,1/($K$3:K112="ATAQUE"),$AK$3:AK112),IF(+COUNTIF(Nacsport!GI113:'Nacsport'!GQ113,"*")&gt;0,+COUNTIF(Nacsport!GI113:'Nacsport'!GQ113,"*"),""))</f>
        <v/>
      </c>
      <c r="AQ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R112" s="27"/>
    </row>
    <row r="113" spans="1:44" ht="15.75" hidden="1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21">
        <v>1</v>
      </c>
      <c r="E113" s="1" t="s">
        <v>1375</v>
      </c>
      <c r="F113" s="24">
        <f>CONVERT(LEFT(Nacsport!E114,2),"mn","hr")/24+CONVERT(MID(Nacsport!E114,4,2),"sec","hr")/24</f>
        <v>1.635416666666667E-2</v>
      </c>
      <c r="G113" s="2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5">
        <f t="shared" si="8"/>
        <v>1408.0000000000005</v>
      </c>
      <c r="I113" s="25">
        <f t="shared" si="9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00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1" t="str">
        <f>+IF(OR(K113="ATTACCO",K113="DIFESA"),+CONCATENATE(Nacsport!FM114,Nacsport!FN113,Nacsport!FO114,Nacsport!FP114,Nacsport!FQ114,Nacsport!FR114,Nacsport!FS114,),"")</f>
        <v/>
      </c>
      <c r="AK113" s="1" t="str">
        <f>+IF(OR(K113="ATAQUE",K113="DEFENSA"),+CONCATENATE(Nacsport!FT114,Nacsport!FU114,Nacsport!FV114,Nacsport!FW114,Nacsport!FX114,Nacsport!FY114,Nacsport!FZ114,),"")</f>
        <v/>
      </c>
      <c r="AL113" s="1" t="str">
        <f>+CONCATENATE(Nacsport!GA114,Nacsport!GB114,Nacsport!GC114,Nacsport!GD114,Nacsport!GE114,Nacsport!GF114,Nacsport!GG114,Nacsport!GH114,)</f>
        <v/>
      </c>
      <c r="AM113" s="1" t="str">
        <f>IF(K113="PUNTOS",LOOKUP(2,1/($K$3:K113="ATAQUE"),$AM$3:AM113),IF(+COUNTIF(Nacsport!GI114:'Nacsport'!GQ114,"*")&gt;0,+COUNTIF(Nacsport!GI114:'Nacsport'!GQ114,"*"),""))</f>
        <v/>
      </c>
      <c r="AN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O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P113" t="str">
        <f>IF(K113="QUIEBRE",LOOKUP(2,1/($K$3:K113="ATAQUE"),$AK$3:AK113),IF(+COUNTIF(Nacsport!GI114:'Nacsport'!GQ114,"*")&gt;0,+COUNTIF(Nacsport!GI114:'Nacsport'!GQ114,"*"),""))</f>
        <v/>
      </c>
      <c r="AQ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R113" s="27"/>
    </row>
    <row r="114" spans="1:44" ht="15.75" hidden="1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21">
        <v>1</v>
      </c>
      <c r="E114" s="1" t="s">
        <v>1375</v>
      </c>
      <c r="F114" s="24">
        <f>CONVERT(LEFT(Nacsport!E115,2),"mn","hr")/24+CONVERT(MID(Nacsport!E115,4,2),"sec","hr")/24</f>
        <v>1.6423611111111115E-2</v>
      </c>
      <c r="G114" s="25">
        <v>8</v>
      </c>
      <c r="H114" s="25">
        <f t="shared" si="8"/>
        <v>1414.0000000000005</v>
      </c>
      <c r="I114" s="25">
        <f t="shared" si="9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00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FUORI GIOCO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1" t="str">
        <f>+IF(OR(K114="ATTACCO",K114="DIFESA"),+CONCATENATE(Nacsport!FM115,Nacsport!FN114,Nacsport!FO115,Nacsport!FP115,Nacsport!FQ115,Nacsport!FR115,Nacsport!FS115,),"")</f>
        <v/>
      </c>
      <c r="AK114" s="1" t="str">
        <f>+IF(OR(K114="ATAQUE",K114="DEFENSA"),+CONCATENATE(Nacsport!FT115,Nacsport!FU115,Nacsport!FV115,Nacsport!FW115,Nacsport!FX115,Nacsport!FY115,Nacsport!FZ115,),"")</f>
        <v/>
      </c>
      <c r="AL114" s="1" t="str">
        <f>+CONCATENATE(Nacsport!GA115,Nacsport!GB115,Nacsport!GC115,Nacsport!GD115,Nacsport!GE115,Nacsport!GF115,Nacsport!GG115,Nacsport!GH115,)</f>
        <v/>
      </c>
      <c r="AM114" s="1" t="str">
        <f>IF(K114="PUNTOS",LOOKUP(2,1/($K$3:K114="ATAQUE"),$AM$3:AM114),IF(+COUNTIF(Nacsport!GI115:'Nacsport'!GQ115,"*")&gt;0,+COUNTIF(Nacsport!GI115:'Nacsport'!GQ115,"*"),""))</f>
        <v/>
      </c>
      <c r="AN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O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P114" t="str">
        <f>IF(K114="QUIEBRE",LOOKUP(2,1/($K$3:K114="ATAQUE"),$AK$3:AK114),IF(+COUNTIF(Nacsport!GI115:'Nacsport'!GQ115,"*")&gt;0,+COUNTIF(Nacsport!GI115:'Nacsport'!GQ115,"*"),""))</f>
        <v/>
      </c>
      <c r="AQ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R114" s="27"/>
    </row>
    <row r="115" spans="1:44" ht="15.75" hidden="1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21">
        <v>1</v>
      </c>
      <c r="E115" s="1" t="s">
        <v>1375</v>
      </c>
      <c r="F115" s="24">
        <f>CONVERT(LEFT(Nacsport!E116,2),"mn","hr")/24+CONVERT(MID(Nacsport!E116,4,2),"sec","hr")/24</f>
        <v>1.6863425925925924E-2</v>
      </c>
      <c r="G115" s="2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5">
        <f t="shared" si="8"/>
        <v>1452</v>
      </c>
      <c r="I115" s="25">
        <f t="shared" si="9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00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1" t="str">
        <f>+IF(OR(K115="ATTACCO",K115="DIFESA"),+CONCATENATE(Nacsport!FM116,Nacsport!FN115,Nacsport!FO116,Nacsport!FP116,Nacsport!FQ116,Nacsport!FR116,Nacsport!FS116,),"")</f>
        <v/>
      </c>
      <c r="AK115" s="1" t="str">
        <f>+IF(OR(K115="ATAQUE",K115="DEFENSA"),+CONCATENATE(Nacsport!FT116,Nacsport!FU116,Nacsport!FV116,Nacsport!FW116,Nacsport!FX116,Nacsport!FY116,Nacsport!FZ116,),"")</f>
        <v/>
      </c>
      <c r="AL115" s="1" t="str">
        <f>+CONCATENATE(Nacsport!GA116,Nacsport!GB116,Nacsport!GC116,Nacsport!GD116,Nacsport!GE116,Nacsport!GF116,Nacsport!GG116,Nacsport!GH116,)</f>
        <v/>
      </c>
      <c r="AM115" s="1" t="str">
        <f>IF(K115="PUNTOS",LOOKUP(2,1/($K$3:K115="ATAQUE"),$AM$3:AM115),IF(+COUNTIF(Nacsport!GI116:'Nacsport'!GQ116,"*")&gt;0,+COUNTIF(Nacsport!GI116:'Nacsport'!GQ116,"*"),""))</f>
        <v/>
      </c>
      <c r="AN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O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P115" t="str">
        <f>IF(K115="QUIEBRE",LOOKUP(2,1/($K$3:K115="ATAQUE"),$AK$3:AK115),IF(+COUNTIF(Nacsport!GI116:'Nacsport'!GQ116,"*")&gt;0,+COUNTIF(Nacsport!GI116:'Nacsport'!GQ116,"*"),""))</f>
        <v/>
      </c>
      <c r="AQ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R115" s="27"/>
    </row>
    <row r="116" spans="1:44" ht="15.75" hidden="1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21">
        <v>1</v>
      </c>
      <c r="E116" s="1" t="s">
        <v>1375</v>
      </c>
      <c r="F116" s="24">
        <f>CONVERT(LEFT(Nacsport!E117,2),"mn","hr")/24+CONVERT(MID(Nacsport!E117,4,2),"sec","hr")/24</f>
        <v>1.6863425925925924E-2</v>
      </c>
      <c r="G116" s="2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5">
        <f t="shared" si="8"/>
        <v>1452</v>
      </c>
      <c r="I116" s="25">
        <f t="shared" si="9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100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1" t="str">
        <f>+IF(OR(K116="ATTACCO",K116="DIFESA"),+CONCATENATE(Nacsport!FM117,Nacsport!FN116,Nacsport!FO117,Nacsport!FP117,Nacsport!FQ117,Nacsport!FR117,Nacsport!FS117,),"")</f>
        <v/>
      </c>
      <c r="AK116" s="1" t="str">
        <f>+IF(OR(K116="ATAQUE",K116="DEFENSA"),+CONCATENATE(Nacsport!FT117,Nacsport!FU117,Nacsport!FV117,Nacsport!FW117,Nacsport!FX117,Nacsport!FY117,Nacsport!FZ117,),"")</f>
        <v/>
      </c>
      <c r="AL116" s="1" t="str">
        <f>+CONCATENATE(Nacsport!GA117,Nacsport!GB117,Nacsport!GC117,Nacsport!GD117,Nacsport!GE117,Nacsport!GF117,Nacsport!GG117,Nacsport!GH117,)</f>
        <v/>
      </c>
      <c r="AM116" s="1" t="str">
        <f>IF(K116="PUNTOS",LOOKUP(2,1/($K$3:K116="ATAQUE"),$AM$3:AM116),IF(+COUNTIF(Nacsport!GI117:'Nacsport'!GQ117,"*")&gt;0,+COUNTIF(Nacsport!GI117:'Nacsport'!GQ117,"*"),""))</f>
        <v/>
      </c>
      <c r="AN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O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P116" t="str">
        <f>IF(K116="QUIEBRE",LOOKUP(2,1/($K$3:K116="ATAQUE"),$AK$3:AK116),IF(+COUNTIF(Nacsport!GI117:'Nacsport'!GQ117,"*")&gt;0,+COUNTIF(Nacsport!GI117:'Nacsport'!GQ117,"*"),""))</f>
        <v/>
      </c>
      <c r="AQ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R116" s="27"/>
    </row>
    <row r="117" spans="1:44" ht="15.75" hidden="1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21">
        <v>1</v>
      </c>
      <c r="E117" s="1" t="s">
        <v>1375</v>
      </c>
      <c r="F117" s="24">
        <f>CONVERT(LEFT(Nacsport!E118,2),"mn","hr")/24+CONVERT(MID(Nacsport!E118,4,2),"sec","hr")/24</f>
        <v>1.6921296296296295E-2</v>
      </c>
      <c r="G117" s="2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5">
        <f t="shared" si="8"/>
        <v>1457</v>
      </c>
      <c r="I117" s="25">
        <f t="shared" si="9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100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PULITA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1" t="str">
        <f>+IF(OR(K117="ATTACCO",K117="DIFESA"),+CONCATENATE(Nacsport!FM118,Nacsport!FN117,Nacsport!FO118,Nacsport!FP118,Nacsport!FQ118,Nacsport!FR118,Nacsport!FS118,),"")</f>
        <v/>
      </c>
      <c r="AK117" s="1" t="str">
        <f>+IF(OR(K117="ATAQUE",K117="DEFENSA"),+CONCATENATE(Nacsport!FT118,Nacsport!FU118,Nacsport!FV118,Nacsport!FW118,Nacsport!FX118,Nacsport!FY118,Nacsport!FZ118,),"")</f>
        <v/>
      </c>
      <c r="AL117" s="1" t="str">
        <f>+CONCATENATE(Nacsport!GA118,Nacsport!GB118,Nacsport!GC118,Nacsport!GD118,Nacsport!GE118,Nacsport!GF118,Nacsport!GG118,Nacsport!GH118,)</f>
        <v/>
      </c>
      <c r="AM117" s="1" t="str">
        <f>IF(K117="PUNTOS",LOOKUP(2,1/($K$3:K117="ATAQUE"),$AM$3:AM117),IF(+COUNTIF(Nacsport!GI118:'Nacsport'!GQ118,"*")&gt;0,+COUNTIF(Nacsport!GI118:'Nacsport'!GQ118,"*"),""))</f>
        <v/>
      </c>
      <c r="AN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O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P117" t="str">
        <f>IF(K117="QUIEBRE",LOOKUP(2,1/($K$3:K117="ATAQUE"),$AK$3:AK117),IF(+COUNTIF(Nacsport!GI118:'Nacsport'!GQ118,"*")&gt;0,+COUNTIF(Nacsport!GI118:'Nacsport'!GQ118,"*"),""))</f>
        <v/>
      </c>
      <c r="AQ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R117" s="27"/>
    </row>
    <row r="118" spans="1:44" ht="15.75" hidden="1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21">
        <v>1</v>
      </c>
      <c r="E118" s="1" t="s">
        <v>1375</v>
      </c>
      <c r="F118" s="24">
        <f>CONVERT(LEFT(Nacsport!E119,2),"mn","hr")/24+CONVERT(MID(Nacsport!E119,4,2),"sec","hr")/24</f>
        <v>1.6979166666666667E-2</v>
      </c>
      <c r="G118" s="2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5">
        <f t="shared" si="8"/>
        <v>1462</v>
      </c>
      <c r="I118" s="25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100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LENTO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1" t="str">
        <f>+IF(OR(K118="ATTACCO",K118="DIFESA"),+CONCATENATE(Nacsport!FM119,Nacsport!FN118,Nacsport!FO119,Nacsport!FP119,Nacsport!FQ119,Nacsport!FR119,Nacsport!FS119,),"")</f>
        <v/>
      </c>
      <c r="AK118" s="1" t="str">
        <f>+IF(OR(K118="ATAQUE",K118="DEFENSA"),+CONCATENATE(Nacsport!FT119,Nacsport!FU119,Nacsport!FV119,Nacsport!FW119,Nacsport!FX119,Nacsport!FY119,Nacsport!FZ119,),"")</f>
        <v/>
      </c>
      <c r="AL118" s="1" t="str">
        <f>+CONCATENATE(Nacsport!GA119,Nacsport!GB119,Nacsport!GC119,Nacsport!GD119,Nacsport!GE119,Nacsport!GF119,Nacsport!GG119,Nacsport!GH119,)</f>
        <v/>
      </c>
      <c r="AM118" s="1" t="str">
        <f>IF(K118="PUNTOS",LOOKUP(2,1/($K$3:K118="ATAQUE"),$AM$3:AM118),IF(+COUNTIF(Nacsport!GI119:'Nacsport'!GQ119,"*")&gt;0,+COUNTIF(Nacsport!GI119:'Nacsport'!GQ119,"*"),""))</f>
        <v/>
      </c>
      <c r="AN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O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P118" t="str">
        <f>IF(K118="QUIEBRE",LOOKUP(2,1/($K$3:K118="ATAQUE"),$AK$3:AK118),IF(+COUNTIF(Nacsport!GI119:'Nacsport'!GQ119,"*")&gt;0,+COUNTIF(Nacsport!GI119:'Nacsport'!GQ119,"*"),""))</f>
        <v/>
      </c>
      <c r="AQ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R118" s="27"/>
    </row>
    <row r="119" spans="1:44" ht="15.75" hidden="1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21">
        <v>1</v>
      </c>
      <c r="E119" s="1" t="s">
        <v>1375</v>
      </c>
      <c r="F119" s="24">
        <f>CONVERT(LEFT(Nacsport!E120,2),"mn","hr")/24+CONVERT(MID(Nacsport!E120,4,2),"sec","hr")/24</f>
        <v>1.7048611111111112E-2</v>
      </c>
      <c r="G119" s="2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25">
        <f t="shared" si="8"/>
        <v>1468</v>
      </c>
      <c r="I119" s="25">
        <f t="shared" si="9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00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1" t="str">
        <f>+IF(OR(K119="ATTACCO",K119="DIFESA"),+CONCATENATE(Nacsport!FM120,Nacsport!FN119,Nacsport!FO120,Nacsport!FP120,Nacsport!FQ120,Nacsport!FR120,Nacsport!FS120,),"")</f>
        <v/>
      </c>
      <c r="AK119" s="1" t="str">
        <f>+IF(OR(K119="ATAQUE",K119="DEFENSA"),+CONCATENATE(Nacsport!FT120,Nacsport!FU120,Nacsport!FV120,Nacsport!FW120,Nacsport!FX120,Nacsport!FY120,Nacsport!FZ120,),"")</f>
        <v/>
      </c>
      <c r="AL119" s="1" t="str">
        <f>+CONCATENATE(Nacsport!GA120,Nacsport!GB120,Nacsport!GC120,Nacsport!GD120,Nacsport!GE120,Nacsport!GF120,Nacsport!GG120,Nacsport!GH120,)</f>
        <v/>
      </c>
      <c r="AM119" s="1" t="str">
        <f>IF(K119="PUNTOS",LOOKUP(2,1/($K$3:K119="ATAQUE"),$AM$3:AM119),IF(+COUNTIF(Nacsport!GI120:'Nacsport'!GQ120,"*")&gt;0,+COUNTIF(Nacsport!GI120:'Nacsport'!GQ120,"*"),""))</f>
        <v/>
      </c>
      <c r="AN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O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P119" t="str">
        <f>IF(K119="QUIEBRE",LOOKUP(2,1/($K$3:K119="ATAQUE"),$AK$3:AK119),IF(+COUNTIF(Nacsport!GI120:'Nacsport'!GQ120,"*")&gt;0,+COUNTIF(Nacsport!GI120:'Nacsport'!GQ120,"*"),""))</f>
        <v/>
      </c>
      <c r="AQ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R119" s="27"/>
    </row>
    <row r="120" spans="1:44" ht="15.75" hidden="1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21">
        <v>1</v>
      </c>
      <c r="E120" s="1" t="s">
        <v>1375</v>
      </c>
      <c r="F120" s="24">
        <f>CONVERT(LEFT(Nacsport!E121,2),"mn","hr")/24+CONVERT(MID(Nacsport!E121,4,2),"sec","hr")/24</f>
        <v>1.7060185185185185E-2</v>
      </c>
      <c r="G120" s="2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5">
        <f t="shared" si="8"/>
        <v>1469</v>
      </c>
      <c r="I120" s="25">
        <f t="shared" si="9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00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1" t="str">
        <f>+IF(OR(K120="ATTACCO",K120="DIFESA"),+CONCATENATE(Nacsport!FM121,Nacsport!FN120,Nacsport!FO121,Nacsport!FP121,Nacsport!FQ121,Nacsport!FR121,Nacsport!FS121,),"")</f>
        <v/>
      </c>
      <c r="AK120" s="1" t="str">
        <f>+IF(OR(K120="ATAQUE",K120="DEFENSA"),+CONCATENATE(Nacsport!FT121,Nacsport!FU121,Nacsport!FV121,Nacsport!FW121,Nacsport!FX121,Nacsport!FY121,Nacsport!FZ121,),"")</f>
        <v/>
      </c>
      <c r="AL120" s="1" t="str">
        <f>+CONCATENATE(Nacsport!GA121,Nacsport!GB121,Nacsport!GC121,Nacsport!GD121,Nacsport!GE121,Nacsport!GF121,Nacsport!GG121,Nacsport!GH121,)</f>
        <v/>
      </c>
      <c r="AM120" s="1" t="str">
        <f>IF(K120="PUNTOS",LOOKUP(2,1/($K$3:K120="ATAQUE"),$AM$3:AM120),IF(+COUNTIF(Nacsport!GI121:'Nacsport'!GQ121,"*")&gt;0,+COUNTIF(Nacsport!GI121:'Nacsport'!GQ121,"*"),""))</f>
        <v/>
      </c>
      <c r="AN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O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P120" t="str">
        <f>IF(K120="QUIEBRE",LOOKUP(2,1/($K$3:K120="ATAQUE"),$AK$3:AK120),IF(+COUNTIF(Nacsport!GI121:'Nacsport'!GQ121,"*")&gt;0,+COUNTIF(Nacsport!GI121:'Nacsport'!GQ121,"*"),""))</f>
        <v/>
      </c>
      <c r="AQ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R120" s="27"/>
    </row>
    <row r="121" spans="1:44" ht="15.75" hidden="1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21">
        <v>1</v>
      </c>
      <c r="E121" s="1" t="s">
        <v>1375</v>
      </c>
      <c r="F121" s="24">
        <f>CONVERT(LEFT(Nacsport!E122,2),"mn","hr")/24+CONVERT(MID(Nacsport!E122,4,2),"sec","hr")/24</f>
        <v>1.7094907407407406E-2</v>
      </c>
      <c r="G121" s="2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5">
        <f t="shared" si="8"/>
        <v>1472</v>
      </c>
      <c r="I121" s="25">
        <f t="shared" si="9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100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AVANTI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1" t="str">
        <f>+IF(OR(K121="ATTACCO",K121="DIFESA"),+CONCATENATE(Nacsport!FM122,Nacsport!FN121,Nacsport!FO122,Nacsport!FP122,Nacsport!FQ122,Nacsport!FR122,Nacsport!FS122,),"")</f>
        <v/>
      </c>
      <c r="AK121" s="1" t="str">
        <f>+IF(OR(K121="ATAQUE",K121="DEFENSA"),+CONCATENATE(Nacsport!FT122,Nacsport!FU122,Nacsport!FV122,Nacsport!FW122,Nacsport!FX122,Nacsport!FY122,Nacsport!FZ122,),"")</f>
        <v/>
      </c>
      <c r="AL121" s="1" t="str">
        <f>+CONCATENATE(Nacsport!GA122,Nacsport!GB122,Nacsport!GC122,Nacsport!GD122,Nacsport!GE122,Nacsport!GF122,Nacsport!GG122,Nacsport!GH122,)</f>
        <v/>
      </c>
      <c r="AM121" s="1" t="str">
        <f>IF(K121="PUNTOS",LOOKUP(2,1/($K$3:K121="ATAQUE"),$AM$3:AM121),IF(+COUNTIF(Nacsport!GI122:'Nacsport'!GQ122,"*")&gt;0,+COUNTIF(Nacsport!GI122:'Nacsport'!GQ122,"*"),""))</f>
        <v/>
      </c>
      <c r="AN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O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P121" t="str">
        <f>IF(K121="QUIEBRE",LOOKUP(2,1/($K$3:K121="ATAQUE"),$AK$3:AK121),IF(+COUNTIF(Nacsport!GI122:'Nacsport'!GQ122,"*")&gt;0,+COUNTIF(Nacsport!GI122:'Nacsport'!GQ122,"*"),""))</f>
        <v/>
      </c>
      <c r="AQ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R121" s="27"/>
    </row>
    <row r="122" spans="1:44" ht="15.75" hidden="1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21">
        <v>1</v>
      </c>
      <c r="E122" s="1" t="s">
        <v>1375</v>
      </c>
      <c r="F122" s="24">
        <f>CONVERT(LEFT(Nacsport!E123,2),"mn","hr")/24+CONVERT(MID(Nacsport!E123,4,2),"sec","hr")/24</f>
        <v>1.7094907407407406E-2</v>
      </c>
      <c r="G122" s="2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5">
        <f t="shared" si="8"/>
        <v>1472</v>
      </c>
      <c r="I122" s="25">
        <f t="shared" si="9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00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1" t="str">
        <f>+IF(OR(K122="ATTACCO",K122="DIFESA"),+CONCATENATE(Nacsport!FM123,Nacsport!FN122,Nacsport!FO123,Nacsport!FP123,Nacsport!FQ123,Nacsport!FR123,Nacsport!FS123,),"")</f>
        <v/>
      </c>
      <c r="AK122" s="1" t="str">
        <f>+IF(OR(K122="ATAQUE",K122="DEFENSA"),+CONCATENATE(Nacsport!FT123,Nacsport!FU123,Nacsport!FV123,Nacsport!FW123,Nacsport!FX123,Nacsport!FY123,Nacsport!FZ123,),"")</f>
        <v/>
      </c>
      <c r="AL122" s="1" t="str">
        <f>+CONCATENATE(Nacsport!GA123,Nacsport!GB123,Nacsport!GC123,Nacsport!GD123,Nacsport!GE123,Nacsport!GF123,Nacsport!GG123,Nacsport!GH123,)</f>
        <v/>
      </c>
      <c r="AM122" s="1" t="str">
        <f>IF(K122="PUNTOS",LOOKUP(2,1/($K$3:K122="ATAQUE"),$AM$3:AM122),IF(+COUNTIF(Nacsport!GI123:'Nacsport'!GQ123,"*")&gt;0,+COUNTIF(Nacsport!GI123:'Nacsport'!GQ123,"*"),""))</f>
        <v/>
      </c>
      <c r="AN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O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P122" t="str">
        <f>IF(K122="QUIEBRE",LOOKUP(2,1/($K$3:K122="ATAQUE"),$AK$3:AK122),IF(+COUNTIF(Nacsport!GI123:'Nacsport'!GQ123,"*")&gt;0,+COUNTIF(Nacsport!GI123:'Nacsport'!GQ123,"*"),""))</f>
        <v/>
      </c>
      <c r="AQ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R122" s="27"/>
    </row>
    <row r="123" spans="1:44" ht="15.75" hidden="1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21">
        <v>1</v>
      </c>
      <c r="E123" s="1" t="s">
        <v>1375</v>
      </c>
      <c r="F123" s="24">
        <f>CONVERT(LEFT(Nacsport!E124,2),"mn","hr")/24+CONVERT(MID(Nacsport!E124,4,2),"sec","hr")/24</f>
        <v>1.758101851851852E-2</v>
      </c>
      <c r="G123" s="2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5">
        <f t="shared" si="8"/>
        <v>1514</v>
      </c>
      <c r="I123" s="25">
        <f t="shared" si="9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00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1" t="str">
        <f>+IF(OR(K123="ATTACCO",K123="DIFESA"),+CONCATENATE(Nacsport!FM124,Nacsport!FN123,Nacsport!FO124,Nacsport!FP124,Nacsport!FQ124,Nacsport!FR124,Nacsport!FS124,),"")</f>
        <v/>
      </c>
      <c r="AK123" s="1" t="str">
        <f>+IF(OR(K123="ATAQUE",K123="DEFENSA"),+CONCATENATE(Nacsport!FT124,Nacsport!FU124,Nacsport!FV124,Nacsport!FW124,Nacsport!FX124,Nacsport!FY124,Nacsport!FZ124,),"")</f>
        <v/>
      </c>
      <c r="AL123" s="1" t="str">
        <f>+CONCATENATE(Nacsport!GA124,Nacsport!GB124,Nacsport!GC124,Nacsport!GD124,Nacsport!GE124,Nacsport!GF124,Nacsport!GG124,Nacsport!GH124,)</f>
        <v/>
      </c>
      <c r="AM123" s="1" t="str">
        <f>IF(K123="PUNTOS",LOOKUP(2,1/($K$3:K123="ATAQUE"),$AM$3:AM123),IF(+COUNTIF(Nacsport!GI124:'Nacsport'!GQ124,"*")&gt;0,+COUNTIF(Nacsport!GI124:'Nacsport'!GQ124,"*"),""))</f>
        <v/>
      </c>
      <c r="AN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O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P123" t="str">
        <f>IF(K123="QUIEBRE",LOOKUP(2,1/($K$3:K123="ATAQUE"),$AK$3:AK123),IF(+COUNTIF(Nacsport!GI124:'Nacsport'!GQ124,"*")&gt;0,+COUNTIF(Nacsport!GI124:'Nacsport'!GQ124,"*"),""))</f>
        <v/>
      </c>
      <c r="AQ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R123" s="27"/>
    </row>
    <row r="124" spans="1:44" ht="15.75" hidden="1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21">
        <v>1</v>
      </c>
      <c r="E124" s="1" t="s">
        <v>1375</v>
      </c>
      <c r="F124" s="24">
        <f>CONVERT(LEFT(Nacsport!E125,2),"mn","hr")/24+CONVERT(MID(Nacsport!E125,4,2),"sec","hr")/24</f>
        <v>1.758101851851852E-2</v>
      </c>
      <c r="G124" s="2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5">
        <f t="shared" si="8"/>
        <v>1514</v>
      </c>
      <c r="I124" s="25">
        <f t="shared" si="9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100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1" t="str">
        <f>+IF(OR(K124="ATTACCO",K124="DIFESA"),+CONCATENATE(Nacsport!FM125,Nacsport!FN124,Nacsport!FO125,Nacsport!FP125,Nacsport!FQ125,Nacsport!FR125,Nacsport!FS125,),"")</f>
        <v/>
      </c>
      <c r="AK124" s="1" t="str">
        <f>+IF(OR(K124="ATAQUE",K124="DEFENSA"),+CONCATENATE(Nacsport!FT125,Nacsport!FU125,Nacsport!FV125,Nacsport!FW125,Nacsport!FX125,Nacsport!FY125,Nacsport!FZ125,),"")</f>
        <v/>
      </c>
      <c r="AL124" s="1" t="str">
        <f>+CONCATENATE(Nacsport!GA125,Nacsport!GB125,Nacsport!GC125,Nacsport!GD125,Nacsport!GE125,Nacsport!GF125,Nacsport!GG125,Nacsport!GH125,)</f>
        <v/>
      </c>
      <c r="AM124" s="1" t="str">
        <f>IF(K124="PUNTOS",LOOKUP(2,1/($K$3:K124="ATAQUE"),$AM$3:AM124),IF(+COUNTIF(Nacsport!GI125:'Nacsport'!GQ125,"*")&gt;0,+COUNTIF(Nacsport!GI125:'Nacsport'!GQ125,"*"),""))</f>
        <v/>
      </c>
      <c r="AN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O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P124" t="str">
        <f>IF(K124="QUIEBRE",LOOKUP(2,1/($K$3:K124="ATAQUE"),$AK$3:AK124),IF(+COUNTIF(Nacsport!GI125:'Nacsport'!GQ125,"*")&gt;0,+COUNTIF(Nacsport!GI125:'Nacsport'!GQ125,"*"),""))</f>
        <v/>
      </c>
      <c r="AQ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R124" s="27"/>
    </row>
    <row r="125" spans="1:44" ht="15.75" hidden="1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21">
        <v>1</v>
      </c>
      <c r="E125" s="1" t="s">
        <v>1375</v>
      </c>
      <c r="F125" s="24">
        <f>CONVERT(LEFT(Nacsport!E126,2),"mn","hr")/24+CONVERT(MID(Nacsport!E126,4,2),"sec","hr")/24</f>
        <v>1.7696759259259259E-2</v>
      </c>
      <c r="G125" s="2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5">
        <f t="shared" si="8"/>
        <v>1524</v>
      </c>
      <c r="I125" s="25">
        <f t="shared" si="9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100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VINTA</v>
      </c>
      <c r="S125" s="1" t="str">
        <f>+CONCATENATE(Nacsport!CB126,Nacsport!CC126,Nacsport!CD126)</f>
        <v>POSITIVO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1" t="str">
        <f>+IF(OR(K125="ATTACCO",K125="DIFESA"),+CONCATENATE(Nacsport!FM126,Nacsport!FN125,Nacsport!FO126,Nacsport!FP126,Nacsport!FQ126,Nacsport!FR126,Nacsport!FS126,),"")</f>
        <v/>
      </c>
      <c r="AK125" s="1" t="str">
        <f>+IF(OR(K125="ATAQUE",K125="DEFENSA"),+CONCATENATE(Nacsport!FT126,Nacsport!FU126,Nacsport!FV126,Nacsport!FW126,Nacsport!FX126,Nacsport!FY126,Nacsport!FZ126,),"")</f>
        <v/>
      </c>
      <c r="AL125" s="1" t="str">
        <f>+CONCATENATE(Nacsport!GA126,Nacsport!GB126,Nacsport!GC126,Nacsport!GD126,Nacsport!GE126,Nacsport!GF126,Nacsport!GG126,Nacsport!GH126,)</f>
        <v/>
      </c>
      <c r="AM125" s="1" t="str">
        <f>IF(K125="PUNTOS",LOOKUP(2,1/($K$3:K125="ATAQUE"),$AM$3:AM125),IF(+COUNTIF(Nacsport!GI126:'Nacsport'!GQ126,"*")&gt;0,+COUNTIF(Nacsport!GI126:'Nacsport'!GQ126,"*"),""))</f>
        <v/>
      </c>
      <c r="AN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O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P125" t="str">
        <f>IF(K125="QUIEBRE",LOOKUP(2,1/($K$3:K125="ATAQUE"),$AK$3:AK125),IF(+COUNTIF(Nacsport!GI126:'Nacsport'!GQ126,"*")&gt;0,+COUNTIF(Nacsport!GI126:'Nacsport'!GQ126,"*"),""))</f>
        <v/>
      </c>
      <c r="AQ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R125" s="27"/>
    </row>
    <row r="126" spans="1:44" ht="15.75" hidden="1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21">
        <v>1</v>
      </c>
      <c r="E126" s="1" t="s">
        <v>1375</v>
      </c>
      <c r="F126" s="24">
        <f>CONVERT(LEFT(Nacsport!E127,2),"mn","hr")/24+CONVERT(MID(Nacsport!E127,4,2),"sec","hr")/24</f>
        <v>1.7754629629629631E-2</v>
      </c>
      <c r="G126" s="2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25">
        <f t="shared" si="8"/>
        <v>1529</v>
      </c>
      <c r="I126" s="25">
        <f t="shared" si="9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00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1" t="str">
        <f>+IF(OR(K126="ATTACCO",K126="DIFESA"),+CONCATENATE(Nacsport!FM127,Nacsport!FN126,Nacsport!FO127,Nacsport!FP127,Nacsport!FQ127,Nacsport!FR127,Nacsport!FS127,),"")</f>
        <v/>
      </c>
      <c r="AK126" s="1" t="str">
        <f>+IF(OR(K126="ATAQUE",K126="DEFENSA"),+CONCATENATE(Nacsport!FT127,Nacsport!FU127,Nacsport!FV127,Nacsport!FW127,Nacsport!FX127,Nacsport!FY127,Nacsport!FZ127,),"")</f>
        <v/>
      </c>
      <c r="AL126" s="1" t="str">
        <f>+CONCATENATE(Nacsport!GA127,Nacsport!GB127,Nacsport!GC127,Nacsport!GD127,Nacsport!GE127,Nacsport!GF127,Nacsport!GG127,Nacsport!GH127,)</f>
        <v/>
      </c>
      <c r="AM126" s="1" t="str">
        <f>IF(K126="PUNTOS",LOOKUP(2,1/($K$3:K126="ATAQUE"),$AM$3:AM126),IF(+COUNTIF(Nacsport!GI127:'Nacsport'!GQ127,"*")&gt;0,+COUNTIF(Nacsport!GI127:'Nacsport'!GQ127,"*"),""))</f>
        <v/>
      </c>
      <c r="AN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O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P126" t="str">
        <f>IF(K126="QUIEBRE",LOOKUP(2,1/($K$3:K126="ATAQUE"),$AK$3:AK126),IF(+COUNTIF(Nacsport!GI127:'Nacsport'!GQ127,"*")&gt;0,+COUNTIF(Nacsport!GI127:'Nacsport'!GQ127,"*"),""))</f>
        <v/>
      </c>
      <c r="AQ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R126" s="27"/>
    </row>
    <row r="127" spans="1:44" ht="15.75" hidden="1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21">
        <v>1</v>
      </c>
      <c r="E127" s="1" t="s">
        <v>1375</v>
      </c>
      <c r="F127" s="24">
        <f>CONVERT(LEFT(Nacsport!E128,2),"mn","hr")/24+CONVERT(MID(Nacsport!E128,4,2),"sec","hr")/24</f>
        <v>1.7766203703703704E-2</v>
      </c>
      <c r="G127" s="2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5">
        <f t="shared" si="8"/>
        <v>1530</v>
      </c>
      <c r="I127" s="25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100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VELOCE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1" t="str">
        <f>+IF(OR(K127="ATTACCO",K127="DIFESA"),+CONCATENATE(Nacsport!FM128,Nacsport!FN127,Nacsport!FO128,Nacsport!FP128,Nacsport!FQ128,Nacsport!FR128,Nacsport!FS128,),"")</f>
        <v/>
      </c>
      <c r="AK127" s="1" t="str">
        <f>+IF(OR(K127="ATAQUE",K127="DEFENSA"),+CONCATENATE(Nacsport!FT128,Nacsport!FU128,Nacsport!FV128,Nacsport!FW128,Nacsport!FX128,Nacsport!FY128,Nacsport!FZ128,),"")</f>
        <v/>
      </c>
      <c r="AL127" s="1" t="str">
        <f>+CONCATENATE(Nacsport!GA128,Nacsport!GB128,Nacsport!GC128,Nacsport!GD128,Nacsport!GE128,Nacsport!GF128,Nacsport!GG128,Nacsport!GH128,)</f>
        <v/>
      </c>
      <c r="AM127" s="1" t="str">
        <f>IF(K127="PUNTOS",LOOKUP(2,1/($K$3:K127="ATAQUE"),$AM$3:AM127),IF(+COUNTIF(Nacsport!GI128:'Nacsport'!GQ128,"*")&gt;0,+COUNTIF(Nacsport!GI128:'Nacsport'!GQ128,"*"),""))</f>
        <v/>
      </c>
      <c r="AN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O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P127" t="str">
        <f>IF(K127="QUIEBRE",LOOKUP(2,1/($K$3:K127="ATAQUE"),$AK$3:AK127),IF(+COUNTIF(Nacsport!GI128:'Nacsport'!GQ128,"*")&gt;0,+COUNTIF(Nacsport!GI128:'Nacsport'!GQ128,"*"),""))</f>
        <v/>
      </c>
      <c r="AQ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R127" s="27"/>
    </row>
    <row r="128" spans="1:44" ht="15.75" hidden="1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21">
        <v>1</v>
      </c>
      <c r="E128" s="1" t="s">
        <v>1375</v>
      </c>
      <c r="F128" s="24">
        <f>CONVERT(LEFT(Nacsport!E129,2),"mn","hr")/24+CONVERT(MID(Nacsport!E129,4,2),"sec","hr")/24</f>
        <v>1.7824074074074076E-2</v>
      </c>
      <c r="G128" s="2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25">
        <f t="shared" si="8"/>
        <v>1535</v>
      </c>
      <c r="I128" s="25">
        <f t="shared" si="9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00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1" t="str">
        <f>+IF(OR(K128="ATTACCO",K128="DIFESA"),+CONCATENATE(Nacsport!FM129,Nacsport!FN128,Nacsport!FO129,Nacsport!FP129,Nacsport!FQ129,Nacsport!FR129,Nacsport!FS129,),"")</f>
        <v/>
      </c>
      <c r="AK128" s="1" t="str">
        <f>+IF(OR(K128="ATAQUE",K128="DEFENSA"),+CONCATENATE(Nacsport!FT129,Nacsport!FU129,Nacsport!FV129,Nacsport!FW129,Nacsport!FX129,Nacsport!FY129,Nacsport!FZ129,),"")</f>
        <v/>
      </c>
      <c r="AL128" s="1" t="str">
        <f>+CONCATENATE(Nacsport!GA129,Nacsport!GB129,Nacsport!GC129,Nacsport!GD129,Nacsport!GE129,Nacsport!GF129,Nacsport!GG129,Nacsport!GH129,)</f>
        <v/>
      </c>
      <c r="AM128" s="1" t="str">
        <f>IF(K128="PUNTOS",LOOKUP(2,1/($K$3:K128="ATAQUE"),$AM$3:AM128),IF(+COUNTIF(Nacsport!GI129:'Nacsport'!GQ129,"*")&gt;0,+COUNTIF(Nacsport!GI129:'Nacsport'!GQ129,"*"),""))</f>
        <v/>
      </c>
      <c r="AN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O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P128" t="str">
        <f>IF(K128="QUIEBRE",LOOKUP(2,1/($K$3:K128="ATAQUE"),$AK$3:AK128),IF(+COUNTIF(Nacsport!GI129:'Nacsport'!GQ129,"*")&gt;0,+COUNTIF(Nacsport!GI129:'Nacsport'!GQ129,"*"),""))</f>
        <v/>
      </c>
      <c r="AQ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R128" s="27"/>
    </row>
    <row r="129" spans="1:44" ht="15.75" hidden="1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21">
        <v>1</v>
      </c>
      <c r="E129" s="1" t="s">
        <v>1375</v>
      </c>
      <c r="F129" s="24">
        <f>CONVERT(LEFT(Nacsport!E130,2),"mn","hr")/24+CONVERT(MID(Nacsport!E130,4,2),"sec","hr")/24</f>
        <v>1.7835648148148149E-2</v>
      </c>
      <c r="G129" s="2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5">
        <f t="shared" si="8"/>
        <v>1536.0000000000002</v>
      </c>
      <c r="I129" s="25">
        <f t="shared" si="9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100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PESCADA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1" t="str">
        <f>+IF(OR(K129="ATTACCO",K129="DIFESA"),+CONCATENATE(Nacsport!FM130,Nacsport!FN129,Nacsport!FO130,Nacsport!FP130,Nacsport!FQ130,Nacsport!FR130,Nacsport!FS130,),"")</f>
        <v/>
      </c>
      <c r="AK129" s="1" t="str">
        <f>+IF(OR(K129="ATAQUE",K129="DEFENSA"),+CONCATENATE(Nacsport!FT130,Nacsport!FU130,Nacsport!FV130,Nacsport!FW130,Nacsport!FX130,Nacsport!FY130,Nacsport!FZ130,),"")</f>
        <v/>
      </c>
      <c r="AL129" s="1" t="str">
        <f>+CONCATENATE(Nacsport!GA130,Nacsport!GB130,Nacsport!GC130,Nacsport!GD130,Nacsport!GE130,Nacsport!GF130,Nacsport!GG130,Nacsport!GH130,)</f>
        <v/>
      </c>
      <c r="AM129" s="1" t="str">
        <f>IF(K129="PUNTOS",LOOKUP(2,1/($K$3:K129="ATAQUE"),$AM$3:AM129),IF(+COUNTIF(Nacsport!GI130:'Nacsport'!GQ130,"*")&gt;0,+COUNTIF(Nacsport!GI130:'Nacsport'!GQ130,"*"),""))</f>
        <v/>
      </c>
      <c r="AN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O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P129" t="str">
        <f>IF(K129="QUIEBRE",LOOKUP(2,1/($K$3:K129="ATAQUE"),$AK$3:AK129),IF(+COUNTIF(Nacsport!GI130:'Nacsport'!GQ130,"*")&gt;0,+COUNTIF(Nacsport!GI130:'Nacsport'!GQ130,"*"),""))</f>
        <v/>
      </c>
      <c r="AQ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R129" s="27"/>
    </row>
    <row r="130" spans="1:44" ht="15.75" hidden="1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21">
        <v>1</v>
      </c>
      <c r="E130" s="1" t="s">
        <v>1375</v>
      </c>
      <c r="F130" s="24">
        <f>CONVERT(LEFT(Nacsport!E131,2),"mn","hr")/24+CONVERT(MID(Nacsport!E131,4,2),"sec","hr")/24</f>
        <v>1.7835648148148149E-2</v>
      </c>
      <c r="G130" s="2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5">
        <f t="shared" si="8"/>
        <v>1536.0000000000002</v>
      </c>
      <c r="I130" s="25">
        <f t="shared" si="9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00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1" t="str">
        <f>+IF(OR(K130="ATTACCO",K130="DIFESA"),+CONCATENATE(Nacsport!FM131,Nacsport!FN130,Nacsport!FO131,Nacsport!FP131,Nacsport!FQ131,Nacsport!FR131,Nacsport!FS131,),"")</f>
        <v/>
      </c>
      <c r="AK130" s="1" t="str">
        <f>+IF(OR(K130="ATAQUE",K130="DEFENSA"),+CONCATENATE(Nacsport!FT131,Nacsport!FU131,Nacsport!FV131,Nacsport!FW131,Nacsport!FX131,Nacsport!FY131,Nacsport!FZ131,),"")</f>
        <v/>
      </c>
      <c r="AL130" s="1" t="str">
        <f>+CONCATENATE(Nacsport!GA131,Nacsport!GB131,Nacsport!GC131,Nacsport!GD131,Nacsport!GE131,Nacsport!GF131,Nacsport!GG131,Nacsport!GH131,)</f>
        <v/>
      </c>
      <c r="AM130" s="1" t="str">
        <f>IF(K130="PUNTOS",LOOKUP(2,1/($K$3:K130="ATAQUE"),$AM$3:AM130),IF(+COUNTIF(Nacsport!GI131:'Nacsport'!GQ131,"*")&gt;0,+COUNTIF(Nacsport!GI131:'Nacsport'!GQ131,"*"),""))</f>
        <v/>
      </c>
      <c r="AN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O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P130" t="str">
        <f>IF(K130="QUIEBRE",LOOKUP(2,1/($K$3:K130="ATAQUE"),$AK$3:AK130),IF(+COUNTIF(Nacsport!GI131:'Nacsport'!GQ131,"*")&gt;0,+COUNTIF(Nacsport!GI131:'Nacsport'!GQ131,"*"),""))</f>
        <v/>
      </c>
      <c r="AQ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R130" s="27"/>
    </row>
    <row r="131" spans="1:44" ht="15.75" hidden="1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21">
        <v>1</v>
      </c>
      <c r="E131" s="1" t="s">
        <v>1375</v>
      </c>
      <c r="F131" s="24">
        <f>CONVERT(LEFT(Nacsport!E132,2),"mn","hr")/24+CONVERT(MID(Nacsport!E132,4,2),"sec","hr")/24</f>
        <v>1.787037037037037E-2</v>
      </c>
      <c r="G131" s="2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25">
        <f t="shared" ref="H131:H194" si="10">(+CONVERT(F131,"hr","sec")*24)-5</f>
        <v>1539</v>
      </c>
      <c r="I131" s="25">
        <f t="shared" si="9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100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NEGATIVO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1" t="str">
        <f>+IF(OR(K131="ATTACCO",K131="DIFESA"),+CONCATENATE(Nacsport!FM132,Nacsport!FN131,Nacsport!FO132,Nacsport!FP132,Nacsport!FQ132,Nacsport!FR132,Nacsport!FS132,),"")</f>
        <v/>
      </c>
      <c r="AK131" s="1" t="str">
        <f>+IF(OR(K131="ATAQUE",K131="DEFENSA"),+CONCATENATE(Nacsport!FT132,Nacsport!FU132,Nacsport!FV132,Nacsport!FW132,Nacsport!FX132,Nacsport!FY132,Nacsport!FZ132,),"")</f>
        <v/>
      </c>
      <c r="AL131" s="1" t="str">
        <f>+CONCATENATE(Nacsport!GA132,Nacsport!GB132,Nacsport!GC132,Nacsport!GD132,Nacsport!GE132,Nacsport!GF132,Nacsport!GG132,Nacsport!GH132,)</f>
        <v/>
      </c>
      <c r="AM131" s="1" t="str">
        <f>IF(K131="PUNTOS",LOOKUP(2,1/($K$3:K131="ATAQUE"),$AM$3:AM131),IF(+COUNTIF(Nacsport!GI132:'Nacsport'!GQ132,"*")&gt;0,+COUNTIF(Nacsport!GI132:'Nacsport'!GQ132,"*"),""))</f>
        <v/>
      </c>
      <c r="AN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O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P131" t="str">
        <f>IF(K131="QUIEBRE",LOOKUP(2,1/($K$3:K131="ATAQUE"),$AK$3:AK131),IF(+COUNTIF(Nacsport!GI132:'Nacsport'!GQ132,"*")&gt;0,+COUNTIF(Nacsport!GI132:'Nacsport'!GQ132,"*"),""))</f>
        <v/>
      </c>
      <c r="AQ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R131" s="27"/>
    </row>
    <row r="132" spans="1:44" ht="15.75" hidden="1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21">
        <v>1</v>
      </c>
      <c r="E132" s="1" t="s">
        <v>1375</v>
      </c>
      <c r="F132" s="24">
        <f>CONVERT(LEFT(Nacsport!E133,2),"mn","hr")/24+CONVERT(MID(Nacsport!E133,4,2),"sec","hr")/24</f>
        <v>1.789351851851852E-2</v>
      </c>
      <c r="G132" s="2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5">
        <f t="shared" si="10"/>
        <v>1541</v>
      </c>
      <c r="I132" s="25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100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RUBATA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1" t="str">
        <f>+IF(OR(K132="ATTACCO",K132="DIFESA"),+CONCATENATE(Nacsport!FM133,Nacsport!FN132,Nacsport!FO133,Nacsport!FP133,Nacsport!FQ133,Nacsport!FR133,Nacsport!FS133,),"")</f>
        <v/>
      </c>
      <c r="AK132" s="1" t="str">
        <f>+IF(OR(K132="ATAQUE",K132="DEFENSA"),+CONCATENATE(Nacsport!FT133,Nacsport!FU133,Nacsport!FV133,Nacsport!FW133,Nacsport!FX133,Nacsport!FY133,Nacsport!FZ133,),"")</f>
        <v/>
      </c>
      <c r="AL132" s="1" t="str">
        <f>+CONCATENATE(Nacsport!GA133,Nacsport!GB133,Nacsport!GC133,Nacsport!GD133,Nacsport!GE133,Nacsport!GF133,Nacsport!GG133,Nacsport!GH133,)</f>
        <v/>
      </c>
      <c r="AM132" s="1" t="str">
        <f>IF(K132="PUNTOS",LOOKUP(2,1/($K$3:K132="ATAQUE"),$AM$3:AM132),IF(+COUNTIF(Nacsport!GI133:'Nacsport'!GQ133,"*")&gt;0,+COUNTIF(Nacsport!GI133:'Nacsport'!GQ133,"*"),""))</f>
        <v/>
      </c>
      <c r="AN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O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P132" t="str">
        <f>IF(K132="QUIEBRE",LOOKUP(2,1/($K$3:K132="ATAQUE"),$AK$3:AK132),IF(+COUNTIF(Nacsport!GI133:'Nacsport'!GQ133,"*")&gt;0,+COUNTIF(Nacsport!GI133:'Nacsport'!GQ133,"*"),""))</f>
        <v/>
      </c>
      <c r="AQ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R132" s="27"/>
    </row>
    <row r="133" spans="1:44" ht="15.75" hidden="1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21">
        <v>1</v>
      </c>
      <c r="E133" s="1" t="s">
        <v>1375</v>
      </c>
      <c r="F133" s="24">
        <f>CONVERT(LEFT(Nacsport!E134,2),"mn","hr")/24+CONVERT(MID(Nacsport!E134,4,2),"sec","hr")/24</f>
        <v>1.789351851851852E-2</v>
      </c>
      <c r="G133" s="2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5">
        <f t="shared" si="10"/>
        <v>1541</v>
      </c>
      <c r="I133" s="25">
        <f t="shared" si="11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00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1" t="str">
        <f>+IF(OR(K133="ATTACCO",K133="DIFESA"),+CONCATENATE(Nacsport!FM134,Nacsport!FN133,Nacsport!FO134,Nacsport!FP134,Nacsport!FQ134,Nacsport!FR134,Nacsport!FS134,),"")</f>
        <v/>
      </c>
      <c r="AK133" s="1" t="str">
        <f>+IF(OR(K133="ATAQUE",K133="DEFENSA"),+CONCATENATE(Nacsport!FT134,Nacsport!FU134,Nacsport!FV134,Nacsport!FW134,Nacsport!FX134,Nacsport!FY134,Nacsport!FZ134,),"")</f>
        <v/>
      </c>
      <c r="AL133" s="1" t="str">
        <f>+CONCATENATE(Nacsport!GA134,Nacsport!GB134,Nacsport!GC134,Nacsport!GD134,Nacsport!GE134,Nacsport!GF134,Nacsport!GG134,Nacsport!GH134,)</f>
        <v/>
      </c>
      <c r="AM133" s="1" t="str">
        <f>IF(K133="PUNTOS",LOOKUP(2,1/($K$3:K133="ATAQUE"),$AM$3:AM133),IF(+COUNTIF(Nacsport!GI134:'Nacsport'!GQ134,"*")&gt;0,+COUNTIF(Nacsport!GI134:'Nacsport'!GQ134,"*"),""))</f>
        <v/>
      </c>
      <c r="AN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O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P133" t="str">
        <f>IF(K133="QUIEBRE",LOOKUP(2,1/($K$3:K133="ATAQUE"),$AK$3:AK133),IF(+COUNTIF(Nacsport!GI134:'Nacsport'!GQ134,"*")&gt;0,+COUNTIF(Nacsport!GI134:'Nacsport'!GQ134,"*"),""))</f>
        <v/>
      </c>
      <c r="AQ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R133" s="27"/>
    </row>
    <row r="134" spans="1:44" ht="15.75" hidden="1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21">
        <v>1</v>
      </c>
      <c r="E134" s="1" t="s">
        <v>1375</v>
      </c>
      <c r="F134" s="24">
        <f>CONVERT(LEFT(Nacsport!E135,2),"mn","hr")/24+CONVERT(MID(Nacsport!E135,4,2),"sec","hr")/24</f>
        <v>1.7916666666666668E-2</v>
      </c>
      <c r="G134" s="2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5">
        <f t="shared" si="10"/>
        <v>1543</v>
      </c>
      <c r="I134" s="25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100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LENTO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1" t="str">
        <f>+IF(OR(K134="ATTACCO",K134="DIFESA"),+CONCATENATE(Nacsport!FM135,Nacsport!FN134,Nacsport!FO135,Nacsport!FP135,Nacsport!FQ135,Nacsport!FR135,Nacsport!FS135,),"")</f>
        <v/>
      </c>
      <c r="AK134" s="1" t="str">
        <f>+IF(OR(K134="ATAQUE",K134="DEFENSA"),+CONCATENATE(Nacsport!FT135,Nacsport!FU135,Nacsport!FV135,Nacsport!FW135,Nacsport!FX135,Nacsport!FY135,Nacsport!FZ135,),"")</f>
        <v/>
      </c>
      <c r="AL134" s="1" t="str">
        <f>+CONCATENATE(Nacsport!GA135,Nacsport!GB135,Nacsport!GC135,Nacsport!GD135,Nacsport!GE135,Nacsport!GF135,Nacsport!GG135,Nacsport!GH135,)</f>
        <v/>
      </c>
      <c r="AM134" s="1" t="str">
        <f>IF(K134="PUNTOS",LOOKUP(2,1/($K$3:K134="ATAQUE"),$AM$3:AM134),IF(+COUNTIF(Nacsport!GI135:'Nacsport'!GQ135,"*")&gt;0,+COUNTIF(Nacsport!GI135:'Nacsport'!GQ135,"*"),""))</f>
        <v/>
      </c>
      <c r="AN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O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P134" t="str">
        <f>IF(K134="QUIEBRE",LOOKUP(2,1/($K$3:K134="ATAQUE"),$AK$3:AK134),IF(+COUNTIF(Nacsport!GI135:'Nacsport'!GQ135,"*")&gt;0,+COUNTIF(Nacsport!GI135:'Nacsport'!GQ135,"*"),""))</f>
        <v/>
      </c>
      <c r="AQ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R134" s="27"/>
    </row>
    <row r="135" spans="1:44" ht="15.75" hidden="1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21">
        <v>1</v>
      </c>
      <c r="E135" s="1" t="s">
        <v>1375</v>
      </c>
      <c r="F135" s="24">
        <f>CONVERT(LEFT(Nacsport!E136,2),"mn","hr")/24+CONVERT(MID(Nacsport!E136,4,2),"sec","hr")/24</f>
        <v>1.7962962962962965E-2</v>
      </c>
      <c r="G135" s="2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25">
        <f t="shared" si="10"/>
        <v>1547</v>
      </c>
      <c r="I135" s="25">
        <f t="shared" si="11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00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1" t="str">
        <f>+IF(OR(K135="ATTACCO",K135="DIFESA"),+CONCATENATE(Nacsport!FM136,Nacsport!FN135,Nacsport!FO136,Nacsport!FP136,Nacsport!FQ136,Nacsport!FR136,Nacsport!FS136,),"")</f>
        <v/>
      </c>
      <c r="AK135" s="1" t="str">
        <f>+IF(OR(K135="ATAQUE",K135="DEFENSA"),+CONCATENATE(Nacsport!FT136,Nacsport!FU136,Nacsport!FV136,Nacsport!FW136,Nacsport!FX136,Nacsport!FY136,Nacsport!FZ136,),"")</f>
        <v/>
      </c>
      <c r="AL135" s="1" t="str">
        <f>+CONCATENATE(Nacsport!GA136,Nacsport!GB136,Nacsport!GC136,Nacsport!GD136,Nacsport!GE136,Nacsport!GF136,Nacsport!GG136,Nacsport!GH136,)</f>
        <v/>
      </c>
      <c r="AM135" s="1" t="str">
        <f>IF(K135="PUNTOS",LOOKUP(2,1/($K$3:K135="ATAQUE"),$AM$3:AM135),IF(+COUNTIF(Nacsport!GI136:'Nacsport'!GQ136,"*")&gt;0,+COUNTIF(Nacsport!GI136:'Nacsport'!GQ136,"*"),""))</f>
        <v/>
      </c>
      <c r="AN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O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P135" t="str">
        <f>IF(K135="QUIEBRE",LOOKUP(2,1/($K$3:K135="ATAQUE"),$AK$3:AK135),IF(+COUNTIF(Nacsport!GI136:'Nacsport'!GQ136,"*")&gt;0,+COUNTIF(Nacsport!GI136:'Nacsport'!GQ136,"*"),""))</f>
        <v/>
      </c>
      <c r="AQ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R135" s="27"/>
    </row>
    <row r="136" spans="1:44" ht="15.75" hidden="1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21">
        <v>1</v>
      </c>
      <c r="E136" s="1" t="s">
        <v>1375</v>
      </c>
      <c r="F136" s="24">
        <f>CONVERT(LEFT(Nacsport!E137,2),"mn","hr")/24+CONVERT(MID(Nacsport!E137,4,2),"sec","hr")/24</f>
        <v>1.7986111111111112E-2</v>
      </c>
      <c r="G136" s="2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5">
        <f t="shared" si="10"/>
        <v>1549</v>
      </c>
      <c r="I136" s="25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100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LENTO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1" t="str">
        <f>+IF(OR(K136="ATTACCO",K136="DIFESA"),+CONCATENATE(Nacsport!FM137,Nacsport!FN136,Nacsport!FO137,Nacsport!FP137,Nacsport!FQ137,Nacsport!FR137,Nacsport!FS137,),"")</f>
        <v/>
      </c>
      <c r="AK136" s="1" t="str">
        <f>+IF(OR(K136="ATAQUE",K136="DEFENSA"),+CONCATENATE(Nacsport!FT137,Nacsport!FU137,Nacsport!FV137,Nacsport!FW137,Nacsport!FX137,Nacsport!FY137,Nacsport!FZ137,),"")</f>
        <v/>
      </c>
      <c r="AL136" s="1" t="str">
        <f>+CONCATENATE(Nacsport!GA137,Nacsport!GB137,Nacsport!GC137,Nacsport!GD137,Nacsport!GE137,Nacsport!GF137,Nacsport!GG137,Nacsport!GH137,)</f>
        <v/>
      </c>
      <c r="AM136" s="1" t="str">
        <f>IF(K136="PUNTOS",LOOKUP(2,1/($K$3:K136="ATAQUE"),$AM$3:AM136),IF(+COUNTIF(Nacsport!GI137:'Nacsport'!GQ137,"*")&gt;0,+COUNTIF(Nacsport!GI137:'Nacsport'!GQ137,"*"),""))</f>
        <v/>
      </c>
      <c r="AN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O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P136" t="str">
        <f>IF(K136="QUIEBRE",LOOKUP(2,1/($K$3:K136="ATAQUE"),$AK$3:AK136),IF(+COUNTIF(Nacsport!GI137:'Nacsport'!GQ137,"*")&gt;0,+COUNTIF(Nacsport!GI137:'Nacsport'!GQ137,"*"),""))</f>
        <v/>
      </c>
      <c r="AQ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R136" s="27"/>
    </row>
    <row r="137" spans="1:44" ht="15.75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21">
        <v>1</v>
      </c>
      <c r="E137" s="1" t="s">
        <v>1375</v>
      </c>
      <c r="F137" s="24">
        <f>CONVERT(LEFT(Nacsport!E138,2),"mn","hr")/24+CONVERT(MID(Nacsport!E138,4,2),"sec","hr")/24</f>
        <v>1.8055555555555557E-2</v>
      </c>
      <c r="G137" s="2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5">
        <f t="shared" si="10"/>
        <v>1555</v>
      </c>
      <c r="I137" s="25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100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NUMERI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1" t="str">
        <f>+IF(OR(K137="ATTACCO",K137="DIFESA"),+CONCATENATE(Nacsport!FM138,Nacsport!FN137,Nacsport!FO138,Nacsport!FP138,Nacsport!FQ138,Nacsport!FR138,Nacsport!FS138,),"")</f>
        <v/>
      </c>
      <c r="AK137" s="1" t="str">
        <f>+IF(OR(K137="ATAQUE",K137="DEFENSA"),+CONCATENATE(Nacsport!FT138,Nacsport!FU138,Nacsport!FV138,Nacsport!FW138,Nacsport!FX138,Nacsport!FY138,Nacsport!FZ138,),"")</f>
        <v/>
      </c>
      <c r="AL137" s="1" t="str">
        <f>+CONCATENATE(Nacsport!GA138,Nacsport!GB138,Nacsport!GC138,Nacsport!GD138,Nacsport!GE138,Nacsport!GF138,Nacsport!GG138,Nacsport!GH138,)</f>
        <v/>
      </c>
      <c r="AM137" s="1" t="str">
        <f>IF(K137="PUNTOS",LOOKUP(2,1/($K$3:K137="ATAQUE"),$AM$3:AM137),IF(+COUNTIF(Nacsport!GI138:'Nacsport'!GQ138,"*")&gt;0,+COUNTIF(Nacsport!GI138:'Nacsport'!GQ138,"*"),""))</f>
        <v/>
      </c>
      <c r="AN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O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P137" t="str">
        <f>IF(K137="QUIEBRE",LOOKUP(2,1/($K$3:K137="ATAQUE"),$AK$3:AK137),IF(+COUNTIF(Nacsport!GI138:'Nacsport'!GQ138,"*")&gt;0,+COUNTIF(Nacsport!GI138:'Nacsport'!GQ138,"*"),""))</f>
        <v/>
      </c>
      <c r="AQ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R137" s="27"/>
    </row>
    <row r="138" spans="1:44" ht="15.75" hidden="1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21">
        <v>1</v>
      </c>
      <c r="E138" s="1" t="s">
        <v>1375</v>
      </c>
      <c r="F138" s="24">
        <f>CONVERT(LEFT(Nacsport!E139,2),"mn","hr")/24+CONVERT(MID(Nacsport!E139,4,2),"sec","hr")/24</f>
        <v>1.8113425925925929E-2</v>
      </c>
      <c r="G138" s="25">
        <f>CONVERT((CONVERT(LEFT(Nacsport!F139,2),"mn","hr")/24+CONVERT(MID(Nacsport!F139,4,2),"sec","hr")/24)-(CONVERT(LEFT(Nacsport!E139,2),"mn","hr")/24+CONVERT(MID(Nacsport!E139,4,2),"sec","hr")/24),"hr","sec")*24</f>
        <v>0</v>
      </c>
      <c r="H138" s="25">
        <f t="shared" si="10"/>
        <v>1560.0000000000002</v>
      </c>
      <c r="I138" s="25">
        <f t="shared" si="11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100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P META</v>
      </c>
      <c r="AH138" s="1">
        <f t="shared" si="5"/>
        <v>5</v>
      </c>
      <c r="AI138" s="1" t="str">
        <f>+CONCATENATE(Nacsport!FK139,Nacsport!FL139)</f>
        <v/>
      </c>
      <c r="AJ138" s="1" t="str">
        <f>+IF(OR(K138="ATTACCO",K138="DIFESA"),+CONCATENATE(Nacsport!FM139,Nacsport!FN138,Nacsport!FO139,Nacsport!FP139,Nacsport!FQ139,Nacsport!FR139,Nacsport!FS139,),"")</f>
        <v/>
      </c>
      <c r="AK138" s="1" t="str">
        <f>+IF(OR(K138="ATAQUE",K138="DEFENSA"),+CONCATENATE(Nacsport!FT139,Nacsport!FU139,Nacsport!FV139,Nacsport!FW139,Nacsport!FX139,Nacsport!FY139,Nacsport!FZ139,),"")</f>
        <v/>
      </c>
      <c r="AL138" s="1" t="str">
        <f>+CONCATENATE(Nacsport!GA139,Nacsport!GB139,Nacsport!GC139,Nacsport!GD139,Nacsport!GE139,Nacsport!GF139,Nacsport!GG139,Nacsport!GH139,)</f>
        <v/>
      </c>
      <c r="AM138" s="1" t="str">
        <f>IF(K138="PUNTOS",LOOKUP(2,1/($K$3:K138="ATAQUE"),$AM$3:AM138),IF(+COUNTIF(Nacsport!GI139:'Nacsport'!GQ139,"*")&gt;0,+COUNTIF(Nacsport!GI139:'Nacsport'!GQ139,"*"),""))</f>
        <v/>
      </c>
      <c r="AN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O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P138" t="str">
        <f>IF(K138="QUIEBRE",LOOKUP(2,1/($K$3:K138="ATAQUE"),$AK$3:AK138),IF(+COUNTIF(Nacsport!GI139:'Nacsport'!GQ139,"*")&gt;0,+COUNTIF(Nacsport!GI139:'Nacsport'!GQ139,"*"),""))</f>
        <v/>
      </c>
      <c r="AQ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R138" s="27"/>
    </row>
    <row r="139" spans="1:44" ht="15.75" hidden="1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21">
        <v>1</v>
      </c>
      <c r="E139" s="1" t="s">
        <v>1375</v>
      </c>
      <c r="F139" s="24">
        <f>CONVERT(LEFT(Nacsport!E140,2),"mn","hr")/24+CONVERT(MID(Nacsport!E140,4,2),"sec","hr")/24</f>
        <v>1.8113425925925929E-2</v>
      </c>
      <c r="G139" s="2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5">
        <f t="shared" si="10"/>
        <v>1560.0000000000002</v>
      </c>
      <c r="I139" s="25">
        <f t="shared" si="11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00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1" t="str">
        <f>+IF(OR(K139="ATTACCO",K139="DIFESA"),+CONCATENATE(Nacsport!FM140,Nacsport!FN139,Nacsport!FO140,Nacsport!FP140,Nacsport!FQ140,Nacsport!FR140,Nacsport!FS140,),"")</f>
        <v/>
      </c>
      <c r="AK139" s="1" t="str">
        <f>+IF(OR(K139="ATAQUE",K139="DEFENSA"),+CONCATENATE(Nacsport!FT140,Nacsport!FU140,Nacsport!FV140,Nacsport!FW140,Nacsport!FX140,Nacsport!FY140,Nacsport!FZ140,),"")</f>
        <v/>
      </c>
      <c r="AL139" s="1" t="str">
        <f>+CONCATENATE(Nacsport!GA140,Nacsport!GB140,Nacsport!GC140,Nacsport!GD140,Nacsport!GE140,Nacsport!GF140,Nacsport!GG140,Nacsport!GH140,)</f>
        <v/>
      </c>
      <c r="AM139" s="1" t="str">
        <f>IF(K139="PUNTOS",LOOKUP(2,1/($K$3:K139="ATAQUE"),$AM$3:AM139),IF(+COUNTIF(Nacsport!GI140:'Nacsport'!GQ140,"*")&gt;0,+COUNTIF(Nacsport!GI140:'Nacsport'!GQ140,"*"),""))</f>
        <v/>
      </c>
      <c r="AN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O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P139" t="str">
        <f>IF(K139="QUIEBRE",LOOKUP(2,1/($K$3:K139="ATAQUE"),$AK$3:AK139),IF(+COUNTIF(Nacsport!GI140:'Nacsport'!GQ140,"*")&gt;0,+COUNTIF(Nacsport!GI140:'Nacsport'!GQ140,"*"),""))</f>
        <v/>
      </c>
      <c r="AQ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R139" s="27"/>
    </row>
    <row r="140" spans="1:44" ht="15.75" hidden="1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21">
        <v>1</v>
      </c>
      <c r="E140" s="1" t="s">
        <v>1375</v>
      </c>
      <c r="F140" s="24">
        <f>CONVERT(LEFT(Nacsport!E141,2),"mn","hr")/24+CONVERT(MID(Nacsport!E141,4,2),"sec","hr")/24</f>
        <v>1.9027777777777775E-2</v>
      </c>
      <c r="G140" s="2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5">
        <f t="shared" si="10"/>
        <v>1638.9999999999995</v>
      </c>
      <c r="I140" s="25">
        <f t="shared" si="11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100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TRASF.</v>
      </c>
      <c r="AH140" s="1">
        <f t="shared" si="5"/>
        <v>2</v>
      </c>
      <c r="AI140" s="1" t="str">
        <f>+CONCATENATE(Nacsport!FK141,Nacsport!FL141)</f>
        <v/>
      </c>
      <c r="AJ140" s="1" t="str">
        <f>+IF(OR(K140="ATTACCO",K140="DIFESA"),+CONCATENATE(Nacsport!FM141,Nacsport!FN140,Nacsport!FO141,Nacsport!FP141,Nacsport!FQ141,Nacsport!FR141,Nacsport!FS141,),"")</f>
        <v/>
      </c>
      <c r="AK140" s="1" t="str">
        <f>+IF(OR(K140="ATAQUE",K140="DEFENSA"),+CONCATENATE(Nacsport!FT141,Nacsport!FU141,Nacsport!FV141,Nacsport!FW141,Nacsport!FX141,Nacsport!FY141,Nacsport!FZ141,),"")</f>
        <v/>
      </c>
      <c r="AL140" s="1" t="str">
        <f>+CONCATENATE(Nacsport!GA141,Nacsport!GB141,Nacsport!GC141,Nacsport!GD141,Nacsport!GE141,Nacsport!GF141,Nacsport!GG141,Nacsport!GH141,)</f>
        <v/>
      </c>
      <c r="AM140" s="1" t="str">
        <f>IF(K140="PUNTOS",LOOKUP(2,1/($K$3:K140="ATAQUE"),$AM$3:AM140),IF(+COUNTIF(Nacsport!GI141:'Nacsport'!GQ141,"*")&gt;0,+COUNTIF(Nacsport!GI141:'Nacsport'!GQ141,"*"),""))</f>
        <v/>
      </c>
      <c r="AN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O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P140" t="str">
        <f>IF(K140="QUIEBRE",LOOKUP(2,1/($K$3:K140="ATAQUE"),$AK$3:AK140),IF(+COUNTIF(Nacsport!GI141:'Nacsport'!GQ141,"*")&gt;0,+COUNTIF(Nacsport!GI141:'Nacsport'!GQ141,"*"),""))</f>
        <v/>
      </c>
      <c r="AQ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R140" s="27"/>
    </row>
    <row r="141" spans="1:44" ht="15.75" hidden="1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21">
        <v>1</v>
      </c>
      <c r="E141" s="1" t="s">
        <v>1375</v>
      </c>
      <c r="F141" s="24">
        <f>CONVERT(LEFT(Nacsport!E142,2),"mn","hr")/24+CONVERT(MID(Nacsport!E142,4,2),"sec","hr")/24</f>
        <v>1.9386574074074073E-2</v>
      </c>
      <c r="G141" s="2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5">
        <f t="shared" si="10"/>
        <v>1670</v>
      </c>
      <c r="I141" s="25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100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1" t="str">
        <f>+IF(OR(K141="ATTACCO",K141="DIFESA"),+CONCATENATE(Nacsport!FM142,Nacsport!FN141,Nacsport!FO142,Nacsport!FP142,Nacsport!FQ142,Nacsport!FR142,Nacsport!FS142,),"")</f>
        <v/>
      </c>
      <c r="AK141" s="1" t="str">
        <f>+IF(OR(K141="ATAQUE",K141="DEFENSA"),+CONCATENATE(Nacsport!FT142,Nacsport!FU142,Nacsport!FV142,Nacsport!FW142,Nacsport!FX142,Nacsport!FY142,Nacsport!FZ142,),"")</f>
        <v/>
      </c>
      <c r="AL141" s="1" t="str">
        <f>+CONCATENATE(Nacsport!GA142,Nacsport!GB142,Nacsport!GC142,Nacsport!GD142,Nacsport!GE142,Nacsport!GF142,Nacsport!GG142,Nacsport!GH142,)</f>
        <v/>
      </c>
      <c r="AM141" s="1" t="str">
        <f>IF(K141="PUNTOS",LOOKUP(2,1/($K$3:K141="ATAQUE"),$AM$3:AM141),IF(+COUNTIF(Nacsport!GI142:'Nacsport'!GQ142,"*")&gt;0,+COUNTIF(Nacsport!GI142:'Nacsport'!GQ142,"*"),""))</f>
        <v/>
      </c>
      <c r="AN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O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P141" t="str">
        <f>IF(K141="QUIEBRE",LOOKUP(2,1/($K$3:K141="ATAQUE"),$AK$3:AK141),IF(+COUNTIF(Nacsport!GI142:'Nacsport'!GQ142,"*")&gt;0,+COUNTIF(Nacsport!GI142:'Nacsport'!GQ142,"*"),""))</f>
        <v/>
      </c>
      <c r="AQ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R141" s="27"/>
    </row>
    <row r="142" spans="1:44" ht="15.75" hidden="1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21">
        <v>1</v>
      </c>
      <c r="E142" s="1" t="s">
        <v>1375</v>
      </c>
      <c r="F142" s="24">
        <f>CONVERT(LEFT(Nacsport!E143,2),"mn","hr")/24+CONVERT(MID(Nacsport!E143,4,2),"sec","hr")/24</f>
        <v>1.9386574074074073E-2</v>
      </c>
      <c r="G142" s="2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5">
        <f t="shared" si="10"/>
        <v>1670</v>
      </c>
      <c r="I142" s="25">
        <f t="shared" si="11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00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1" t="str">
        <f>+IF(OR(K142="ATTACCO",K142="DIFESA"),+CONCATENATE(Nacsport!FM143,Nacsport!FN142,Nacsport!FO143,Nacsport!FP143,Nacsport!FQ143,Nacsport!FR143,Nacsport!FS143,),"")</f>
        <v/>
      </c>
      <c r="AK142" s="1" t="str">
        <f>+IF(OR(K142="ATAQUE",K142="DEFENSA"),+CONCATENATE(Nacsport!FT143,Nacsport!FU143,Nacsport!FV143,Nacsport!FW143,Nacsport!FX143,Nacsport!FY143,Nacsport!FZ143,),"")</f>
        <v/>
      </c>
      <c r="AL142" s="1" t="str">
        <f>+CONCATENATE(Nacsport!GA143,Nacsport!GB143,Nacsport!GC143,Nacsport!GD143,Nacsport!GE143,Nacsport!GF143,Nacsport!GG143,Nacsport!GH143,)</f>
        <v/>
      </c>
      <c r="AM142" s="1" t="str">
        <f>IF(K142="PUNTOS",LOOKUP(2,1/($K$3:K142="ATAQUE"),$AM$3:AM142),IF(+COUNTIF(Nacsport!GI143:'Nacsport'!GQ143,"*")&gt;0,+COUNTIF(Nacsport!GI143:'Nacsport'!GQ143,"*"),""))</f>
        <v/>
      </c>
      <c r="AN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O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P142" t="str">
        <f>IF(K142="QUIEBRE",LOOKUP(2,1/($K$3:K142="ATAQUE"),$AK$3:AK142),IF(+COUNTIF(Nacsport!GI143:'Nacsport'!GQ143,"*")&gt;0,+COUNTIF(Nacsport!GI143:'Nacsport'!GQ143,"*"),""))</f>
        <v/>
      </c>
      <c r="AQ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R142" s="27"/>
    </row>
    <row r="143" spans="1:44" ht="15.75" hidden="1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21">
        <v>1</v>
      </c>
      <c r="E143" s="1" t="s">
        <v>1375</v>
      </c>
      <c r="F143" s="24">
        <f>CONVERT(LEFT(Nacsport!E144,2),"mn","hr")/24+CONVERT(MID(Nacsport!E144,4,2),"sec","hr")/24</f>
        <v>1.9386574074074073E-2</v>
      </c>
      <c r="G143" s="2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5">
        <f t="shared" si="10"/>
        <v>1670</v>
      </c>
      <c r="I143" s="25">
        <f t="shared" si="11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100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1" t="str">
        <f>+IF(OR(K143="ATTACCO",K143="DIFESA"),+CONCATENATE(Nacsport!FM144,Nacsport!FN143,Nacsport!FO144,Nacsport!FP144,Nacsport!FQ144,Nacsport!FR144,Nacsport!FS144,),"")</f>
        <v/>
      </c>
      <c r="AK143" s="1" t="str">
        <f>+IF(OR(K143="ATAQUE",K143="DEFENSA"),+CONCATENATE(Nacsport!FT144,Nacsport!FU144,Nacsport!FV144,Nacsport!FW144,Nacsport!FX144,Nacsport!FY144,Nacsport!FZ144,),"")</f>
        <v/>
      </c>
      <c r="AL143" s="1" t="str">
        <f>+CONCATENATE(Nacsport!GA144,Nacsport!GB144,Nacsport!GC144,Nacsport!GD144,Nacsport!GE144,Nacsport!GF144,Nacsport!GG144,Nacsport!GH144,)</f>
        <v/>
      </c>
      <c r="AM143" s="1" t="str">
        <f>IF(K143="PUNTOS",LOOKUP(2,1/($K$3:K143="ATAQUE"),$AM$3:AM143),IF(+COUNTIF(Nacsport!GI144:'Nacsport'!GQ144,"*")&gt;0,+COUNTIF(Nacsport!GI144:'Nacsport'!GQ144,"*"),""))</f>
        <v/>
      </c>
      <c r="AN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O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P143" t="str">
        <f>IF(K143="QUIEBRE",LOOKUP(2,1/($K$3:K143="ATAQUE"),$AK$3:AK143),IF(+COUNTIF(Nacsport!GI144:'Nacsport'!GQ144,"*")&gt;0,+COUNTIF(Nacsport!GI144:'Nacsport'!GQ144,"*"),""))</f>
        <v/>
      </c>
      <c r="AQ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R143" s="27"/>
    </row>
    <row r="144" spans="1:44" ht="15.75" hidden="1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21">
        <v>1</v>
      </c>
      <c r="E144" s="1" t="s">
        <v>1375</v>
      </c>
      <c r="F144" s="24">
        <f>CONVERT(LEFT(Nacsport!E145,2),"mn","hr")/24+CONVERT(MID(Nacsport!E145,4,2),"sec","hr")/24</f>
        <v>1.9467592592592592E-2</v>
      </c>
      <c r="G144" s="2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5">
        <f t="shared" si="10"/>
        <v>1677</v>
      </c>
      <c r="I144" s="25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100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LENTO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1" t="str">
        <f>+IF(OR(K144="ATTACCO",K144="DIFESA"),+CONCATENATE(Nacsport!FM145,Nacsport!FN144,Nacsport!FO145,Nacsport!FP145,Nacsport!FQ145,Nacsport!FR145,Nacsport!FS145,),"")</f>
        <v/>
      </c>
      <c r="AK144" s="1" t="str">
        <f>+IF(OR(K144="ATAQUE",K144="DEFENSA"),+CONCATENATE(Nacsport!FT145,Nacsport!FU145,Nacsport!FV145,Nacsport!FW145,Nacsport!FX145,Nacsport!FY145,Nacsport!FZ145,),"")</f>
        <v/>
      </c>
      <c r="AL144" s="1" t="str">
        <f>+CONCATENATE(Nacsport!GA145,Nacsport!GB145,Nacsport!GC145,Nacsport!GD145,Nacsport!GE145,Nacsport!GF145,Nacsport!GG145,Nacsport!GH145,)</f>
        <v/>
      </c>
      <c r="AM144" s="1" t="str">
        <f>IF(K144="PUNTOS",LOOKUP(2,1/($K$3:K144="ATAQUE"),$AM$3:AM144),IF(+COUNTIF(Nacsport!GI145:'Nacsport'!GQ145,"*")&gt;0,+COUNTIF(Nacsport!GI145:'Nacsport'!GQ145,"*"),""))</f>
        <v/>
      </c>
      <c r="AN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O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P144" t="str">
        <f>IF(K144="QUIEBRE",LOOKUP(2,1/($K$3:K144="ATAQUE"),$AK$3:AK144),IF(+COUNTIF(Nacsport!GI145:'Nacsport'!GQ145,"*")&gt;0,+COUNTIF(Nacsport!GI145:'Nacsport'!GQ145,"*"),""))</f>
        <v/>
      </c>
      <c r="AQ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R144" s="27"/>
    </row>
    <row r="145" spans="1:44" ht="15.75" hidden="1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21">
        <v>1</v>
      </c>
      <c r="E145" s="1" t="s">
        <v>1375</v>
      </c>
      <c r="F145" s="24">
        <f>CONVERT(LEFT(Nacsport!E146,2),"mn","hr")/24+CONVERT(MID(Nacsport!E146,4,2),"sec","hr")/24</f>
        <v>1.9560185185185184E-2</v>
      </c>
      <c r="G145" s="2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25">
        <f t="shared" si="10"/>
        <v>1684.9999999999998</v>
      </c>
      <c r="I145" s="25">
        <f t="shared" si="11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00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1" t="str">
        <f>+IF(OR(K145="ATTACCO",K145="DIFESA"),+CONCATENATE(Nacsport!FM146,Nacsport!FN145,Nacsport!FO146,Nacsport!FP146,Nacsport!FQ146,Nacsport!FR146,Nacsport!FS146,),"")</f>
        <v/>
      </c>
      <c r="AK145" s="1" t="str">
        <f>+IF(OR(K145="ATAQUE",K145="DEFENSA"),+CONCATENATE(Nacsport!FT146,Nacsport!FU146,Nacsport!FV146,Nacsport!FW146,Nacsport!FX146,Nacsport!FY146,Nacsport!FZ146,),"")</f>
        <v/>
      </c>
      <c r="AL145" s="1" t="str">
        <f>+CONCATENATE(Nacsport!GA146,Nacsport!GB146,Nacsport!GC146,Nacsport!GD146,Nacsport!GE146,Nacsport!GF146,Nacsport!GG146,Nacsport!GH146,)</f>
        <v/>
      </c>
      <c r="AM145" s="1" t="str">
        <f>IF(K145="PUNTOS",LOOKUP(2,1/($K$3:K145="ATAQUE"),$AM$3:AM145),IF(+COUNTIF(Nacsport!GI146:'Nacsport'!GQ146,"*")&gt;0,+COUNTIF(Nacsport!GI146:'Nacsport'!GQ146,"*"),""))</f>
        <v/>
      </c>
      <c r="AN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O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P145" t="str">
        <f>IF(K145="QUIEBRE",LOOKUP(2,1/($K$3:K145="ATAQUE"),$AK$3:AK145),IF(+COUNTIF(Nacsport!GI146:'Nacsport'!GQ146,"*")&gt;0,+COUNTIF(Nacsport!GI146:'Nacsport'!GQ146,"*"),""))</f>
        <v/>
      </c>
      <c r="AQ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R145" s="27"/>
    </row>
    <row r="146" spans="1:44" ht="15.75" hidden="1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21">
        <v>1</v>
      </c>
      <c r="E146" s="1" t="s">
        <v>1375</v>
      </c>
      <c r="F146" s="24">
        <f>CONVERT(LEFT(Nacsport!E147,2),"mn","hr")/24+CONVERT(MID(Nacsport!E147,4,2),"sec","hr")/24</f>
        <v>1.9571759259259261E-2</v>
      </c>
      <c r="G146" s="2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5">
        <f t="shared" si="10"/>
        <v>1686.0000000000002</v>
      </c>
      <c r="I146" s="25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100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VELOCE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1" t="str">
        <f>+IF(OR(K146="ATTACCO",K146="DIFESA"),+CONCATENATE(Nacsport!FM147,Nacsport!FN146,Nacsport!FO147,Nacsport!FP147,Nacsport!FQ147,Nacsport!FR147,Nacsport!FS147,),"")</f>
        <v/>
      </c>
      <c r="AK146" s="1" t="str">
        <f>+IF(OR(K146="ATAQUE",K146="DEFENSA"),+CONCATENATE(Nacsport!FT147,Nacsport!FU147,Nacsport!FV147,Nacsport!FW147,Nacsport!FX147,Nacsport!FY147,Nacsport!FZ147,),"")</f>
        <v/>
      </c>
      <c r="AL146" s="1" t="str">
        <f>+CONCATENATE(Nacsport!GA147,Nacsport!GB147,Nacsport!GC147,Nacsport!GD147,Nacsport!GE147,Nacsport!GF147,Nacsport!GG147,Nacsport!GH147,)</f>
        <v/>
      </c>
      <c r="AM146" s="1" t="str">
        <f>IF(K146="PUNTOS",LOOKUP(2,1/($K$3:K146="ATAQUE"),$AM$3:AM146),IF(+COUNTIF(Nacsport!GI147:'Nacsport'!GQ147,"*")&gt;0,+COUNTIF(Nacsport!GI147:'Nacsport'!GQ147,"*"),""))</f>
        <v/>
      </c>
      <c r="AN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O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P146" t="str">
        <f>IF(K146="QUIEBRE",LOOKUP(2,1/($K$3:K146="ATAQUE"),$AK$3:AK146),IF(+COUNTIF(Nacsport!GI147:'Nacsport'!GQ147,"*")&gt;0,+COUNTIF(Nacsport!GI147:'Nacsport'!GQ147,"*"),""))</f>
        <v/>
      </c>
      <c r="AQ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R146" s="27"/>
    </row>
    <row r="147" spans="1:44" ht="15.75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21">
        <v>1</v>
      </c>
      <c r="E147" s="1" t="s">
        <v>1375</v>
      </c>
      <c r="F147" s="24">
        <f>CONVERT(LEFT(Nacsport!E148,2),"mn","hr")/24+CONVERT(MID(Nacsport!E148,4,2),"sec","hr")/24</f>
        <v>1.9652777777777779E-2</v>
      </c>
      <c r="G147" s="2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5">
        <f t="shared" si="10"/>
        <v>1693</v>
      </c>
      <c r="I147" s="25">
        <f t="shared" si="11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00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1" t="str">
        <f>+IF(OR(K147="ATTACCO",K147="DIFESA"),+CONCATENATE(Nacsport!FM148,Nacsport!FN147,Nacsport!FO148,Nacsport!FP148,Nacsport!FQ148,Nacsport!FR148,Nacsport!FS148,),"")</f>
        <v/>
      </c>
      <c r="AK147" s="1" t="str">
        <f>+IF(OR(K147="ATAQUE",K147="DEFENSA"),+CONCATENATE(Nacsport!FT148,Nacsport!FU148,Nacsport!FV148,Nacsport!FW148,Nacsport!FX148,Nacsport!FY148,Nacsport!FZ148,),"")</f>
        <v/>
      </c>
      <c r="AL147" s="1" t="str">
        <f>+CONCATENATE(Nacsport!GA148,Nacsport!GB148,Nacsport!GC148,Nacsport!GD148,Nacsport!GE148,Nacsport!GF148,Nacsport!GG148,Nacsport!GH148,)</f>
        <v/>
      </c>
      <c r="AM147" s="1" t="str">
        <f>IF(K147="PUNTOS",LOOKUP(2,1/($K$3:K147="ATAQUE"),$AM$3:AM147),IF(+COUNTIF(Nacsport!GI148:'Nacsport'!GQ148,"*")&gt;0,+COUNTIF(Nacsport!GI148:'Nacsport'!GQ148,"*"),""))</f>
        <v/>
      </c>
      <c r="AN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O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P147" t="str">
        <f>IF(K147="QUIEBRE",LOOKUP(2,1/($K$3:K147="ATAQUE"),$AK$3:AK147),IF(+COUNTIF(Nacsport!GI148:'Nacsport'!GQ148,"*")&gt;0,+COUNTIF(Nacsport!GI148:'Nacsport'!GQ148,"*"),""))</f>
        <v/>
      </c>
      <c r="AQ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R147" s="27"/>
    </row>
    <row r="148" spans="1:44" ht="15.75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21">
        <v>1</v>
      </c>
      <c r="E148" s="1" t="s">
        <v>1375</v>
      </c>
      <c r="F148" s="24">
        <f>CONVERT(LEFT(Nacsport!E149,2),"mn","hr")/24+CONVERT(MID(Nacsport!E149,4,2),"sec","hr")/24</f>
        <v>1.9652777777777779E-2</v>
      </c>
      <c r="G148" s="2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5">
        <f t="shared" si="10"/>
        <v>1693</v>
      </c>
      <c r="I148" s="25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100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NUMERI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1" t="str">
        <f>+IF(OR(K148="ATTACCO",K148="DIFESA"),+CONCATENATE(Nacsport!FM149,Nacsport!FN148,Nacsport!FO149,Nacsport!FP149,Nacsport!FQ149,Nacsport!FR149,Nacsport!FS149,),"")</f>
        <v/>
      </c>
      <c r="AK148" s="1" t="str">
        <f>+IF(OR(K148="ATAQUE",K148="DEFENSA"),+CONCATENATE(Nacsport!FT149,Nacsport!FU149,Nacsport!FV149,Nacsport!FW149,Nacsport!FX149,Nacsport!FY149,Nacsport!FZ149,),"")</f>
        <v/>
      </c>
      <c r="AL148" s="1" t="str">
        <f>+CONCATENATE(Nacsport!GA149,Nacsport!GB149,Nacsport!GC149,Nacsport!GD149,Nacsport!GE149,Nacsport!GF149,Nacsport!GG149,Nacsport!GH149,)</f>
        <v/>
      </c>
      <c r="AM148" s="1" t="str">
        <f>IF(K148="PUNTOS",LOOKUP(2,1/($K$3:K148="ATAQUE"),$AM$3:AM148),IF(+COUNTIF(Nacsport!GI149:'Nacsport'!GQ149,"*")&gt;0,+COUNTIF(Nacsport!GI149:'Nacsport'!GQ149,"*"),""))</f>
        <v/>
      </c>
      <c r="AN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O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P148" t="str">
        <f>IF(K148="QUIEBRE",LOOKUP(2,1/($K$3:K148="ATAQUE"),$AK$3:AK148),IF(+COUNTIF(Nacsport!GI149:'Nacsport'!GQ149,"*")&gt;0,+COUNTIF(Nacsport!GI149:'Nacsport'!GQ149,"*"),""))</f>
        <v/>
      </c>
      <c r="AQ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R148" s="27"/>
    </row>
    <row r="149" spans="1:44" ht="15.75" hidden="1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21">
        <v>1</v>
      </c>
      <c r="E149" s="1" t="s">
        <v>1375</v>
      </c>
      <c r="F149" s="24">
        <f>CONVERT(LEFT(Nacsport!E150,2),"mn","hr")/24+CONVERT(MID(Nacsport!E150,4,2),"sec","hr")/24</f>
        <v>1.9733796296296298E-2</v>
      </c>
      <c r="G149" s="25">
        <f>CONVERT((CONVERT(LEFT(Nacsport!F150,2),"mn","hr")/24+CONVERT(MID(Nacsport!F150,4,2),"sec","hr")/24)-(CONVERT(LEFT(Nacsport!E150,2),"mn","hr")/24+CONVERT(MID(Nacsport!E150,4,2),"sec","hr")/24),"hr","sec")*24</f>
        <v>0</v>
      </c>
      <c r="H149" s="25">
        <f t="shared" si="10"/>
        <v>1700</v>
      </c>
      <c r="I149" s="25">
        <f t="shared" si="11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100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P META</v>
      </c>
      <c r="AH149" s="1">
        <f t="shared" si="5"/>
        <v>5</v>
      </c>
      <c r="AI149" s="1" t="str">
        <f>+CONCATENATE(Nacsport!FK150,Nacsport!FL150)</f>
        <v/>
      </c>
      <c r="AJ149" s="1" t="str">
        <f>+IF(OR(K149="ATTACCO",K149="DIFESA"),+CONCATENATE(Nacsport!FM150,Nacsport!FN149,Nacsport!FO150,Nacsport!FP150,Nacsport!FQ150,Nacsport!FR150,Nacsport!FS150,),"")</f>
        <v/>
      </c>
      <c r="AK149" s="1" t="str">
        <f>+IF(OR(K149="ATAQUE",K149="DEFENSA"),+CONCATENATE(Nacsport!FT150,Nacsport!FU150,Nacsport!FV150,Nacsport!FW150,Nacsport!FX150,Nacsport!FY150,Nacsport!FZ150,),"")</f>
        <v/>
      </c>
      <c r="AL149" s="1" t="str">
        <f>+CONCATENATE(Nacsport!GA150,Nacsport!GB150,Nacsport!GC150,Nacsport!GD150,Nacsport!GE150,Nacsport!GF150,Nacsport!GG150,Nacsport!GH150,)</f>
        <v/>
      </c>
      <c r="AM149" s="1" t="str">
        <f>IF(K149="PUNTOS",LOOKUP(2,1/($K$3:K149="ATAQUE"),$AM$3:AM149),IF(+COUNTIF(Nacsport!GI150:'Nacsport'!GQ150,"*")&gt;0,+COUNTIF(Nacsport!GI150:'Nacsport'!GQ150,"*"),""))</f>
        <v/>
      </c>
      <c r="AN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O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P149" t="str">
        <f>IF(K149="QUIEBRE",LOOKUP(2,1/($K$3:K149="ATAQUE"),$AK$3:AK149),IF(+COUNTIF(Nacsport!GI150:'Nacsport'!GQ150,"*")&gt;0,+COUNTIF(Nacsport!GI150:'Nacsport'!GQ150,"*"),""))</f>
        <v/>
      </c>
      <c r="AQ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R149" s="27"/>
    </row>
    <row r="150" spans="1:44" ht="15.75" hidden="1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21">
        <v>1</v>
      </c>
      <c r="E150" s="1" t="s">
        <v>1375</v>
      </c>
      <c r="F150" s="24">
        <f>CONVERT(LEFT(Nacsport!E151,2),"mn","hr")/24+CONVERT(MID(Nacsport!E151,4,2),"sec","hr")/24</f>
        <v>1.9745370370370371E-2</v>
      </c>
      <c r="G150" s="2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5">
        <f t="shared" si="10"/>
        <v>1701.0000000000002</v>
      </c>
      <c r="I150" s="25">
        <f t="shared" si="11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00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1" t="str">
        <f>+IF(OR(K150="ATTACCO",K150="DIFESA"),+CONCATENATE(Nacsport!FM151,Nacsport!FN150,Nacsport!FO151,Nacsport!FP151,Nacsport!FQ151,Nacsport!FR151,Nacsport!FS151,),"")</f>
        <v/>
      </c>
      <c r="AK150" s="1" t="str">
        <f>+IF(OR(K150="ATAQUE",K150="DEFENSA"),+CONCATENATE(Nacsport!FT151,Nacsport!FU151,Nacsport!FV151,Nacsport!FW151,Nacsport!FX151,Nacsport!FY151,Nacsport!FZ151,),"")</f>
        <v/>
      </c>
      <c r="AL150" s="1" t="str">
        <f>+CONCATENATE(Nacsport!GA151,Nacsport!GB151,Nacsport!GC151,Nacsport!GD151,Nacsport!GE151,Nacsport!GF151,Nacsport!GG151,Nacsport!GH151,)</f>
        <v/>
      </c>
      <c r="AM150" s="1" t="str">
        <f>IF(K150="PUNTOS",LOOKUP(2,1/($K$3:K150="ATAQUE"),$AM$3:AM150),IF(+COUNTIF(Nacsport!GI151:'Nacsport'!GQ151,"*")&gt;0,+COUNTIF(Nacsport!GI151:'Nacsport'!GQ151,"*"),""))</f>
        <v/>
      </c>
      <c r="AN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O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P150" t="str">
        <f>IF(K150="QUIEBRE",LOOKUP(2,1/($K$3:K150="ATAQUE"),$AK$3:AK150),IF(+COUNTIF(Nacsport!GI151:'Nacsport'!GQ151,"*")&gt;0,+COUNTIF(Nacsport!GI151:'Nacsport'!GQ151,"*"),""))</f>
        <v/>
      </c>
      <c r="AQ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R150" s="27"/>
    </row>
    <row r="151" spans="1:44" ht="15.75" hidden="1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21">
        <v>1</v>
      </c>
      <c r="E151" s="1" t="s">
        <v>1375</v>
      </c>
      <c r="F151" s="24">
        <f>CONVERT(LEFT(Nacsport!E152,2),"mn","hr")/24+CONVERT(MID(Nacsport!E152,4,2),"sec","hr")/24</f>
        <v>2.0717592592592593E-2</v>
      </c>
      <c r="G151" s="2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5">
        <f t="shared" si="10"/>
        <v>1785</v>
      </c>
      <c r="I151" s="25">
        <f t="shared" si="11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100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SBAGLIATO</v>
      </c>
      <c r="AJ151" s="1" t="str">
        <f>+IF(OR(K151="ATTACCO",K151="DIFESA"),+CONCATENATE(Nacsport!FM152,Nacsport!FN151,Nacsport!FO152,Nacsport!FP152,Nacsport!FQ152,Nacsport!FR152,Nacsport!FS152,),"")</f>
        <v/>
      </c>
      <c r="AK151" s="1" t="str">
        <f>+IF(OR(K151="ATAQUE",K151="DEFENSA"),+CONCATENATE(Nacsport!FT152,Nacsport!FU152,Nacsport!FV152,Nacsport!FW152,Nacsport!FX152,Nacsport!FY152,Nacsport!FZ152,),"")</f>
        <v/>
      </c>
      <c r="AL151" s="1" t="str">
        <f>+CONCATENATE(Nacsport!GA152,Nacsport!GB152,Nacsport!GC152,Nacsport!GD152,Nacsport!GE152,Nacsport!GF152,Nacsport!GG152,Nacsport!GH152,)</f>
        <v/>
      </c>
      <c r="AM151" s="1" t="str">
        <f>IF(K151="PUNTOS",LOOKUP(2,1/($K$3:K151="ATAQUE"),$AM$3:AM151),IF(+COUNTIF(Nacsport!GI152:'Nacsport'!GQ152,"*")&gt;0,+COUNTIF(Nacsport!GI152:'Nacsport'!GQ152,"*"),""))</f>
        <v/>
      </c>
      <c r="AN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O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P151" t="str">
        <f>IF(K151="QUIEBRE",LOOKUP(2,1/($K$3:K151="ATAQUE"),$AK$3:AK151),IF(+COUNTIF(Nacsport!GI152:'Nacsport'!GQ152,"*")&gt;0,+COUNTIF(Nacsport!GI152:'Nacsport'!GQ152,"*"),""))</f>
        <v/>
      </c>
      <c r="AQ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R151" s="27"/>
    </row>
    <row r="152" spans="1:44" ht="15.75" hidden="1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21">
        <v>1</v>
      </c>
      <c r="E152" s="1" t="s">
        <v>1375</v>
      </c>
      <c r="F152" s="24">
        <f>CONVERT(LEFT(Nacsport!E153,2),"mn","hr")/24+CONVERT(MID(Nacsport!E153,4,2),"sec","hr")/24</f>
        <v>2.1006944444444443E-2</v>
      </c>
      <c r="G152" s="2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5">
        <f t="shared" si="10"/>
        <v>1810</v>
      </c>
      <c r="I152" s="25">
        <f t="shared" si="11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00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1" t="str">
        <f>+IF(OR(K152="ATTACCO",K152="DIFESA"),+CONCATENATE(Nacsport!FM153,Nacsport!FN152,Nacsport!FO153,Nacsport!FP153,Nacsport!FQ153,Nacsport!FR153,Nacsport!FS153,),"")</f>
        <v/>
      </c>
      <c r="AK152" s="1" t="str">
        <f>+IF(OR(K152="ATAQUE",K152="DEFENSA"),+CONCATENATE(Nacsport!FT153,Nacsport!FU153,Nacsport!FV153,Nacsport!FW153,Nacsport!FX153,Nacsport!FY153,Nacsport!FZ153,),"")</f>
        <v/>
      </c>
      <c r="AL152" s="1" t="str">
        <f>+CONCATENATE(Nacsport!GA153,Nacsport!GB153,Nacsport!GC153,Nacsport!GD153,Nacsport!GE153,Nacsport!GF153,Nacsport!GG153,Nacsport!GH153,)</f>
        <v/>
      </c>
      <c r="AM152" s="1" t="str">
        <f>IF(K152="PUNTOS",LOOKUP(2,1/($K$3:K152="ATAQUE"),$AM$3:AM152),IF(+COUNTIF(Nacsport!GI153:'Nacsport'!GQ153,"*")&gt;0,+COUNTIF(Nacsport!GI153:'Nacsport'!GQ153,"*"),""))</f>
        <v/>
      </c>
      <c r="AN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O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P152" t="str">
        <f>IF(K152="QUIEBRE",LOOKUP(2,1/($K$3:K152="ATAQUE"),$AK$3:AK152),IF(+COUNTIF(Nacsport!GI153:'Nacsport'!GQ153,"*")&gt;0,+COUNTIF(Nacsport!GI153:'Nacsport'!GQ153,"*"),""))</f>
        <v/>
      </c>
      <c r="AQ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R152" s="27"/>
    </row>
    <row r="153" spans="1:44" ht="15.75" hidden="1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21">
        <v>1</v>
      </c>
      <c r="E153" s="1" t="s">
        <v>1375</v>
      </c>
      <c r="F153" s="24">
        <f>CONVERT(LEFT(Nacsport!E154,2),"mn","hr")/24+CONVERT(MID(Nacsport!E154,4,2),"sec","hr")/24</f>
        <v>2.1006944444444443E-2</v>
      </c>
      <c r="G153" s="2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5">
        <f t="shared" si="10"/>
        <v>1810</v>
      </c>
      <c r="I153" s="25">
        <f t="shared" si="11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100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1" t="str">
        <f>+IF(OR(K153="ATTACCO",K153="DIFESA"),+CONCATENATE(Nacsport!FM154,Nacsport!FN153,Nacsport!FO154,Nacsport!FP154,Nacsport!FQ154,Nacsport!FR154,Nacsport!FS154,),"")</f>
        <v/>
      </c>
      <c r="AK153" s="1" t="str">
        <f>+IF(OR(K153="ATAQUE",K153="DEFENSA"),+CONCATENATE(Nacsport!FT154,Nacsport!FU154,Nacsport!FV154,Nacsport!FW154,Nacsport!FX154,Nacsport!FY154,Nacsport!FZ154,),"")</f>
        <v/>
      </c>
      <c r="AL153" s="1" t="str">
        <f>+CONCATENATE(Nacsport!GA154,Nacsport!GB154,Nacsport!GC154,Nacsport!GD154,Nacsport!GE154,Nacsport!GF154,Nacsport!GG154,Nacsport!GH154,)</f>
        <v/>
      </c>
      <c r="AM153" s="1" t="str">
        <f>IF(K153="PUNTOS",LOOKUP(2,1/($K$3:K153="ATAQUE"),$AM$3:AM153),IF(+COUNTIF(Nacsport!GI154:'Nacsport'!GQ154,"*")&gt;0,+COUNTIF(Nacsport!GI154:'Nacsport'!GQ154,"*"),""))</f>
        <v/>
      </c>
      <c r="AN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O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P153" t="str">
        <f>IF(K153="QUIEBRE",LOOKUP(2,1/($K$3:K153="ATAQUE"),$AK$3:AK153),IF(+COUNTIF(Nacsport!GI154:'Nacsport'!GQ154,"*")&gt;0,+COUNTIF(Nacsport!GI154:'Nacsport'!GQ154,"*"),""))</f>
        <v/>
      </c>
      <c r="AQ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R153" s="27"/>
    </row>
    <row r="154" spans="1:44" ht="15.75" hidden="1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21">
        <v>1</v>
      </c>
      <c r="E154" s="1" t="s">
        <v>1375</v>
      </c>
      <c r="F154" s="24">
        <f>CONVERT(LEFT(Nacsport!E155,2),"mn","hr")/24+CONVERT(MID(Nacsport!E155,4,2),"sec","hr")/24</f>
        <v>2.1018518518518516E-2</v>
      </c>
      <c r="G154" s="2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5">
        <f t="shared" si="10"/>
        <v>1810.9999999999998</v>
      </c>
      <c r="I154" s="25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100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1" t="str">
        <f>+IF(OR(K154="ATTACCO",K154="DIFESA"),+CONCATENATE(Nacsport!FM155,Nacsport!FN154,Nacsport!FO155,Nacsport!FP155,Nacsport!FQ155,Nacsport!FR155,Nacsport!FS155,),"")</f>
        <v/>
      </c>
      <c r="AK154" s="1" t="str">
        <f>+IF(OR(K154="ATAQUE",K154="DEFENSA"),+CONCATENATE(Nacsport!FT155,Nacsport!FU155,Nacsport!FV155,Nacsport!FW155,Nacsport!FX155,Nacsport!FY155,Nacsport!FZ155,),"")</f>
        <v/>
      </c>
      <c r="AL154" s="1" t="str">
        <f>+CONCATENATE(Nacsport!GA155,Nacsport!GB155,Nacsport!GC155,Nacsport!GD155,Nacsport!GE155,Nacsport!GF155,Nacsport!GG155,Nacsport!GH155,)</f>
        <v/>
      </c>
      <c r="AM154" s="1" t="str">
        <f>IF(K154="PUNTOS",LOOKUP(2,1/($K$3:K154="ATAQUE"),$AM$3:AM154),IF(+COUNTIF(Nacsport!GI155:'Nacsport'!GQ155,"*")&gt;0,+COUNTIF(Nacsport!GI155:'Nacsport'!GQ155,"*"),""))</f>
        <v/>
      </c>
      <c r="AN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O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P154" t="str">
        <f>IF(K154="QUIEBRE",LOOKUP(2,1/($K$3:K154="ATAQUE"),$AK$3:AK154),IF(+COUNTIF(Nacsport!GI155:'Nacsport'!GQ155,"*")&gt;0,+COUNTIF(Nacsport!GI155:'Nacsport'!GQ155,"*"),""))</f>
        <v/>
      </c>
      <c r="AQ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R154" s="27"/>
    </row>
    <row r="155" spans="1:44" ht="15.75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21">
        <v>1</v>
      </c>
      <c r="E155" s="1" t="s">
        <v>1375</v>
      </c>
      <c r="F155" s="24">
        <f>CONVERT(LEFT(Nacsport!E156,2),"mn","hr")/24+CONVERT(MID(Nacsport!E156,4,2),"sec","hr")/24</f>
        <v>2.1064814814814814E-2</v>
      </c>
      <c r="G155" s="2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5">
        <f t="shared" si="10"/>
        <v>1815</v>
      </c>
      <c r="I155" s="25">
        <f t="shared" si="11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00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1" t="str">
        <f>+IF(OR(K155="ATTACCO",K155="DIFESA"),+CONCATENATE(Nacsport!FM156,Nacsport!FN155,Nacsport!FO156,Nacsport!FP156,Nacsport!FQ156,Nacsport!FR156,Nacsport!FS156,),"")</f>
        <v/>
      </c>
      <c r="AK155" s="1" t="str">
        <f>+IF(OR(K155="ATAQUE",K155="DEFENSA"),+CONCATENATE(Nacsport!FT156,Nacsport!FU156,Nacsport!FV156,Nacsport!FW156,Nacsport!FX156,Nacsport!FY156,Nacsport!FZ156,),"")</f>
        <v/>
      </c>
      <c r="AL155" s="1" t="str">
        <f>+CONCATENATE(Nacsport!GA156,Nacsport!GB156,Nacsport!GC156,Nacsport!GD156,Nacsport!GE156,Nacsport!GF156,Nacsport!GG156,Nacsport!GH156,)</f>
        <v/>
      </c>
      <c r="AM155" s="1" t="str">
        <f>IF(K155="PUNTOS",LOOKUP(2,1/($K$3:K155="ATAQUE"),$AM$3:AM155),IF(+COUNTIF(Nacsport!GI156:'Nacsport'!GQ156,"*")&gt;0,+COUNTIF(Nacsport!GI156:'Nacsport'!GQ156,"*"),""))</f>
        <v/>
      </c>
      <c r="AN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O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P155" t="str">
        <f>IF(K155="QUIEBRE",LOOKUP(2,1/($K$3:K155="ATAQUE"),$AK$3:AK155),IF(+COUNTIF(Nacsport!GI156:'Nacsport'!GQ156,"*")&gt;0,+COUNTIF(Nacsport!GI156:'Nacsport'!GQ156,"*"),""))</f>
        <v/>
      </c>
      <c r="AQ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R155" s="27"/>
    </row>
    <row r="156" spans="1:44" ht="15.75" hidden="1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21">
        <v>1</v>
      </c>
      <c r="E156" s="1" t="s">
        <v>1375</v>
      </c>
      <c r="F156" s="24">
        <f>CONVERT(LEFT(Nacsport!E157,2),"mn","hr")/24+CONVERT(MID(Nacsport!E157,4,2),"sec","hr")/24</f>
        <v>2.1099537037037035E-2</v>
      </c>
      <c r="G156" s="2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25">
        <f t="shared" si="10"/>
        <v>1818</v>
      </c>
      <c r="I156" s="25">
        <f t="shared" si="11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00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1" t="str">
        <f>+IF(OR(K156="ATTACCO",K156="DIFESA"),+CONCATENATE(Nacsport!FM157,Nacsport!FN156,Nacsport!FO157,Nacsport!FP157,Nacsport!FQ157,Nacsport!FR157,Nacsport!FS157,),"")</f>
        <v/>
      </c>
      <c r="AK156" s="1" t="str">
        <f>+IF(OR(K156="ATAQUE",K156="DEFENSA"),+CONCATENATE(Nacsport!FT157,Nacsport!FU157,Nacsport!FV157,Nacsport!FW157,Nacsport!FX157,Nacsport!FY157,Nacsport!FZ157,),"")</f>
        <v/>
      </c>
      <c r="AL156" s="1" t="str">
        <f>+CONCATENATE(Nacsport!GA157,Nacsport!GB157,Nacsport!GC157,Nacsport!GD157,Nacsport!GE157,Nacsport!GF157,Nacsport!GG157,Nacsport!GH157,)</f>
        <v/>
      </c>
      <c r="AM156" s="1" t="str">
        <f>IF(K156="PUNTOS",LOOKUP(2,1/($K$3:K156="ATAQUE"),$AM$3:AM156),IF(+COUNTIF(Nacsport!GI157:'Nacsport'!GQ157,"*")&gt;0,+COUNTIF(Nacsport!GI157:'Nacsport'!GQ157,"*"),""))</f>
        <v/>
      </c>
      <c r="AN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O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P156" t="str">
        <f>IF(K156="QUIEBRE",LOOKUP(2,1/($K$3:K156="ATAQUE"),$AK$3:AK156),IF(+COUNTIF(Nacsport!GI157:'Nacsport'!GQ157,"*")&gt;0,+COUNTIF(Nacsport!GI157:'Nacsport'!GQ157,"*"),""))</f>
        <v/>
      </c>
      <c r="AQ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R156" s="27"/>
    </row>
    <row r="157" spans="1:44" ht="15.75" hidden="1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21">
        <v>1</v>
      </c>
      <c r="E157" s="1" t="s">
        <v>1375</v>
      </c>
      <c r="F157" s="24">
        <f>CONVERT(LEFT(Nacsport!E158,2),"mn","hr")/24+CONVERT(MID(Nacsport!E158,4,2),"sec","hr")/24</f>
        <v>2.1111111111111108E-2</v>
      </c>
      <c r="G157" s="2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5">
        <f t="shared" si="10"/>
        <v>1818.9999999999995</v>
      </c>
      <c r="I157" s="25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100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LENTO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1" t="str">
        <f>+IF(OR(K157="ATTACCO",K157="DIFESA"),+CONCATENATE(Nacsport!FM158,Nacsport!FN157,Nacsport!FO158,Nacsport!FP158,Nacsport!FQ158,Nacsport!FR158,Nacsport!FS158,),"")</f>
        <v/>
      </c>
      <c r="AK157" s="1" t="str">
        <f>+IF(OR(K157="ATAQUE",K157="DEFENSA"),+CONCATENATE(Nacsport!FT158,Nacsport!FU158,Nacsport!FV158,Nacsport!FW158,Nacsport!FX158,Nacsport!FY158,Nacsport!FZ158,),"")</f>
        <v/>
      </c>
      <c r="AL157" s="1" t="str">
        <f>+CONCATENATE(Nacsport!GA158,Nacsport!GB158,Nacsport!GC158,Nacsport!GD158,Nacsport!GE158,Nacsport!GF158,Nacsport!GG158,Nacsport!GH158,)</f>
        <v/>
      </c>
      <c r="AM157" s="1" t="str">
        <f>IF(K157="PUNTOS",LOOKUP(2,1/($K$3:K157="ATAQUE"),$AM$3:AM157),IF(+COUNTIF(Nacsport!GI158:'Nacsport'!GQ158,"*")&gt;0,+COUNTIF(Nacsport!GI158:'Nacsport'!GQ158,"*"),""))</f>
        <v/>
      </c>
      <c r="AN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O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P157" t="str">
        <f>IF(K157="QUIEBRE",LOOKUP(2,1/($K$3:K157="ATAQUE"),$AK$3:AK157),IF(+COUNTIF(Nacsport!GI158:'Nacsport'!GQ158,"*")&gt;0,+COUNTIF(Nacsport!GI158:'Nacsport'!GQ158,"*"),""))</f>
        <v/>
      </c>
      <c r="AQ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R157" s="27"/>
    </row>
    <row r="158" spans="1:44" ht="15.75" hidden="1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21">
        <v>1</v>
      </c>
      <c r="E158" s="1" t="s">
        <v>1375</v>
      </c>
      <c r="F158" s="24">
        <f>CONVERT(LEFT(Nacsport!E159,2),"mn","hr")/24+CONVERT(MID(Nacsport!E159,4,2),"sec","hr")/24</f>
        <v>2.1145833333333332E-2</v>
      </c>
      <c r="G158" s="2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5">
        <f t="shared" si="10"/>
        <v>1822</v>
      </c>
      <c r="I158" s="25">
        <f t="shared" si="11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100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AVANTI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1" t="str">
        <f>+IF(OR(K158="ATTACCO",K158="DIFESA"),+CONCATENATE(Nacsport!FM159,Nacsport!FN158,Nacsport!FO159,Nacsport!FP159,Nacsport!FQ159,Nacsport!FR159,Nacsport!FS159,),"")</f>
        <v/>
      </c>
      <c r="AK158" s="1" t="str">
        <f>+IF(OR(K158="ATAQUE",K158="DEFENSA"),+CONCATENATE(Nacsport!FT159,Nacsport!FU159,Nacsport!FV159,Nacsport!FW159,Nacsport!FX159,Nacsport!FY159,Nacsport!FZ159,),"")</f>
        <v/>
      </c>
      <c r="AL158" s="1" t="str">
        <f>+CONCATENATE(Nacsport!GA159,Nacsport!GB159,Nacsport!GC159,Nacsport!GD159,Nacsport!GE159,Nacsport!GF159,Nacsport!GG159,Nacsport!GH159,)</f>
        <v/>
      </c>
      <c r="AM158" s="1" t="str">
        <f>IF(K158="PUNTOS",LOOKUP(2,1/($K$3:K158="ATAQUE"),$AM$3:AM158),IF(+COUNTIF(Nacsport!GI159:'Nacsport'!GQ159,"*")&gt;0,+COUNTIF(Nacsport!GI159:'Nacsport'!GQ159,"*"),""))</f>
        <v/>
      </c>
      <c r="AN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O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P158" t="str">
        <f>IF(K158="QUIEBRE",LOOKUP(2,1/($K$3:K158="ATAQUE"),$AK$3:AK158),IF(+COUNTIF(Nacsport!GI159:'Nacsport'!GQ159,"*")&gt;0,+COUNTIF(Nacsport!GI159:'Nacsport'!GQ159,"*"),""))</f>
        <v/>
      </c>
      <c r="AQ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R158" s="27"/>
    </row>
    <row r="159" spans="1:44" ht="15.75" hidden="1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21">
        <v>1</v>
      </c>
      <c r="E159" s="1" t="s">
        <v>1375</v>
      </c>
      <c r="F159" s="24">
        <f>CONVERT(LEFT(Nacsport!E160,2),"mn","hr")/24+CONVERT(MID(Nacsport!E160,4,2),"sec","hr")/24</f>
        <v>2.1145833333333332E-2</v>
      </c>
      <c r="G159" s="2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5">
        <f t="shared" si="10"/>
        <v>1822</v>
      </c>
      <c r="I159" s="25">
        <f t="shared" si="11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00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1" t="str">
        <f>+IF(OR(K159="ATTACCO",K159="DIFESA"),+CONCATENATE(Nacsport!FM160,Nacsport!FN159,Nacsport!FO160,Nacsport!FP160,Nacsport!FQ160,Nacsport!FR160,Nacsport!FS160,),"")</f>
        <v/>
      </c>
      <c r="AK159" s="1" t="str">
        <f>+IF(OR(K159="ATAQUE",K159="DEFENSA"),+CONCATENATE(Nacsport!FT160,Nacsport!FU160,Nacsport!FV160,Nacsport!FW160,Nacsport!FX160,Nacsport!FY160,Nacsport!FZ160,),"")</f>
        <v/>
      </c>
      <c r="AL159" s="1" t="str">
        <f>+CONCATENATE(Nacsport!GA160,Nacsport!GB160,Nacsport!GC160,Nacsport!GD160,Nacsport!GE160,Nacsport!GF160,Nacsport!GG160,Nacsport!GH160,)</f>
        <v/>
      </c>
      <c r="AM159" s="1" t="str">
        <f>IF(K159="PUNTOS",LOOKUP(2,1/($K$3:K159="ATAQUE"),$AM$3:AM159),IF(+COUNTIF(Nacsport!GI160:'Nacsport'!GQ160,"*")&gt;0,+COUNTIF(Nacsport!GI160:'Nacsport'!GQ160,"*"),""))</f>
        <v/>
      </c>
      <c r="AN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O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P159" t="str">
        <f>IF(K159="QUIEBRE",LOOKUP(2,1/($K$3:K159="ATAQUE"),$AK$3:AK159),IF(+COUNTIF(Nacsport!GI160:'Nacsport'!GQ160,"*")&gt;0,+COUNTIF(Nacsport!GI160:'Nacsport'!GQ160,"*"),""))</f>
        <v/>
      </c>
      <c r="AQ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R159" s="27"/>
    </row>
    <row r="160" spans="1:44" ht="15.75" hidden="1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21">
        <v>1</v>
      </c>
      <c r="E160" s="1" t="s">
        <v>1375</v>
      </c>
      <c r="F160" s="24">
        <f>CONVERT(LEFT(Nacsport!E161,2),"mn","hr")/24+CONVERT(MID(Nacsport!E161,4,2),"sec","hr")/24</f>
        <v>2.116898148148148E-2</v>
      </c>
      <c r="G160" s="2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25">
        <f t="shared" si="10"/>
        <v>1824</v>
      </c>
      <c r="I160" s="25">
        <f t="shared" si="11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100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NEUTRO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1" t="str">
        <f>+IF(OR(K160="ATTACCO",K160="DIFESA"),+CONCATENATE(Nacsport!FM161,Nacsport!FN160,Nacsport!FO161,Nacsport!FP161,Nacsport!FQ161,Nacsport!FR161,Nacsport!FS161,),"")</f>
        <v/>
      </c>
      <c r="AK160" s="1" t="str">
        <f>+IF(OR(K160="ATAQUE",K160="DEFENSA"),+CONCATENATE(Nacsport!FT161,Nacsport!FU161,Nacsport!FV161,Nacsport!FW161,Nacsport!FX161,Nacsport!FY161,Nacsport!FZ161,),"")</f>
        <v/>
      </c>
      <c r="AL160" s="1" t="str">
        <f>+CONCATENATE(Nacsport!GA161,Nacsport!GB161,Nacsport!GC161,Nacsport!GD161,Nacsport!GE161,Nacsport!GF161,Nacsport!GG161,Nacsport!GH161,)</f>
        <v/>
      </c>
      <c r="AM160" s="1" t="str">
        <f>IF(K160="PUNTOS",LOOKUP(2,1/($K$3:K160="ATAQUE"),$AM$3:AM160),IF(+COUNTIF(Nacsport!GI161:'Nacsport'!GQ161,"*")&gt;0,+COUNTIF(Nacsport!GI161:'Nacsport'!GQ161,"*"),""))</f>
        <v/>
      </c>
      <c r="AN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O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P160" t="str">
        <f>IF(K160="QUIEBRE",LOOKUP(2,1/($K$3:K160="ATAQUE"),$AK$3:AK160),IF(+COUNTIF(Nacsport!GI161:'Nacsport'!GQ161,"*")&gt;0,+COUNTIF(Nacsport!GI161:'Nacsport'!GQ161,"*"),""))</f>
        <v/>
      </c>
      <c r="AQ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R160" s="27"/>
    </row>
    <row r="161" spans="1:44" ht="15.75" hidden="1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21">
        <v>1</v>
      </c>
      <c r="E161" s="1" t="s">
        <v>1375</v>
      </c>
      <c r="F161" s="24">
        <f>CONVERT(LEFT(Nacsport!E162,2),"mn","hr")/24+CONVERT(MID(Nacsport!E162,4,2),"sec","hr")/24</f>
        <v>2.1180555555555553E-2</v>
      </c>
      <c r="G161" s="2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5">
        <f t="shared" si="10"/>
        <v>1824.9999999999995</v>
      </c>
      <c r="I161" s="25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00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LENTO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1" t="str">
        <f>+IF(OR(K161="ATTACCO",K161="DIFESA"),+CONCATENATE(Nacsport!FM162,Nacsport!FN161,Nacsport!FO162,Nacsport!FP162,Nacsport!FQ162,Nacsport!FR162,Nacsport!FS162,),"")</f>
        <v/>
      </c>
      <c r="AK161" s="1" t="str">
        <f>+IF(OR(K161="ATAQUE",K161="DEFENSA"),+CONCATENATE(Nacsport!FT162,Nacsport!FU162,Nacsport!FV162,Nacsport!FW162,Nacsport!FX162,Nacsport!FY162,Nacsport!FZ162,),"")</f>
        <v/>
      </c>
      <c r="AL161" s="1" t="str">
        <f>+CONCATENATE(Nacsport!GA162,Nacsport!GB162,Nacsport!GC162,Nacsport!GD162,Nacsport!GE162,Nacsport!GF162,Nacsport!GG162,Nacsport!GH162,)</f>
        <v/>
      </c>
      <c r="AM161" s="1" t="str">
        <f>IF(K161="PUNTOS",LOOKUP(2,1/($K$3:K161="ATAQUE"),$AM$3:AM161),IF(+COUNTIF(Nacsport!GI162:'Nacsport'!GQ162,"*")&gt;0,+COUNTIF(Nacsport!GI162:'Nacsport'!GQ162,"*"),""))</f>
        <v/>
      </c>
      <c r="AN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O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P161" t="str">
        <f>IF(K161="QUIEBRE",LOOKUP(2,1/($K$3:K161="ATAQUE"),$AK$3:AK161),IF(+COUNTIF(Nacsport!GI162:'Nacsport'!GQ162,"*")&gt;0,+COUNTIF(Nacsport!GI162:'Nacsport'!GQ162,"*"),""))</f>
        <v/>
      </c>
      <c r="AQ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R161" s="27"/>
    </row>
    <row r="162" spans="1:44" ht="15.75" hidden="1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21">
        <v>1</v>
      </c>
      <c r="E162" s="1" t="s">
        <v>1375</v>
      </c>
      <c r="F162" s="24">
        <f>CONVERT(LEFT(Nacsport!E163,2),"mn","hr")/24+CONVERT(MID(Nacsport!E163,4,2),"sec","hr")/24</f>
        <v>2.1238425925925924E-2</v>
      </c>
      <c r="G162" s="2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25">
        <f t="shared" si="10"/>
        <v>1830</v>
      </c>
      <c r="I162" s="25">
        <f t="shared" si="11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100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NEGATIVO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1" t="str">
        <f>+IF(OR(K162="ATTACCO",K162="DIFESA"),+CONCATENATE(Nacsport!FM163,Nacsport!FN162,Nacsport!FO163,Nacsport!FP163,Nacsport!FQ163,Nacsport!FR163,Nacsport!FS163,),"")</f>
        <v/>
      </c>
      <c r="AK162" s="1" t="str">
        <f>+IF(OR(K162="ATAQUE",K162="DEFENSA"),+CONCATENATE(Nacsport!FT163,Nacsport!FU163,Nacsport!FV163,Nacsport!FW163,Nacsport!FX163,Nacsport!FY163,Nacsport!FZ163,),"")</f>
        <v/>
      </c>
      <c r="AL162" s="1" t="str">
        <f>+CONCATENATE(Nacsport!GA163,Nacsport!GB163,Nacsport!GC163,Nacsport!GD163,Nacsport!GE163,Nacsport!GF163,Nacsport!GG163,Nacsport!GH163,)</f>
        <v/>
      </c>
      <c r="AM162" s="1" t="str">
        <f>IF(K162="PUNTOS",LOOKUP(2,1/($K$3:K162="ATAQUE"),$AM$3:AM162),IF(+COUNTIF(Nacsport!GI163:'Nacsport'!GQ163,"*")&gt;0,+COUNTIF(Nacsport!GI163:'Nacsport'!GQ163,"*"),""))</f>
        <v/>
      </c>
      <c r="AN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O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P162" t="str">
        <f>IF(K162="QUIEBRE",LOOKUP(2,1/($K$3:K162="ATAQUE"),$AK$3:AK162),IF(+COUNTIF(Nacsport!GI163:'Nacsport'!GQ163,"*")&gt;0,+COUNTIF(Nacsport!GI163:'Nacsport'!GQ163,"*"),""))</f>
        <v/>
      </c>
      <c r="AQ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R162" s="27"/>
    </row>
    <row r="163" spans="1:44" ht="15.75" hidden="1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21">
        <v>1</v>
      </c>
      <c r="E163" s="1" t="s">
        <v>1375</v>
      </c>
      <c r="F163" s="24">
        <f>CONVERT(LEFT(Nacsport!E164,2),"mn","hr")/24+CONVERT(MID(Nacsport!E164,4,2),"sec","hr")/24</f>
        <v>2.1261574074074072E-2</v>
      </c>
      <c r="G163" s="2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5">
        <f t="shared" si="10"/>
        <v>1831.9999999999998</v>
      </c>
      <c r="I163" s="25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00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LENTO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1" t="str">
        <f>+IF(OR(K163="ATTACCO",K163="DIFESA"),+CONCATENATE(Nacsport!FM164,Nacsport!FN163,Nacsport!FO164,Nacsport!FP164,Nacsport!FQ164,Nacsport!FR164,Nacsport!FS164,),"")</f>
        <v/>
      </c>
      <c r="AK163" s="1" t="str">
        <f>+IF(OR(K163="ATAQUE",K163="DEFENSA"),+CONCATENATE(Nacsport!FT164,Nacsport!FU164,Nacsport!FV164,Nacsport!FW164,Nacsport!FX164,Nacsport!FY164,Nacsport!FZ164,),"")</f>
        <v/>
      </c>
      <c r="AL163" s="1" t="str">
        <f>+CONCATENATE(Nacsport!GA164,Nacsport!GB164,Nacsport!GC164,Nacsport!GD164,Nacsport!GE164,Nacsport!GF164,Nacsport!GG164,Nacsport!GH164,)</f>
        <v/>
      </c>
      <c r="AM163" s="1" t="str">
        <f>IF(K163="PUNTOS",LOOKUP(2,1/($K$3:K163="ATAQUE"),$AM$3:AM163),IF(+COUNTIF(Nacsport!GI164:'Nacsport'!GQ164,"*")&gt;0,+COUNTIF(Nacsport!GI164:'Nacsport'!GQ164,"*"),""))</f>
        <v/>
      </c>
      <c r="AN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O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P163" t="str">
        <f>IF(K163="QUIEBRE",LOOKUP(2,1/($K$3:K163="ATAQUE"),$AK$3:AK163),IF(+COUNTIF(Nacsport!GI164:'Nacsport'!GQ164,"*")&gt;0,+COUNTIF(Nacsport!GI164:'Nacsport'!GQ164,"*"),""))</f>
        <v/>
      </c>
      <c r="AQ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R163" s="27"/>
    </row>
    <row r="164" spans="1:44" ht="15.75" hidden="1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21">
        <v>1</v>
      </c>
      <c r="E164" s="1" t="s">
        <v>1375</v>
      </c>
      <c r="F164" s="24">
        <f>CONVERT(LEFT(Nacsport!E165,2),"mn","hr")/24+CONVERT(MID(Nacsport!E165,4,2),"sec","hr")/24</f>
        <v>2.1388888888888888E-2</v>
      </c>
      <c r="G164" s="2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5">
        <f t="shared" si="10"/>
        <v>1843</v>
      </c>
      <c r="I164" s="25">
        <f t="shared" si="11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100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CALCIO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1" t="str">
        <f>+IF(OR(K164="ATTACCO",K164="DIFESA"),+CONCATENATE(Nacsport!FM165,Nacsport!FN164,Nacsport!FO165,Nacsport!FP165,Nacsport!FQ165,Nacsport!FR165,Nacsport!FS165,),"")</f>
        <v/>
      </c>
      <c r="AK164" s="1" t="str">
        <f>+IF(OR(K164="ATAQUE",K164="DEFENSA"),+CONCATENATE(Nacsport!FT165,Nacsport!FU165,Nacsport!FV165,Nacsport!FW165,Nacsport!FX165,Nacsport!FY165,Nacsport!FZ165,),"")</f>
        <v/>
      </c>
      <c r="AL164" s="1" t="str">
        <f>+CONCATENATE(Nacsport!GA165,Nacsport!GB165,Nacsport!GC165,Nacsport!GD165,Nacsport!GE165,Nacsport!GF165,Nacsport!GG165,Nacsport!GH165,)</f>
        <v/>
      </c>
      <c r="AM164" s="1" t="str">
        <f>IF(K164="PUNTOS",LOOKUP(2,1/($K$3:K164="ATAQUE"),$AM$3:AM164),IF(+COUNTIF(Nacsport!GI165:'Nacsport'!GQ165,"*")&gt;0,+COUNTIF(Nacsport!GI165:'Nacsport'!GQ165,"*"),""))</f>
        <v/>
      </c>
      <c r="AN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O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P164" t="str">
        <f>IF(K164="QUIEBRE",LOOKUP(2,1/($K$3:K164="ATAQUE"),$AK$3:AK164),IF(+COUNTIF(Nacsport!GI165:'Nacsport'!GQ165,"*")&gt;0,+COUNTIF(Nacsport!GI165:'Nacsport'!GQ165,"*"),""))</f>
        <v/>
      </c>
      <c r="AQ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R164" s="27"/>
    </row>
    <row r="165" spans="1:44" ht="15.75" hidden="1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21">
        <v>1</v>
      </c>
      <c r="E165" s="1" t="s">
        <v>1375</v>
      </c>
      <c r="F165" s="24">
        <f>CONVERT(LEFT(Nacsport!E166,2),"mn","hr")/24+CONVERT(MID(Nacsport!E166,4,2),"sec","hr")/24</f>
        <v>2.1388888888888888E-2</v>
      </c>
      <c r="G165" s="2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5">
        <f t="shared" si="10"/>
        <v>1843</v>
      </c>
      <c r="I165" s="25">
        <f t="shared" si="11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00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1" t="str">
        <f>+IF(OR(K165="ATTACCO",K165="DIFESA"),+CONCATENATE(Nacsport!FM166,Nacsport!FN165,Nacsport!FO166,Nacsport!FP166,Nacsport!FQ166,Nacsport!FR166,Nacsport!FS166,),"")</f>
        <v/>
      </c>
      <c r="AK165" s="1" t="str">
        <f>+IF(OR(K165="ATAQUE",K165="DEFENSA"),+CONCATENATE(Nacsport!FT166,Nacsport!FU166,Nacsport!FV166,Nacsport!FW166,Nacsport!FX166,Nacsport!FY166,Nacsport!FZ166,),"")</f>
        <v/>
      </c>
      <c r="AL165" s="1" t="str">
        <f>+CONCATENATE(Nacsport!GA166,Nacsport!GB166,Nacsport!GC166,Nacsport!GD166,Nacsport!GE166,Nacsport!GF166,Nacsport!GG166,Nacsport!GH166,)</f>
        <v/>
      </c>
      <c r="AM165" s="1" t="str">
        <f>IF(K165="PUNTOS",LOOKUP(2,1/($K$3:K165="ATAQUE"),$AM$3:AM165),IF(+COUNTIF(Nacsport!GI166:'Nacsport'!GQ166,"*")&gt;0,+COUNTIF(Nacsport!GI166:'Nacsport'!GQ166,"*"),""))</f>
        <v/>
      </c>
      <c r="AN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O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P165" t="str">
        <f>IF(K165="QUIEBRE",LOOKUP(2,1/($K$3:K165="ATAQUE"),$AK$3:AK165),IF(+COUNTIF(Nacsport!GI166:'Nacsport'!GQ166,"*")&gt;0,+COUNTIF(Nacsport!GI166:'Nacsport'!GQ166,"*"),""))</f>
        <v/>
      </c>
      <c r="AQ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R165" s="27"/>
    </row>
    <row r="166" spans="1:44" ht="15.75" hidden="1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21">
        <v>1</v>
      </c>
      <c r="E166" s="1" t="s">
        <v>1375</v>
      </c>
      <c r="F166" s="24">
        <f>CONVERT(LEFT(Nacsport!E167,2),"mn","hr")/24+CONVERT(MID(Nacsport!E167,4,2),"sec","hr")/24</f>
        <v>2.2233796296296297E-2</v>
      </c>
      <c r="G166" s="2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5">
        <f t="shared" si="10"/>
        <v>1916</v>
      </c>
      <c r="I166" s="25">
        <f t="shared" si="11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00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1" t="str">
        <f>+IF(OR(K166="ATTACCO",K166="DIFESA"),+CONCATENATE(Nacsport!FM167,Nacsport!FN166,Nacsport!FO167,Nacsport!FP167,Nacsport!FQ167,Nacsport!FR167,Nacsport!FS167,),"")</f>
        <v/>
      </c>
      <c r="AK166" s="1" t="str">
        <f>+IF(OR(K166="ATAQUE",K166="DEFENSA"),+CONCATENATE(Nacsport!FT167,Nacsport!FU167,Nacsport!FV167,Nacsport!FW167,Nacsport!FX167,Nacsport!FY167,Nacsport!FZ167,),"")</f>
        <v/>
      </c>
      <c r="AL166" s="1" t="str">
        <f>+CONCATENATE(Nacsport!GA167,Nacsport!GB167,Nacsport!GC167,Nacsport!GD167,Nacsport!GE167,Nacsport!GF167,Nacsport!GG167,Nacsport!GH167,)</f>
        <v/>
      </c>
      <c r="AM166" s="1" t="str">
        <f>IF(K166="PUNTOS",LOOKUP(2,1/($K$3:K166="ATAQUE"),$AM$3:AM166),IF(+COUNTIF(Nacsport!GI167:'Nacsport'!GQ167,"*")&gt;0,+COUNTIF(Nacsport!GI167:'Nacsport'!GQ167,"*"),""))</f>
        <v/>
      </c>
      <c r="AN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O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P166" t="str">
        <f>IF(K166="QUIEBRE",LOOKUP(2,1/($K$3:K166="ATAQUE"),$AK$3:AK166),IF(+COUNTIF(Nacsport!GI167:'Nacsport'!GQ167,"*")&gt;0,+COUNTIF(Nacsport!GI167:'Nacsport'!GQ167,"*"),""))</f>
        <v/>
      </c>
      <c r="AQ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R166" s="27"/>
    </row>
    <row r="167" spans="1:44" ht="15.75" hidden="1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21">
        <v>1</v>
      </c>
      <c r="E167" s="1" t="s">
        <v>1375</v>
      </c>
      <c r="F167" s="24">
        <f>CONVERT(LEFT(Nacsport!E168,2),"mn","hr")/24+CONVERT(MID(Nacsport!E168,4,2),"sec","hr")/24</f>
        <v>2.2233796296296297E-2</v>
      </c>
      <c r="G167" s="2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5">
        <f t="shared" si="10"/>
        <v>1916</v>
      </c>
      <c r="I167" s="25">
        <f t="shared" si="11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100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1" t="str">
        <f>+IF(OR(K167="ATTACCO",K167="DIFESA"),+CONCATENATE(Nacsport!FM168,Nacsport!FN167,Nacsport!FO168,Nacsport!FP168,Nacsport!FQ168,Nacsport!FR168,Nacsport!FS168,),"")</f>
        <v/>
      </c>
      <c r="AK167" s="1" t="str">
        <f>+IF(OR(K167="ATAQUE",K167="DEFENSA"),+CONCATENATE(Nacsport!FT168,Nacsport!FU168,Nacsport!FV168,Nacsport!FW168,Nacsport!FX168,Nacsport!FY168,Nacsport!FZ168,),"")</f>
        <v/>
      </c>
      <c r="AL167" s="1" t="str">
        <f>+CONCATENATE(Nacsport!GA168,Nacsport!GB168,Nacsport!GC168,Nacsport!GD168,Nacsport!GE168,Nacsport!GF168,Nacsport!GG168,Nacsport!GH168,)</f>
        <v/>
      </c>
      <c r="AM167" s="1" t="str">
        <f>IF(K167="PUNTOS",LOOKUP(2,1/($K$3:K167="ATAQUE"),$AM$3:AM167),IF(+COUNTIF(Nacsport!GI168:'Nacsport'!GQ168,"*")&gt;0,+COUNTIF(Nacsport!GI168:'Nacsport'!GQ168,"*"),""))</f>
        <v/>
      </c>
      <c r="AN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O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P167" t="str">
        <f>IF(K167="QUIEBRE",LOOKUP(2,1/($K$3:K167="ATAQUE"),$AK$3:AK167),IF(+COUNTIF(Nacsport!GI168:'Nacsport'!GQ168,"*")&gt;0,+COUNTIF(Nacsport!GI168:'Nacsport'!GQ168,"*"),""))</f>
        <v/>
      </c>
      <c r="AQ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R167" s="27"/>
    </row>
    <row r="168" spans="1:44" ht="15.75" hidden="1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21">
        <v>1</v>
      </c>
      <c r="E168" s="1" t="s">
        <v>1375</v>
      </c>
      <c r="F168" s="24">
        <f>CONVERT(LEFT(Nacsport!E169,2),"mn","hr")/24+CONVERT(MID(Nacsport!E169,4,2),"sec","hr")/24</f>
        <v>2.2280092592592594E-2</v>
      </c>
      <c r="G168" s="2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5">
        <f t="shared" si="10"/>
        <v>1920.0000000000002</v>
      </c>
      <c r="I168" s="25">
        <f t="shared" si="11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00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VINTA</v>
      </c>
      <c r="S168" s="1" t="str">
        <f>+CONCATENATE(Nacsport!CB169,Nacsport!CC169,Nacsport!CD169)</f>
        <v>NEUTRO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1" t="str">
        <f>+IF(OR(K168="ATTACCO",K168="DIFESA"),+CONCATENATE(Nacsport!FM169,Nacsport!FN168,Nacsport!FO169,Nacsport!FP169,Nacsport!FQ169,Nacsport!FR169,Nacsport!FS169,),"")</f>
        <v/>
      </c>
      <c r="AK168" s="1" t="str">
        <f>+IF(OR(K168="ATAQUE",K168="DEFENSA"),+CONCATENATE(Nacsport!FT169,Nacsport!FU169,Nacsport!FV169,Nacsport!FW169,Nacsport!FX169,Nacsport!FY169,Nacsport!FZ169,),"")</f>
        <v/>
      </c>
      <c r="AL168" s="1" t="str">
        <f>+CONCATENATE(Nacsport!GA169,Nacsport!GB169,Nacsport!GC169,Nacsport!GD169,Nacsport!GE169,Nacsport!GF169,Nacsport!GG169,Nacsport!GH169,)</f>
        <v/>
      </c>
      <c r="AM168" s="1" t="str">
        <f>IF(K168="PUNTOS",LOOKUP(2,1/($K$3:K168="ATAQUE"),$AM$3:AM168),IF(+COUNTIF(Nacsport!GI169:'Nacsport'!GQ169,"*")&gt;0,+COUNTIF(Nacsport!GI169:'Nacsport'!GQ169,"*"),""))</f>
        <v/>
      </c>
      <c r="AN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O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P168" t="str">
        <f>IF(K168="QUIEBRE",LOOKUP(2,1/($K$3:K168="ATAQUE"),$AK$3:AK168),IF(+COUNTIF(Nacsport!GI169:'Nacsport'!GQ169,"*")&gt;0,+COUNTIF(Nacsport!GI169:'Nacsport'!GQ169,"*"),""))</f>
        <v/>
      </c>
      <c r="AQ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R168" s="27"/>
    </row>
    <row r="169" spans="1:44" ht="15.75" hidden="1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21">
        <v>1</v>
      </c>
      <c r="E169" s="1" t="s">
        <v>1375</v>
      </c>
      <c r="F169" s="24">
        <f>CONVERT(LEFT(Nacsport!E170,2),"mn","hr")/24+CONVERT(MID(Nacsport!E170,4,2),"sec","hr")/24</f>
        <v>2.2303240740740742E-2</v>
      </c>
      <c r="G169" s="2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25">
        <f t="shared" si="10"/>
        <v>1922</v>
      </c>
      <c r="I169" s="25">
        <f t="shared" si="11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100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NEUTRO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1" t="str">
        <f>+IF(OR(K169="ATTACCO",K169="DIFESA"),+CONCATENATE(Nacsport!FM170,Nacsport!FN169,Nacsport!FO170,Nacsport!FP170,Nacsport!FQ170,Nacsport!FR170,Nacsport!FS170,),"")</f>
        <v/>
      </c>
      <c r="AK169" s="1" t="str">
        <f>+IF(OR(K169="ATAQUE",K169="DEFENSA"),+CONCATENATE(Nacsport!FT170,Nacsport!FU170,Nacsport!FV170,Nacsport!FW170,Nacsport!FX170,Nacsport!FY170,Nacsport!FZ170,),"")</f>
        <v/>
      </c>
      <c r="AL169" s="1" t="str">
        <f>+CONCATENATE(Nacsport!GA170,Nacsport!GB170,Nacsport!GC170,Nacsport!GD170,Nacsport!GE170,Nacsport!GF170,Nacsport!GG170,Nacsport!GH170,)</f>
        <v/>
      </c>
      <c r="AM169" s="1" t="str">
        <f>IF(K169="PUNTOS",LOOKUP(2,1/($K$3:K169="ATAQUE"),$AM$3:AM169),IF(+COUNTIF(Nacsport!GI170:'Nacsport'!GQ170,"*")&gt;0,+COUNTIF(Nacsport!GI170:'Nacsport'!GQ170,"*"),""))</f>
        <v/>
      </c>
      <c r="AN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O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P169" t="str">
        <f>IF(K169="QUIEBRE",LOOKUP(2,1/($K$3:K169="ATAQUE"),$AK$3:AK169),IF(+COUNTIF(Nacsport!GI170:'Nacsport'!GQ170,"*")&gt;0,+COUNTIF(Nacsport!GI170:'Nacsport'!GQ170,"*"),""))</f>
        <v/>
      </c>
      <c r="AQ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R169" s="27"/>
    </row>
    <row r="170" spans="1:44" ht="15.75" hidden="1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21">
        <v>1</v>
      </c>
      <c r="E170" s="1" t="s">
        <v>1375</v>
      </c>
      <c r="F170" s="24">
        <f>CONVERT(LEFT(Nacsport!E171,2),"mn","hr")/24+CONVERT(MID(Nacsport!E171,4,2),"sec","hr")/24</f>
        <v>2.2326388888888889E-2</v>
      </c>
      <c r="G170" s="25">
        <v>8</v>
      </c>
      <c r="H170" s="25">
        <f t="shared" si="10"/>
        <v>1924</v>
      </c>
      <c r="I170" s="25">
        <f t="shared" si="11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100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FUORI GIOCO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1" t="str">
        <f>+IF(OR(K170="ATTACCO",K170="DIFESA"),+CONCATENATE(Nacsport!FM171,Nacsport!FN170,Nacsport!FO171,Nacsport!FP171,Nacsport!FQ171,Nacsport!FR171,Nacsport!FS171,),"")</f>
        <v/>
      </c>
      <c r="AK170" s="1" t="str">
        <f>+IF(OR(K170="ATAQUE",K170="DEFENSA"),+CONCATENATE(Nacsport!FT171,Nacsport!FU171,Nacsport!FV171,Nacsport!FW171,Nacsport!FX171,Nacsport!FY171,Nacsport!FZ171,),"")</f>
        <v/>
      </c>
      <c r="AL170" s="1" t="str">
        <f>+CONCATENATE(Nacsport!GA171,Nacsport!GB171,Nacsport!GC171,Nacsport!GD171,Nacsport!GE171,Nacsport!GF171,Nacsport!GG171,Nacsport!GH171,)</f>
        <v/>
      </c>
      <c r="AM170" s="1" t="str">
        <f>IF(K170="PUNTOS",LOOKUP(2,1/($K$3:K170="ATAQUE"),$AM$3:AM170),IF(+COUNTIF(Nacsport!GI171:'Nacsport'!GQ171,"*")&gt;0,+COUNTIF(Nacsport!GI171:'Nacsport'!GQ171,"*"),""))</f>
        <v/>
      </c>
      <c r="AN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O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P170" t="str">
        <f>IF(K170="QUIEBRE",LOOKUP(2,1/($K$3:K170="ATAQUE"),$AK$3:AK170),IF(+COUNTIF(Nacsport!GI171:'Nacsport'!GQ171,"*")&gt;0,+COUNTIF(Nacsport!GI171:'Nacsport'!GQ171,"*"),""))</f>
        <v/>
      </c>
      <c r="AQ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R170" s="27"/>
    </row>
    <row r="171" spans="1:44" ht="15.75" hidden="1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21">
        <v>1</v>
      </c>
      <c r="E171" s="1" t="s">
        <v>1375</v>
      </c>
      <c r="F171" s="24">
        <f>CONVERT(LEFT(Nacsport!E172,2),"mn","hr")/24+CONVERT(MID(Nacsport!E172,4,2),"sec","hr")/24</f>
        <v>2.2361111111111113E-2</v>
      </c>
      <c r="G171" s="2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25">
        <f t="shared" si="10"/>
        <v>1927</v>
      </c>
      <c r="I171" s="25">
        <f t="shared" si="11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100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NEUTRO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DOPPIO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1" t="str">
        <f>+IF(OR(K171="ATTACCO",K171="DIFESA"),+CONCATENATE(Nacsport!FM172,Nacsport!FN171,Nacsport!FO172,Nacsport!FP172,Nacsport!FQ172,Nacsport!FR172,Nacsport!FS172,),"")</f>
        <v/>
      </c>
      <c r="AK171" s="1" t="str">
        <f>+IF(OR(K171="ATAQUE",K171="DEFENSA"),+CONCATENATE(Nacsport!FT172,Nacsport!FU172,Nacsport!FV172,Nacsport!FW172,Nacsport!FX172,Nacsport!FY172,Nacsport!FZ172,),"")</f>
        <v/>
      </c>
      <c r="AL171" s="1" t="str">
        <f>+CONCATENATE(Nacsport!GA172,Nacsport!GB172,Nacsport!GC172,Nacsport!GD172,Nacsport!GE172,Nacsport!GF172,Nacsport!GG172,Nacsport!GH172,)</f>
        <v/>
      </c>
      <c r="AM171" s="1" t="str">
        <f>IF(K171="PUNTOS",LOOKUP(2,1/($K$3:K171="ATAQUE"),$AM$3:AM171),IF(+COUNTIF(Nacsport!GI172:'Nacsport'!GQ172,"*")&gt;0,+COUNTIF(Nacsport!GI172:'Nacsport'!GQ172,"*"),""))</f>
        <v/>
      </c>
      <c r="AN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O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P171" t="str">
        <f>IF(K171="QUIEBRE",LOOKUP(2,1/($K$3:K171="ATAQUE"),$AK$3:AK171),IF(+COUNTIF(Nacsport!GI172:'Nacsport'!GQ172,"*")&gt;0,+COUNTIF(Nacsport!GI172:'Nacsport'!GQ172,"*"),""))</f>
        <v/>
      </c>
      <c r="AQ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R171" s="27"/>
    </row>
    <row r="172" spans="1:44" ht="15.75" hidden="1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21">
        <v>1</v>
      </c>
      <c r="E172" s="1" t="s">
        <v>1375</v>
      </c>
      <c r="F172" s="24">
        <f>CONVERT(LEFT(Nacsport!E173,2),"mn","hr")/24+CONVERT(MID(Nacsport!E173,4,2),"sec","hr")/24</f>
        <v>2.238425925925926E-2</v>
      </c>
      <c r="G172" s="2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5">
        <f t="shared" si="10"/>
        <v>1929.0000000000002</v>
      </c>
      <c r="I172" s="25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00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LENTO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1" t="str">
        <f>+IF(OR(K172="ATTACCO",K172="DIFESA"),+CONCATENATE(Nacsport!FM173,Nacsport!FN172,Nacsport!FO173,Nacsport!FP173,Nacsport!FQ173,Nacsport!FR173,Nacsport!FS173,),"")</f>
        <v/>
      </c>
      <c r="AK172" s="1" t="str">
        <f>+IF(OR(K172="ATAQUE",K172="DEFENSA"),+CONCATENATE(Nacsport!FT173,Nacsport!FU173,Nacsport!FV173,Nacsport!FW173,Nacsport!FX173,Nacsport!FY173,Nacsport!FZ173,),"")</f>
        <v/>
      </c>
      <c r="AL172" s="1" t="str">
        <f>+CONCATENATE(Nacsport!GA173,Nacsport!GB173,Nacsport!GC173,Nacsport!GD173,Nacsport!GE173,Nacsport!GF173,Nacsport!GG173,Nacsport!GH173,)</f>
        <v/>
      </c>
      <c r="AM172" s="1" t="str">
        <f>IF(K172="PUNTOS",LOOKUP(2,1/($K$3:K172="ATAQUE"),$AM$3:AM172),IF(+COUNTIF(Nacsport!GI173:'Nacsport'!GQ173,"*")&gt;0,+COUNTIF(Nacsport!GI173:'Nacsport'!GQ173,"*"),""))</f>
        <v/>
      </c>
      <c r="AN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O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P172" t="str">
        <f>IF(K172="QUIEBRE",LOOKUP(2,1/($K$3:K172="ATAQUE"),$AK$3:AK172),IF(+COUNTIF(Nacsport!GI173:'Nacsport'!GQ173,"*")&gt;0,+COUNTIF(Nacsport!GI173:'Nacsport'!GQ173,"*"),""))</f>
        <v/>
      </c>
      <c r="AQ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R172" s="27"/>
    </row>
    <row r="173" spans="1:44" ht="15.75" hidden="1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21">
        <v>1</v>
      </c>
      <c r="E173" s="1" t="s">
        <v>1375</v>
      </c>
      <c r="F173" s="24">
        <f>CONVERT(LEFT(Nacsport!E174,2),"mn","hr")/24+CONVERT(MID(Nacsport!E174,4,2),"sec","hr")/24</f>
        <v>2.2476851851851852E-2</v>
      </c>
      <c r="G173" s="2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25">
        <f t="shared" si="10"/>
        <v>1937</v>
      </c>
      <c r="I173" s="25">
        <f t="shared" si="11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100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NEUTRO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DOPPIO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1" t="str">
        <f>+IF(OR(K173="ATTACCO",K173="DIFESA"),+CONCATENATE(Nacsport!FM174,Nacsport!FN173,Nacsport!FO174,Nacsport!FP174,Nacsport!FQ174,Nacsport!FR174,Nacsport!FS174,),"")</f>
        <v/>
      </c>
      <c r="AK173" s="1" t="str">
        <f>+IF(OR(K173="ATAQUE",K173="DEFENSA"),+CONCATENATE(Nacsport!FT174,Nacsport!FU174,Nacsport!FV174,Nacsport!FW174,Nacsport!FX174,Nacsport!FY174,Nacsport!FZ174,),"")</f>
        <v/>
      </c>
      <c r="AL173" s="1" t="str">
        <f>+CONCATENATE(Nacsport!GA174,Nacsport!GB174,Nacsport!GC174,Nacsport!GD174,Nacsport!GE174,Nacsport!GF174,Nacsport!GG174,Nacsport!GH174,)</f>
        <v/>
      </c>
      <c r="AM173" s="1" t="str">
        <f>IF(K173="PUNTOS",LOOKUP(2,1/($K$3:K173="ATAQUE"),$AM$3:AM173),IF(+COUNTIF(Nacsport!GI174:'Nacsport'!GQ174,"*")&gt;0,+COUNTIF(Nacsport!GI174:'Nacsport'!GQ174,"*"),""))</f>
        <v/>
      </c>
      <c r="AN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O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P173" t="str">
        <f>IF(K173="QUIEBRE",LOOKUP(2,1/($K$3:K173="ATAQUE"),$AK$3:AK173),IF(+COUNTIF(Nacsport!GI174:'Nacsport'!GQ174,"*")&gt;0,+COUNTIF(Nacsport!GI174:'Nacsport'!GQ174,"*"),""))</f>
        <v/>
      </c>
      <c r="AQ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R173" s="27"/>
    </row>
    <row r="174" spans="1:44" ht="15.75" hidden="1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21">
        <v>1</v>
      </c>
      <c r="E174" s="1" t="s">
        <v>1375</v>
      </c>
      <c r="F174" s="24">
        <f>CONVERT(LEFT(Nacsport!E175,2),"mn","hr")/24+CONVERT(MID(Nacsport!E175,4,2),"sec","hr")/24</f>
        <v>2.2499999999999999E-2</v>
      </c>
      <c r="G174" s="2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5">
        <f t="shared" si="10"/>
        <v>1939</v>
      </c>
      <c r="I174" s="25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00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LENTO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1" t="str">
        <f>+IF(OR(K174="ATTACCO",K174="DIFESA"),+CONCATENATE(Nacsport!FM175,Nacsport!FN174,Nacsport!FO175,Nacsport!FP175,Nacsport!FQ175,Nacsport!FR175,Nacsport!FS175,),"")</f>
        <v/>
      </c>
      <c r="AK174" s="1" t="str">
        <f>+IF(OR(K174="ATAQUE",K174="DEFENSA"),+CONCATENATE(Nacsport!FT175,Nacsport!FU175,Nacsport!FV175,Nacsport!FW175,Nacsport!FX175,Nacsport!FY175,Nacsport!FZ175,),"")</f>
        <v/>
      </c>
      <c r="AL174" s="1" t="str">
        <f>+CONCATENATE(Nacsport!GA175,Nacsport!GB175,Nacsport!GC175,Nacsport!GD175,Nacsport!GE175,Nacsport!GF175,Nacsport!GG175,Nacsport!GH175,)</f>
        <v/>
      </c>
      <c r="AM174" s="1" t="str">
        <f>IF(K174="PUNTOS",LOOKUP(2,1/($K$3:K174="ATAQUE"),$AM$3:AM174),IF(+COUNTIF(Nacsport!GI175:'Nacsport'!GQ175,"*")&gt;0,+COUNTIF(Nacsport!GI175:'Nacsport'!GQ175,"*"),""))</f>
        <v/>
      </c>
      <c r="AN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O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P174" t="str">
        <f>IF(K174="QUIEBRE",LOOKUP(2,1/($K$3:K174="ATAQUE"),$AK$3:AK174),IF(+COUNTIF(Nacsport!GI175:'Nacsport'!GQ175,"*")&gt;0,+COUNTIF(Nacsport!GI175:'Nacsport'!GQ175,"*"),""))</f>
        <v/>
      </c>
      <c r="AQ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R174" s="27"/>
    </row>
    <row r="175" spans="1:44" ht="15.75" hidden="1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21">
        <v>1</v>
      </c>
      <c r="E175" s="1" t="s">
        <v>1375</v>
      </c>
      <c r="F175" s="24">
        <f>CONVERT(LEFT(Nacsport!E176,2),"mn","hr")/24+CONVERT(MID(Nacsport!E176,4,2),"sec","hr")/24</f>
        <v>2.2569444444444444E-2</v>
      </c>
      <c r="G175" s="2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25">
        <f t="shared" si="10"/>
        <v>1945</v>
      </c>
      <c r="I175" s="25">
        <f t="shared" si="11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100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NEGATIVO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1" t="str">
        <f>+IF(OR(K175="ATTACCO",K175="DIFESA"),+CONCATENATE(Nacsport!FM176,Nacsport!FN175,Nacsport!FO176,Nacsport!FP176,Nacsport!FQ176,Nacsport!FR176,Nacsport!FS176,),"")</f>
        <v/>
      </c>
      <c r="AK175" s="1" t="str">
        <f>+IF(OR(K175="ATAQUE",K175="DEFENSA"),+CONCATENATE(Nacsport!FT176,Nacsport!FU176,Nacsport!FV176,Nacsport!FW176,Nacsport!FX176,Nacsport!FY176,Nacsport!FZ176,),"")</f>
        <v/>
      </c>
      <c r="AL175" s="1" t="str">
        <f>+CONCATENATE(Nacsport!GA176,Nacsport!GB176,Nacsport!GC176,Nacsport!GD176,Nacsport!GE176,Nacsport!GF176,Nacsport!GG176,Nacsport!GH176,)</f>
        <v/>
      </c>
      <c r="AM175" s="1" t="str">
        <f>IF(K175="PUNTOS",LOOKUP(2,1/($K$3:K175="ATAQUE"),$AM$3:AM175),IF(+COUNTIF(Nacsport!GI176:'Nacsport'!GQ176,"*")&gt;0,+COUNTIF(Nacsport!GI176:'Nacsport'!GQ176,"*"),""))</f>
        <v/>
      </c>
      <c r="AN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O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P175" t="str">
        <f>IF(K175="QUIEBRE",LOOKUP(2,1/($K$3:K175="ATAQUE"),$AK$3:AK175),IF(+COUNTIF(Nacsport!GI176:'Nacsport'!GQ176,"*")&gt;0,+COUNTIF(Nacsport!GI176:'Nacsport'!GQ176,"*"),""))</f>
        <v/>
      </c>
      <c r="AQ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R175" s="27"/>
    </row>
    <row r="176" spans="1:44" ht="15.75" hidden="1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21">
        <v>1</v>
      </c>
      <c r="E176" s="1" t="s">
        <v>1375</v>
      </c>
      <c r="F176" s="24">
        <f>CONVERT(LEFT(Nacsport!E177,2),"mn","hr")/24+CONVERT(MID(Nacsport!E177,4,2),"sec","hr")/24</f>
        <v>2.2592592592592595E-2</v>
      </c>
      <c r="G176" s="2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5">
        <f t="shared" si="10"/>
        <v>1947.0000000000002</v>
      </c>
      <c r="I176" s="25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00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VELOCE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1" t="str">
        <f>+IF(OR(K176="ATTACCO",K176="DIFESA"),+CONCATENATE(Nacsport!FM177,Nacsport!FN176,Nacsport!FO177,Nacsport!FP177,Nacsport!FQ177,Nacsport!FR177,Nacsport!FS177,),"")</f>
        <v/>
      </c>
      <c r="AK176" s="1" t="str">
        <f>+IF(OR(K176="ATAQUE",K176="DEFENSA"),+CONCATENATE(Nacsport!FT177,Nacsport!FU177,Nacsport!FV177,Nacsport!FW177,Nacsport!FX177,Nacsport!FY177,Nacsport!FZ177,),"")</f>
        <v/>
      </c>
      <c r="AL176" s="1" t="str">
        <f>+CONCATENATE(Nacsport!GA177,Nacsport!GB177,Nacsport!GC177,Nacsport!GD177,Nacsport!GE177,Nacsport!GF177,Nacsport!GG177,Nacsport!GH177,)</f>
        <v/>
      </c>
      <c r="AM176" s="1" t="str">
        <f>IF(K176="PUNTOS",LOOKUP(2,1/($K$3:K176="ATAQUE"),$AM$3:AM176),IF(+COUNTIF(Nacsport!GI177:'Nacsport'!GQ177,"*")&gt;0,+COUNTIF(Nacsport!GI177:'Nacsport'!GQ177,"*"),""))</f>
        <v/>
      </c>
      <c r="AN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O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P176" t="str">
        <f>IF(K176="QUIEBRE",LOOKUP(2,1/($K$3:K176="ATAQUE"),$AK$3:AK176),IF(+COUNTIF(Nacsport!GI177:'Nacsport'!GQ177,"*")&gt;0,+COUNTIF(Nacsport!GI177:'Nacsport'!GQ177,"*"),""))</f>
        <v/>
      </c>
      <c r="AQ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R176" s="27"/>
    </row>
    <row r="177" spans="1:44" ht="15.75" hidden="1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21">
        <v>1</v>
      </c>
      <c r="E177" s="1" t="s">
        <v>1375</v>
      </c>
      <c r="F177" s="24">
        <f>CONVERT(LEFT(Nacsport!E178,2),"mn","hr")/24+CONVERT(MID(Nacsport!E178,4,2),"sec","hr")/24</f>
        <v>2.2673611111111113E-2</v>
      </c>
      <c r="G177" s="2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25">
        <f t="shared" si="10"/>
        <v>1954.0000000000005</v>
      </c>
      <c r="I177" s="25">
        <f t="shared" si="11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100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NEGATIVO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1" t="str">
        <f>+IF(OR(K177="ATTACCO",K177="DIFESA"),+CONCATENATE(Nacsport!FM178,Nacsport!FN177,Nacsport!FO178,Nacsport!FP178,Nacsport!FQ178,Nacsport!FR178,Nacsport!FS178,),"")</f>
        <v/>
      </c>
      <c r="AK177" s="1" t="str">
        <f>+IF(OR(K177="ATAQUE",K177="DEFENSA"),+CONCATENATE(Nacsport!FT178,Nacsport!FU178,Nacsport!FV178,Nacsport!FW178,Nacsport!FX178,Nacsport!FY178,Nacsport!FZ178,),"")</f>
        <v/>
      </c>
      <c r="AL177" s="1" t="str">
        <f>+CONCATENATE(Nacsport!GA178,Nacsport!GB178,Nacsport!GC178,Nacsport!GD178,Nacsport!GE178,Nacsport!GF178,Nacsport!GG178,Nacsport!GH178,)</f>
        <v/>
      </c>
      <c r="AM177" s="1" t="str">
        <f>IF(K177="PUNTOS",LOOKUP(2,1/($K$3:K177="ATAQUE"),$AM$3:AM177),IF(+COUNTIF(Nacsport!GI178:'Nacsport'!GQ178,"*")&gt;0,+COUNTIF(Nacsport!GI178:'Nacsport'!GQ178,"*"),""))</f>
        <v/>
      </c>
      <c r="AN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O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P177" t="str">
        <f>IF(K177="QUIEBRE",LOOKUP(2,1/($K$3:K177="ATAQUE"),$AK$3:AK177),IF(+COUNTIF(Nacsport!GI178:'Nacsport'!GQ178,"*")&gt;0,+COUNTIF(Nacsport!GI178:'Nacsport'!GQ178,"*"),""))</f>
        <v/>
      </c>
      <c r="AQ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R177" s="27"/>
    </row>
    <row r="178" spans="1:44" ht="15.75" hidden="1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21">
        <v>1</v>
      </c>
      <c r="E178" s="1" t="s">
        <v>1375</v>
      </c>
      <c r="F178" s="24">
        <f>CONVERT(LEFT(Nacsport!E179,2),"mn","hr")/24+CONVERT(MID(Nacsport!E179,4,2),"sec","hr")/24</f>
        <v>2.2673611111111113E-2</v>
      </c>
      <c r="G178" s="2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5">
        <f t="shared" si="10"/>
        <v>1954.0000000000005</v>
      </c>
      <c r="I178" s="25">
        <f t="shared" si="11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00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1" t="str">
        <f>+IF(OR(K178="ATTACCO",K178="DIFESA"),+CONCATENATE(Nacsport!FM179,Nacsport!FN178,Nacsport!FO179,Nacsport!FP179,Nacsport!FQ179,Nacsport!FR179,Nacsport!FS179,),"")</f>
        <v/>
      </c>
      <c r="AK178" s="1" t="str">
        <f>+IF(OR(K178="ATAQUE",K178="DEFENSA"),+CONCATENATE(Nacsport!FT179,Nacsport!FU179,Nacsport!FV179,Nacsport!FW179,Nacsport!FX179,Nacsport!FY179,Nacsport!FZ179,),"")</f>
        <v/>
      </c>
      <c r="AL178" s="1" t="str">
        <f>+CONCATENATE(Nacsport!GA179,Nacsport!GB179,Nacsport!GC179,Nacsport!GD179,Nacsport!GE179,Nacsport!GF179,Nacsport!GG179,Nacsport!GH179,)</f>
        <v/>
      </c>
      <c r="AM178" s="1" t="str">
        <f>IF(K178="PUNTOS",LOOKUP(2,1/($K$3:K178="ATAQUE"),$AM$3:AM178),IF(+COUNTIF(Nacsport!GI179:'Nacsport'!GQ179,"*")&gt;0,+COUNTIF(Nacsport!GI179:'Nacsport'!GQ179,"*"),""))</f>
        <v/>
      </c>
      <c r="AN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O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P178" t="str">
        <f>IF(K178="QUIEBRE",LOOKUP(2,1/($K$3:K178="ATAQUE"),$AK$3:AK178),IF(+COUNTIF(Nacsport!GI179:'Nacsport'!GQ179,"*")&gt;0,+COUNTIF(Nacsport!GI179:'Nacsport'!GQ179,"*"),""))</f>
        <v/>
      </c>
      <c r="AQ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R178" s="27"/>
    </row>
    <row r="179" spans="1:44" ht="15.75" hidden="1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21">
        <v>1</v>
      </c>
      <c r="E179" s="1" t="s">
        <v>1375</v>
      </c>
      <c r="F179" s="24">
        <f>CONVERT(LEFT(Nacsport!E180,2),"mn","hr")/24+CONVERT(MID(Nacsport!E180,4,2),"sec","hr")/24</f>
        <v>2.3321759259259261E-2</v>
      </c>
      <c r="G179" s="25">
        <f>CONVERT((CONVERT(LEFT(Nacsport!F180,2),"mn","hr")/24+CONVERT(MID(Nacsport!F180,4,2),"sec","hr")/24)-(CONVERT(LEFT(Nacsport!E180,2),"mn","hr")/24+CONVERT(MID(Nacsport!E180,4,2),"sec","hr")/24),"hr","sec")*24</f>
        <v>0</v>
      </c>
      <c r="H179" s="25">
        <f t="shared" si="10"/>
        <v>2010.0000000000002</v>
      </c>
      <c r="I179" s="25">
        <f t="shared" si="11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00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 CALCIO</v>
      </c>
      <c r="AH179" s="1">
        <f t="shared" si="5"/>
        <v>3</v>
      </c>
      <c r="AI179" s="1" t="str">
        <f>+CONCATENATE(Nacsport!FK180,Nacsport!FL180)</f>
        <v/>
      </c>
      <c r="AJ179" s="1" t="str">
        <f>+IF(OR(K179="ATTACCO",K179="DIFESA"),+CONCATENATE(Nacsport!FM180,Nacsport!FN179,Nacsport!FO180,Nacsport!FP180,Nacsport!FQ180,Nacsport!FR180,Nacsport!FS180,),"")</f>
        <v/>
      </c>
      <c r="AK179" s="1" t="str">
        <f>+IF(OR(K179="ATAQUE",K179="DEFENSA"),+CONCATENATE(Nacsport!FT180,Nacsport!FU180,Nacsport!FV180,Nacsport!FW180,Nacsport!FX180,Nacsport!FY180,Nacsport!FZ180,),"")</f>
        <v/>
      </c>
      <c r="AL179" s="1" t="str">
        <f>+CONCATENATE(Nacsport!GA180,Nacsport!GB180,Nacsport!GC180,Nacsport!GD180,Nacsport!GE180,Nacsport!GF180,Nacsport!GG180,Nacsport!GH180,)</f>
        <v/>
      </c>
      <c r="AM179" s="1" t="str">
        <f>IF(K179="PUNTOS",LOOKUP(2,1/($K$3:K179="ATAQUE"),$AM$3:AM179),IF(+COUNTIF(Nacsport!GI180:'Nacsport'!GQ180,"*")&gt;0,+COUNTIF(Nacsport!GI180:'Nacsport'!GQ180,"*"),""))</f>
        <v/>
      </c>
      <c r="AN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O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P179" t="str">
        <f>IF(K179="QUIEBRE",LOOKUP(2,1/($K$3:K179="ATAQUE"),$AK$3:AK179),IF(+COUNTIF(Nacsport!GI180:'Nacsport'!GQ180,"*")&gt;0,+COUNTIF(Nacsport!GI180:'Nacsport'!GQ180,"*"),""))</f>
        <v/>
      </c>
      <c r="AQ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R179" s="27"/>
    </row>
    <row r="180" spans="1:44" ht="15.75" hidden="1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21">
        <v>1</v>
      </c>
      <c r="E180" s="1" t="s">
        <v>1375</v>
      </c>
      <c r="F180" s="24">
        <f>CONVERT(LEFT(Nacsport!E181,2),"mn","hr")/24+CONVERT(MID(Nacsport!E181,4,2),"sec","hr")/24</f>
        <v>2.3888888888888887E-2</v>
      </c>
      <c r="G180" s="2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5">
        <f t="shared" si="10"/>
        <v>2058.9999999999995</v>
      </c>
      <c r="I180" s="25">
        <f t="shared" si="11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100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1" t="str">
        <f>+IF(OR(K180="ATTACCO",K180="DIFESA"),+CONCATENATE(Nacsport!FM181,Nacsport!FN180,Nacsport!FO181,Nacsport!FP181,Nacsport!FQ181,Nacsport!FR181,Nacsport!FS181,),"")</f>
        <v/>
      </c>
      <c r="AK180" s="1" t="str">
        <f>+IF(OR(K180="ATAQUE",K180="DEFENSA"),+CONCATENATE(Nacsport!FT181,Nacsport!FU181,Nacsport!FV181,Nacsport!FW181,Nacsport!FX181,Nacsport!FY181,Nacsport!FZ181,),"")</f>
        <v/>
      </c>
      <c r="AL180" s="1" t="str">
        <f>+CONCATENATE(Nacsport!GA181,Nacsport!GB181,Nacsport!GC181,Nacsport!GD181,Nacsport!GE181,Nacsport!GF181,Nacsport!GG181,Nacsport!GH181,)</f>
        <v/>
      </c>
      <c r="AM180" s="1" t="str">
        <f>IF(K180="PUNTOS",LOOKUP(2,1/($K$3:K180="ATAQUE"),$AM$3:AM180),IF(+COUNTIF(Nacsport!GI181:'Nacsport'!GQ181,"*")&gt;0,+COUNTIF(Nacsport!GI181:'Nacsport'!GQ181,"*"),""))</f>
        <v/>
      </c>
      <c r="AN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O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P180" t="str">
        <f>IF(K180="QUIEBRE",LOOKUP(2,1/($K$3:K180="ATAQUE"),$AK$3:AK180),IF(+COUNTIF(Nacsport!GI181:'Nacsport'!GQ181,"*")&gt;0,+COUNTIF(Nacsport!GI181:'Nacsport'!GQ181,"*"),""))</f>
        <v/>
      </c>
      <c r="AQ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R180" s="27"/>
    </row>
    <row r="181" spans="1:44" ht="15.75" hidden="1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21">
        <v>1</v>
      </c>
      <c r="E181" s="1" t="s">
        <v>1375</v>
      </c>
      <c r="F181" s="24">
        <f>CONVERT(LEFT(Nacsport!E182,2),"mn","hr")/24+CONVERT(MID(Nacsport!E182,4,2),"sec","hr")/24</f>
        <v>2.3900462962962964E-2</v>
      </c>
      <c r="G181" s="2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5">
        <f t="shared" si="10"/>
        <v>2060</v>
      </c>
      <c r="I181" s="25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100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1" t="str">
        <f>+IF(OR(K181="ATTACCO",K181="DIFESA"),+CONCATENATE(Nacsport!FM182,Nacsport!FN181,Nacsport!FO182,Nacsport!FP182,Nacsport!FQ182,Nacsport!FR182,Nacsport!FS182,),"")</f>
        <v/>
      </c>
      <c r="AK181" s="1" t="str">
        <f>+IF(OR(K181="ATAQUE",K181="DEFENSA"),+CONCATENATE(Nacsport!FT182,Nacsport!FU182,Nacsport!FV182,Nacsport!FW182,Nacsport!FX182,Nacsport!FY182,Nacsport!FZ182,),"")</f>
        <v/>
      </c>
      <c r="AL181" s="1" t="str">
        <f>+CONCATENATE(Nacsport!GA182,Nacsport!GB182,Nacsport!GC182,Nacsport!GD182,Nacsport!GE182,Nacsport!GF182,Nacsport!GG182,Nacsport!GH182,)</f>
        <v/>
      </c>
      <c r="AM181" s="1" t="str">
        <f>IF(K181="PUNTOS",LOOKUP(2,1/($K$3:K181="ATAQUE"),$AM$3:AM181),IF(+COUNTIF(Nacsport!GI182:'Nacsport'!GQ182,"*")&gt;0,+COUNTIF(Nacsport!GI182:'Nacsport'!GQ182,"*"),""))</f>
        <v/>
      </c>
      <c r="AN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O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P181" t="str">
        <f>IF(K181="QUIEBRE",LOOKUP(2,1/($K$3:K181="ATAQUE"),$AK$3:AK181),IF(+COUNTIF(Nacsport!GI182:'Nacsport'!GQ182,"*")&gt;0,+COUNTIF(Nacsport!GI182:'Nacsport'!GQ182,"*"),""))</f>
        <v/>
      </c>
      <c r="AQ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R181" s="27"/>
    </row>
    <row r="182" spans="1:44" ht="15.75" hidden="1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21">
        <v>1</v>
      </c>
      <c r="E182" s="1" t="s">
        <v>1375</v>
      </c>
      <c r="F182" s="24">
        <f>CONVERT(LEFT(Nacsport!E183,2),"mn","hr")/24+CONVERT(MID(Nacsport!E183,4,2),"sec","hr")/24</f>
        <v>2.4293981481481482E-2</v>
      </c>
      <c r="G182" s="2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5">
        <f t="shared" si="10"/>
        <v>2094</v>
      </c>
      <c r="I182" s="25">
        <f t="shared" si="11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00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1" t="str">
        <f>+IF(OR(K182="ATTACCO",K182="DIFESA"),+CONCATENATE(Nacsport!FM183,Nacsport!FN182,Nacsport!FO183,Nacsport!FP183,Nacsport!FQ183,Nacsport!FR183,Nacsport!FS183,),"")</f>
        <v/>
      </c>
      <c r="AK182" s="1" t="str">
        <f>+IF(OR(K182="ATAQUE",K182="DEFENSA"),+CONCATENATE(Nacsport!FT183,Nacsport!FU183,Nacsport!FV183,Nacsport!FW183,Nacsport!FX183,Nacsport!FY183,Nacsport!FZ183,),"")</f>
        <v/>
      </c>
      <c r="AL182" s="1" t="str">
        <f>+CONCATENATE(Nacsport!GA183,Nacsport!GB183,Nacsport!GC183,Nacsport!GD183,Nacsport!GE183,Nacsport!GF183,Nacsport!GG183,Nacsport!GH183,)</f>
        <v/>
      </c>
      <c r="AM182" s="1" t="str">
        <f>IF(K182="PUNTOS",LOOKUP(2,1/($K$3:K182="ATAQUE"),$AM$3:AM182),IF(+COUNTIF(Nacsport!GI183:'Nacsport'!GQ183,"*")&gt;0,+COUNTIF(Nacsport!GI183:'Nacsport'!GQ183,"*"),""))</f>
        <v/>
      </c>
      <c r="AN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O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P182" t="str">
        <f>IF(K182="QUIEBRE",LOOKUP(2,1/($K$3:K182="ATAQUE"),$AK$3:AK182),IF(+COUNTIF(Nacsport!GI183:'Nacsport'!GQ183,"*")&gt;0,+COUNTIF(Nacsport!GI183:'Nacsport'!GQ183,"*"),""))</f>
        <v/>
      </c>
      <c r="AQ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R182" s="27"/>
    </row>
    <row r="183" spans="1:44" ht="15.75" hidden="1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21">
        <v>1</v>
      </c>
      <c r="E183" s="1" t="s">
        <v>1375</v>
      </c>
      <c r="F183" s="24">
        <f>CONVERT(LEFT(Nacsport!E184,2),"mn","hr")/24+CONVERT(MID(Nacsport!E184,4,2),"sec","hr")/24</f>
        <v>2.4386574074074074E-2</v>
      </c>
      <c r="G183" s="2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5">
        <f t="shared" si="10"/>
        <v>2102</v>
      </c>
      <c r="I183" s="25">
        <f t="shared" si="11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00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PULITA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1" t="str">
        <f>+IF(OR(K183="ATTACCO",K183="DIFESA"),+CONCATENATE(Nacsport!FM184,Nacsport!FN183,Nacsport!FO184,Nacsport!FP184,Nacsport!FQ184,Nacsport!FR184,Nacsport!FS184,),"")</f>
        <v/>
      </c>
      <c r="AK183" s="1" t="str">
        <f>+IF(OR(K183="ATAQUE",K183="DEFENSA"),+CONCATENATE(Nacsport!FT184,Nacsport!FU184,Nacsport!FV184,Nacsport!FW184,Nacsport!FX184,Nacsport!FY184,Nacsport!FZ184,),"")</f>
        <v/>
      </c>
      <c r="AL183" s="1" t="str">
        <f>+CONCATENATE(Nacsport!GA184,Nacsport!GB184,Nacsport!GC184,Nacsport!GD184,Nacsport!GE184,Nacsport!GF184,Nacsport!GG184,Nacsport!GH184,)</f>
        <v/>
      </c>
      <c r="AM183" s="1" t="str">
        <f>IF(K183="PUNTOS",LOOKUP(2,1/($K$3:K183="ATAQUE"),$AM$3:AM183),IF(+COUNTIF(Nacsport!GI184:'Nacsport'!GQ184,"*")&gt;0,+COUNTIF(Nacsport!GI184:'Nacsport'!GQ184,"*"),""))</f>
        <v/>
      </c>
      <c r="AN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O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P183" t="str">
        <f>IF(K183="QUIEBRE",LOOKUP(2,1/($K$3:K183="ATAQUE"),$AK$3:AK183),IF(+COUNTIF(Nacsport!GI184:'Nacsport'!GQ184,"*")&gt;0,+COUNTIF(Nacsport!GI184:'Nacsport'!GQ184,"*"),""))</f>
        <v/>
      </c>
      <c r="AQ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R183" s="27"/>
    </row>
    <row r="184" spans="1:44" ht="15.75" hidden="1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21">
        <v>1</v>
      </c>
      <c r="E184" s="1" t="s">
        <v>1375</v>
      </c>
      <c r="F184" s="24">
        <f>CONVERT(LEFT(Nacsport!E185,2),"mn","hr")/24+CONVERT(MID(Nacsport!E185,4,2),"sec","hr")/24</f>
        <v>2.4444444444444446E-2</v>
      </c>
      <c r="G184" s="2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25">
        <f t="shared" si="10"/>
        <v>2107</v>
      </c>
      <c r="I184" s="25">
        <f t="shared" si="11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100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NEUTRO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1" t="str">
        <f>+IF(OR(K184="ATTACCO",K184="DIFESA"),+CONCATENATE(Nacsport!FM185,Nacsport!FN184,Nacsport!FO185,Nacsport!FP185,Nacsport!FQ185,Nacsport!FR185,Nacsport!FS185,),"")</f>
        <v/>
      </c>
      <c r="AK184" s="1" t="str">
        <f>+IF(OR(K184="ATAQUE",K184="DEFENSA"),+CONCATENATE(Nacsport!FT185,Nacsport!FU185,Nacsport!FV185,Nacsport!FW185,Nacsport!FX185,Nacsport!FY185,Nacsport!FZ185,),"")</f>
        <v/>
      </c>
      <c r="AL184" s="1" t="str">
        <f>+CONCATENATE(Nacsport!GA185,Nacsport!GB185,Nacsport!GC185,Nacsport!GD185,Nacsport!GE185,Nacsport!GF185,Nacsport!GG185,Nacsport!GH185,)</f>
        <v/>
      </c>
      <c r="AM184" s="1" t="str">
        <f>IF(K184="PUNTOS",LOOKUP(2,1/($K$3:K184="ATAQUE"),$AM$3:AM184),IF(+COUNTIF(Nacsport!GI185:'Nacsport'!GQ185,"*")&gt;0,+COUNTIF(Nacsport!GI185:'Nacsport'!GQ185,"*"),""))</f>
        <v/>
      </c>
      <c r="AN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O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P184" t="str">
        <f>IF(K184="QUIEBRE",LOOKUP(2,1/($K$3:K184="ATAQUE"),$AK$3:AK184),IF(+COUNTIF(Nacsport!GI185:'Nacsport'!GQ185,"*")&gt;0,+COUNTIF(Nacsport!GI185:'Nacsport'!GQ185,"*"),""))</f>
        <v/>
      </c>
      <c r="AQ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R184" s="27"/>
    </row>
    <row r="185" spans="1:44" ht="15.75" hidden="1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21">
        <v>1</v>
      </c>
      <c r="E185" s="1" t="s">
        <v>1375</v>
      </c>
      <c r="F185" s="24">
        <f>CONVERT(LEFT(Nacsport!E186,2),"mn","hr")/24+CONVERT(MID(Nacsport!E186,4,2),"sec","hr")/24</f>
        <v>2.4479166666666666E-2</v>
      </c>
      <c r="G185" s="2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5">
        <f t="shared" si="10"/>
        <v>2110</v>
      </c>
      <c r="I185" s="25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00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LENTO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1" t="str">
        <f>+IF(OR(K185="ATTACCO",K185="DIFESA"),+CONCATENATE(Nacsport!FM186,Nacsport!FN185,Nacsport!FO186,Nacsport!FP186,Nacsport!FQ186,Nacsport!FR186,Nacsport!FS186,),"")</f>
        <v/>
      </c>
      <c r="AK185" s="1" t="str">
        <f>+IF(OR(K185="ATAQUE",K185="DEFENSA"),+CONCATENATE(Nacsport!FT186,Nacsport!FU186,Nacsport!FV186,Nacsport!FW186,Nacsport!FX186,Nacsport!FY186,Nacsport!FZ186,),"")</f>
        <v/>
      </c>
      <c r="AL185" s="1" t="str">
        <f>+CONCATENATE(Nacsport!GA186,Nacsport!GB186,Nacsport!GC186,Nacsport!GD186,Nacsport!GE186,Nacsport!GF186,Nacsport!GG186,Nacsport!GH186,)</f>
        <v/>
      </c>
      <c r="AM185" s="1" t="str">
        <f>IF(K185="PUNTOS",LOOKUP(2,1/($K$3:K185="ATAQUE"),$AM$3:AM185),IF(+COUNTIF(Nacsport!GI186:'Nacsport'!GQ186,"*")&gt;0,+COUNTIF(Nacsport!GI186:'Nacsport'!GQ186,"*"),""))</f>
        <v/>
      </c>
      <c r="AN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O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P185" t="str">
        <f>IF(K185="QUIEBRE",LOOKUP(2,1/($K$3:K185="ATAQUE"),$AK$3:AK185),IF(+COUNTIF(Nacsport!GI186:'Nacsport'!GQ186,"*")&gt;0,+COUNTIF(Nacsport!GI186:'Nacsport'!GQ186,"*"),""))</f>
        <v/>
      </c>
      <c r="AQ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R185" s="27"/>
    </row>
    <row r="186" spans="1:44" ht="15.75" hidden="1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21">
        <v>1</v>
      </c>
      <c r="E186" s="1" t="s">
        <v>1375</v>
      </c>
      <c r="F186" s="24">
        <f>CONVERT(LEFT(Nacsport!E187,2),"mn","hr")/24+CONVERT(MID(Nacsport!E187,4,2),"sec","hr")/24</f>
        <v>2.4537037037037038E-2</v>
      </c>
      <c r="G186" s="2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25">
        <f t="shared" si="10"/>
        <v>2115</v>
      </c>
      <c r="I186" s="25">
        <f t="shared" si="11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100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POSITIVO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1" t="str">
        <f>+IF(OR(K186="ATTACCO",K186="DIFESA"),+CONCATENATE(Nacsport!FM187,Nacsport!FN186,Nacsport!FO187,Nacsport!FP187,Nacsport!FQ187,Nacsport!FR187,Nacsport!FS187,),"")</f>
        <v/>
      </c>
      <c r="AK186" s="1" t="str">
        <f>+IF(OR(K186="ATAQUE",K186="DEFENSA"),+CONCATENATE(Nacsport!FT187,Nacsport!FU187,Nacsport!FV187,Nacsport!FW187,Nacsport!FX187,Nacsport!FY187,Nacsport!FZ187,),"")</f>
        <v/>
      </c>
      <c r="AL186" s="1" t="str">
        <f>+CONCATENATE(Nacsport!GA187,Nacsport!GB187,Nacsport!GC187,Nacsport!GD187,Nacsport!GE187,Nacsport!GF187,Nacsport!GG187,Nacsport!GH187,)</f>
        <v/>
      </c>
      <c r="AM186" s="1" t="str">
        <f>IF(K186="PUNTOS",LOOKUP(2,1/($K$3:K186="ATAQUE"),$AM$3:AM186),IF(+COUNTIF(Nacsport!GI187:'Nacsport'!GQ187,"*")&gt;0,+COUNTIF(Nacsport!GI187:'Nacsport'!GQ187,"*"),""))</f>
        <v/>
      </c>
      <c r="AN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O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P186" t="str">
        <f>IF(K186="QUIEBRE",LOOKUP(2,1/($K$3:K186="ATAQUE"),$AK$3:AK186),IF(+COUNTIF(Nacsport!GI187:'Nacsport'!GQ187,"*")&gt;0,+COUNTIF(Nacsport!GI187:'Nacsport'!GQ187,"*"),""))</f>
        <v/>
      </c>
      <c r="AQ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R186" s="27"/>
    </row>
    <row r="187" spans="1:44" ht="15.75" hidden="1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21">
        <v>1</v>
      </c>
      <c r="E187" s="1" t="s">
        <v>1375</v>
      </c>
      <c r="F187" s="24">
        <f>CONVERT(LEFT(Nacsport!E188,2),"mn","hr")/24+CONVERT(MID(Nacsport!E188,4,2),"sec","hr")/24</f>
        <v>2.4583333333333332E-2</v>
      </c>
      <c r="G187" s="2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25">
        <f t="shared" si="10"/>
        <v>2119</v>
      </c>
      <c r="I187" s="25">
        <f t="shared" si="11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100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NEGATIVO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1" t="str">
        <f>+IF(OR(K187="ATTACCO",K187="DIFESA"),+CONCATENATE(Nacsport!FM188,Nacsport!FN187,Nacsport!FO188,Nacsport!FP188,Nacsport!FQ188,Nacsport!FR188,Nacsport!FS188,),"")</f>
        <v/>
      </c>
      <c r="AK187" s="1" t="str">
        <f>+IF(OR(K187="ATAQUE",K187="DEFENSA"),+CONCATENATE(Nacsport!FT188,Nacsport!FU188,Nacsport!FV188,Nacsport!FW188,Nacsport!FX188,Nacsport!FY188,Nacsport!FZ188,),"")</f>
        <v/>
      </c>
      <c r="AL187" s="1" t="str">
        <f>+CONCATENATE(Nacsport!GA188,Nacsport!GB188,Nacsport!GC188,Nacsport!GD188,Nacsport!GE188,Nacsport!GF188,Nacsport!GG188,Nacsport!GH188,)</f>
        <v/>
      </c>
      <c r="AM187" s="1" t="str">
        <f>IF(K187="PUNTOS",LOOKUP(2,1/($K$3:K187="ATAQUE"),$AM$3:AM187),IF(+COUNTIF(Nacsport!GI188:'Nacsport'!GQ188,"*")&gt;0,+COUNTIF(Nacsport!GI188:'Nacsport'!GQ188,"*"),""))</f>
        <v/>
      </c>
      <c r="AN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O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P187" t="str">
        <f>IF(K187="QUIEBRE",LOOKUP(2,1/($K$3:K187="ATAQUE"),$AK$3:AK187),IF(+COUNTIF(Nacsport!GI188:'Nacsport'!GQ188,"*")&gt;0,+COUNTIF(Nacsport!GI188:'Nacsport'!GQ188,"*"),""))</f>
        <v/>
      </c>
      <c r="AQ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R187" s="27"/>
    </row>
    <row r="188" spans="1:44" ht="15.75" hidden="1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21">
        <v>1</v>
      </c>
      <c r="E188" s="1" t="s">
        <v>1375</v>
      </c>
      <c r="F188" s="24">
        <f>CONVERT(LEFT(Nacsport!E189,2),"mn","hr")/24+CONVERT(MID(Nacsport!E189,4,2),"sec","hr")/24</f>
        <v>2.4641203703703703E-2</v>
      </c>
      <c r="G188" s="2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25">
        <f t="shared" si="10"/>
        <v>2124</v>
      </c>
      <c r="I188" s="25">
        <f t="shared" si="11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100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NEGATIVO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1" t="str">
        <f>+IF(OR(K188="ATTACCO",K188="DIFESA"),+CONCATENATE(Nacsport!FM189,Nacsport!FN188,Nacsport!FO189,Nacsport!FP189,Nacsport!FQ189,Nacsport!FR189,Nacsport!FS189,),"")</f>
        <v/>
      </c>
      <c r="AK188" s="1" t="str">
        <f>+IF(OR(K188="ATAQUE",K188="DEFENSA"),+CONCATENATE(Nacsport!FT189,Nacsport!FU189,Nacsport!FV189,Nacsport!FW189,Nacsport!FX189,Nacsport!FY189,Nacsport!FZ189,),"")</f>
        <v/>
      </c>
      <c r="AL188" s="1" t="str">
        <f>+CONCATENATE(Nacsport!GA189,Nacsport!GB189,Nacsport!GC189,Nacsport!GD189,Nacsport!GE189,Nacsport!GF189,Nacsport!GG189,Nacsport!GH189,)</f>
        <v/>
      </c>
      <c r="AM188" s="1" t="str">
        <f>IF(K188="PUNTOS",LOOKUP(2,1/($K$3:K188="ATAQUE"),$AM$3:AM188),IF(+COUNTIF(Nacsport!GI189:'Nacsport'!GQ189,"*")&gt;0,+COUNTIF(Nacsport!GI189:'Nacsport'!GQ189,"*"),""))</f>
        <v/>
      </c>
      <c r="AN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O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P188" t="str">
        <f>IF(K188="QUIEBRE",LOOKUP(2,1/($K$3:K188="ATAQUE"),$AK$3:AK188),IF(+COUNTIF(Nacsport!GI189:'Nacsport'!GQ189,"*")&gt;0,+COUNTIF(Nacsport!GI189:'Nacsport'!GQ189,"*"),""))</f>
        <v/>
      </c>
      <c r="AQ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R188" s="27"/>
    </row>
    <row r="189" spans="1:44" ht="15.75" hidden="1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21">
        <v>1</v>
      </c>
      <c r="E189" s="1" t="s">
        <v>1375</v>
      </c>
      <c r="F189" s="24">
        <f>CONVERT(LEFT(Nacsport!E190,2),"mn","hr")/24+CONVERT(MID(Nacsport!E190,4,2),"sec","hr")/24</f>
        <v>2.4675925925925928E-2</v>
      </c>
      <c r="G189" s="2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5">
        <f t="shared" si="10"/>
        <v>2127</v>
      </c>
      <c r="I189" s="25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00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LENTO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1" t="str">
        <f>+IF(OR(K189="ATTACCO",K189="DIFESA"),+CONCATENATE(Nacsport!FM190,Nacsport!FN189,Nacsport!FO190,Nacsport!FP190,Nacsport!FQ190,Nacsport!FR190,Nacsport!FS190,),"")</f>
        <v/>
      </c>
      <c r="AK189" s="1" t="str">
        <f>+IF(OR(K189="ATAQUE",K189="DEFENSA"),+CONCATENATE(Nacsport!FT190,Nacsport!FU190,Nacsport!FV190,Nacsport!FW190,Nacsport!FX190,Nacsport!FY190,Nacsport!FZ190,),"")</f>
        <v/>
      </c>
      <c r="AL189" s="1" t="str">
        <f>+CONCATENATE(Nacsport!GA190,Nacsport!GB190,Nacsport!GC190,Nacsport!GD190,Nacsport!GE190,Nacsport!GF190,Nacsport!GG190,Nacsport!GH190,)</f>
        <v/>
      </c>
      <c r="AM189" s="1" t="str">
        <f>IF(K189="PUNTOS",LOOKUP(2,1/($K$3:K189="ATAQUE"),$AM$3:AM189),IF(+COUNTIF(Nacsport!GI190:'Nacsport'!GQ190,"*")&gt;0,+COUNTIF(Nacsport!GI190:'Nacsport'!GQ190,"*"),""))</f>
        <v/>
      </c>
      <c r="AN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O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P189" t="str">
        <f>IF(K189="QUIEBRE",LOOKUP(2,1/($K$3:K189="ATAQUE"),$AK$3:AK189),IF(+COUNTIF(Nacsport!GI190:'Nacsport'!GQ190,"*")&gt;0,+COUNTIF(Nacsport!GI190:'Nacsport'!GQ190,"*"),""))</f>
        <v/>
      </c>
      <c r="AQ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R189" s="27"/>
    </row>
    <row r="190" spans="1:44" ht="15.75" hidden="1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21">
        <v>1</v>
      </c>
      <c r="E190" s="1" t="s">
        <v>1375</v>
      </c>
      <c r="F190" s="24">
        <f>CONVERT(LEFT(Nacsport!E191,2),"mn","hr")/24+CONVERT(MID(Nacsport!E191,4,2),"sec","hr")/24</f>
        <v>2.4710648148148148E-2</v>
      </c>
      <c r="G190" s="2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25">
        <f t="shared" si="10"/>
        <v>2130</v>
      </c>
      <c r="I190" s="25">
        <f t="shared" si="11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100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NEUTRO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DOPPIO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1" t="str">
        <f>+IF(OR(K190="ATTACCO",K190="DIFESA"),+CONCATENATE(Nacsport!FM191,Nacsport!FN190,Nacsport!FO191,Nacsport!FP191,Nacsport!FQ191,Nacsport!FR191,Nacsport!FS191,),"")</f>
        <v/>
      </c>
      <c r="AK190" s="1" t="str">
        <f>+IF(OR(K190="ATAQUE",K190="DEFENSA"),+CONCATENATE(Nacsport!FT191,Nacsport!FU191,Nacsport!FV191,Nacsport!FW191,Nacsport!FX191,Nacsport!FY191,Nacsport!FZ191,),"")</f>
        <v/>
      </c>
      <c r="AL190" s="1" t="str">
        <f>+CONCATENATE(Nacsport!GA191,Nacsport!GB191,Nacsport!GC191,Nacsport!GD191,Nacsport!GE191,Nacsport!GF191,Nacsport!GG191,Nacsport!GH191,)</f>
        <v/>
      </c>
      <c r="AM190" s="1" t="str">
        <f>IF(K190="PUNTOS",LOOKUP(2,1/($K$3:K190="ATAQUE"),$AM$3:AM190),IF(+COUNTIF(Nacsport!GI191:'Nacsport'!GQ191,"*")&gt;0,+COUNTIF(Nacsport!GI191:'Nacsport'!GQ191,"*"),""))</f>
        <v/>
      </c>
      <c r="AN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O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P190" t="str">
        <f>IF(K190="QUIEBRE",LOOKUP(2,1/($K$3:K190="ATAQUE"),$AK$3:AK190),IF(+COUNTIF(Nacsport!GI191:'Nacsport'!GQ191,"*")&gt;0,+COUNTIF(Nacsport!GI191:'Nacsport'!GQ191,"*"),""))</f>
        <v/>
      </c>
      <c r="AQ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R190" s="27"/>
    </row>
    <row r="191" spans="1:44" ht="15.75" hidden="1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21">
        <v>1</v>
      </c>
      <c r="E191" s="1" t="s">
        <v>1375</v>
      </c>
      <c r="F191" s="24">
        <f>CONVERT(LEFT(Nacsport!E192,2),"mn","hr")/24+CONVERT(MID(Nacsport!E192,4,2),"sec","hr")/24</f>
        <v>2.4756944444444446E-2</v>
      </c>
      <c r="G191" s="2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25">
        <f t="shared" si="10"/>
        <v>2134</v>
      </c>
      <c r="I191" s="25">
        <f t="shared" si="11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100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NEGATIVO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1" t="str">
        <f>+IF(OR(K191="ATTACCO",K191="DIFESA"),+CONCATENATE(Nacsport!FM192,Nacsport!FN191,Nacsport!FO192,Nacsport!FP192,Nacsport!FQ192,Nacsport!FR192,Nacsport!FS192,),"")</f>
        <v/>
      </c>
      <c r="AK191" s="1" t="str">
        <f>+IF(OR(K191="ATAQUE",K191="DEFENSA"),+CONCATENATE(Nacsport!FT192,Nacsport!FU192,Nacsport!FV192,Nacsport!FW192,Nacsport!FX192,Nacsport!FY192,Nacsport!FZ192,),"")</f>
        <v/>
      </c>
      <c r="AL191" s="1" t="str">
        <f>+CONCATENATE(Nacsport!GA192,Nacsport!GB192,Nacsport!GC192,Nacsport!GD192,Nacsport!GE192,Nacsport!GF192,Nacsport!GG192,Nacsport!GH192,)</f>
        <v/>
      </c>
      <c r="AM191" s="1" t="str">
        <f>IF(K191="PUNTOS",LOOKUP(2,1/($K$3:K191="ATAQUE"),$AM$3:AM191),IF(+COUNTIF(Nacsport!GI192:'Nacsport'!GQ192,"*")&gt;0,+COUNTIF(Nacsport!GI192:'Nacsport'!GQ192,"*"),""))</f>
        <v/>
      </c>
      <c r="AN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O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P191" t="str">
        <f>IF(K191="QUIEBRE",LOOKUP(2,1/($K$3:K191="ATAQUE"),$AK$3:AK191),IF(+COUNTIF(Nacsport!GI192:'Nacsport'!GQ192,"*")&gt;0,+COUNTIF(Nacsport!GI192:'Nacsport'!GQ192,"*"),""))</f>
        <v/>
      </c>
      <c r="AQ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R191" s="27"/>
    </row>
    <row r="192" spans="1:44" ht="15.75" hidden="1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21">
        <v>1</v>
      </c>
      <c r="E192" s="1" t="s">
        <v>1375</v>
      </c>
      <c r="F192" s="24">
        <f>CONVERT(LEFT(Nacsport!E193,2),"mn","hr")/24+CONVERT(MID(Nacsport!E193,4,2),"sec","hr")/24</f>
        <v>2.4791666666666667E-2</v>
      </c>
      <c r="G192" s="25">
        <v>8</v>
      </c>
      <c r="H192" s="25">
        <f t="shared" si="10"/>
        <v>2137</v>
      </c>
      <c r="I192" s="25">
        <f t="shared" si="11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100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DIFESA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1" t="str">
        <f>+IF(OR(K192="ATTACCO",K192="DIFESA"),+CONCATENATE(Nacsport!FM193,Nacsport!FN192,Nacsport!FO193,Nacsport!FP193,Nacsport!FQ193,Nacsport!FR193,Nacsport!FS193,),"")</f>
        <v/>
      </c>
      <c r="AK192" s="1" t="str">
        <f>+IF(OR(K192="ATAQUE",K192="DEFENSA"),+CONCATENATE(Nacsport!FT193,Nacsport!FU193,Nacsport!FV193,Nacsport!FW193,Nacsport!FX193,Nacsport!FY193,Nacsport!FZ193,),"")</f>
        <v/>
      </c>
      <c r="AL192" s="1" t="str">
        <f>+CONCATENATE(Nacsport!GA193,Nacsport!GB193,Nacsport!GC193,Nacsport!GD193,Nacsport!GE193,Nacsport!GF193,Nacsport!GG193,Nacsport!GH193,)</f>
        <v/>
      </c>
      <c r="AM192" s="1" t="str">
        <f>IF(K192="PUNTOS",LOOKUP(2,1/($K$3:K192="ATAQUE"),$AM$3:AM192),IF(+COUNTIF(Nacsport!GI193:'Nacsport'!GQ193,"*")&gt;0,+COUNTIF(Nacsport!GI193:'Nacsport'!GQ193,"*"),""))</f>
        <v/>
      </c>
      <c r="AN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O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P192" t="str">
        <f>IF(K192="QUIEBRE",LOOKUP(2,1/($K$3:K192="ATAQUE"),$AK$3:AK192),IF(+COUNTIF(Nacsport!GI193:'Nacsport'!GQ193,"*")&gt;0,+COUNTIF(Nacsport!GI193:'Nacsport'!GQ193,"*"),""))</f>
        <v/>
      </c>
      <c r="AQ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R192" s="27"/>
    </row>
    <row r="193" spans="1:44" ht="15.75" hidden="1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21">
        <v>1</v>
      </c>
      <c r="E193" s="1" t="s">
        <v>1375</v>
      </c>
      <c r="F193" s="24">
        <f>CONVERT(LEFT(Nacsport!E194,2),"mn","hr")/24+CONVERT(MID(Nacsport!E194,4,2),"sec","hr")/24</f>
        <v>2.480324074074074E-2</v>
      </c>
      <c r="G193" s="2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5">
        <f t="shared" si="10"/>
        <v>2138</v>
      </c>
      <c r="I193" s="25">
        <f t="shared" si="11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00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1" t="str">
        <f>+IF(OR(K193="ATTACCO",K193="DIFESA"),+CONCATENATE(Nacsport!FM194,Nacsport!FN193,Nacsport!FO194,Nacsport!FP194,Nacsport!FQ194,Nacsport!FR194,Nacsport!FS194,),"")</f>
        <v/>
      </c>
      <c r="AK193" s="1" t="str">
        <f>+IF(OR(K193="ATAQUE",K193="DEFENSA"),+CONCATENATE(Nacsport!FT194,Nacsport!FU194,Nacsport!FV194,Nacsport!FW194,Nacsport!FX194,Nacsport!FY194,Nacsport!FZ194,),"")</f>
        <v/>
      </c>
      <c r="AL193" s="1" t="str">
        <f>+CONCATENATE(Nacsport!GA194,Nacsport!GB194,Nacsport!GC194,Nacsport!GD194,Nacsport!GE194,Nacsport!GF194,Nacsport!GG194,Nacsport!GH194,)</f>
        <v/>
      </c>
      <c r="AM193" s="1" t="str">
        <f>IF(K193="PUNTOS",LOOKUP(2,1/($K$3:K193="ATAQUE"),$AM$3:AM193),IF(+COUNTIF(Nacsport!GI194:'Nacsport'!GQ194,"*")&gt;0,+COUNTIF(Nacsport!GI194:'Nacsport'!GQ194,"*"),""))</f>
        <v/>
      </c>
      <c r="AN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O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P193" t="str">
        <f>IF(K193="QUIEBRE",LOOKUP(2,1/($K$3:K193="ATAQUE"),$AK$3:AK193),IF(+COUNTIF(Nacsport!GI194:'Nacsport'!GQ194,"*")&gt;0,+COUNTIF(Nacsport!GI194:'Nacsport'!GQ194,"*"),""))</f>
        <v/>
      </c>
      <c r="AQ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R193" s="27"/>
    </row>
    <row r="194" spans="1:44" ht="15.75" hidden="1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21">
        <v>1</v>
      </c>
      <c r="E194" s="1" t="s">
        <v>1375</v>
      </c>
      <c r="F194" s="24">
        <f>CONVERT(LEFT(Nacsport!E195,2),"mn","hr")/24+CONVERT(MID(Nacsport!E195,4,2),"sec","hr")/24</f>
        <v>2.5277777777777774E-2</v>
      </c>
      <c r="G194" s="2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5">
        <f t="shared" si="10"/>
        <v>2178.9999999999995</v>
      </c>
      <c r="I194" s="25">
        <f t="shared" si="11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00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1" t="str">
        <f>+IF(OR(K194="ATTACCO",K194="DIFESA"),+CONCATENATE(Nacsport!FM195,Nacsport!FN194,Nacsport!FO195,Nacsport!FP195,Nacsport!FQ195,Nacsport!FR195,Nacsport!FS195,),"")</f>
        <v/>
      </c>
      <c r="AK194" s="1" t="str">
        <f>+IF(OR(K194="ATAQUE",K194="DEFENSA"),+CONCATENATE(Nacsport!FT195,Nacsport!FU195,Nacsport!FV195,Nacsport!FW195,Nacsport!FX195,Nacsport!FY195,Nacsport!FZ195,),"")</f>
        <v/>
      </c>
      <c r="AL194" s="1" t="str">
        <f>+CONCATENATE(Nacsport!GA195,Nacsport!GB195,Nacsport!GC195,Nacsport!GD195,Nacsport!GE195,Nacsport!GF195,Nacsport!GG195,Nacsport!GH195,)</f>
        <v/>
      </c>
      <c r="AM194" s="1" t="str">
        <f>IF(K194="PUNTOS",LOOKUP(2,1/($K$3:K194="ATAQUE"),$AM$3:AM194),IF(+COUNTIF(Nacsport!GI195:'Nacsport'!GQ195,"*")&gt;0,+COUNTIF(Nacsport!GI195:'Nacsport'!GQ195,"*"),""))</f>
        <v/>
      </c>
      <c r="AN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O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P194" t="str">
        <f>IF(K194="QUIEBRE",LOOKUP(2,1/($K$3:K194="ATAQUE"),$AK$3:AK194),IF(+COUNTIF(Nacsport!GI195:'Nacsport'!GQ195,"*")&gt;0,+COUNTIF(Nacsport!GI195:'Nacsport'!GQ195,"*"),""))</f>
        <v/>
      </c>
      <c r="AQ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R194" s="27"/>
    </row>
    <row r="195" spans="1:44" ht="15.75" hidden="1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21">
        <v>1</v>
      </c>
      <c r="E195" s="1" t="s">
        <v>1375</v>
      </c>
      <c r="F195" s="24">
        <f>CONVERT(LEFT(Nacsport!E196,2),"mn","hr")/24+CONVERT(MID(Nacsport!E196,4,2),"sec","hr")/24</f>
        <v>2.5277777777777774E-2</v>
      </c>
      <c r="G195" s="2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5">
        <f t="shared" ref="H195:H258" si="12">(+CONVERT(F195,"hr","sec")*24)-5</f>
        <v>2178.9999999999995</v>
      </c>
      <c r="I195" s="25">
        <f t="shared" si="11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100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1" t="str">
        <f>+IF(OR(K195="ATTACCO",K195="DIFESA"),+CONCATENATE(Nacsport!FM196,Nacsport!FN195,Nacsport!FO196,Nacsport!FP196,Nacsport!FQ196,Nacsport!FR196,Nacsport!FS196,),"")</f>
        <v/>
      </c>
      <c r="AK195" s="1" t="str">
        <f>+IF(OR(K195="ATAQUE",K195="DEFENSA"),+CONCATENATE(Nacsport!FT196,Nacsport!FU196,Nacsport!FV196,Nacsport!FW196,Nacsport!FX196,Nacsport!FY196,Nacsport!FZ196,),"")</f>
        <v/>
      </c>
      <c r="AL195" s="1" t="str">
        <f>+CONCATENATE(Nacsport!GA196,Nacsport!GB196,Nacsport!GC196,Nacsport!GD196,Nacsport!GE196,Nacsport!GF196,Nacsport!GG196,Nacsport!GH196,)</f>
        <v/>
      </c>
      <c r="AM195" s="1" t="str">
        <f>IF(K195="PUNTOS",LOOKUP(2,1/($K$3:K195="ATAQUE"),$AM$3:AM195),IF(+COUNTIF(Nacsport!GI196:'Nacsport'!GQ196,"*")&gt;0,+COUNTIF(Nacsport!GI196:'Nacsport'!GQ196,"*"),""))</f>
        <v/>
      </c>
      <c r="AN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O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P195" t="str">
        <f>IF(K195="QUIEBRE",LOOKUP(2,1/($K$3:K195="ATAQUE"),$AK$3:AK195),IF(+COUNTIF(Nacsport!GI196:'Nacsport'!GQ196,"*")&gt;0,+COUNTIF(Nacsport!GI196:'Nacsport'!GQ196,"*"),""))</f>
        <v/>
      </c>
      <c r="AQ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R195" s="27"/>
    </row>
    <row r="196" spans="1:44" ht="15.75" hidden="1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21">
        <v>1</v>
      </c>
      <c r="E196" s="1" t="s">
        <v>1375</v>
      </c>
      <c r="F196" s="24">
        <f>CONVERT(LEFT(Nacsport!E197,2),"mn","hr")/24+CONVERT(MID(Nacsport!E197,4,2),"sec","hr")/24</f>
        <v>2.5347222222222219E-2</v>
      </c>
      <c r="G196" s="2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5">
        <f t="shared" si="12"/>
        <v>2184.9999999999995</v>
      </c>
      <c r="I196" s="25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00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PERSA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1" t="str">
        <f>+IF(OR(K196="ATTACCO",K196="DIFESA"),+CONCATENATE(Nacsport!FM197,Nacsport!FN196,Nacsport!FO197,Nacsport!FP197,Nacsport!FQ197,Nacsport!FR197,Nacsport!FS197,),"")</f>
        <v/>
      </c>
      <c r="AK196" s="1" t="str">
        <f>+IF(OR(K196="ATAQUE",K196="DEFENSA"),+CONCATENATE(Nacsport!FT197,Nacsport!FU197,Nacsport!FV197,Nacsport!FW197,Nacsport!FX197,Nacsport!FY197,Nacsport!FZ197,),"")</f>
        <v/>
      </c>
      <c r="AL196" s="1" t="str">
        <f>+CONCATENATE(Nacsport!GA197,Nacsport!GB197,Nacsport!GC197,Nacsport!GD197,Nacsport!GE197,Nacsport!GF197,Nacsport!GG197,Nacsport!GH197,)</f>
        <v/>
      </c>
      <c r="AM196" s="1" t="str">
        <f>IF(K196="PUNTOS",LOOKUP(2,1/($K$3:K196="ATAQUE"),$AM$3:AM196),IF(+COUNTIF(Nacsport!GI197:'Nacsport'!GQ197,"*")&gt;0,+COUNTIF(Nacsport!GI197:'Nacsport'!GQ197,"*"),""))</f>
        <v/>
      </c>
      <c r="AN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O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P196" t="str">
        <f>IF(K196="QUIEBRE",LOOKUP(2,1/($K$3:K196="ATAQUE"),$AK$3:AK196),IF(+COUNTIF(Nacsport!GI197:'Nacsport'!GQ197,"*")&gt;0,+COUNTIF(Nacsport!GI197:'Nacsport'!GQ197,"*"),""))</f>
        <v/>
      </c>
      <c r="AQ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R196" s="27"/>
    </row>
    <row r="197" spans="1:44" ht="15.75" hidden="1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21">
        <v>1</v>
      </c>
      <c r="E197" s="1" t="s">
        <v>1375</v>
      </c>
      <c r="F197" s="24">
        <f>CONVERT(LEFT(Nacsport!E198,2),"mn","hr")/24+CONVERT(MID(Nacsport!E198,4,2),"sec","hr")/24</f>
        <v>2.5347222222222219E-2</v>
      </c>
      <c r="G197" s="2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5">
        <f t="shared" si="12"/>
        <v>2184.9999999999995</v>
      </c>
      <c r="I197" s="25">
        <f t="shared" si="13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00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1" t="str">
        <f>+IF(OR(K197="ATTACCO",K197="DIFESA"),+CONCATENATE(Nacsport!FM198,Nacsport!FN197,Nacsport!FO198,Nacsport!FP198,Nacsport!FQ198,Nacsport!FR198,Nacsport!FS198,),"")</f>
        <v/>
      </c>
      <c r="AK197" s="1" t="str">
        <f>+IF(OR(K197="ATAQUE",K197="DEFENSA"),+CONCATENATE(Nacsport!FT198,Nacsport!FU198,Nacsport!FV198,Nacsport!FW198,Nacsport!FX198,Nacsport!FY198,Nacsport!FZ198,),"")</f>
        <v/>
      </c>
      <c r="AL197" s="1" t="str">
        <f>+CONCATENATE(Nacsport!GA198,Nacsport!GB198,Nacsport!GC198,Nacsport!GD198,Nacsport!GE198,Nacsport!GF198,Nacsport!GG198,Nacsport!GH198,)</f>
        <v/>
      </c>
      <c r="AM197" s="1" t="str">
        <f>IF(K197="PUNTOS",LOOKUP(2,1/($K$3:K197="ATAQUE"),$AM$3:AM197),IF(+COUNTIF(Nacsport!GI198:'Nacsport'!GQ198,"*")&gt;0,+COUNTIF(Nacsport!GI198:'Nacsport'!GQ198,"*"),""))</f>
        <v/>
      </c>
      <c r="AN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O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P197" t="str">
        <f>IF(K197="QUIEBRE",LOOKUP(2,1/($K$3:K197="ATAQUE"),$AK$3:AK197),IF(+COUNTIF(Nacsport!GI198:'Nacsport'!GQ198,"*")&gt;0,+COUNTIF(Nacsport!GI198:'Nacsport'!GQ198,"*"),""))</f>
        <v/>
      </c>
      <c r="AQ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R197" s="27"/>
    </row>
    <row r="198" spans="1:44" ht="15.75" hidden="1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21">
        <v>1</v>
      </c>
      <c r="E198" s="1" t="s">
        <v>1375</v>
      </c>
      <c r="F198" s="24">
        <f>CONVERT(LEFT(Nacsport!E199,2),"mn","hr")/24+CONVERT(MID(Nacsport!E199,4,2),"sec","hr")/24</f>
        <v>2.537037037037037E-2</v>
      </c>
      <c r="G198" s="2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5">
        <f t="shared" si="12"/>
        <v>2187</v>
      </c>
      <c r="I198" s="25">
        <f t="shared" si="13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100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RUBATA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1" t="str">
        <f>+IF(OR(K198="ATTACCO",K198="DIFESA"),+CONCATENATE(Nacsport!FM199,Nacsport!FN198,Nacsport!FO199,Nacsport!FP199,Nacsport!FQ199,Nacsport!FR199,Nacsport!FS199,),"")</f>
        <v/>
      </c>
      <c r="AK198" s="1" t="str">
        <f>+IF(OR(K198="ATAQUE",K198="DEFENSA"),+CONCATENATE(Nacsport!FT199,Nacsport!FU199,Nacsport!FV199,Nacsport!FW199,Nacsport!FX199,Nacsport!FY199,Nacsport!FZ199,),"")</f>
        <v/>
      </c>
      <c r="AL198" s="1" t="str">
        <f>+CONCATENATE(Nacsport!GA199,Nacsport!GB199,Nacsport!GC199,Nacsport!GD199,Nacsport!GE199,Nacsport!GF199,Nacsport!GG199,Nacsport!GH199,)</f>
        <v/>
      </c>
      <c r="AM198" s="1" t="str">
        <f>IF(K198="PUNTOS",LOOKUP(2,1/($K$3:K198="ATAQUE"),$AM$3:AM198),IF(+COUNTIF(Nacsport!GI199:'Nacsport'!GQ199,"*")&gt;0,+COUNTIF(Nacsport!GI199:'Nacsport'!GQ199,"*"),""))</f>
        <v/>
      </c>
      <c r="AN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O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P198" t="str">
        <f>IF(K198="QUIEBRE",LOOKUP(2,1/($K$3:K198="ATAQUE"),$AK$3:AK198),IF(+COUNTIF(Nacsport!GI199:'Nacsport'!GQ199,"*")&gt;0,+COUNTIF(Nacsport!GI199:'Nacsport'!GQ199,"*"),""))</f>
        <v/>
      </c>
      <c r="AQ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R198" s="27"/>
    </row>
    <row r="199" spans="1:44" ht="15.75" hidden="1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21">
        <v>1</v>
      </c>
      <c r="E199" s="1" t="s">
        <v>1375</v>
      </c>
      <c r="F199" s="24">
        <f>CONVERT(LEFT(Nacsport!E200,2),"mn","hr")/24+CONVERT(MID(Nacsport!E200,4,2),"sec","hr")/24</f>
        <v>2.537037037037037E-2</v>
      </c>
      <c r="G199" s="2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5">
        <f t="shared" si="12"/>
        <v>2187</v>
      </c>
      <c r="I199" s="25">
        <f t="shared" si="13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00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1" t="str">
        <f>+IF(OR(K199="ATTACCO",K199="DIFESA"),+CONCATENATE(Nacsport!FM200,Nacsport!FN199,Nacsport!FO200,Nacsport!FP200,Nacsport!FQ200,Nacsport!FR200,Nacsport!FS200,),"")</f>
        <v/>
      </c>
      <c r="AK199" s="1" t="str">
        <f>+IF(OR(K199="ATAQUE",K199="DEFENSA"),+CONCATENATE(Nacsport!FT200,Nacsport!FU200,Nacsport!FV200,Nacsport!FW200,Nacsport!FX200,Nacsport!FY200,Nacsport!FZ200,),"")</f>
        <v/>
      </c>
      <c r="AL199" s="1" t="str">
        <f>+CONCATENATE(Nacsport!GA200,Nacsport!GB200,Nacsport!GC200,Nacsport!GD200,Nacsport!GE200,Nacsport!GF200,Nacsport!GG200,Nacsport!GH200,)</f>
        <v/>
      </c>
      <c r="AM199" s="1" t="str">
        <f>IF(K199="PUNTOS",LOOKUP(2,1/($K$3:K199="ATAQUE"),$AM$3:AM199),IF(+COUNTIF(Nacsport!GI200:'Nacsport'!GQ200,"*")&gt;0,+COUNTIF(Nacsport!GI200:'Nacsport'!GQ200,"*"),""))</f>
        <v/>
      </c>
      <c r="AN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O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P199" t="str">
        <f>IF(K199="QUIEBRE",LOOKUP(2,1/($K$3:K199="ATAQUE"),$AK$3:AK199),IF(+COUNTIF(Nacsport!GI200:'Nacsport'!GQ200,"*")&gt;0,+COUNTIF(Nacsport!GI200:'Nacsport'!GQ200,"*"),""))</f>
        <v/>
      </c>
      <c r="AQ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R199" s="27"/>
    </row>
    <row r="200" spans="1:44" ht="15.75" hidden="1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21">
        <v>1</v>
      </c>
      <c r="E200" s="1" t="s">
        <v>1375</v>
      </c>
      <c r="F200" s="24">
        <f>CONVERT(LEFT(Nacsport!E201,2),"mn","hr")/24+CONVERT(MID(Nacsport!E201,4,2),"sec","hr")/24</f>
        <v>2.5428240740740737E-2</v>
      </c>
      <c r="G200" s="2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5">
        <f t="shared" si="12"/>
        <v>2192</v>
      </c>
      <c r="I200" s="25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00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LENTO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1" t="str">
        <f>+IF(OR(K200="ATTACCO",K200="DIFESA"),+CONCATENATE(Nacsport!FM201,Nacsport!FN200,Nacsport!FO201,Nacsport!FP201,Nacsport!FQ201,Nacsport!FR201,Nacsport!FS201,),"")</f>
        <v/>
      </c>
      <c r="AK200" s="1" t="str">
        <f>+IF(OR(K200="ATAQUE",K200="DEFENSA"),+CONCATENATE(Nacsport!FT201,Nacsport!FU201,Nacsport!FV201,Nacsport!FW201,Nacsport!FX201,Nacsport!FY201,Nacsport!FZ201,),"")</f>
        <v/>
      </c>
      <c r="AL200" s="1" t="str">
        <f>+CONCATENATE(Nacsport!GA201,Nacsport!GB201,Nacsport!GC201,Nacsport!GD201,Nacsport!GE201,Nacsport!GF201,Nacsport!GG201,Nacsport!GH201,)</f>
        <v/>
      </c>
      <c r="AM200" s="1" t="str">
        <f>IF(K200="PUNTOS",LOOKUP(2,1/($K$3:K200="ATAQUE"),$AM$3:AM200),IF(+COUNTIF(Nacsport!GI201:'Nacsport'!GQ201,"*")&gt;0,+COUNTIF(Nacsport!GI201:'Nacsport'!GQ201,"*"),""))</f>
        <v/>
      </c>
      <c r="AN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O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P200" t="str">
        <f>IF(K200="QUIEBRE",LOOKUP(2,1/($K$3:K200="ATAQUE"),$AK$3:AK200),IF(+COUNTIF(Nacsport!GI201:'Nacsport'!GQ201,"*")&gt;0,+COUNTIF(Nacsport!GI201:'Nacsport'!GQ201,"*"),""))</f>
        <v/>
      </c>
      <c r="AQ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R200" s="27"/>
    </row>
    <row r="201" spans="1:44" ht="15.75" hidden="1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21">
        <v>1</v>
      </c>
      <c r="E201" s="1" t="s">
        <v>1375</v>
      </c>
      <c r="F201" s="24">
        <f>CONVERT(LEFT(Nacsport!E202,2),"mn","hr")/24+CONVERT(MID(Nacsport!E202,4,2),"sec","hr")/24</f>
        <v>2.5486111111111109E-2</v>
      </c>
      <c r="G201" s="2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25">
        <f t="shared" si="12"/>
        <v>2196.9999999999995</v>
      </c>
      <c r="I201" s="25">
        <f t="shared" si="13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100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NEGATIVO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1" t="str">
        <f>+IF(OR(K201="ATTACCO",K201="DIFESA"),+CONCATENATE(Nacsport!FM202,Nacsport!FN201,Nacsport!FO202,Nacsport!FP202,Nacsport!FQ202,Nacsport!FR202,Nacsport!FS202,),"")</f>
        <v/>
      </c>
      <c r="AK201" s="1" t="str">
        <f>+IF(OR(K201="ATAQUE",K201="DEFENSA"),+CONCATENATE(Nacsport!FT202,Nacsport!FU202,Nacsport!FV202,Nacsport!FW202,Nacsport!FX202,Nacsport!FY202,Nacsport!FZ202,),"")</f>
        <v/>
      </c>
      <c r="AL201" s="1" t="str">
        <f>+CONCATENATE(Nacsport!GA202,Nacsport!GB202,Nacsport!GC202,Nacsport!GD202,Nacsport!GE202,Nacsport!GF202,Nacsport!GG202,Nacsport!GH202,)</f>
        <v/>
      </c>
      <c r="AM201" s="1" t="str">
        <f>IF(K201="PUNTOS",LOOKUP(2,1/($K$3:K201="ATAQUE"),$AM$3:AM201),IF(+COUNTIF(Nacsport!GI202:'Nacsport'!GQ202,"*")&gt;0,+COUNTIF(Nacsport!GI202:'Nacsport'!GQ202,"*"),""))</f>
        <v/>
      </c>
      <c r="AN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O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P201" t="str">
        <f>IF(K201="QUIEBRE",LOOKUP(2,1/($K$3:K201="ATAQUE"),$AK$3:AK201),IF(+COUNTIF(Nacsport!GI202:'Nacsport'!GQ202,"*")&gt;0,+COUNTIF(Nacsport!GI202:'Nacsport'!GQ202,"*"),""))</f>
        <v/>
      </c>
      <c r="AQ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R201" s="27"/>
    </row>
    <row r="202" spans="1:44" ht="15.75" hidden="1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21">
        <v>1</v>
      </c>
      <c r="E202" s="1" t="s">
        <v>1375</v>
      </c>
      <c r="F202" s="24">
        <f>CONVERT(LEFT(Nacsport!E203,2),"mn","hr")/24+CONVERT(MID(Nacsport!E203,4,2),"sec","hr")/24</f>
        <v>2.5497685185185182E-2</v>
      </c>
      <c r="G202" s="2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5">
        <f t="shared" si="12"/>
        <v>2198</v>
      </c>
      <c r="I202" s="25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00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LENTO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1" t="str">
        <f>+IF(OR(K202="ATTACCO",K202="DIFESA"),+CONCATENATE(Nacsport!FM203,Nacsport!FN202,Nacsport!FO203,Nacsport!FP203,Nacsport!FQ203,Nacsport!FR203,Nacsport!FS203,),"")</f>
        <v/>
      </c>
      <c r="AK202" s="1" t="str">
        <f>+IF(OR(K202="ATAQUE",K202="DEFENSA"),+CONCATENATE(Nacsport!FT203,Nacsport!FU203,Nacsport!FV203,Nacsport!FW203,Nacsport!FX203,Nacsport!FY203,Nacsport!FZ203,),"")</f>
        <v/>
      </c>
      <c r="AL202" s="1" t="str">
        <f>+CONCATENATE(Nacsport!GA203,Nacsport!GB203,Nacsport!GC203,Nacsport!GD203,Nacsport!GE203,Nacsport!GF203,Nacsport!GG203,Nacsport!GH203,)</f>
        <v/>
      </c>
      <c r="AM202" s="1" t="str">
        <f>IF(K202="PUNTOS",LOOKUP(2,1/($K$3:K202="ATAQUE"),$AM$3:AM202),IF(+COUNTIF(Nacsport!GI203:'Nacsport'!GQ203,"*")&gt;0,+COUNTIF(Nacsport!GI203:'Nacsport'!GQ203,"*"),""))</f>
        <v/>
      </c>
      <c r="AN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O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P202" t="str">
        <f>IF(K202="QUIEBRE",LOOKUP(2,1/($K$3:K202="ATAQUE"),$AK$3:AK202),IF(+COUNTIF(Nacsport!GI203:'Nacsport'!GQ203,"*")&gt;0,+COUNTIF(Nacsport!GI203:'Nacsport'!GQ203,"*"),""))</f>
        <v/>
      </c>
      <c r="AQ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R202" s="27"/>
    </row>
    <row r="203" spans="1:44" ht="15.75" hidden="1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21">
        <v>1</v>
      </c>
      <c r="E203" s="1" t="s">
        <v>1375</v>
      </c>
      <c r="F203" s="24">
        <f>CONVERT(LEFT(Nacsport!E204,2),"mn","hr")/24+CONVERT(MID(Nacsport!E204,4,2),"sec","hr")/24</f>
        <v>2.5532407407407406E-2</v>
      </c>
      <c r="G203" s="2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5">
        <f t="shared" si="12"/>
        <v>2201</v>
      </c>
      <c r="I203" s="25">
        <f t="shared" si="13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100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AVANTI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1" t="str">
        <f>+IF(OR(K203="ATTACCO",K203="DIFESA"),+CONCATENATE(Nacsport!FM204,Nacsport!FN203,Nacsport!FO204,Nacsport!FP204,Nacsport!FQ204,Nacsport!FR204,Nacsport!FS204,),"")</f>
        <v/>
      </c>
      <c r="AK203" s="1" t="str">
        <f>+IF(OR(K203="ATAQUE",K203="DEFENSA"),+CONCATENATE(Nacsport!FT204,Nacsport!FU204,Nacsport!FV204,Nacsport!FW204,Nacsport!FX204,Nacsport!FY204,Nacsport!FZ204,),"")</f>
        <v/>
      </c>
      <c r="AL203" s="1" t="str">
        <f>+CONCATENATE(Nacsport!GA204,Nacsport!GB204,Nacsport!GC204,Nacsport!GD204,Nacsport!GE204,Nacsport!GF204,Nacsport!GG204,Nacsport!GH204,)</f>
        <v/>
      </c>
      <c r="AM203" s="1" t="str">
        <f>IF(K203="PUNTOS",LOOKUP(2,1/($K$3:K203="ATAQUE"),$AM$3:AM203),IF(+COUNTIF(Nacsport!GI204:'Nacsport'!GQ204,"*")&gt;0,+COUNTIF(Nacsport!GI204:'Nacsport'!GQ204,"*"),""))</f>
        <v/>
      </c>
      <c r="AN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O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P203" t="str">
        <f>IF(K203="QUIEBRE",LOOKUP(2,1/($K$3:K203="ATAQUE"),$AK$3:AK203),IF(+COUNTIF(Nacsport!GI204:'Nacsport'!GQ204,"*")&gt;0,+COUNTIF(Nacsport!GI204:'Nacsport'!GQ204,"*"),""))</f>
        <v/>
      </c>
      <c r="AQ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R203" s="27"/>
    </row>
    <row r="204" spans="1:44" ht="15.75" hidden="1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21">
        <v>1</v>
      </c>
      <c r="E204" s="1" t="s">
        <v>1375</v>
      </c>
      <c r="F204" s="24">
        <f>CONVERT(LEFT(Nacsport!E205,2),"mn","hr")/24+CONVERT(MID(Nacsport!E205,4,2),"sec","hr")/24</f>
        <v>2.554398148148148E-2</v>
      </c>
      <c r="G204" s="2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5">
        <f t="shared" si="12"/>
        <v>2202</v>
      </c>
      <c r="I204" s="25">
        <f t="shared" si="13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00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1" t="str">
        <f>+IF(OR(K204="ATTACCO",K204="DIFESA"),+CONCATENATE(Nacsport!FM205,Nacsport!FN204,Nacsport!FO205,Nacsport!FP205,Nacsport!FQ205,Nacsport!FR205,Nacsport!FS205,),"")</f>
        <v/>
      </c>
      <c r="AK204" s="1" t="str">
        <f>+IF(OR(K204="ATAQUE",K204="DEFENSA"),+CONCATENATE(Nacsport!FT205,Nacsport!FU205,Nacsport!FV205,Nacsport!FW205,Nacsport!FX205,Nacsport!FY205,Nacsport!FZ205,),"")</f>
        <v/>
      </c>
      <c r="AL204" s="1" t="str">
        <f>+CONCATENATE(Nacsport!GA205,Nacsport!GB205,Nacsport!GC205,Nacsport!GD205,Nacsport!GE205,Nacsport!GF205,Nacsport!GG205,Nacsport!GH205,)</f>
        <v/>
      </c>
      <c r="AM204" s="1" t="str">
        <f>IF(K204="PUNTOS",LOOKUP(2,1/($K$3:K204="ATAQUE"),$AM$3:AM204),IF(+COUNTIF(Nacsport!GI205:'Nacsport'!GQ205,"*")&gt;0,+COUNTIF(Nacsport!GI205:'Nacsport'!GQ205,"*"),""))</f>
        <v/>
      </c>
      <c r="AN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O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P204" t="str">
        <f>IF(K204="QUIEBRE",LOOKUP(2,1/($K$3:K204="ATAQUE"),$AK$3:AK204),IF(+COUNTIF(Nacsport!GI205:'Nacsport'!GQ205,"*")&gt;0,+COUNTIF(Nacsport!GI205:'Nacsport'!GQ205,"*"),""))</f>
        <v/>
      </c>
      <c r="AQ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R204" s="27"/>
    </row>
    <row r="205" spans="1:44" ht="15.75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21">
        <v>1</v>
      </c>
      <c r="E205" s="1" t="s">
        <v>1375</v>
      </c>
      <c r="F205" s="24">
        <f>CONVERT(LEFT(Nacsport!E206,2),"mn","hr")/24+CONVERT(MID(Nacsport!E206,4,2),"sec","hr")/24</f>
        <v>2.5624999999999998E-2</v>
      </c>
      <c r="G205" s="2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5">
        <f t="shared" si="12"/>
        <v>2209</v>
      </c>
      <c r="I205" s="25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100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NUMERI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1" t="str">
        <f>+IF(OR(K205="ATTACCO",K205="DIFESA"),+CONCATENATE(Nacsport!FM206,Nacsport!FN205,Nacsport!FO206,Nacsport!FP206,Nacsport!FQ206,Nacsport!FR206,Nacsport!FS206,),"")</f>
        <v/>
      </c>
      <c r="AK205" s="1" t="str">
        <f>+IF(OR(K205="ATAQUE",K205="DEFENSA"),+CONCATENATE(Nacsport!FT206,Nacsport!FU206,Nacsport!FV206,Nacsport!FW206,Nacsport!FX206,Nacsport!FY206,Nacsport!FZ206,),"")</f>
        <v/>
      </c>
      <c r="AL205" s="1" t="str">
        <f>+CONCATENATE(Nacsport!GA206,Nacsport!GB206,Nacsport!GC206,Nacsport!GD206,Nacsport!GE206,Nacsport!GF206,Nacsport!GG206,Nacsport!GH206,)</f>
        <v/>
      </c>
      <c r="AM205" s="1" t="str">
        <f>IF(K205="PUNTOS",LOOKUP(2,1/($K$3:K205="ATAQUE"),$AM$3:AM205),IF(+COUNTIF(Nacsport!GI206:'Nacsport'!GQ206,"*")&gt;0,+COUNTIF(Nacsport!GI206:'Nacsport'!GQ206,"*"),""))</f>
        <v/>
      </c>
      <c r="AN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O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P205" t="str">
        <f>IF(K205="QUIEBRE",LOOKUP(2,1/($K$3:K205="ATAQUE"),$AK$3:AK205),IF(+COUNTIF(Nacsport!GI206:'Nacsport'!GQ206,"*")&gt;0,+COUNTIF(Nacsport!GI206:'Nacsport'!GQ206,"*"),""))</f>
        <v/>
      </c>
      <c r="AQ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R205" s="27"/>
    </row>
    <row r="206" spans="1:44" ht="15.75" hidden="1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21">
        <v>1</v>
      </c>
      <c r="E206" s="1" t="s">
        <v>1375</v>
      </c>
      <c r="F206" s="24">
        <f>CONVERT(LEFT(Nacsport!E207,2),"mn","hr")/24+CONVERT(MID(Nacsport!E207,4,2),"sec","hr")/24</f>
        <v>2.5763888888888892E-2</v>
      </c>
      <c r="G206" s="25">
        <f>CONVERT((CONVERT(LEFT(Nacsport!F207,2),"mn","hr")/24+CONVERT(MID(Nacsport!F207,4,2),"sec","hr")/24)-(CONVERT(LEFT(Nacsport!E207,2),"mn","hr")/24+CONVERT(MID(Nacsport!E207,4,2),"sec","hr")/24),"hr","sec")*24</f>
        <v>0</v>
      </c>
      <c r="H206" s="25">
        <f t="shared" si="12"/>
        <v>2221.0000000000005</v>
      </c>
      <c r="I206" s="25">
        <f t="shared" si="13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100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P META</v>
      </c>
      <c r="AH206" s="1">
        <f t="shared" si="5"/>
        <v>5</v>
      </c>
      <c r="AI206" s="1" t="str">
        <f>+CONCATENATE(Nacsport!FK207,Nacsport!FL207)</f>
        <v/>
      </c>
      <c r="AJ206" s="1" t="str">
        <f>+IF(OR(K206="ATTACCO",K206="DIFESA"),+CONCATENATE(Nacsport!FM207,Nacsport!FN206,Nacsport!FO207,Nacsport!FP207,Nacsport!FQ207,Nacsport!FR207,Nacsport!FS207,),"")</f>
        <v/>
      </c>
      <c r="AK206" s="1" t="str">
        <f>+IF(OR(K206="ATAQUE",K206="DEFENSA"),+CONCATENATE(Nacsport!FT207,Nacsport!FU207,Nacsport!FV207,Nacsport!FW207,Nacsport!FX207,Nacsport!FY207,Nacsport!FZ207,),"")</f>
        <v/>
      </c>
      <c r="AL206" s="1" t="str">
        <f>+CONCATENATE(Nacsport!GA207,Nacsport!GB207,Nacsport!GC207,Nacsport!GD207,Nacsport!GE207,Nacsport!GF207,Nacsport!GG207,Nacsport!GH207,)</f>
        <v/>
      </c>
      <c r="AM206" s="1" t="str">
        <f>IF(K206="PUNTOS",LOOKUP(2,1/($K$3:K206="ATAQUE"),$AM$3:AM206),IF(+COUNTIF(Nacsport!GI207:'Nacsport'!GQ207,"*")&gt;0,+COUNTIF(Nacsport!GI207:'Nacsport'!GQ207,"*"),""))</f>
        <v/>
      </c>
      <c r="AN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O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P206" t="str">
        <f>IF(K206="QUIEBRE",LOOKUP(2,1/($K$3:K206="ATAQUE"),$AK$3:AK206),IF(+COUNTIF(Nacsport!GI207:'Nacsport'!GQ207,"*")&gt;0,+COUNTIF(Nacsport!GI207:'Nacsport'!GQ207,"*"),""))</f>
        <v/>
      </c>
      <c r="AQ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R206" s="27"/>
    </row>
    <row r="207" spans="1:44" ht="15.75" hidden="1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21">
        <v>1</v>
      </c>
      <c r="E207" s="1" t="s">
        <v>1375</v>
      </c>
      <c r="F207" s="24">
        <f>CONVERT(LEFT(Nacsport!E208,2),"mn","hr")/24+CONVERT(MID(Nacsport!E208,4,2),"sec","hr")/24</f>
        <v>2.5775462962962965E-2</v>
      </c>
      <c r="G207" s="2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5">
        <f t="shared" si="12"/>
        <v>2222</v>
      </c>
      <c r="I207" s="25">
        <f t="shared" si="13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00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1" t="str">
        <f>+IF(OR(K207="ATTACCO",K207="DIFESA"),+CONCATENATE(Nacsport!FM208,Nacsport!FN207,Nacsport!FO208,Nacsport!FP208,Nacsport!FQ208,Nacsport!FR208,Nacsport!FS208,),"")</f>
        <v/>
      </c>
      <c r="AK207" s="1" t="str">
        <f>+IF(OR(K207="ATAQUE",K207="DEFENSA"),+CONCATENATE(Nacsport!FT208,Nacsport!FU208,Nacsport!FV208,Nacsport!FW208,Nacsport!FX208,Nacsport!FY208,Nacsport!FZ208,),"")</f>
        <v/>
      </c>
      <c r="AL207" s="1" t="str">
        <f>+CONCATENATE(Nacsport!GA208,Nacsport!GB208,Nacsport!GC208,Nacsport!GD208,Nacsport!GE208,Nacsport!GF208,Nacsport!GG208,Nacsport!GH208,)</f>
        <v/>
      </c>
      <c r="AM207" s="1" t="str">
        <f>IF(K207="PUNTOS",LOOKUP(2,1/($K$3:K207="ATAQUE"),$AM$3:AM207),IF(+COUNTIF(Nacsport!GI208:'Nacsport'!GQ208,"*")&gt;0,+COUNTIF(Nacsport!GI208:'Nacsport'!GQ208,"*"),""))</f>
        <v/>
      </c>
      <c r="AN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O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P207" t="str">
        <f>IF(K207="QUIEBRE",LOOKUP(2,1/($K$3:K207="ATAQUE"),$AK$3:AK207),IF(+COUNTIF(Nacsport!GI208:'Nacsport'!GQ208,"*")&gt;0,+COUNTIF(Nacsport!GI208:'Nacsport'!GQ208,"*"),""))</f>
        <v/>
      </c>
      <c r="AQ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R207" s="27"/>
    </row>
    <row r="208" spans="1:44" ht="15.75" hidden="1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21">
        <v>1</v>
      </c>
      <c r="E208" s="1" t="s">
        <v>1375</v>
      </c>
      <c r="F208" s="24">
        <f>CONVERT(LEFT(Nacsport!E209,2),"mn","hr")/24+CONVERT(MID(Nacsport!E209,4,2),"sec","hr")/24</f>
        <v>2.6342592592592595E-2</v>
      </c>
      <c r="G208" s="2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5">
        <f t="shared" si="12"/>
        <v>2271</v>
      </c>
      <c r="I208" s="25">
        <f t="shared" si="13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100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CONVERTITO</v>
      </c>
      <c r="AJ208" s="1" t="str">
        <f>+IF(OR(K208="ATTACCO",K208="DIFESA"),+CONCATENATE(Nacsport!FM209,Nacsport!FN208,Nacsport!FO209,Nacsport!FP209,Nacsport!FQ209,Nacsport!FR209,Nacsport!FS209,),"")</f>
        <v/>
      </c>
      <c r="AK208" s="1" t="str">
        <f>+IF(OR(K208="ATAQUE",K208="DEFENSA"),+CONCATENATE(Nacsport!FT209,Nacsport!FU209,Nacsport!FV209,Nacsport!FW209,Nacsport!FX209,Nacsport!FY209,Nacsport!FZ209,),"")</f>
        <v/>
      </c>
      <c r="AL208" s="1" t="str">
        <f>+CONCATENATE(Nacsport!GA209,Nacsport!GB209,Nacsport!GC209,Nacsport!GD209,Nacsport!GE209,Nacsport!GF209,Nacsport!GG209,Nacsport!GH209,)</f>
        <v/>
      </c>
      <c r="AM208" s="1" t="str">
        <f>IF(K208="PUNTOS",LOOKUP(2,1/($K$3:K208="ATAQUE"),$AM$3:AM208),IF(+COUNTIF(Nacsport!GI209:'Nacsport'!GQ209,"*")&gt;0,+COUNTIF(Nacsport!GI209:'Nacsport'!GQ209,"*"),""))</f>
        <v/>
      </c>
      <c r="AN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O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P208" t="str">
        <f>IF(K208="QUIEBRE",LOOKUP(2,1/($K$3:K208="ATAQUE"),$AK$3:AK208),IF(+COUNTIF(Nacsport!GI209:'Nacsport'!GQ209,"*")&gt;0,+COUNTIF(Nacsport!GI209:'Nacsport'!GQ209,"*"),""))</f>
        <v/>
      </c>
      <c r="AQ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R208" s="27"/>
    </row>
    <row r="209" spans="1:44" ht="15.75" hidden="1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21">
        <v>1</v>
      </c>
      <c r="E209" s="1" t="s">
        <v>1375</v>
      </c>
      <c r="F209" s="24">
        <f>CONVERT(LEFT(Nacsport!E210,2),"mn","hr")/24+CONVERT(MID(Nacsport!E210,4,2),"sec","hr")/24</f>
        <v>2.6354166666666668E-2</v>
      </c>
      <c r="G209" s="2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5">
        <f t="shared" si="12"/>
        <v>2272</v>
      </c>
      <c r="I209" s="25">
        <f t="shared" si="13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100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TRASF.</v>
      </c>
      <c r="AH209" s="1">
        <f t="shared" si="5"/>
        <v>2</v>
      </c>
      <c r="AI209" s="1" t="str">
        <f>+CONCATENATE(Nacsport!FK210,Nacsport!FL210)</f>
        <v/>
      </c>
      <c r="AJ209" s="1" t="str">
        <f>+IF(OR(K209="ATTACCO",K209="DIFESA"),+CONCATENATE(Nacsport!FM210,Nacsport!FN209,Nacsport!FO210,Nacsport!FP210,Nacsport!FQ210,Nacsport!FR210,Nacsport!FS210,),"")</f>
        <v/>
      </c>
      <c r="AK209" s="1" t="str">
        <f>+IF(OR(K209="ATAQUE",K209="DEFENSA"),+CONCATENATE(Nacsport!FT210,Nacsport!FU210,Nacsport!FV210,Nacsport!FW210,Nacsport!FX210,Nacsport!FY210,Nacsport!FZ210,),"")</f>
        <v/>
      </c>
      <c r="AL209" s="1" t="str">
        <f>+CONCATENATE(Nacsport!GA210,Nacsport!GB210,Nacsport!GC210,Nacsport!GD210,Nacsport!GE210,Nacsport!GF210,Nacsport!GG210,Nacsport!GH210,)</f>
        <v/>
      </c>
      <c r="AM209" s="1" t="str">
        <f>IF(K209="PUNTOS",LOOKUP(2,1/($K$3:K209="ATAQUE"),$AM$3:AM209),IF(+COUNTIF(Nacsport!GI210:'Nacsport'!GQ210,"*")&gt;0,+COUNTIF(Nacsport!GI210:'Nacsport'!GQ210,"*"),""))</f>
        <v/>
      </c>
      <c r="AN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O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P209" t="str">
        <f>IF(K209="QUIEBRE",LOOKUP(2,1/($K$3:K209="ATAQUE"),$AK$3:AK209),IF(+COUNTIF(Nacsport!GI210:'Nacsport'!GQ210,"*")&gt;0,+COUNTIF(Nacsport!GI210:'Nacsport'!GQ210,"*"),""))</f>
        <v/>
      </c>
      <c r="AQ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R209" s="27"/>
    </row>
    <row r="210" spans="1:44" ht="15.75" hidden="1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21">
        <v>1</v>
      </c>
      <c r="E210" s="1" t="s">
        <v>1375</v>
      </c>
      <c r="F210" s="24">
        <f>CONVERT(LEFT(Nacsport!E211,2),"mn","hr")/24+CONVERT(MID(Nacsport!E211,4,2),"sec","hr")/24</f>
        <v>2.6782407407407408E-2</v>
      </c>
      <c r="G210" s="2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5">
        <f t="shared" si="12"/>
        <v>2309</v>
      </c>
      <c r="I210" s="25">
        <f t="shared" si="13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00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1" t="str">
        <f>+IF(OR(K210="ATTACCO",K210="DIFESA"),+CONCATENATE(Nacsport!FM211,Nacsport!FN210,Nacsport!FO211,Nacsport!FP211,Nacsport!FQ211,Nacsport!FR211,Nacsport!FS211,),"")</f>
        <v/>
      </c>
      <c r="AK210" s="1" t="str">
        <f>+IF(OR(K210="ATAQUE",K210="DEFENSA"),+CONCATENATE(Nacsport!FT211,Nacsport!FU211,Nacsport!FV211,Nacsport!FW211,Nacsport!FX211,Nacsport!FY211,Nacsport!FZ211,),"")</f>
        <v/>
      </c>
      <c r="AL210" s="1" t="str">
        <f>+CONCATENATE(Nacsport!GA211,Nacsport!GB211,Nacsport!GC211,Nacsport!GD211,Nacsport!GE211,Nacsport!GF211,Nacsport!GG211,Nacsport!GH211,)</f>
        <v/>
      </c>
      <c r="AM210" s="1" t="str">
        <f>IF(K210="PUNTOS",LOOKUP(2,1/($K$3:K210="ATAQUE"),$AM$3:AM210),IF(+COUNTIF(Nacsport!GI211:'Nacsport'!GQ211,"*")&gt;0,+COUNTIF(Nacsport!GI211:'Nacsport'!GQ211,"*"),""))</f>
        <v/>
      </c>
      <c r="AN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O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P210" t="str">
        <f>IF(K210="QUIEBRE",LOOKUP(2,1/($K$3:K210="ATAQUE"),$AK$3:AK210),IF(+COUNTIF(Nacsport!GI211:'Nacsport'!GQ211,"*")&gt;0,+COUNTIF(Nacsport!GI211:'Nacsport'!GQ211,"*"),""))</f>
        <v/>
      </c>
      <c r="AQ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R210" s="27"/>
    </row>
    <row r="211" spans="1:44" ht="15.75" hidden="1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21">
        <v>1</v>
      </c>
      <c r="E211" s="1" t="s">
        <v>1375</v>
      </c>
      <c r="F211" s="24">
        <f>CONVERT(LEFT(Nacsport!E212,2),"mn","hr")/24+CONVERT(MID(Nacsport!E212,4,2),"sec","hr")/24</f>
        <v>2.6782407407407408E-2</v>
      </c>
      <c r="G211" s="2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5">
        <f t="shared" si="12"/>
        <v>2309</v>
      </c>
      <c r="I211" s="25">
        <f t="shared" si="13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100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1" t="str">
        <f>+IF(OR(K211="ATTACCO",K211="DIFESA"),+CONCATENATE(Nacsport!FM212,Nacsport!FN211,Nacsport!FO212,Nacsport!FP212,Nacsport!FQ212,Nacsport!FR212,Nacsport!FS212,),"")</f>
        <v/>
      </c>
      <c r="AK211" s="1" t="str">
        <f>+IF(OR(K211="ATAQUE",K211="DEFENSA"),+CONCATENATE(Nacsport!FT212,Nacsport!FU212,Nacsport!FV212,Nacsport!FW212,Nacsport!FX212,Nacsport!FY212,Nacsport!FZ212,),"")</f>
        <v/>
      </c>
      <c r="AL211" s="1" t="str">
        <f>+CONCATENATE(Nacsport!GA212,Nacsport!GB212,Nacsport!GC212,Nacsport!GD212,Nacsport!GE212,Nacsport!GF212,Nacsport!GG212,Nacsport!GH212,)</f>
        <v/>
      </c>
      <c r="AM211" s="1" t="str">
        <f>IF(K211="PUNTOS",LOOKUP(2,1/($K$3:K211="ATAQUE"),$AM$3:AM211),IF(+COUNTIF(Nacsport!GI212:'Nacsport'!GQ212,"*")&gt;0,+COUNTIF(Nacsport!GI212:'Nacsport'!GQ212,"*"),""))</f>
        <v/>
      </c>
      <c r="AN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O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P211" t="str">
        <f>IF(K211="QUIEBRE",LOOKUP(2,1/($K$3:K211="ATAQUE"),$AK$3:AK211),IF(+COUNTIF(Nacsport!GI212:'Nacsport'!GQ212,"*")&gt;0,+COUNTIF(Nacsport!GI212:'Nacsport'!GQ212,"*"),""))</f>
        <v/>
      </c>
      <c r="AQ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R211" s="27"/>
    </row>
    <row r="212" spans="1:44" ht="15.75" hidden="1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21">
        <v>1</v>
      </c>
      <c r="E212" s="1" t="s">
        <v>1375</v>
      </c>
      <c r="F212" s="24">
        <f>CONVERT(LEFT(Nacsport!E213,2),"mn","hr")/24+CONVERT(MID(Nacsport!E213,4,2),"sec","hr")/24</f>
        <v>2.6782407407407408E-2</v>
      </c>
      <c r="G212" s="2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5">
        <f t="shared" si="12"/>
        <v>2309</v>
      </c>
      <c r="I212" s="25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100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1" t="str">
        <f>+IF(OR(K212="ATTACCO",K212="DIFESA"),+CONCATENATE(Nacsport!FM213,Nacsport!FN212,Nacsport!FO213,Nacsport!FP213,Nacsport!FQ213,Nacsport!FR213,Nacsport!FS213,),"")</f>
        <v/>
      </c>
      <c r="AK212" s="1" t="str">
        <f>+IF(OR(K212="ATAQUE",K212="DEFENSA"),+CONCATENATE(Nacsport!FT213,Nacsport!FU213,Nacsport!FV213,Nacsport!FW213,Nacsport!FX213,Nacsport!FY213,Nacsport!FZ213,),"")</f>
        <v/>
      </c>
      <c r="AL212" s="1" t="str">
        <f>+CONCATENATE(Nacsport!GA213,Nacsport!GB213,Nacsport!GC213,Nacsport!GD213,Nacsport!GE213,Nacsport!GF213,Nacsport!GG213,Nacsport!GH213,)</f>
        <v/>
      </c>
      <c r="AM212" s="1" t="str">
        <f>IF(K212="PUNTOS",LOOKUP(2,1/($K$3:K212="ATAQUE"),$AM$3:AM212),IF(+COUNTIF(Nacsport!GI213:'Nacsport'!GQ213,"*")&gt;0,+COUNTIF(Nacsport!GI213:'Nacsport'!GQ213,"*"),""))</f>
        <v/>
      </c>
      <c r="AN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O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P212" t="str">
        <f>IF(K212="QUIEBRE",LOOKUP(2,1/($K$3:K212="ATAQUE"),$AK$3:AK212),IF(+COUNTIF(Nacsport!GI213:'Nacsport'!GQ213,"*")&gt;0,+COUNTIF(Nacsport!GI213:'Nacsport'!GQ213,"*"),""))</f>
        <v/>
      </c>
      <c r="AQ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R212" s="27"/>
    </row>
    <row r="213" spans="1:44" ht="15.75" hidden="1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21">
        <v>1</v>
      </c>
      <c r="E213" s="1" t="s">
        <v>1375</v>
      </c>
      <c r="F213" s="24">
        <f>CONVERT(LEFT(Nacsport!E214,2),"mn","hr")/24+CONVERT(MID(Nacsport!E214,4,2),"sec","hr")/24</f>
        <v>2.6851851851851852E-2</v>
      </c>
      <c r="G213" s="2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5">
        <f t="shared" si="12"/>
        <v>2315</v>
      </c>
      <c r="I213" s="25">
        <f t="shared" si="13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100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R 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1" t="str">
        <f>+IF(OR(K213="ATTACCO",K213="DIFESA"),+CONCATENATE(Nacsport!FM214,Nacsport!FN213,Nacsport!FO214,Nacsport!FP214,Nacsport!FQ214,Nacsport!FR214,Nacsport!FS214,),"")</f>
        <v/>
      </c>
      <c r="AK213" s="1" t="str">
        <f>+IF(OR(K213="ATAQUE",K213="DEFENSA"),+CONCATENATE(Nacsport!FT214,Nacsport!FU214,Nacsport!FV214,Nacsport!FW214,Nacsport!FX214,Nacsport!FY214,Nacsport!FZ214,),"")</f>
        <v/>
      </c>
      <c r="AL213" s="1" t="str">
        <f>+CONCATENATE(Nacsport!GA214,Nacsport!GB214,Nacsport!GC214,Nacsport!GD214,Nacsport!GE214,Nacsport!GF214,Nacsport!GG214,Nacsport!GH214,)</f>
        <v/>
      </c>
      <c r="AM213" s="1" t="str">
        <f>IF(K213="PUNTOS",LOOKUP(2,1/($K$3:K213="ATAQUE"),$AM$3:AM213),IF(+COUNTIF(Nacsport!GI214:'Nacsport'!GQ214,"*")&gt;0,+COUNTIF(Nacsport!GI214:'Nacsport'!GQ214,"*"),""))</f>
        <v/>
      </c>
      <c r="AN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O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P213" t="str">
        <f>IF(K213="QUIEBRE",LOOKUP(2,1/($K$3:K213="ATAQUE"),$AK$3:AK213),IF(+COUNTIF(Nacsport!GI214:'Nacsport'!GQ214,"*")&gt;0,+COUNTIF(Nacsport!GI214:'Nacsport'!GQ214,"*"),""))</f>
        <v/>
      </c>
      <c r="AQ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R213" s="27"/>
    </row>
    <row r="214" spans="1:44" ht="15.75" hidden="1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21">
        <v>1</v>
      </c>
      <c r="E214" s="1" t="s">
        <v>1375</v>
      </c>
      <c r="F214" s="24">
        <f>CONVERT(LEFT(Nacsport!E215,2),"mn","hr")/24+CONVERT(MID(Nacsport!E215,4,2),"sec","hr")/24</f>
        <v>2.6851851851851852E-2</v>
      </c>
      <c r="G214" s="2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5">
        <f t="shared" si="12"/>
        <v>2315</v>
      </c>
      <c r="I214" s="25">
        <f t="shared" si="13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00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1" t="str">
        <f>+IF(OR(K214="ATTACCO",K214="DIFESA"),+CONCATENATE(Nacsport!FM215,Nacsport!FN214,Nacsport!FO215,Nacsport!FP215,Nacsport!FQ215,Nacsport!FR215,Nacsport!FS215,),"")</f>
        <v/>
      </c>
      <c r="AK214" s="1" t="str">
        <f>+IF(OR(K214="ATAQUE",K214="DEFENSA"),+CONCATENATE(Nacsport!FT215,Nacsport!FU215,Nacsport!FV215,Nacsport!FW215,Nacsport!FX215,Nacsport!FY215,Nacsport!FZ215,),"")</f>
        <v/>
      </c>
      <c r="AL214" s="1" t="str">
        <f>+CONCATENATE(Nacsport!GA215,Nacsport!GB215,Nacsport!GC215,Nacsport!GD215,Nacsport!GE215,Nacsport!GF215,Nacsport!GG215,Nacsport!GH215,)</f>
        <v/>
      </c>
      <c r="AM214" s="1" t="str">
        <f>IF(K214="PUNTOS",LOOKUP(2,1/($K$3:K214="ATAQUE"),$AM$3:AM214),IF(+COUNTIF(Nacsport!GI215:'Nacsport'!GQ215,"*")&gt;0,+COUNTIF(Nacsport!GI215:'Nacsport'!GQ215,"*"),""))</f>
        <v/>
      </c>
      <c r="AN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O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P214" t="str">
        <f>IF(K214="QUIEBRE",LOOKUP(2,1/($K$3:K214="ATAQUE"),$AK$3:AK214),IF(+COUNTIF(Nacsport!GI215:'Nacsport'!GQ215,"*")&gt;0,+COUNTIF(Nacsport!GI215:'Nacsport'!GQ215,"*"),""))</f>
        <v/>
      </c>
      <c r="AQ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R214" s="27"/>
    </row>
    <row r="215" spans="1:44" ht="15.75" hidden="1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21">
        <v>1</v>
      </c>
      <c r="E215" s="1" t="s">
        <v>1375</v>
      </c>
      <c r="F215" s="24">
        <f>CONVERT(LEFT(Nacsport!E216,2),"mn","hr")/24+CONVERT(MID(Nacsport!E216,4,2),"sec","hr")/24</f>
        <v>2.75E-2</v>
      </c>
      <c r="G215" s="2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5">
        <f t="shared" si="12"/>
        <v>2371</v>
      </c>
      <c r="I215" s="25">
        <f t="shared" si="13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00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1" t="str">
        <f>+IF(OR(K215="ATTACCO",K215="DIFESA"),+CONCATENATE(Nacsport!FM216,Nacsport!FN215,Nacsport!FO216,Nacsport!FP216,Nacsport!FQ216,Nacsport!FR216,Nacsport!FS216,),"")</f>
        <v/>
      </c>
      <c r="AK215" s="1" t="str">
        <f>+IF(OR(K215="ATAQUE",K215="DEFENSA"),+CONCATENATE(Nacsport!FT216,Nacsport!FU216,Nacsport!FV216,Nacsport!FW216,Nacsport!FX216,Nacsport!FY216,Nacsport!FZ216,),"")</f>
        <v/>
      </c>
      <c r="AL215" s="1" t="str">
        <f>+CONCATENATE(Nacsport!GA216,Nacsport!GB216,Nacsport!GC216,Nacsport!GD216,Nacsport!GE216,Nacsport!GF216,Nacsport!GG216,Nacsport!GH216,)</f>
        <v/>
      </c>
      <c r="AM215" s="1" t="str">
        <f>IF(K215="PUNTOS",LOOKUP(2,1/($K$3:K215="ATAQUE"),$AM$3:AM215),IF(+COUNTIF(Nacsport!GI216:'Nacsport'!GQ216,"*")&gt;0,+COUNTIF(Nacsport!GI216:'Nacsport'!GQ216,"*"),""))</f>
        <v/>
      </c>
      <c r="AN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O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P215" t="str">
        <f>IF(K215="QUIEBRE",LOOKUP(2,1/($K$3:K215="ATAQUE"),$AK$3:AK215),IF(+COUNTIF(Nacsport!GI216:'Nacsport'!GQ216,"*")&gt;0,+COUNTIF(Nacsport!GI216:'Nacsport'!GQ216,"*"),""))</f>
        <v/>
      </c>
      <c r="AQ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R215" s="27"/>
    </row>
    <row r="216" spans="1:44" ht="15.75" hidden="1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21">
        <v>1</v>
      </c>
      <c r="E216" s="1" t="s">
        <v>1375</v>
      </c>
      <c r="F216" s="24">
        <f>CONVERT(LEFT(Nacsport!E217,2),"mn","hr")/24+CONVERT(MID(Nacsport!E217,4,2),"sec","hr")/24</f>
        <v>2.75E-2</v>
      </c>
      <c r="G216" s="2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5">
        <f t="shared" si="12"/>
        <v>2371</v>
      </c>
      <c r="I216" s="25">
        <f t="shared" si="13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100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1" t="str">
        <f>+IF(OR(K216="ATTACCO",K216="DIFESA"),+CONCATENATE(Nacsport!FM217,Nacsport!FN216,Nacsport!FO217,Nacsport!FP217,Nacsport!FQ217,Nacsport!FR217,Nacsport!FS217,),"")</f>
        <v/>
      </c>
      <c r="AK216" s="1" t="str">
        <f>+IF(OR(K216="ATAQUE",K216="DEFENSA"),+CONCATENATE(Nacsport!FT217,Nacsport!FU217,Nacsport!FV217,Nacsport!FW217,Nacsport!FX217,Nacsport!FY217,Nacsport!FZ217,),"")</f>
        <v/>
      </c>
      <c r="AL216" s="1" t="str">
        <f>+CONCATENATE(Nacsport!GA217,Nacsport!GB217,Nacsport!GC217,Nacsport!GD217,Nacsport!GE217,Nacsport!GF217,Nacsport!GG217,Nacsport!GH217,)</f>
        <v/>
      </c>
      <c r="AM216" s="1" t="str">
        <f>IF(K216="PUNTOS",LOOKUP(2,1/($K$3:K216="ATAQUE"),$AM$3:AM216),IF(+COUNTIF(Nacsport!GI217:'Nacsport'!GQ217,"*")&gt;0,+COUNTIF(Nacsport!GI217:'Nacsport'!GQ217,"*"),""))</f>
        <v/>
      </c>
      <c r="AN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O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P216" t="str">
        <f>IF(K216="QUIEBRE",LOOKUP(2,1/($K$3:K216="ATAQUE"),$AK$3:AK216),IF(+COUNTIF(Nacsport!GI217:'Nacsport'!GQ217,"*")&gt;0,+COUNTIF(Nacsport!GI217:'Nacsport'!GQ217,"*"),""))</f>
        <v/>
      </c>
      <c r="AQ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R216" s="27"/>
    </row>
    <row r="217" spans="1:44" ht="15.75" hidden="1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21">
        <v>1</v>
      </c>
      <c r="E217" s="1" t="s">
        <v>1375</v>
      </c>
      <c r="F217" s="24">
        <f>CONVERT(LEFT(Nacsport!E218,2),"mn","hr")/24+CONVERT(MID(Nacsport!E218,4,2),"sec","hr")/24</f>
        <v>2.7615740740740743E-2</v>
      </c>
      <c r="G217" s="2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5">
        <f t="shared" si="12"/>
        <v>2381</v>
      </c>
      <c r="I217" s="25">
        <f t="shared" si="13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00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PULITA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1" t="str">
        <f>+IF(OR(K217="ATTACCO",K217="DIFESA"),+CONCATENATE(Nacsport!FM218,Nacsport!FN217,Nacsport!FO218,Nacsport!FP218,Nacsport!FQ218,Nacsport!FR218,Nacsport!FS218,),"")</f>
        <v/>
      </c>
      <c r="AK217" s="1" t="str">
        <f>+IF(OR(K217="ATAQUE",K217="DEFENSA"),+CONCATENATE(Nacsport!FT218,Nacsport!FU218,Nacsport!FV218,Nacsport!FW218,Nacsport!FX218,Nacsport!FY218,Nacsport!FZ218,),"")</f>
        <v/>
      </c>
      <c r="AL217" s="1" t="str">
        <f>+CONCATENATE(Nacsport!GA218,Nacsport!GB218,Nacsport!GC218,Nacsport!GD218,Nacsport!GE218,Nacsport!GF218,Nacsport!GG218,Nacsport!GH218,)</f>
        <v/>
      </c>
      <c r="AM217" s="1" t="str">
        <f>IF(K217="PUNTOS",LOOKUP(2,1/($K$3:K217="ATAQUE"),$AM$3:AM217),IF(+COUNTIF(Nacsport!GI218:'Nacsport'!GQ218,"*")&gt;0,+COUNTIF(Nacsport!GI218:'Nacsport'!GQ218,"*"),""))</f>
        <v/>
      </c>
      <c r="AN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O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P217" t="str">
        <f>IF(K217="QUIEBRE",LOOKUP(2,1/($K$3:K217="ATAQUE"),$AK$3:AK217),IF(+COUNTIF(Nacsport!GI218:'Nacsport'!GQ218,"*")&gt;0,+COUNTIF(Nacsport!GI218:'Nacsport'!GQ218,"*"),""))</f>
        <v/>
      </c>
      <c r="AQ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R217" s="27"/>
    </row>
    <row r="218" spans="1:44" ht="15.75" hidden="1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21">
        <v>1</v>
      </c>
      <c r="E218" s="1" t="s">
        <v>1375</v>
      </c>
      <c r="F218" s="24">
        <f>CONVERT(LEFT(Nacsport!E219,2),"mn","hr")/24+CONVERT(MID(Nacsport!E219,4,2),"sec","hr")/24</f>
        <v>2.7800925925925923E-2</v>
      </c>
      <c r="G218" s="2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5">
        <f t="shared" si="12"/>
        <v>2397</v>
      </c>
      <c r="I218" s="25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00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POSITIVO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1" t="str">
        <f>+IF(OR(K218="ATTACCO",K218="DIFESA"),+CONCATENATE(Nacsport!FM219,Nacsport!FN218,Nacsport!FO219,Nacsport!FP219,Nacsport!FQ219,Nacsport!FR219,Nacsport!FS219,),"")</f>
        <v/>
      </c>
      <c r="AK218" s="1" t="str">
        <f>+IF(OR(K218="ATAQUE",K218="DEFENSA"),+CONCATENATE(Nacsport!FT219,Nacsport!FU219,Nacsport!FV219,Nacsport!FW219,Nacsport!FX219,Nacsport!FY219,Nacsport!FZ219,),"")</f>
        <v/>
      </c>
      <c r="AL218" s="1" t="str">
        <f>+CONCATENATE(Nacsport!GA219,Nacsport!GB219,Nacsport!GC219,Nacsport!GD219,Nacsport!GE219,Nacsport!GF219,Nacsport!GG219,Nacsport!GH219,)</f>
        <v/>
      </c>
      <c r="AM218" s="1" t="str">
        <f>IF(K218="PUNTOS",LOOKUP(2,1/($K$3:K218="ATAQUE"),$AM$3:AM218),IF(+COUNTIF(Nacsport!GI219:'Nacsport'!GQ219,"*")&gt;0,+COUNTIF(Nacsport!GI219:'Nacsport'!GQ219,"*"),""))</f>
        <v/>
      </c>
      <c r="AN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O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P218" t="str">
        <f>IF(K218="QUIEBRE",LOOKUP(2,1/($K$3:K218="ATAQUE"),$AK$3:AK218),IF(+COUNTIF(Nacsport!GI219:'Nacsport'!GQ219,"*")&gt;0,+COUNTIF(Nacsport!GI219:'Nacsport'!GQ219,"*"),""))</f>
        <v/>
      </c>
      <c r="AQ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R218" s="27"/>
    </row>
    <row r="219" spans="1:44" ht="15.75" hidden="1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21">
        <v>1</v>
      </c>
      <c r="E219" s="1" t="s">
        <v>1375</v>
      </c>
      <c r="F219" s="24">
        <f>CONVERT(LEFT(Nacsport!E220,2),"mn","hr")/24+CONVERT(MID(Nacsport!E220,4,2),"sec","hr")/24</f>
        <v>2.7847222222222221E-2</v>
      </c>
      <c r="G219" s="2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25">
        <f t="shared" si="12"/>
        <v>2401</v>
      </c>
      <c r="I219" s="25">
        <f t="shared" si="13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100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NEGATIVO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1" t="str">
        <f>+IF(OR(K219="ATTACCO",K219="DIFESA"),+CONCATENATE(Nacsport!FM220,Nacsport!FN219,Nacsport!FO220,Nacsport!FP220,Nacsport!FQ220,Nacsport!FR220,Nacsport!FS220,),"")</f>
        <v/>
      </c>
      <c r="AK219" s="1" t="str">
        <f>+IF(OR(K219="ATAQUE",K219="DEFENSA"),+CONCATENATE(Nacsport!FT220,Nacsport!FU220,Nacsport!FV220,Nacsport!FW220,Nacsport!FX220,Nacsport!FY220,Nacsport!FZ220,),"")</f>
        <v/>
      </c>
      <c r="AL219" s="1" t="str">
        <f>+CONCATENATE(Nacsport!GA220,Nacsport!GB220,Nacsport!GC220,Nacsport!GD220,Nacsport!GE220,Nacsport!GF220,Nacsport!GG220,Nacsport!GH220,)</f>
        <v/>
      </c>
      <c r="AM219" s="1" t="str">
        <f>IF(K219="PUNTOS",LOOKUP(2,1/($K$3:K219="ATAQUE"),$AM$3:AM219),IF(+COUNTIF(Nacsport!GI220:'Nacsport'!GQ220,"*")&gt;0,+COUNTIF(Nacsport!GI220:'Nacsport'!GQ220,"*"),""))</f>
        <v/>
      </c>
      <c r="AN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O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P219" t="str">
        <f>IF(K219="QUIEBRE",LOOKUP(2,1/($K$3:K219="ATAQUE"),$AK$3:AK219),IF(+COUNTIF(Nacsport!GI220:'Nacsport'!GQ220,"*")&gt;0,+COUNTIF(Nacsport!GI220:'Nacsport'!GQ220,"*"),""))</f>
        <v/>
      </c>
      <c r="AQ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R219" s="27"/>
    </row>
    <row r="220" spans="1:44" ht="15.75" hidden="1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21">
        <v>1</v>
      </c>
      <c r="E220" s="1" t="s">
        <v>1375</v>
      </c>
      <c r="F220" s="24">
        <f>CONVERT(LEFT(Nacsport!E221,2),"mn","hr")/24+CONVERT(MID(Nacsport!E221,4,2),"sec","hr")/24</f>
        <v>2.7870370370370368E-2</v>
      </c>
      <c r="G220" s="2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5">
        <f t="shared" si="12"/>
        <v>2403</v>
      </c>
      <c r="I220" s="25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00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LENTO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1" t="str">
        <f>+IF(OR(K220="ATTACCO",K220="DIFESA"),+CONCATENATE(Nacsport!FM221,Nacsport!FN220,Nacsport!FO221,Nacsport!FP221,Nacsport!FQ221,Nacsport!FR221,Nacsport!FS221,),"")</f>
        <v/>
      </c>
      <c r="AK220" s="1" t="str">
        <f>+IF(OR(K220="ATAQUE",K220="DEFENSA"),+CONCATENATE(Nacsport!FT221,Nacsport!FU221,Nacsport!FV221,Nacsport!FW221,Nacsport!FX221,Nacsport!FY221,Nacsport!FZ221,),"")</f>
        <v/>
      </c>
      <c r="AL220" s="1" t="str">
        <f>+CONCATENATE(Nacsport!GA221,Nacsport!GB221,Nacsport!GC221,Nacsport!GD221,Nacsport!GE221,Nacsport!GF221,Nacsport!GG221,Nacsport!GH221,)</f>
        <v/>
      </c>
      <c r="AM220" s="1" t="str">
        <f>IF(K220="PUNTOS",LOOKUP(2,1/($K$3:K220="ATAQUE"),$AM$3:AM220),IF(+COUNTIF(Nacsport!GI221:'Nacsport'!GQ221,"*")&gt;0,+COUNTIF(Nacsport!GI221:'Nacsport'!GQ221,"*"),""))</f>
        <v/>
      </c>
      <c r="AN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O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P220" t="str">
        <f>IF(K220="QUIEBRE",LOOKUP(2,1/($K$3:K220="ATAQUE"),$AK$3:AK220),IF(+COUNTIF(Nacsport!GI221:'Nacsport'!GQ221,"*")&gt;0,+COUNTIF(Nacsport!GI221:'Nacsport'!GQ221,"*"),""))</f>
        <v/>
      </c>
      <c r="AQ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R220" s="27"/>
    </row>
    <row r="221" spans="1:44" ht="15.75" hidden="1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21">
        <v>1</v>
      </c>
      <c r="E221" s="1" t="s">
        <v>1375</v>
      </c>
      <c r="F221" s="24">
        <f>CONVERT(LEFT(Nacsport!E222,2),"mn","hr")/24+CONVERT(MID(Nacsport!E222,4,2),"sec","hr")/24</f>
        <v>2.7939814814814813E-2</v>
      </c>
      <c r="G221" s="2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25">
        <f t="shared" si="12"/>
        <v>2409</v>
      </c>
      <c r="I221" s="25">
        <f t="shared" si="13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100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NEUTRO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1" t="str">
        <f>+IF(OR(K221="ATTACCO",K221="DIFESA"),+CONCATENATE(Nacsport!FM222,Nacsport!FN221,Nacsport!FO222,Nacsport!FP222,Nacsport!FQ222,Nacsport!FR222,Nacsport!FS222,),"")</f>
        <v/>
      </c>
      <c r="AK221" s="1" t="str">
        <f>+IF(OR(K221="ATAQUE",K221="DEFENSA"),+CONCATENATE(Nacsport!FT222,Nacsport!FU222,Nacsport!FV222,Nacsport!FW222,Nacsport!FX222,Nacsport!FY222,Nacsport!FZ222,),"")</f>
        <v/>
      </c>
      <c r="AL221" s="1" t="str">
        <f>+CONCATENATE(Nacsport!GA222,Nacsport!GB222,Nacsport!GC222,Nacsport!GD222,Nacsport!GE222,Nacsport!GF222,Nacsport!GG222,Nacsport!GH222,)</f>
        <v/>
      </c>
      <c r="AM221" s="1" t="str">
        <f>IF(K221="PUNTOS",LOOKUP(2,1/($K$3:K221="ATAQUE"),$AM$3:AM221),IF(+COUNTIF(Nacsport!GI222:'Nacsport'!GQ222,"*")&gt;0,+COUNTIF(Nacsport!GI222:'Nacsport'!GQ222,"*"),""))</f>
        <v/>
      </c>
      <c r="AN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O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P221" t="str">
        <f>IF(K221="QUIEBRE",LOOKUP(2,1/($K$3:K221="ATAQUE"),$AK$3:AK221),IF(+COUNTIF(Nacsport!GI222:'Nacsport'!GQ222,"*")&gt;0,+COUNTIF(Nacsport!GI222:'Nacsport'!GQ222,"*"),""))</f>
        <v/>
      </c>
      <c r="AQ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R221" s="27"/>
    </row>
    <row r="222" spans="1:44" ht="15.75" hidden="1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21">
        <v>1</v>
      </c>
      <c r="E222" s="1" t="s">
        <v>1375</v>
      </c>
      <c r="F222" s="24">
        <f>CONVERT(LEFT(Nacsport!E223,2),"mn","hr")/24+CONVERT(MID(Nacsport!E223,4,2),"sec","hr")/24</f>
        <v>2.7986111111111111E-2</v>
      </c>
      <c r="G222" s="25">
        <v>8</v>
      </c>
      <c r="H222" s="25">
        <f t="shared" si="12"/>
        <v>2413</v>
      </c>
      <c r="I222" s="25">
        <f t="shared" si="13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100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DIFESA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1" t="str">
        <f>+IF(OR(K222="ATTACCO",K222="DIFESA"),+CONCATENATE(Nacsport!FM223,Nacsport!FN222,Nacsport!FO223,Nacsport!FP223,Nacsport!FQ223,Nacsport!FR223,Nacsport!FS223,),"")</f>
        <v/>
      </c>
      <c r="AK222" s="1" t="str">
        <f>+IF(OR(K222="ATAQUE",K222="DEFENSA"),+CONCATENATE(Nacsport!FT223,Nacsport!FU223,Nacsport!FV223,Nacsport!FW223,Nacsport!FX223,Nacsport!FY223,Nacsport!FZ223,),"")</f>
        <v/>
      </c>
      <c r="AL222" s="1" t="str">
        <f>+CONCATENATE(Nacsport!GA223,Nacsport!GB223,Nacsport!GC223,Nacsport!GD223,Nacsport!GE223,Nacsport!GF223,Nacsport!GG223,Nacsport!GH223,)</f>
        <v/>
      </c>
      <c r="AM222" s="1" t="str">
        <f>IF(K222="PUNTOS",LOOKUP(2,1/($K$3:K222="ATAQUE"),$AM$3:AM222),IF(+COUNTIF(Nacsport!GI223:'Nacsport'!GQ223,"*")&gt;0,+COUNTIF(Nacsport!GI223:'Nacsport'!GQ223,"*"),""))</f>
        <v/>
      </c>
      <c r="AN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O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P222" t="str">
        <f>IF(K222="QUIEBRE",LOOKUP(2,1/($K$3:K222="ATAQUE"),$AK$3:AK222),IF(+COUNTIF(Nacsport!GI223:'Nacsport'!GQ223,"*")&gt;0,+COUNTIF(Nacsport!GI223:'Nacsport'!GQ223,"*"),""))</f>
        <v/>
      </c>
      <c r="AQ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R222" s="27"/>
    </row>
    <row r="223" spans="1:44" ht="15.75" hidden="1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21">
        <v>1</v>
      </c>
      <c r="E223" s="1" t="s">
        <v>1375</v>
      </c>
      <c r="F223" s="24">
        <f>CONVERT(LEFT(Nacsport!E224,2),"mn","hr")/24+CONVERT(MID(Nacsport!E224,4,2),"sec","hr")/24</f>
        <v>2.7997685185185184E-2</v>
      </c>
      <c r="G223" s="2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5">
        <f t="shared" si="12"/>
        <v>2414</v>
      </c>
      <c r="I223" s="25">
        <f t="shared" si="13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00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1" t="str">
        <f>+IF(OR(K223="ATTACCO",K223="DIFESA"),+CONCATENATE(Nacsport!FM224,Nacsport!FN223,Nacsport!FO224,Nacsport!FP224,Nacsport!FQ224,Nacsport!FR224,Nacsport!FS224,),"")</f>
        <v/>
      </c>
      <c r="AK223" s="1" t="str">
        <f>+IF(OR(K223="ATAQUE",K223="DEFENSA"),+CONCATENATE(Nacsport!FT224,Nacsport!FU224,Nacsport!FV224,Nacsport!FW224,Nacsport!FX224,Nacsport!FY224,Nacsport!FZ224,),"")</f>
        <v/>
      </c>
      <c r="AL223" s="1" t="str">
        <f>+CONCATENATE(Nacsport!GA224,Nacsport!GB224,Nacsport!GC224,Nacsport!GD224,Nacsport!GE224,Nacsport!GF224,Nacsport!GG224,Nacsport!GH224,)</f>
        <v/>
      </c>
      <c r="AM223" s="1" t="str">
        <f>IF(K223="PUNTOS",LOOKUP(2,1/($K$3:K223="ATAQUE"),$AM$3:AM223),IF(+COUNTIF(Nacsport!GI224:'Nacsport'!GQ224,"*")&gt;0,+COUNTIF(Nacsport!GI224:'Nacsport'!GQ224,"*"),""))</f>
        <v/>
      </c>
      <c r="AN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O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P223" t="str">
        <f>IF(K223="QUIEBRE",LOOKUP(2,1/($K$3:K223="ATAQUE"),$AK$3:AK223),IF(+COUNTIF(Nacsport!GI224:'Nacsport'!GQ224,"*")&gt;0,+COUNTIF(Nacsport!GI224:'Nacsport'!GQ224,"*"),""))</f>
        <v/>
      </c>
      <c r="AQ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R223" s="27"/>
    </row>
    <row r="224" spans="1:44" ht="15.75" hidden="1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21">
        <v>1</v>
      </c>
      <c r="E224" s="1" t="s">
        <v>1375</v>
      </c>
      <c r="F224" s="24">
        <f>CONVERT(LEFT(Nacsport!E225,2),"mn","hr")/24+CONVERT(MID(Nacsport!E225,4,2),"sec","hr")/24</f>
        <v>2.8541666666666667E-2</v>
      </c>
      <c r="G224" s="25">
        <f>CONVERT((CONVERT(LEFT(Nacsport!F225,2),"mn","hr")/24+CONVERT(MID(Nacsport!F225,4,2),"sec","hr")/24)-(CONVERT(LEFT(Nacsport!E225,2),"mn","hr")/24+CONVERT(MID(Nacsport!E225,4,2),"sec","hr")/24),"hr","sec")*24</f>
        <v>0</v>
      </c>
      <c r="H224" s="25">
        <f t="shared" si="12"/>
        <v>2461</v>
      </c>
      <c r="I224" s="25">
        <f t="shared" si="13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00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 CALCIO</v>
      </c>
      <c r="AH224" s="1">
        <f t="shared" si="5"/>
        <v>3</v>
      </c>
      <c r="AI224" s="1" t="str">
        <f>+CONCATENATE(Nacsport!FK225,Nacsport!FL225)</f>
        <v/>
      </c>
      <c r="AJ224" s="1" t="str">
        <f>+IF(OR(K224="ATTACCO",K224="DIFESA"),+CONCATENATE(Nacsport!FM225,Nacsport!FN224,Nacsport!FO225,Nacsport!FP225,Nacsport!FQ225,Nacsport!FR225,Nacsport!FS225,),"")</f>
        <v/>
      </c>
      <c r="AK224" s="1" t="str">
        <f>+IF(OR(K224="ATAQUE",K224="DEFENSA"),+CONCATENATE(Nacsport!FT225,Nacsport!FU225,Nacsport!FV225,Nacsport!FW225,Nacsport!FX225,Nacsport!FY225,Nacsport!FZ225,),"")</f>
        <v/>
      </c>
      <c r="AL224" s="1" t="str">
        <f>+CONCATENATE(Nacsport!GA225,Nacsport!GB225,Nacsport!GC225,Nacsport!GD225,Nacsport!GE225,Nacsport!GF225,Nacsport!GG225,Nacsport!GH225,)</f>
        <v/>
      </c>
      <c r="AM224" s="1" t="str">
        <f>IF(K224="PUNTOS",LOOKUP(2,1/($K$3:K224="ATAQUE"),$AM$3:AM224),IF(+COUNTIF(Nacsport!GI225:'Nacsport'!GQ225,"*")&gt;0,+COUNTIF(Nacsport!GI225:'Nacsport'!GQ225,"*"),""))</f>
        <v/>
      </c>
      <c r="AN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O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P224" t="str">
        <f>IF(K224="QUIEBRE",LOOKUP(2,1/($K$3:K224="ATAQUE"),$AK$3:AK224),IF(+COUNTIF(Nacsport!GI225:'Nacsport'!GQ225,"*")&gt;0,+COUNTIF(Nacsport!GI225:'Nacsport'!GQ225,"*"),""))</f>
        <v/>
      </c>
      <c r="AQ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R224" s="27"/>
    </row>
    <row r="225" spans="1:44" ht="15.75" hidden="1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21">
        <v>1</v>
      </c>
      <c r="E225" s="1" t="s">
        <v>1375</v>
      </c>
      <c r="F225" s="24">
        <f>CONVERT(LEFT(Nacsport!E226,2),"mn","hr")/24+CONVERT(MID(Nacsport!E226,4,2),"sec","hr")/24</f>
        <v>2.8923611111111112E-2</v>
      </c>
      <c r="G225" s="2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5">
        <f t="shared" si="12"/>
        <v>2494</v>
      </c>
      <c r="I225" s="25">
        <f t="shared" si="13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100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AVANTI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1" t="str">
        <f>+IF(OR(K225="ATTACCO",K225="DIFESA"),+CONCATENATE(Nacsport!FM226,Nacsport!FN225,Nacsport!FO226,Nacsport!FP226,Nacsport!FQ226,Nacsport!FR226,Nacsport!FS226,),"")</f>
        <v/>
      </c>
      <c r="AK225" s="1" t="str">
        <f>+IF(OR(K225="ATAQUE",K225="DEFENSA"),+CONCATENATE(Nacsport!FT226,Nacsport!FU226,Nacsport!FV226,Nacsport!FW226,Nacsport!FX226,Nacsport!FY226,Nacsport!FZ226,),"")</f>
        <v/>
      </c>
      <c r="AL225" s="1" t="str">
        <f>+CONCATENATE(Nacsport!GA226,Nacsport!GB226,Nacsport!GC226,Nacsport!GD226,Nacsport!GE226,Nacsport!GF226,Nacsport!GG226,Nacsport!GH226,)</f>
        <v/>
      </c>
      <c r="AM225" s="1" t="str">
        <f>IF(K225="PUNTOS",LOOKUP(2,1/($K$3:K225="ATAQUE"),$AM$3:AM225),IF(+COUNTIF(Nacsport!GI226:'Nacsport'!GQ226,"*")&gt;0,+COUNTIF(Nacsport!GI226:'Nacsport'!GQ226,"*"),""))</f>
        <v/>
      </c>
      <c r="AN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O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P225" t="str">
        <f>IF(K225="QUIEBRE",LOOKUP(2,1/($K$3:K225="ATAQUE"),$AK$3:AK225),IF(+COUNTIF(Nacsport!GI226:'Nacsport'!GQ226,"*")&gt;0,+COUNTIF(Nacsport!GI226:'Nacsport'!GQ226,"*"),""))</f>
        <v/>
      </c>
      <c r="AQ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R225" s="27"/>
    </row>
    <row r="226" spans="1:44" ht="15.75" hidden="1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21">
        <v>1</v>
      </c>
      <c r="E226" s="1" t="s">
        <v>1375</v>
      </c>
      <c r="F226" s="24">
        <f>CONVERT(LEFT(Nacsport!E227,2),"mn","hr")/24+CONVERT(MID(Nacsport!E227,4,2),"sec","hr")/24</f>
        <v>2.8923611111111112E-2</v>
      </c>
      <c r="G226" s="25">
        <f>CONVERT((CONVERT(LEFT(Nacsport!F227,2),"mn","hr")/24+CONVERT(MID(Nacsport!F227,4,2),"sec","hr")/24)-(CONVERT(LEFT(Nacsport!E227,2),"mn","hr")/24+CONVERT(MID(Nacsport!E227,4,2),"sec","hr")/24),"hr","sec")*24</f>
        <v>0</v>
      </c>
      <c r="H226" s="25">
        <f t="shared" si="12"/>
        <v>2494</v>
      </c>
      <c r="I226" s="25">
        <f t="shared" si="13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100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1" t="str">
        <f>+IF(OR(K226="ATTACCO",K226="DIFESA"),+CONCATENATE(Nacsport!FM227,Nacsport!FN226,Nacsport!FO227,Nacsport!FP227,Nacsport!FQ227,Nacsport!FR227,Nacsport!FS227,),"")</f>
        <v/>
      </c>
      <c r="AK226" s="1" t="str">
        <f>+IF(OR(K226="ATAQUE",K226="DEFENSA"),+CONCATENATE(Nacsport!FT227,Nacsport!FU227,Nacsport!FV227,Nacsport!FW227,Nacsport!FX227,Nacsport!FY227,Nacsport!FZ227,),"")</f>
        <v/>
      </c>
      <c r="AL226" s="1" t="str">
        <f>+CONCATENATE(Nacsport!GA227,Nacsport!GB227,Nacsport!GC227,Nacsport!GD227,Nacsport!GE227,Nacsport!GF227,Nacsport!GG227,Nacsport!GH227,)</f>
        <v/>
      </c>
      <c r="AM226" s="1" t="str">
        <f>IF(K226="PUNTOS",LOOKUP(2,1/($K$3:K226="ATAQUE"),$AM$3:AM226),IF(+COUNTIF(Nacsport!GI227:'Nacsport'!GQ227,"*")&gt;0,+COUNTIF(Nacsport!GI227:'Nacsport'!GQ227,"*"),""))</f>
        <v/>
      </c>
      <c r="AN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O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P226" t="str">
        <f>IF(K226="QUIEBRE",LOOKUP(2,1/($K$3:K226="ATAQUE"),$AK$3:AK226),IF(+COUNTIF(Nacsport!GI227:'Nacsport'!GQ227,"*")&gt;0,+COUNTIF(Nacsport!GI227:'Nacsport'!GQ227,"*"),""))</f>
        <v/>
      </c>
      <c r="AQ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R226" s="27"/>
    </row>
    <row r="227" spans="1:44" ht="15.75" hidden="1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21">
        <v>1</v>
      </c>
      <c r="E227" s="1" t="s">
        <v>1375</v>
      </c>
      <c r="F227" s="24">
        <f>CONVERT(LEFT(Nacsport!E228,2),"mn","hr")/24+CONVERT(MID(Nacsport!E228,4,2),"sec","hr")/24</f>
        <v>2.8923611111111112E-2</v>
      </c>
      <c r="G227" s="2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5">
        <f t="shared" si="12"/>
        <v>2494</v>
      </c>
      <c r="I227" s="25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100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1" t="str">
        <f>+IF(OR(K227="ATTACCO",K227="DIFESA"),+CONCATENATE(Nacsport!FM228,Nacsport!FN227,Nacsport!FO228,Nacsport!FP228,Nacsport!FQ228,Nacsport!FR228,Nacsport!FS228,),"")</f>
        <v/>
      </c>
      <c r="AK227" s="1" t="str">
        <f>+IF(OR(K227="ATAQUE",K227="DEFENSA"),+CONCATENATE(Nacsport!FT228,Nacsport!FU228,Nacsport!FV228,Nacsport!FW228,Nacsport!FX228,Nacsport!FY228,Nacsport!FZ228,),"")</f>
        <v/>
      </c>
      <c r="AL227" s="1" t="str">
        <f>+CONCATENATE(Nacsport!GA228,Nacsport!GB228,Nacsport!GC228,Nacsport!GD228,Nacsport!GE228,Nacsport!GF228,Nacsport!GG228,Nacsport!GH228,)</f>
        <v/>
      </c>
      <c r="AM227" s="1" t="str">
        <f>IF(K227="PUNTOS",LOOKUP(2,1/($K$3:K227="ATAQUE"),$AM$3:AM227),IF(+COUNTIF(Nacsport!GI228:'Nacsport'!GQ228,"*")&gt;0,+COUNTIF(Nacsport!GI228:'Nacsport'!GQ228,"*"),""))</f>
        <v/>
      </c>
      <c r="AN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O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P227" t="str">
        <f>IF(K227="QUIEBRE",LOOKUP(2,1/($K$3:K227="ATAQUE"),$AK$3:AK227),IF(+COUNTIF(Nacsport!GI228:'Nacsport'!GQ228,"*")&gt;0,+COUNTIF(Nacsport!GI228:'Nacsport'!GQ228,"*"),""))</f>
        <v/>
      </c>
      <c r="AQ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R227" s="27"/>
    </row>
    <row r="228" spans="1:44" ht="15.75" hidden="1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21">
        <v>1</v>
      </c>
      <c r="E228" s="1" t="s">
        <v>1375</v>
      </c>
      <c r="F228" s="24">
        <f>CONVERT(LEFT(Nacsport!E229,2),"mn","hr")/24+CONVERT(MID(Nacsport!E229,4,2),"sec","hr")/24</f>
        <v>2.900462962962963E-2</v>
      </c>
      <c r="G228" s="2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5">
        <f t="shared" si="12"/>
        <v>2501</v>
      </c>
      <c r="I228" s="25">
        <f t="shared" si="13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00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1" t="str">
        <f>+IF(OR(K228="ATTACCO",K228="DIFESA"),+CONCATENATE(Nacsport!FM229,Nacsport!FN228,Nacsport!FO229,Nacsport!FP229,Nacsport!FQ229,Nacsport!FR229,Nacsport!FS229,),"")</f>
        <v/>
      </c>
      <c r="AK228" s="1" t="str">
        <f>+IF(OR(K228="ATAQUE",K228="DEFENSA"),+CONCATENATE(Nacsport!FT229,Nacsport!FU229,Nacsport!FV229,Nacsport!FW229,Nacsport!FX229,Nacsport!FY229,Nacsport!FZ229,),"")</f>
        <v/>
      </c>
      <c r="AL228" s="1" t="str">
        <f>+CONCATENATE(Nacsport!GA229,Nacsport!GB229,Nacsport!GC229,Nacsport!GD229,Nacsport!GE229,Nacsport!GF229,Nacsport!GG229,Nacsport!GH229,)</f>
        <v/>
      </c>
      <c r="AM228" s="1" t="str">
        <f>IF(K228="PUNTOS",LOOKUP(2,1/($K$3:K228="ATAQUE"),$AM$3:AM228),IF(+COUNTIF(Nacsport!GI229:'Nacsport'!GQ229,"*")&gt;0,+COUNTIF(Nacsport!GI229:'Nacsport'!GQ229,"*"),""))</f>
        <v/>
      </c>
      <c r="AN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O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P228" t="str">
        <f>IF(K228="QUIEBRE",LOOKUP(2,1/($K$3:K228="ATAQUE"),$AK$3:AK228),IF(+COUNTIF(Nacsport!GI229:'Nacsport'!GQ229,"*")&gt;0,+COUNTIF(Nacsport!GI229:'Nacsport'!GQ229,"*"),""))</f>
        <v/>
      </c>
      <c r="AQ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R228" s="27"/>
    </row>
    <row r="229" spans="1:44" ht="15.75" hidden="1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21">
        <v>1</v>
      </c>
      <c r="E229" s="1" t="s">
        <v>1375</v>
      </c>
      <c r="F229" s="24">
        <f>CONVERT(LEFT(Nacsport!E230,2),"mn","hr")/24+CONVERT(MID(Nacsport!E230,4,2),"sec","hr")/24</f>
        <v>2.9479166666666664E-2</v>
      </c>
      <c r="G229" s="2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5">
        <f t="shared" si="12"/>
        <v>2541.9999999999995</v>
      </c>
      <c r="I229" s="25">
        <f t="shared" si="13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00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1" t="str">
        <f>+IF(OR(K229="ATTACCO",K229="DIFESA"),+CONCATENATE(Nacsport!FM230,Nacsport!FN229,Nacsport!FO230,Nacsport!FP230,Nacsport!FQ230,Nacsport!FR230,Nacsport!FS230,),"")</f>
        <v/>
      </c>
      <c r="AK229" s="1" t="str">
        <f>+IF(OR(K229="ATAQUE",K229="DEFENSA"),+CONCATENATE(Nacsport!FT230,Nacsport!FU230,Nacsport!FV230,Nacsport!FW230,Nacsport!FX230,Nacsport!FY230,Nacsport!FZ230,),"")</f>
        <v/>
      </c>
      <c r="AL229" s="1" t="str">
        <f>+CONCATENATE(Nacsport!GA230,Nacsport!GB230,Nacsport!GC230,Nacsport!GD230,Nacsport!GE230,Nacsport!GF230,Nacsport!GG230,Nacsport!GH230,)</f>
        <v/>
      </c>
      <c r="AM229" s="1" t="str">
        <f>IF(K229="PUNTOS",LOOKUP(2,1/($K$3:K229="ATAQUE"),$AM$3:AM229),IF(+COUNTIF(Nacsport!GI230:'Nacsport'!GQ230,"*")&gt;0,+COUNTIF(Nacsport!GI230:'Nacsport'!GQ230,"*"),""))</f>
        <v/>
      </c>
      <c r="AN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O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P229" t="str">
        <f>IF(K229="QUIEBRE",LOOKUP(2,1/($K$3:K229="ATAQUE"),$AK$3:AK229),IF(+COUNTIF(Nacsport!GI230:'Nacsport'!GQ230,"*")&gt;0,+COUNTIF(Nacsport!GI230:'Nacsport'!GQ230,"*"),""))</f>
        <v/>
      </c>
      <c r="AQ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R229" s="27"/>
    </row>
    <row r="230" spans="1:44" ht="15.75" hidden="1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21">
        <v>1</v>
      </c>
      <c r="E230" s="1" t="s">
        <v>1375</v>
      </c>
      <c r="F230" s="24">
        <f>CONVERT(LEFT(Nacsport!E231,2),"mn","hr")/24+CONVERT(MID(Nacsport!E231,4,2),"sec","hr")/24</f>
        <v>2.9479166666666664E-2</v>
      </c>
      <c r="G230" s="2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5">
        <f t="shared" si="12"/>
        <v>2541.9999999999995</v>
      </c>
      <c r="I230" s="25">
        <f t="shared" si="13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100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1" t="str">
        <f>+IF(OR(K230="ATTACCO",K230="DIFESA"),+CONCATENATE(Nacsport!FM231,Nacsport!FN230,Nacsport!FO231,Nacsport!FP231,Nacsport!FQ231,Nacsport!FR231,Nacsport!FS231,),"")</f>
        <v/>
      </c>
      <c r="AK230" s="1" t="str">
        <f>+IF(OR(K230="ATAQUE",K230="DEFENSA"),+CONCATENATE(Nacsport!FT231,Nacsport!FU231,Nacsport!FV231,Nacsport!FW231,Nacsport!FX231,Nacsport!FY231,Nacsport!FZ231,),"")</f>
        <v/>
      </c>
      <c r="AL230" s="1" t="str">
        <f>+CONCATENATE(Nacsport!GA231,Nacsport!GB231,Nacsport!GC231,Nacsport!GD231,Nacsport!GE231,Nacsport!GF231,Nacsport!GG231,Nacsport!GH231,)</f>
        <v/>
      </c>
      <c r="AM230" s="1" t="str">
        <f>IF(K230="PUNTOS",LOOKUP(2,1/($K$3:K230="ATAQUE"),$AM$3:AM230),IF(+COUNTIF(Nacsport!GI231:'Nacsport'!GQ231,"*")&gt;0,+COUNTIF(Nacsport!GI231:'Nacsport'!GQ231,"*"),""))</f>
        <v/>
      </c>
      <c r="AN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O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P230" t="str">
        <f>IF(K230="QUIEBRE",LOOKUP(2,1/($K$3:K230="ATAQUE"),$AK$3:AK230),IF(+COUNTIF(Nacsport!GI231:'Nacsport'!GQ231,"*")&gt;0,+COUNTIF(Nacsport!GI231:'Nacsport'!GQ231,"*"),""))</f>
        <v/>
      </c>
      <c r="AQ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R230" s="27"/>
    </row>
    <row r="231" spans="1:44" ht="15.75" hidden="1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21">
        <v>1</v>
      </c>
      <c r="E231" s="1" t="s">
        <v>1375</v>
      </c>
      <c r="F231" s="24">
        <f>CONVERT(LEFT(Nacsport!E232,2),"mn","hr")/24+CONVERT(MID(Nacsport!E232,4,2),"sec","hr")/24</f>
        <v>2.9537037037037035E-2</v>
      </c>
      <c r="G231" s="2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5">
        <f t="shared" si="12"/>
        <v>2547</v>
      </c>
      <c r="I231" s="25">
        <f t="shared" si="13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00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VINTA</v>
      </c>
      <c r="S231" s="1" t="str">
        <f>+CONCATENATE(Nacsport!CB232,Nacsport!CC232,Nacsport!CD232)</f>
        <v>NEGATIVO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1" t="str">
        <f>+IF(OR(K231="ATTACCO",K231="DIFESA"),+CONCATENATE(Nacsport!FM232,Nacsport!FN231,Nacsport!FO232,Nacsport!FP232,Nacsport!FQ232,Nacsport!FR232,Nacsport!FS232,),"")</f>
        <v/>
      </c>
      <c r="AK231" s="1" t="str">
        <f>+IF(OR(K231="ATAQUE",K231="DEFENSA"),+CONCATENATE(Nacsport!FT232,Nacsport!FU232,Nacsport!FV232,Nacsport!FW232,Nacsport!FX232,Nacsport!FY232,Nacsport!FZ232,),"")</f>
        <v/>
      </c>
      <c r="AL231" s="1" t="str">
        <f>+CONCATENATE(Nacsport!GA232,Nacsport!GB232,Nacsport!GC232,Nacsport!GD232,Nacsport!GE232,Nacsport!GF232,Nacsport!GG232,Nacsport!GH232,)</f>
        <v/>
      </c>
      <c r="AM231" s="1" t="str">
        <f>IF(K231="PUNTOS",LOOKUP(2,1/($K$3:K231="ATAQUE"),$AM$3:AM231),IF(+COUNTIF(Nacsport!GI232:'Nacsport'!GQ232,"*")&gt;0,+COUNTIF(Nacsport!GI232:'Nacsport'!GQ232,"*"),""))</f>
        <v/>
      </c>
      <c r="AN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O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P231" t="str">
        <f>IF(K231="QUIEBRE",LOOKUP(2,1/($K$3:K231="ATAQUE"),$AK$3:AK231),IF(+COUNTIF(Nacsport!GI232:'Nacsport'!GQ232,"*")&gt;0,+COUNTIF(Nacsport!GI232:'Nacsport'!GQ232,"*"),""))</f>
        <v/>
      </c>
      <c r="AQ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R231" s="27"/>
    </row>
    <row r="232" spans="1:44" ht="15.75" hidden="1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21">
        <v>1</v>
      </c>
      <c r="E232" s="1" t="s">
        <v>1375</v>
      </c>
      <c r="F232" s="24">
        <f>CONVERT(LEFT(Nacsport!E233,2),"mn","hr")/24+CONVERT(MID(Nacsport!E233,4,2),"sec","hr")/24</f>
        <v>2.958333333333333E-2</v>
      </c>
      <c r="G232" s="2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25">
        <f t="shared" si="12"/>
        <v>2550.9999999999995</v>
      </c>
      <c r="I232" s="25">
        <f t="shared" si="13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100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NEGATIVO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1" t="str">
        <f>+IF(OR(K232="ATTACCO",K232="DIFESA"),+CONCATENATE(Nacsport!FM233,Nacsport!FN232,Nacsport!FO233,Nacsport!FP233,Nacsport!FQ233,Nacsport!FR233,Nacsport!FS233,),"")</f>
        <v/>
      </c>
      <c r="AK232" s="1" t="str">
        <f>+IF(OR(K232="ATAQUE",K232="DEFENSA"),+CONCATENATE(Nacsport!FT233,Nacsport!FU233,Nacsport!FV233,Nacsport!FW233,Nacsport!FX233,Nacsport!FY233,Nacsport!FZ233,),"")</f>
        <v/>
      </c>
      <c r="AL232" s="1" t="str">
        <f>+CONCATENATE(Nacsport!GA233,Nacsport!GB233,Nacsport!GC233,Nacsport!GD233,Nacsport!GE233,Nacsport!GF233,Nacsport!GG233,Nacsport!GH233,)</f>
        <v/>
      </c>
      <c r="AM232" s="1" t="str">
        <f>IF(K232="PUNTOS",LOOKUP(2,1/($K$3:K232="ATAQUE"),$AM$3:AM232),IF(+COUNTIF(Nacsport!GI233:'Nacsport'!GQ233,"*")&gt;0,+COUNTIF(Nacsport!GI233:'Nacsport'!GQ233,"*"),""))</f>
        <v/>
      </c>
      <c r="AN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O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P232" t="str">
        <f>IF(K232="QUIEBRE",LOOKUP(2,1/($K$3:K232="ATAQUE"),$AK$3:AK232),IF(+COUNTIF(Nacsport!GI233:'Nacsport'!GQ233,"*")&gt;0,+COUNTIF(Nacsport!GI233:'Nacsport'!GQ233,"*"),""))</f>
        <v/>
      </c>
      <c r="AQ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R232" s="27"/>
    </row>
    <row r="233" spans="1:44" ht="15.75" hidden="1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21">
        <v>1</v>
      </c>
      <c r="E233" s="1" t="s">
        <v>1375</v>
      </c>
      <c r="F233" s="24">
        <f>CONVERT(LEFT(Nacsport!E234,2),"mn","hr")/24+CONVERT(MID(Nacsport!E234,4,2),"sec","hr")/24</f>
        <v>2.960648148148148E-2</v>
      </c>
      <c r="G233" s="2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5">
        <f t="shared" si="12"/>
        <v>2553</v>
      </c>
      <c r="I233" s="25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00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LENTO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1" t="str">
        <f>+IF(OR(K233="ATTACCO",K233="DIFESA"),+CONCATENATE(Nacsport!FM234,Nacsport!FN233,Nacsport!FO234,Nacsport!FP234,Nacsport!FQ234,Nacsport!FR234,Nacsport!FS234,),"")</f>
        <v/>
      </c>
      <c r="AK233" s="1" t="str">
        <f>+IF(OR(K233="ATAQUE",K233="DEFENSA"),+CONCATENATE(Nacsport!FT234,Nacsport!FU234,Nacsport!FV234,Nacsport!FW234,Nacsport!FX234,Nacsport!FY234,Nacsport!FZ234,),"")</f>
        <v/>
      </c>
      <c r="AL233" s="1" t="str">
        <f>+CONCATENATE(Nacsport!GA234,Nacsport!GB234,Nacsport!GC234,Nacsport!GD234,Nacsport!GE234,Nacsport!GF234,Nacsport!GG234,Nacsport!GH234,)</f>
        <v/>
      </c>
      <c r="AM233" s="1" t="str">
        <f>IF(K233="PUNTOS",LOOKUP(2,1/($K$3:K233="ATAQUE"),$AM$3:AM233),IF(+COUNTIF(Nacsport!GI234:'Nacsport'!GQ234,"*")&gt;0,+COUNTIF(Nacsport!GI234:'Nacsport'!GQ234,"*"),""))</f>
        <v/>
      </c>
      <c r="AN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O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P233" t="str">
        <f>IF(K233="QUIEBRE",LOOKUP(2,1/($K$3:K233="ATAQUE"),$AK$3:AK233),IF(+COUNTIF(Nacsport!GI234:'Nacsport'!GQ234,"*")&gt;0,+COUNTIF(Nacsport!GI234:'Nacsport'!GQ234,"*"),""))</f>
        <v/>
      </c>
      <c r="AQ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R233" s="27"/>
    </row>
    <row r="234" spans="1:44" ht="15.75" hidden="1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21">
        <v>1</v>
      </c>
      <c r="E234" s="1" t="s">
        <v>1375</v>
      </c>
      <c r="F234" s="24">
        <f>CONVERT(LEFT(Nacsport!E235,2),"mn","hr")/24+CONVERT(MID(Nacsport!E235,4,2),"sec","hr")/24</f>
        <v>2.9699074074074072E-2</v>
      </c>
      <c r="G234" s="2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25">
        <f t="shared" si="12"/>
        <v>2561</v>
      </c>
      <c r="I234" s="25">
        <f t="shared" si="13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100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NEGATIVO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1" t="str">
        <f>+IF(OR(K234="ATTACCO",K234="DIFESA"),+CONCATENATE(Nacsport!FM235,Nacsport!FN234,Nacsport!FO235,Nacsport!FP235,Nacsport!FQ235,Nacsport!FR235,Nacsport!FS235,),"")</f>
        <v/>
      </c>
      <c r="AK234" s="1" t="str">
        <f>+IF(OR(K234="ATAQUE",K234="DEFENSA"),+CONCATENATE(Nacsport!FT235,Nacsport!FU235,Nacsport!FV235,Nacsport!FW235,Nacsport!FX235,Nacsport!FY235,Nacsport!FZ235,),"")</f>
        <v/>
      </c>
      <c r="AL234" s="1" t="str">
        <f>+CONCATENATE(Nacsport!GA235,Nacsport!GB235,Nacsport!GC235,Nacsport!GD235,Nacsport!GE235,Nacsport!GF235,Nacsport!GG235,Nacsport!GH235,)</f>
        <v/>
      </c>
      <c r="AM234" s="1" t="str">
        <f>IF(K234="PUNTOS",LOOKUP(2,1/($K$3:K234="ATAQUE"),$AM$3:AM234),IF(+COUNTIF(Nacsport!GI235:'Nacsport'!GQ235,"*")&gt;0,+COUNTIF(Nacsport!GI235:'Nacsport'!GQ235,"*"),""))</f>
        <v/>
      </c>
      <c r="AN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O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P234" t="str">
        <f>IF(K234="QUIEBRE",LOOKUP(2,1/($K$3:K234="ATAQUE"),$AK$3:AK234),IF(+COUNTIF(Nacsport!GI235:'Nacsport'!GQ235,"*")&gt;0,+COUNTIF(Nacsport!GI235:'Nacsport'!GQ235,"*"),""))</f>
        <v/>
      </c>
      <c r="AQ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R234" s="27"/>
    </row>
    <row r="235" spans="1:44" ht="15.75" hidden="1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21">
        <v>1</v>
      </c>
      <c r="E235" s="1" t="s">
        <v>1375</v>
      </c>
      <c r="F235" s="24">
        <f>CONVERT(LEFT(Nacsport!E236,2),"mn","hr")/24+CONVERT(MID(Nacsport!E236,4,2),"sec","hr")/24</f>
        <v>2.9710648148148146E-2</v>
      </c>
      <c r="G235" s="2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5">
        <f t="shared" si="12"/>
        <v>2562</v>
      </c>
      <c r="I235" s="25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00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LENTO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1" t="str">
        <f>+IF(OR(K235="ATTACCO",K235="DIFESA"),+CONCATENATE(Nacsport!FM236,Nacsport!FN235,Nacsport!FO236,Nacsport!FP236,Nacsport!FQ236,Nacsport!FR236,Nacsport!FS236,),"")</f>
        <v/>
      </c>
      <c r="AK235" s="1" t="str">
        <f>+IF(OR(K235="ATAQUE",K235="DEFENSA"),+CONCATENATE(Nacsport!FT236,Nacsport!FU236,Nacsport!FV236,Nacsport!FW236,Nacsport!FX236,Nacsport!FY236,Nacsport!FZ236,),"")</f>
        <v/>
      </c>
      <c r="AL235" s="1" t="str">
        <f>+CONCATENATE(Nacsport!GA236,Nacsport!GB236,Nacsport!GC236,Nacsport!GD236,Nacsport!GE236,Nacsport!GF236,Nacsport!GG236,Nacsport!GH236,)</f>
        <v/>
      </c>
      <c r="AM235" s="1" t="str">
        <f>IF(K235="PUNTOS",LOOKUP(2,1/($K$3:K235="ATAQUE"),$AM$3:AM235),IF(+COUNTIF(Nacsport!GI236:'Nacsport'!GQ236,"*")&gt;0,+COUNTIF(Nacsport!GI236:'Nacsport'!GQ236,"*"),""))</f>
        <v/>
      </c>
      <c r="AN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O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P235" t="str">
        <f>IF(K235="QUIEBRE",LOOKUP(2,1/($K$3:K235="ATAQUE"),$AK$3:AK235),IF(+COUNTIF(Nacsport!GI236:'Nacsport'!GQ236,"*")&gt;0,+COUNTIF(Nacsport!GI236:'Nacsport'!GQ236,"*"),""))</f>
        <v/>
      </c>
      <c r="AQ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R235" s="27"/>
    </row>
    <row r="236" spans="1:44" ht="15.75" hidden="1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21">
        <v>1</v>
      </c>
      <c r="E236" s="1" t="s">
        <v>1375</v>
      </c>
      <c r="F236" s="24">
        <f>CONVERT(LEFT(Nacsport!E237,2),"mn","hr")/24+CONVERT(MID(Nacsport!E237,4,2),"sec","hr")/24</f>
        <v>2.9768518518518517E-2</v>
      </c>
      <c r="G236" s="2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5">
        <f t="shared" si="12"/>
        <v>2567</v>
      </c>
      <c r="I236" s="25">
        <f t="shared" si="13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100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CALCIO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1" t="str">
        <f>+IF(OR(K236="ATTACCO",K236="DIFESA"),+CONCATENATE(Nacsport!FM237,Nacsport!FN236,Nacsport!FO237,Nacsport!FP237,Nacsport!FQ237,Nacsport!FR237,Nacsport!FS237,),"")</f>
        <v/>
      </c>
      <c r="AK236" s="1" t="str">
        <f>+IF(OR(K236="ATAQUE",K236="DEFENSA"),+CONCATENATE(Nacsport!FT237,Nacsport!FU237,Nacsport!FV237,Nacsport!FW237,Nacsport!FX237,Nacsport!FY237,Nacsport!FZ237,),"")</f>
        <v/>
      </c>
      <c r="AL236" s="1" t="str">
        <f>+CONCATENATE(Nacsport!GA237,Nacsport!GB237,Nacsport!GC237,Nacsport!GD237,Nacsport!GE237,Nacsport!GF237,Nacsport!GG237,Nacsport!GH237,)</f>
        <v/>
      </c>
      <c r="AM236" s="1" t="str">
        <f>IF(K236="PUNTOS",LOOKUP(2,1/($K$3:K236="ATAQUE"),$AM$3:AM236),IF(+COUNTIF(Nacsport!GI237:'Nacsport'!GQ237,"*")&gt;0,+COUNTIF(Nacsport!GI237:'Nacsport'!GQ237,"*"),""))</f>
        <v/>
      </c>
      <c r="AN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O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P236" t="str">
        <f>IF(K236="QUIEBRE",LOOKUP(2,1/($K$3:K236="ATAQUE"),$AK$3:AK236),IF(+COUNTIF(Nacsport!GI237:'Nacsport'!GQ237,"*")&gt;0,+COUNTIF(Nacsport!GI237:'Nacsport'!GQ237,"*"),""))</f>
        <v/>
      </c>
      <c r="AQ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R236" s="27"/>
    </row>
    <row r="237" spans="1:44" ht="15.75" hidden="1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21">
        <v>1</v>
      </c>
      <c r="E237" s="1" t="s">
        <v>1375</v>
      </c>
      <c r="F237" s="24">
        <f>CONVERT(LEFT(Nacsport!E238,2),"mn","hr")/24+CONVERT(MID(Nacsport!E238,4,2),"sec","hr")/24</f>
        <v>2.9791666666666664E-2</v>
      </c>
      <c r="G237" s="2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5">
        <f t="shared" si="12"/>
        <v>2568.9999999999995</v>
      </c>
      <c r="I237" s="25">
        <f t="shared" si="13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00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1" t="str">
        <f>+IF(OR(K237="ATTACCO",K237="DIFESA"),+CONCATENATE(Nacsport!FM238,Nacsport!FN237,Nacsport!FO238,Nacsport!FP238,Nacsport!FQ238,Nacsport!FR238,Nacsport!FS238,),"")</f>
        <v/>
      </c>
      <c r="AK237" s="1" t="str">
        <f>+IF(OR(K237="ATAQUE",K237="DEFENSA"),+CONCATENATE(Nacsport!FT238,Nacsport!FU238,Nacsport!FV238,Nacsport!FW238,Nacsport!FX238,Nacsport!FY238,Nacsport!FZ238,),"")</f>
        <v/>
      </c>
      <c r="AL237" s="1" t="str">
        <f>+CONCATENATE(Nacsport!GA238,Nacsport!GB238,Nacsport!GC238,Nacsport!GD238,Nacsport!GE238,Nacsport!GF238,Nacsport!GG238,Nacsport!GH238,)</f>
        <v/>
      </c>
      <c r="AM237" s="1" t="str">
        <f>IF(K237="PUNTOS",LOOKUP(2,1/($K$3:K237="ATAQUE"),$AM$3:AM237),IF(+COUNTIF(Nacsport!GI238:'Nacsport'!GQ238,"*")&gt;0,+COUNTIF(Nacsport!GI238:'Nacsport'!GQ238,"*"),""))</f>
        <v/>
      </c>
      <c r="AN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O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P237" t="str">
        <f>IF(K237="QUIEBRE",LOOKUP(2,1/($K$3:K237="ATAQUE"),$AK$3:AK237),IF(+COUNTIF(Nacsport!GI238:'Nacsport'!GQ238,"*")&gt;0,+COUNTIF(Nacsport!GI238:'Nacsport'!GQ238,"*"),""))</f>
        <v/>
      </c>
      <c r="AQ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R237" s="27"/>
    </row>
    <row r="238" spans="1:44" ht="15.75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21">
        <v>1</v>
      </c>
      <c r="E238" s="1" t="s">
        <v>1375</v>
      </c>
      <c r="F238" s="24">
        <f>CONVERT(LEFT(Nacsport!E239,2),"mn","hr")/24+CONVERT(MID(Nacsport!E239,4,2),"sec","hr")/24</f>
        <v>2.9814814814814811E-2</v>
      </c>
      <c r="G238" s="2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5">
        <f t="shared" si="12"/>
        <v>2570.9999999999995</v>
      </c>
      <c r="I238" s="25">
        <f t="shared" si="13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00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1" t="str">
        <f>+IF(OR(K238="ATTACCO",K238="DIFESA"),+CONCATENATE(Nacsport!FM239,Nacsport!FN238,Nacsport!FO239,Nacsport!FP239,Nacsport!FQ239,Nacsport!FR239,Nacsport!FS239,),"")</f>
        <v/>
      </c>
      <c r="AK238" s="1" t="str">
        <f>+IF(OR(K238="ATAQUE",K238="DEFENSA"),+CONCATENATE(Nacsport!FT239,Nacsport!FU239,Nacsport!FV239,Nacsport!FW239,Nacsport!FX239,Nacsport!FY239,Nacsport!FZ239,),"")</f>
        <v/>
      </c>
      <c r="AL238" s="1" t="str">
        <f>+CONCATENATE(Nacsport!GA239,Nacsport!GB239,Nacsport!GC239,Nacsport!GD239,Nacsport!GE239,Nacsport!GF239,Nacsport!GG239,Nacsport!GH239,)</f>
        <v/>
      </c>
      <c r="AM238" s="1" t="str">
        <f>IF(K238="PUNTOS",LOOKUP(2,1/($K$3:K238="ATAQUE"),$AM$3:AM238),IF(+COUNTIF(Nacsport!GI239:'Nacsport'!GQ239,"*")&gt;0,+COUNTIF(Nacsport!GI239:'Nacsport'!GQ239,"*"),""))</f>
        <v/>
      </c>
      <c r="AN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O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P238" t="str">
        <f>IF(K238="QUIEBRE",LOOKUP(2,1/($K$3:K238="ATAQUE"),$AK$3:AK238),IF(+COUNTIF(Nacsport!GI239:'Nacsport'!GQ239,"*")&gt;0,+COUNTIF(Nacsport!GI239:'Nacsport'!GQ239,"*"),""))</f>
        <v/>
      </c>
      <c r="AQ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R238" s="27"/>
    </row>
    <row r="239" spans="1:44" ht="15.75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21">
        <v>1</v>
      </c>
      <c r="E239" s="1" t="s">
        <v>1375</v>
      </c>
      <c r="F239" s="24">
        <f>CONVERT(LEFT(Nacsport!E240,2),"mn","hr")/24+CONVERT(MID(Nacsport!E240,4,2),"sec","hr")/24</f>
        <v>2.9837962962962958E-2</v>
      </c>
      <c r="G239" s="2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5">
        <f t="shared" si="12"/>
        <v>2573</v>
      </c>
      <c r="I239" s="25">
        <f t="shared" si="13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00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1" t="str">
        <f>+IF(OR(K239="ATTACCO",K239="DIFESA"),+CONCATENATE(Nacsport!FM240,Nacsport!FN239,Nacsport!FO240,Nacsport!FP240,Nacsport!FQ240,Nacsport!FR240,Nacsport!FS240,),"")</f>
        <v/>
      </c>
      <c r="AK239" s="1" t="str">
        <f>+IF(OR(K239="ATAQUE",K239="DEFENSA"),+CONCATENATE(Nacsport!FT240,Nacsport!FU240,Nacsport!FV240,Nacsport!FW240,Nacsport!FX240,Nacsport!FY240,Nacsport!FZ240,),"")</f>
        <v/>
      </c>
      <c r="AL239" s="1" t="str">
        <f>+CONCATENATE(Nacsport!GA240,Nacsport!GB240,Nacsport!GC240,Nacsport!GD240,Nacsport!GE240,Nacsport!GF240,Nacsport!GG240,Nacsport!GH240,)</f>
        <v/>
      </c>
      <c r="AM239" s="1" t="str">
        <f>IF(K239="PUNTOS",LOOKUP(2,1/($K$3:K239="ATAQUE"),$AM$3:AM239),IF(+COUNTIF(Nacsport!GI240:'Nacsport'!GQ240,"*")&gt;0,+COUNTIF(Nacsport!GI240:'Nacsport'!GQ240,"*"),""))</f>
        <v/>
      </c>
      <c r="AN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O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P239" t="str">
        <f>IF(K239="QUIEBRE",LOOKUP(2,1/($K$3:K239="ATAQUE"),$AK$3:AK239),IF(+COUNTIF(Nacsport!GI240:'Nacsport'!GQ240,"*")&gt;0,+COUNTIF(Nacsport!GI240:'Nacsport'!GQ240,"*"),""))</f>
        <v/>
      </c>
      <c r="AQ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R239" s="27"/>
    </row>
    <row r="240" spans="1:44" ht="15.75" hidden="1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21">
        <v>1</v>
      </c>
      <c r="E240" s="1" t="s">
        <v>1375</v>
      </c>
      <c r="F240" s="24">
        <f>CONVERT(LEFT(Nacsport!E241,2),"mn","hr")/24+CONVERT(MID(Nacsport!E241,4,2),"sec","hr")/24</f>
        <v>2.9837962962962958E-2</v>
      </c>
      <c r="G240" s="2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25">
        <f t="shared" si="12"/>
        <v>2573</v>
      </c>
      <c r="I240" s="25">
        <f t="shared" si="13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00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1" t="str">
        <f>+IF(OR(K240="ATTACCO",K240="DIFESA"),+CONCATENATE(Nacsport!FM241,Nacsport!FN240,Nacsport!FO241,Nacsport!FP241,Nacsport!FQ241,Nacsport!FR241,Nacsport!FS241,),"")</f>
        <v/>
      </c>
      <c r="AK240" s="1" t="str">
        <f>+IF(OR(K240="ATAQUE",K240="DEFENSA"),+CONCATENATE(Nacsport!FT241,Nacsport!FU241,Nacsport!FV241,Nacsport!FW241,Nacsport!FX241,Nacsport!FY241,Nacsport!FZ241,),"")</f>
        <v/>
      </c>
      <c r="AL240" s="1" t="str">
        <f>+CONCATENATE(Nacsport!GA241,Nacsport!GB241,Nacsport!GC241,Nacsport!GD241,Nacsport!GE241,Nacsport!GF241,Nacsport!GG241,Nacsport!GH241,)</f>
        <v/>
      </c>
      <c r="AM240" s="1" t="str">
        <f>IF(K240="PUNTOS",LOOKUP(2,1/($K$3:K240="ATAQUE"),$AM$3:AM240),IF(+COUNTIF(Nacsport!GI241:'Nacsport'!GQ241,"*")&gt;0,+COUNTIF(Nacsport!GI241:'Nacsport'!GQ241,"*"),""))</f>
        <v/>
      </c>
      <c r="AN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O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P240" t="str">
        <f>IF(K240="QUIEBRE",LOOKUP(2,1/($K$3:K240="ATAQUE"),$AK$3:AK240),IF(+COUNTIF(Nacsport!GI241:'Nacsport'!GQ241,"*")&gt;0,+COUNTIF(Nacsport!GI241:'Nacsport'!GQ241,"*"),""))</f>
        <v/>
      </c>
      <c r="AQ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R240" s="27"/>
    </row>
    <row r="241" spans="1:44" ht="15.75" hidden="1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21">
        <v>1</v>
      </c>
      <c r="E241" s="1" t="s">
        <v>1375</v>
      </c>
      <c r="F241" s="24">
        <f>CONVERT(LEFT(Nacsport!E242,2),"mn","hr")/24+CONVERT(MID(Nacsport!E242,4,2),"sec","hr")/24</f>
        <v>2.9872685185185186E-2</v>
      </c>
      <c r="G241" s="2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5">
        <f t="shared" si="12"/>
        <v>2576</v>
      </c>
      <c r="I241" s="25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100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LENTO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1" t="str">
        <f>+IF(OR(K241="ATTACCO",K241="DIFESA"),+CONCATENATE(Nacsport!FM242,Nacsport!FN241,Nacsport!FO242,Nacsport!FP242,Nacsport!FQ242,Nacsport!FR242,Nacsport!FS242,),"")</f>
        <v/>
      </c>
      <c r="AK241" s="1" t="str">
        <f>+IF(OR(K241="ATAQUE",K241="DEFENSA"),+CONCATENATE(Nacsport!FT242,Nacsport!FU242,Nacsport!FV242,Nacsport!FW242,Nacsport!FX242,Nacsport!FY242,Nacsport!FZ242,),"")</f>
        <v/>
      </c>
      <c r="AL241" s="1" t="str">
        <f>+CONCATENATE(Nacsport!GA242,Nacsport!GB242,Nacsport!GC242,Nacsport!GD242,Nacsport!GE242,Nacsport!GF242,Nacsport!GG242,Nacsport!GH242,)</f>
        <v/>
      </c>
      <c r="AM241" s="1" t="str">
        <f>IF(K241="PUNTOS",LOOKUP(2,1/($K$3:K241="ATAQUE"),$AM$3:AM241),IF(+COUNTIF(Nacsport!GI242:'Nacsport'!GQ242,"*")&gt;0,+COUNTIF(Nacsport!GI242:'Nacsport'!GQ242,"*"),""))</f>
        <v/>
      </c>
      <c r="AN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O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P241" t="str">
        <f>IF(K241="QUIEBRE",LOOKUP(2,1/($K$3:K241="ATAQUE"),$AK$3:AK241),IF(+COUNTIF(Nacsport!GI242:'Nacsport'!GQ242,"*")&gt;0,+COUNTIF(Nacsport!GI242:'Nacsport'!GQ242,"*"),""))</f>
        <v/>
      </c>
      <c r="AQ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R241" s="27"/>
    </row>
    <row r="242" spans="1:44" ht="15.75" hidden="1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21">
        <v>1</v>
      </c>
      <c r="E242" s="1" t="s">
        <v>1375</v>
      </c>
      <c r="F242" s="24">
        <f>CONVERT(LEFT(Nacsport!E243,2),"mn","hr")/24+CONVERT(MID(Nacsport!E243,4,2),"sec","hr")/24</f>
        <v>2.9953703703703705E-2</v>
      </c>
      <c r="G242" s="2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5">
        <f t="shared" si="12"/>
        <v>2583</v>
      </c>
      <c r="I242" s="25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100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LENTO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1" t="str">
        <f>+IF(OR(K242="ATTACCO",K242="DIFESA"),+CONCATENATE(Nacsport!FM243,Nacsport!FN242,Nacsport!FO243,Nacsport!FP243,Nacsport!FQ243,Nacsport!FR243,Nacsport!FS243,),"")</f>
        <v/>
      </c>
      <c r="AK242" s="1" t="str">
        <f>+IF(OR(K242="ATAQUE",K242="DEFENSA"),+CONCATENATE(Nacsport!FT243,Nacsport!FU243,Nacsport!FV243,Nacsport!FW243,Nacsport!FX243,Nacsport!FY243,Nacsport!FZ243,),"")</f>
        <v/>
      </c>
      <c r="AL242" s="1" t="str">
        <f>+CONCATENATE(Nacsport!GA243,Nacsport!GB243,Nacsport!GC243,Nacsport!GD243,Nacsport!GE243,Nacsport!GF243,Nacsport!GG243,Nacsport!GH243,)</f>
        <v/>
      </c>
      <c r="AM242" s="1" t="str">
        <f>IF(K242="PUNTOS",LOOKUP(2,1/($K$3:K242="ATAQUE"),$AM$3:AM242),IF(+COUNTIF(Nacsport!GI243:'Nacsport'!GQ243,"*")&gt;0,+COUNTIF(Nacsport!GI243:'Nacsport'!GQ243,"*"),""))</f>
        <v/>
      </c>
      <c r="AN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O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P242" t="str">
        <f>IF(K242="QUIEBRE",LOOKUP(2,1/($K$3:K242="ATAQUE"),$AK$3:AK242),IF(+COUNTIF(Nacsport!GI243:'Nacsport'!GQ243,"*")&gt;0,+COUNTIF(Nacsport!GI243:'Nacsport'!GQ243,"*"),""))</f>
        <v/>
      </c>
      <c r="AQ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R242" s="27"/>
    </row>
    <row r="243" spans="1:44" ht="15.75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21">
        <v>1</v>
      </c>
      <c r="E243" s="1" t="s">
        <v>1375</v>
      </c>
      <c r="F243" s="24">
        <f>CONVERT(LEFT(Nacsport!E244,2),"mn","hr")/24+CONVERT(MID(Nacsport!E244,4,2),"sec","hr")/24</f>
        <v>3.0011574074074076E-2</v>
      </c>
      <c r="G243" s="2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5">
        <f t="shared" si="12"/>
        <v>2588</v>
      </c>
      <c r="I243" s="25">
        <f t="shared" si="13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00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1" t="str">
        <f>+IF(OR(K243="ATTACCO",K243="DIFESA"),+CONCATENATE(Nacsport!FM244,Nacsport!FN243,Nacsport!FO244,Nacsport!FP244,Nacsport!FQ244,Nacsport!FR244,Nacsport!FS244,),"")</f>
        <v/>
      </c>
      <c r="AK243" s="1" t="str">
        <f>+IF(OR(K243="ATAQUE",K243="DEFENSA"),+CONCATENATE(Nacsport!FT244,Nacsport!FU244,Nacsport!FV244,Nacsport!FW244,Nacsport!FX244,Nacsport!FY244,Nacsport!FZ244,),"")</f>
        <v/>
      </c>
      <c r="AL243" s="1" t="str">
        <f>+CONCATENATE(Nacsport!GA244,Nacsport!GB244,Nacsport!GC244,Nacsport!GD244,Nacsport!GE244,Nacsport!GF244,Nacsport!GG244,Nacsport!GH244,)</f>
        <v/>
      </c>
      <c r="AM243" s="1" t="str">
        <f>IF(K243="PUNTOS",LOOKUP(2,1/($K$3:K243="ATAQUE"),$AM$3:AM243),IF(+COUNTIF(Nacsport!GI244:'Nacsport'!GQ244,"*")&gt;0,+COUNTIF(Nacsport!GI244:'Nacsport'!GQ244,"*"),""))</f>
        <v/>
      </c>
      <c r="AN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O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P243" t="str">
        <f>IF(K243="QUIEBRE",LOOKUP(2,1/($K$3:K243="ATAQUE"),$AK$3:AK243),IF(+COUNTIF(Nacsport!GI244:'Nacsport'!GQ244,"*")&gt;0,+COUNTIF(Nacsport!GI244:'Nacsport'!GQ244,"*"),""))</f>
        <v/>
      </c>
      <c r="AQ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R243" s="27"/>
    </row>
    <row r="244" spans="1:44" ht="15.75" hidden="1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21">
        <v>1</v>
      </c>
      <c r="E244" s="1" t="s">
        <v>1375</v>
      </c>
      <c r="F244" s="24">
        <f>CONVERT(LEFT(Nacsport!E245,2),"mn","hr")/24+CONVERT(MID(Nacsport!E245,4,2),"sec","hr")/24</f>
        <v>3.0034722222222223E-2</v>
      </c>
      <c r="G244" s="2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25">
        <f t="shared" si="12"/>
        <v>2590</v>
      </c>
      <c r="I244" s="25">
        <f t="shared" si="13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00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1" t="str">
        <f>+IF(OR(K244="ATTACCO",K244="DIFESA"),+CONCATENATE(Nacsport!FM245,Nacsport!FN244,Nacsport!FO245,Nacsport!FP245,Nacsport!FQ245,Nacsport!FR245,Nacsport!FS245,),"")</f>
        <v/>
      </c>
      <c r="AK244" s="1" t="str">
        <f>+IF(OR(K244="ATAQUE",K244="DEFENSA"),+CONCATENATE(Nacsport!FT245,Nacsport!FU245,Nacsport!FV245,Nacsport!FW245,Nacsport!FX245,Nacsport!FY245,Nacsport!FZ245,),"")</f>
        <v/>
      </c>
      <c r="AL244" s="1" t="str">
        <f>+CONCATENATE(Nacsport!GA245,Nacsport!GB245,Nacsport!GC245,Nacsport!GD245,Nacsport!GE245,Nacsport!GF245,Nacsport!GG245,Nacsport!GH245,)</f>
        <v/>
      </c>
      <c r="AM244" s="1" t="str">
        <f>IF(K244="PUNTOS",LOOKUP(2,1/($K$3:K244="ATAQUE"),$AM$3:AM244),IF(+COUNTIF(Nacsport!GI245:'Nacsport'!GQ245,"*")&gt;0,+COUNTIF(Nacsport!GI245:'Nacsport'!GQ245,"*"),""))</f>
        <v/>
      </c>
      <c r="AN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O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P244" t="str">
        <f>IF(K244="QUIEBRE",LOOKUP(2,1/($K$3:K244="ATAQUE"),$AK$3:AK244),IF(+COUNTIF(Nacsport!GI245:'Nacsport'!GQ245,"*")&gt;0,+COUNTIF(Nacsport!GI245:'Nacsport'!GQ245,"*"),""))</f>
        <v/>
      </c>
      <c r="AQ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R244" s="27"/>
    </row>
    <row r="245" spans="1:44" ht="15.75" hidden="1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21">
        <v>1</v>
      </c>
      <c r="E245" s="1" t="s">
        <v>1375</v>
      </c>
      <c r="F245" s="24">
        <f>CONVERT(LEFT(Nacsport!E246,2),"mn","hr")/24+CONVERT(MID(Nacsport!E246,4,2),"sec","hr")/24</f>
        <v>3.005787037037037E-2</v>
      </c>
      <c r="G245" s="2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5">
        <f t="shared" si="12"/>
        <v>2592</v>
      </c>
      <c r="I245" s="25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100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VELOCE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1" t="str">
        <f>+IF(OR(K245="ATTACCO",K245="DIFESA"),+CONCATENATE(Nacsport!FM246,Nacsport!FN245,Nacsport!FO246,Nacsport!FP246,Nacsport!FQ246,Nacsport!FR246,Nacsport!FS246,),"")</f>
        <v/>
      </c>
      <c r="AK245" s="1" t="str">
        <f>+IF(OR(K245="ATAQUE",K245="DEFENSA"),+CONCATENATE(Nacsport!FT246,Nacsport!FU246,Nacsport!FV246,Nacsport!FW246,Nacsport!FX246,Nacsport!FY246,Nacsport!FZ246,),"")</f>
        <v/>
      </c>
      <c r="AL245" s="1" t="str">
        <f>+CONCATENATE(Nacsport!GA246,Nacsport!GB246,Nacsport!GC246,Nacsport!GD246,Nacsport!GE246,Nacsport!GF246,Nacsport!GG246,Nacsport!GH246,)</f>
        <v/>
      </c>
      <c r="AM245" s="1" t="str">
        <f>IF(K245="PUNTOS",LOOKUP(2,1/($K$3:K245="ATAQUE"),$AM$3:AM245),IF(+COUNTIF(Nacsport!GI246:'Nacsport'!GQ246,"*")&gt;0,+COUNTIF(Nacsport!GI246:'Nacsport'!GQ246,"*"),""))</f>
        <v/>
      </c>
      <c r="AN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O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P245" t="str">
        <f>IF(K245="QUIEBRE",LOOKUP(2,1/($K$3:K245="ATAQUE"),$AK$3:AK245),IF(+COUNTIF(Nacsport!GI246:'Nacsport'!GQ246,"*")&gt;0,+COUNTIF(Nacsport!GI246:'Nacsport'!GQ246,"*"),""))</f>
        <v/>
      </c>
      <c r="AQ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R245" s="27"/>
    </row>
    <row r="246" spans="1:44" ht="15.75" hidden="1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21">
        <v>1</v>
      </c>
      <c r="E246" s="1" t="s">
        <v>1375</v>
      </c>
      <c r="F246" s="24">
        <f>CONVERT(LEFT(Nacsport!E247,2),"mn","hr")/24+CONVERT(MID(Nacsport!E247,4,2),"sec","hr")/24</f>
        <v>3.0104166666666668E-2</v>
      </c>
      <c r="G246" s="2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5">
        <f t="shared" si="12"/>
        <v>2596</v>
      </c>
      <c r="I246" s="25">
        <f t="shared" si="13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100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AVANTI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1" t="str">
        <f>+IF(OR(K246="ATTACCO",K246="DIFESA"),+CONCATENATE(Nacsport!FM247,Nacsport!FN246,Nacsport!FO247,Nacsport!FP247,Nacsport!FQ247,Nacsport!FR247,Nacsport!FS247,),"")</f>
        <v/>
      </c>
      <c r="AK246" s="1" t="str">
        <f>+IF(OR(K246="ATAQUE",K246="DEFENSA"),+CONCATENATE(Nacsport!FT247,Nacsport!FU247,Nacsport!FV247,Nacsport!FW247,Nacsport!FX247,Nacsport!FY247,Nacsport!FZ247,),"")</f>
        <v/>
      </c>
      <c r="AL246" s="1" t="str">
        <f>+CONCATENATE(Nacsport!GA247,Nacsport!GB247,Nacsport!GC247,Nacsport!GD247,Nacsport!GE247,Nacsport!GF247,Nacsport!GG247,Nacsport!GH247,)</f>
        <v/>
      </c>
      <c r="AM246" s="1" t="str">
        <f>IF(K246="PUNTOS",LOOKUP(2,1/($K$3:K246="ATAQUE"),$AM$3:AM246),IF(+COUNTIF(Nacsport!GI247:'Nacsport'!GQ247,"*")&gt;0,+COUNTIF(Nacsport!GI247:'Nacsport'!GQ247,"*"),""))</f>
        <v/>
      </c>
      <c r="AN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O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P246" t="str">
        <f>IF(K246="QUIEBRE",LOOKUP(2,1/($K$3:K246="ATAQUE"),$AK$3:AK246),IF(+COUNTIF(Nacsport!GI247:'Nacsport'!GQ247,"*")&gt;0,+COUNTIF(Nacsport!GI247:'Nacsport'!GQ247,"*"),""))</f>
        <v/>
      </c>
      <c r="AQ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R246" s="27"/>
    </row>
    <row r="247" spans="1:44" ht="15.75" hidden="1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21">
        <v>1</v>
      </c>
      <c r="E247" s="1" t="s">
        <v>1375</v>
      </c>
      <c r="F247" s="24">
        <f>CONVERT(LEFT(Nacsport!E248,2),"mn","hr")/24+CONVERT(MID(Nacsport!E248,4,2),"sec","hr")/24</f>
        <v>3.0115740740740742E-2</v>
      </c>
      <c r="G247" s="2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5">
        <f t="shared" si="12"/>
        <v>2597</v>
      </c>
      <c r="I247" s="25">
        <f t="shared" si="13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00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1" t="str">
        <f>+IF(OR(K247="ATTACCO",K247="DIFESA"),+CONCATENATE(Nacsport!FM248,Nacsport!FN247,Nacsport!FO248,Nacsport!FP248,Nacsport!FQ248,Nacsport!FR248,Nacsport!FS248,),"")</f>
        <v/>
      </c>
      <c r="AK247" s="1" t="str">
        <f>+IF(OR(K247="ATAQUE",K247="DEFENSA"),+CONCATENATE(Nacsport!FT248,Nacsport!FU248,Nacsport!FV248,Nacsport!FW248,Nacsport!FX248,Nacsport!FY248,Nacsport!FZ248,),"")</f>
        <v/>
      </c>
      <c r="AL247" s="1" t="str">
        <f>+CONCATENATE(Nacsport!GA248,Nacsport!GB248,Nacsport!GC248,Nacsport!GD248,Nacsport!GE248,Nacsport!GF248,Nacsport!GG248,Nacsport!GH248,)</f>
        <v/>
      </c>
      <c r="AM247" s="1" t="str">
        <f>IF(K247="PUNTOS",LOOKUP(2,1/($K$3:K247="ATAQUE"),$AM$3:AM247),IF(+COUNTIF(Nacsport!GI248:'Nacsport'!GQ248,"*")&gt;0,+COUNTIF(Nacsport!GI248:'Nacsport'!GQ248,"*"),""))</f>
        <v/>
      </c>
      <c r="AN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O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P247" t="str">
        <f>IF(K247="QUIEBRE",LOOKUP(2,1/($K$3:K247="ATAQUE"),$AK$3:AK247),IF(+COUNTIF(Nacsport!GI248:'Nacsport'!GQ248,"*")&gt;0,+COUNTIF(Nacsport!GI248:'Nacsport'!GQ248,"*"),""))</f>
        <v/>
      </c>
      <c r="AQ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R247" s="27"/>
    </row>
    <row r="248" spans="1:44" ht="15.75" hidden="1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21">
        <v>1</v>
      </c>
      <c r="E248" s="1" t="s">
        <v>1375</v>
      </c>
      <c r="F248" s="24">
        <f>CONVERT(LEFT(Nacsport!E249,2),"mn","hr")/24+CONVERT(MID(Nacsport!E249,4,2),"sec","hr")/24</f>
        <v>3.0601851851851852E-2</v>
      </c>
      <c r="G248" s="2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5">
        <f t="shared" si="12"/>
        <v>2639</v>
      </c>
      <c r="I248" s="25">
        <f t="shared" si="13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00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1" t="str">
        <f>+IF(OR(K248="ATTACCO",K248="DIFESA"),+CONCATENATE(Nacsport!FM249,Nacsport!FN248,Nacsport!FO249,Nacsport!FP249,Nacsport!FQ249,Nacsport!FR249,Nacsport!FS249,),"")</f>
        <v/>
      </c>
      <c r="AK248" s="1" t="str">
        <f>+IF(OR(K248="ATAQUE",K248="DEFENSA"),+CONCATENATE(Nacsport!FT249,Nacsport!FU249,Nacsport!FV249,Nacsport!FW249,Nacsport!FX249,Nacsport!FY249,Nacsport!FZ249,),"")</f>
        <v/>
      </c>
      <c r="AL248" s="1" t="str">
        <f>+CONCATENATE(Nacsport!GA249,Nacsport!GB249,Nacsport!GC249,Nacsport!GD249,Nacsport!GE249,Nacsport!GF249,Nacsport!GG249,Nacsport!GH249,)</f>
        <v/>
      </c>
      <c r="AM248" s="1" t="str">
        <f>IF(K248="PUNTOS",LOOKUP(2,1/($K$3:K248="ATAQUE"),$AM$3:AM248),IF(+COUNTIF(Nacsport!GI249:'Nacsport'!GQ249,"*")&gt;0,+COUNTIF(Nacsport!GI249:'Nacsport'!GQ249,"*"),""))</f>
        <v/>
      </c>
      <c r="AN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O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P248" t="str">
        <f>IF(K248="QUIEBRE",LOOKUP(2,1/($K$3:K248="ATAQUE"),$AK$3:AK248),IF(+COUNTIF(Nacsport!GI249:'Nacsport'!GQ249,"*")&gt;0,+COUNTIF(Nacsport!GI249:'Nacsport'!GQ249,"*"),""))</f>
        <v/>
      </c>
      <c r="AQ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R248" s="27"/>
    </row>
    <row r="249" spans="1:44" ht="15.75" hidden="1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21">
        <v>1</v>
      </c>
      <c r="E249" s="1" t="s">
        <v>1375</v>
      </c>
      <c r="F249" s="24">
        <f>CONVERT(LEFT(Nacsport!E250,2),"mn","hr")/24+CONVERT(MID(Nacsport!E250,4,2),"sec","hr")/24</f>
        <v>3.0601851851851852E-2</v>
      </c>
      <c r="G249" s="2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5">
        <f t="shared" si="12"/>
        <v>2639</v>
      </c>
      <c r="I249" s="25">
        <f t="shared" si="13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100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1" t="str">
        <f>+IF(OR(K249="ATTACCO",K249="DIFESA"),+CONCATENATE(Nacsport!FM250,Nacsport!FN249,Nacsport!FO250,Nacsport!FP250,Nacsport!FQ250,Nacsport!FR250,Nacsport!FS250,),"")</f>
        <v/>
      </c>
      <c r="AK249" s="1" t="str">
        <f>+IF(OR(K249="ATAQUE",K249="DEFENSA"),+CONCATENATE(Nacsport!FT250,Nacsport!FU250,Nacsport!FV250,Nacsport!FW250,Nacsport!FX250,Nacsport!FY250,Nacsport!FZ250,),"")</f>
        <v/>
      </c>
      <c r="AL249" s="1" t="str">
        <f>+CONCATENATE(Nacsport!GA250,Nacsport!GB250,Nacsport!GC250,Nacsport!GD250,Nacsport!GE250,Nacsport!GF250,Nacsport!GG250,Nacsport!GH250,)</f>
        <v/>
      </c>
      <c r="AM249" s="1" t="str">
        <f>IF(K249="PUNTOS",LOOKUP(2,1/($K$3:K249="ATAQUE"),$AM$3:AM249),IF(+COUNTIF(Nacsport!GI250:'Nacsport'!GQ250,"*")&gt;0,+COUNTIF(Nacsport!GI250:'Nacsport'!GQ250,"*"),""))</f>
        <v/>
      </c>
      <c r="AN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O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P249" t="str">
        <f>IF(K249="QUIEBRE",LOOKUP(2,1/($K$3:K249="ATAQUE"),$AK$3:AK249),IF(+COUNTIF(Nacsport!GI250:'Nacsport'!GQ250,"*")&gt;0,+COUNTIF(Nacsport!GI250:'Nacsport'!GQ250,"*"),""))</f>
        <v/>
      </c>
      <c r="AQ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R249" s="27"/>
    </row>
    <row r="250" spans="1:44" ht="15.75" hidden="1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21">
        <v>1</v>
      </c>
      <c r="E250" s="1" t="s">
        <v>1375</v>
      </c>
      <c r="F250" s="24">
        <f>CONVERT(LEFT(Nacsport!E251,2),"mn","hr")/24+CONVERT(MID(Nacsport!E251,4,2),"sec","hr")/24</f>
        <v>3.0717592592592591E-2</v>
      </c>
      <c r="G250" s="2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5">
        <f t="shared" si="12"/>
        <v>2649</v>
      </c>
      <c r="I250" s="25">
        <f t="shared" si="13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00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VINTA</v>
      </c>
      <c r="S250" s="1" t="str">
        <f>+CONCATENATE(Nacsport!CB251,Nacsport!CC251,Nacsport!CD251)</f>
        <v>NEUTRO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1" t="str">
        <f>+IF(OR(K250="ATTACCO",K250="DIFESA"),+CONCATENATE(Nacsport!FM251,Nacsport!FN250,Nacsport!FO251,Nacsport!FP251,Nacsport!FQ251,Nacsport!FR251,Nacsport!FS251,),"")</f>
        <v/>
      </c>
      <c r="AK250" s="1" t="str">
        <f>+IF(OR(K250="ATAQUE",K250="DEFENSA"),+CONCATENATE(Nacsport!FT251,Nacsport!FU251,Nacsport!FV251,Nacsport!FW251,Nacsport!FX251,Nacsport!FY251,Nacsport!FZ251,),"")</f>
        <v/>
      </c>
      <c r="AL250" s="1" t="str">
        <f>+CONCATENATE(Nacsport!GA251,Nacsport!GB251,Nacsport!GC251,Nacsport!GD251,Nacsport!GE251,Nacsport!GF251,Nacsport!GG251,Nacsport!GH251,)</f>
        <v/>
      </c>
      <c r="AM250" s="1" t="str">
        <f>IF(K250="PUNTOS",LOOKUP(2,1/($K$3:K250="ATAQUE"),$AM$3:AM250),IF(+COUNTIF(Nacsport!GI251:'Nacsport'!GQ251,"*")&gt;0,+COUNTIF(Nacsport!GI251:'Nacsport'!GQ251,"*"),""))</f>
        <v/>
      </c>
      <c r="AN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O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P250" t="str">
        <f>IF(K250="QUIEBRE",LOOKUP(2,1/($K$3:K250="ATAQUE"),$AK$3:AK250),IF(+COUNTIF(Nacsport!GI251:'Nacsport'!GQ251,"*")&gt;0,+COUNTIF(Nacsport!GI251:'Nacsport'!GQ251,"*"),""))</f>
        <v/>
      </c>
      <c r="AQ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R250" s="27"/>
    </row>
    <row r="251" spans="1:44" ht="15.75" hidden="1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21">
        <v>1</v>
      </c>
      <c r="E251" s="1" t="s">
        <v>1375</v>
      </c>
      <c r="F251" s="24">
        <f>CONVERT(LEFT(Nacsport!E252,2),"mn","hr")/24+CONVERT(MID(Nacsport!E252,4,2),"sec","hr")/24</f>
        <v>3.0717592592592591E-2</v>
      </c>
      <c r="G251" s="2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5">
        <f t="shared" si="12"/>
        <v>2649</v>
      </c>
      <c r="I251" s="25">
        <f t="shared" si="13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100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MISCHIA INF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1" t="str">
        <f>+IF(OR(K251="ATTACCO",K251="DIFESA"),+CONCATENATE(Nacsport!FM252,Nacsport!FN251,Nacsport!FO252,Nacsport!FP252,Nacsport!FQ252,Nacsport!FR252,Nacsport!FS252,),"")</f>
        <v/>
      </c>
      <c r="AK251" s="1" t="str">
        <f>+IF(OR(K251="ATAQUE",K251="DEFENSA"),+CONCATENATE(Nacsport!FT252,Nacsport!FU252,Nacsport!FV252,Nacsport!FW252,Nacsport!FX252,Nacsport!FY252,Nacsport!FZ252,),"")</f>
        <v/>
      </c>
      <c r="AL251" s="1" t="str">
        <f>+CONCATENATE(Nacsport!GA252,Nacsport!GB252,Nacsport!GC252,Nacsport!GD252,Nacsport!GE252,Nacsport!GF252,Nacsport!GG252,Nacsport!GH252,)</f>
        <v/>
      </c>
      <c r="AM251" s="1" t="str">
        <f>IF(K251="PUNTOS",LOOKUP(2,1/($K$3:K251="ATAQUE"),$AM$3:AM251),IF(+COUNTIF(Nacsport!GI252:'Nacsport'!GQ252,"*")&gt;0,+COUNTIF(Nacsport!GI252:'Nacsport'!GQ252,"*"),""))</f>
        <v/>
      </c>
      <c r="AN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O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P251" t="str">
        <f>IF(K251="QUIEBRE",LOOKUP(2,1/($K$3:K251="ATAQUE"),$AK$3:AK251),IF(+COUNTIF(Nacsport!GI252:'Nacsport'!GQ252,"*")&gt;0,+COUNTIF(Nacsport!GI252:'Nacsport'!GQ252,"*"),""))</f>
        <v/>
      </c>
      <c r="AQ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R251" s="27"/>
    </row>
    <row r="252" spans="1:44" ht="15.75" hidden="1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21">
        <v>1</v>
      </c>
      <c r="E252" s="1" t="s">
        <v>1375</v>
      </c>
      <c r="F252" s="24">
        <f>CONVERT(LEFT(Nacsport!E253,2),"mn","hr")/24+CONVERT(MID(Nacsport!E253,4,2),"sec","hr")/24</f>
        <v>3.0844907407407408E-2</v>
      </c>
      <c r="G252" s="2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5">
        <f t="shared" si="12"/>
        <v>2660</v>
      </c>
      <c r="I252" s="25">
        <f t="shared" si="13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100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CALCIO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1" t="str">
        <f>+IF(OR(K252="ATTACCO",K252="DIFESA"),+CONCATENATE(Nacsport!FM253,Nacsport!FN252,Nacsport!FO253,Nacsport!FP253,Nacsport!FQ253,Nacsport!FR253,Nacsport!FS253,),"")</f>
        <v/>
      </c>
      <c r="AK252" s="1" t="str">
        <f>+IF(OR(K252="ATAQUE",K252="DEFENSA"),+CONCATENATE(Nacsport!FT253,Nacsport!FU253,Nacsport!FV253,Nacsport!FW253,Nacsport!FX253,Nacsport!FY253,Nacsport!FZ253,),"")</f>
        <v/>
      </c>
      <c r="AL252" s="1" t="str">
        <f>+CONCATENATE(Nacsport!GA253,Nacsport!GB253,Nacsport!GC253,Nacsport!GD253,Nacsport!GE253,Nacsport!GF253,Nacsport!GG253,Nacsport!GH253,)</f>
        <v/>
      </c>
      <c r="AM252" s="1" t="str">
        <f>IF(K252="PUNTOS",LOOKUP(2,1/($K$3:K252="ATAQUE"),$AM$3:AM252),IF(+COUNTIF(Nacsport!GI253:'Nacsport'!GQ253,"*")&gt;0,+COUNTIF(Nacsport!GI253:'Nacsport'!GQ253,"*"),""))</f>
        <v/>
      </c>
      <c r="AN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O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P252" t="str">
        <f>IF(K252="QUIEBRE",LOOKUP(2,1/($K$3:K252="ATAQUE"),$AK$3:AK252),IF(+COUNTIF(Nacsport!GI253:'Nacsport'!GQ253,"*")&gt;0,+COUNTIF(Nacsport!GI253:'Nacsport'!GQ253,"*"),""))</f>
        <v/>
      </c>
      <c r="AQ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R252" s="27"/>
    </row>
    <row r="253" spans="1:44" ht="15.75" hidden="1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21">
        <v>1</v>
      </c>
      <c r="E253" s="1" t="s">
        <v>1375</v>
      </c>
      <c r="F253" s="24">
        <f>CONVERT(LEFT(Nacsport!E254,2),"mn","hr")/24+CONVERT(MID(Nacsport!E254,4,2),"sec","hr")/24</f>
        <v>3.0844907407407408E-2</v>
      </c>
      <c r="G253" s="2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5">
        <f t="shared" si="12"/>
        <v>2660</v>
      </c>
      <c r="I253" s="25">
        <f t="shared" si="13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00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1" t="str">
        <f>+IF(OR(K253="ATTACCO",K253="DIFESA"),+CONCATENATE(Nacsport!FM254,Nacsport!FN253,Nacsport!FO254,Nacsport!FP254,Nacsport!FQ254,Nacsport!FR254,Nacsport!FS254,),"")</f>
        <v/>
      </c>
      <c r="AK253" s="1" t="str">
        <f>+IF(OR(K253="ATAQUE",K253="DEFENSA"),+CONCATENATE(Nacsport!FT254,Nacsport!FU254,Nacsport!FV254,Nacsport!FW254,Nacsport!FX254,Nacsport!FY254,Nacsport!FZ254,),"")</f>
        <v/>
      </c>
      <c r="AL253" s="1" t="str">
        <f>+CONCATENATE(Nacsport!GA254,Nacsport!GB254,Nacsport!GC254,Nacsport!GD254,Nacsport!GE254,Nacsport!GF254,Nacsport!GG254,Nacsport!GH254,)</f>
        <v/>
      </c>
      <c r="AM253" s="1" t="str">
        <f>IF(K253="PUNTOS",LOOKUP(2,1/($K$3:K253="ATAQUE"),$AM$3:AM253),IF(+COUNTIF(Nacsport!GI254:'Nacsport'!GQ254,"*")&gt;0,+COUNTIF(Nacsport!GI254:'Nacsport'!GQ254,"*"),""))</f>
        <v/>
      </c>
      <c r="AN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O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P253" t="str">
        <f>IF(K253="QUIEBRE",LOOKUP(2,1/($K$3:K253="ATAQUE"),$AK$3:AK253),IF(+COUNTIF(Nacsport!GI254:'Nacsport'!GQ254,"*")&gt;0,+COUNTIF(Nacsport!GI254:'Nacsport'!GQ254,"*"),""))</f>
        <v/>
      </c>
      <c r="AQ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R253" s="27"/>
    </row>
    <row r="254" spans="1:44" ht="15.75" hidden="1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21">
        <v>1</v>
      </c>
      <c r="E254" s="1" t="s">
        <v>1375</v>
      </c>
      <c r="F254" s="24">
        <f>CONVERT(LEFT(Nacsport!E255,2),"mn","hr")/24+CONVERT(MID(Nacsport!E255,4,2),"sec","hr")/24</f>
        <v>3.0925925925925926E-2</v>
      </c>
      <c r="G254" s="2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5">
        <f t="shared" si="12"/>
        <v>2667</v>
      </c>
      <c r="I254" s="25">
        <f t="shared" si="13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00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1" t="str">
        <f>+IF(OR(K254="ATTACCO",K254="DIFESA"),+CONCATENATE(Nacsport!FM255,Nacsport!FN254,Nacsport!FO255,Nacsport!FP255,Nacsport!FQ255,Nacsport!FR255,Nacsport!FS255,),"")</f>
        <v/>
      </c>
      <c r="AK254" s="1" t="str">
        <f>+IF(OR(K254="ATAQUE",K254="DEFENSA"),+CONCATENATE(Nacsport!FT255,Nacsport!FU255,Nacsport!FV255,Nacsport!FW255,Nacsport!FX255,Nacsport!FY255,Nacsport!FZ255,),"")</f>
        <v/>
      </c>
      <c r="AL254" s="1" t="str">
        <f>+CONCATENATE(Nacsport!GA255,Nacsport!GB255,Nacsport!GC255,Nacsport!GD255,Nacsport!GE255,Nacsport!GF255,Nacsport!GG255,Nacsport!GH255,)</f>
        <v/>
      </c>
      <c r="AM254" s="1" t="str">
        <f>IF(K254="PUNTOS",LOOKUP(2,1/($K$3:K254="ATAQUE"),$AM$3:AM254),IF(+COUNTIF(Nacsport!GI255:'Nacsport'!GQ255,"*")&gt;0,+COUNTIF(Nacsport!GI255:'Nacsport'!GQ255,"*"),""))</f>
        <v/>
      </c>
      <c r="AN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O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P254" t="str">
        <f>IF(K254="QUIEBRE",LOOKUP(2,1/($K$3:K254="ATAQUE"),$AK$3:AK254),IF(+COUNTIF(Nacsport!GI255:'Nacsport'!GQ255,"*")&gt;0,+COUNTIF(Nacsport!GI255:'Nacsport'!GQ255,"*"),""))</f>
        <v/>
      </c>
      <c r="AQ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R254" s="27"/>
    </row>
    <row r="255" spans="1:44" ht="15.75" hidden="1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21">
        <v>1</v>
      </c>
      <c r="E255" s="1" t="s">
        <v>1375</v>
      </c>
      <c r="F255" s="24">
        <f>CONVERT(LEFT(Nacsport!E256,2),"mn","hr")/24+CONVERT(MID(Nacsport!E256,4,2),"sec","hr")/24</f>
        <v>3.1828703703703706E-2</v>
      </c>
      <c r="G255" s="25">
        <f>CONVERT((CONVERT(LEFT(Nacsport!F256,2),"mn","hr")/24+CONVERT(MID(Nacsport!F256,4,2),"sec","hr")/24)-(CONVERT(LEFT(Nacsport!E256,2),"mn","hr")/24+CONVERT(MID(Nacsport!E256,4,2),"sec","hr")/24),"hr","sec")*24</f>
        <v>0</v>
      </c>
      <c r="H255" s="25">
        <f t="shared" si="12"/>
        <v>2745</v>
      </c>
      <c r="I255" s="25">
        <f t="shared" si="13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00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 CALCIO</v>
      </c>
      <c r="AH255" s="1">
        <f t="shared" si="16"/>
        <v>3</v>
      </c>
      <c r="AI255" s="1" t="str">
        <f>+CONCATENATE(Nacsport!FK256,Nacsport!FL256)</f>
        <v/>
      </c>
      <c r="AJ255" s="1" t="str">
        <f>+IF(OR(K255="ATTACCO",K255="DIFESA"),+CONCATENATE(Nacsport!FM256,Nacsport!FN255,Nacsport!FO256,Nacsport!FP256,Nacsport!FQ256,Nacsport!FR256,Nacsport!FS256,),"")</f>
        <v/>
      </c>
      <c r="AK255" s="1" t="str">
        <f>+IF(OR(K255="ATAQUE",K255="DEFENSA"),+CONCATENATE(Nacsport!FT256,Nacsport!FU256,Nacsport!FV256,Nacsport!FW256,Nacsport!FX256,Nacsport!FY256,Nacsport!FZ256,),"")</f>
        <v/>
      </c>
      <c r="AL255" s="1" t="str">
        <f>+CONCATENATE(Nacsport!GA256,Nacsport!GB256,Nacsport!GC256,Nacsport!GD256,Nacsport!GE256,Nacsport!GF256,Nacsport!GG256,Nacsport!GH256,)</f>
        <v/>
      </c>
      <c r="AM255" s="1" t="str">
        <f>IF(K255="PUNTOS",LOOKUP(2,1/($K$3:K255="ATAQUE"),$AM$3:AM255),IF(+COUNTIF(Nacsport!GI256:'Nacsport'!GQ256,"*")&gt;0,+COUNTIF(Nacsport!GI256:'Nacsport'!GQ256,"*"),""))</f>
        <v/>
      </c>
      <c r="AN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O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P255" t="str">
        <f>IF(K255="QUIEBRE",LOOKUP(2,1/($K$3:K255="ATAQUE"),$AK$3:AK255),IF(+COUNTIF(Nacsport!GI256:'Nacsport'!GQ256,"*")&gt;0,+COUNTIF(Nacsport!GI256:'Nacsport'!GQ256,"*"),""))</f>
        <v/>
      </c>
      <c r="AQ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R255" s="27"/>
    </row>
    <row r="256" spans="1:44" ht="15.75" hidden="1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21">
        <v>1</v>
      </c>
      <c r="E256" s="1" t="s">
        <v>1375</v>
      </c>
      <c r="F256" s="24">
        <f>CONVERT(LEFT(Nacsport!E257,2),"mn","hr")/24+CONVERT(MID(Nacsport!E257,4,2),"sec","hr")/24</f>
        <v>3.184027777777778E-2</v>
      </c>
      <c r="G256" s="2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5">
        <f t="shared" si="12"/>
        <v>2746.0000000000005</v>
      </c>
      <c r="I256" s="25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100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1" t="str">
        <f>+IF(OR(K256="ATTACCO",K256="DIFESA"),+CONCATENATE(Nacsport!FM257,Nacsport!FN256,Nacsport!FO257,Nacsport!FP257,Nacsport!FQ257,Nacsport!FR257,Nacsport!FS257,),"")</f>
        <v/>
      </c>
      <c r="AK256" s="1" t="str">
        <f>+IF(OR(K256="ATAQUE",K256="DEFENSA"),+CONCATENATE(Nacsport!FT257,Nacsport!FU257,Nacsport!FV257,Nacsport!FW257,Nacsport!FX257,Nacsport!FY257,Nacsport!FZ257,),"")</f>
        <v/>
      </c>
      <c r="AL256" s="1" t="str">
        <f>+CONCATENATE(Nacsport!GA257,Nacsport!GB257,Nacsport!GC257,Nacsport!GD257,Nacsport!GE257,Nacsport!GF257,Nacsport!GG257,Nacsport!GH257,)</f>
        <v/>
      </c>
      <c r="AM256" s="1" t="str">
        <f>IF(K256="PUNTOS",LOOKUP(2,1/($K$3:K256="ATAQUE"),$AM$3:AM256),IF(+COUNTIF(Nacsport!GI257:'Nacsport'!GQ257,"*")&gt;0,+COUNTIF(Nacsport!GI257:'Nacsport'!GQ257,"*"),""))</f>
        <v/>
      </c>
      <c r="AN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O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P256" t="str">
        <f>IF(K256="QUIEBRE",LOOKUP(2,1/($K$3:K256="ATAQUE"),$AK$3:AK256),IF(+COUNTIF(Nacsport!GI257:'Nacsport'!GQ257,"*")&gt;0,+COUNTIF(Nacsport!GI257:'Nacsport'!GQ257,"*"),""))</f>
        <v/>
      </c>
      <c r="AQ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R256" s="27"/>
    </row>
    <row r="257" spans="1:44" ht="15.75" hidden="1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21">
        <v>1</v>
      </c>
      <c r="E257" s="1" t="s">
        <v>1375</v>
      </c>
      <c r="F257" s="24">
        <f>CONVERT(LEFT(Nacsport!E258,2),"mn","hr")/24+CONVERT(MID(Nacsport!E258,4,2),"sec","hr")/24</f>
        <v>3.1851851851851853E-2</v>
      </c>
      <c r="G257" s="2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5">
        <f t="shared" si="12"/>
        <v>2747</v>
      </c>
      <c r="I257" s="25">
        <f t="shared" si="13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00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1" t="str">
        <f>+IF(OR(K257="ATTACCO",K257="DIFESA"),+CONCATENATE(Nacsport!FM258,Nacsport!FN257,Nacsport!FO258,Nacsport!FP258,Nacsport!FQ258,Nacsport!FR258,Nacsport!FS258,),"")</f>
        <v/>
      </c>
      <c r="AK257" s="1" t="str">
        <f>+IF(OR(K257="ATAQUE",K257="DEFENSA"),+CONCATENATE(Nacsport!FT258,Nacsport!FU258,Nacsport!FV258,Nacsport!FW258,Nacsport!FX258,Nacsport!FY258,Nacsport!FZ258,),"")</f>
        <v/>
      </c>
      <c r="AL257" s="1" t="str">
        <f>+CONCATENATE(Nacsport!GA258,Nacsport!GB258,Nacsport!GC258,Nacsport!GD258,Nacsport!GE258,Nacsport!GF258,Nacsport!GG258,Nacsport!GH258,)</f>
        <v/>
      </c>
      <c r="AM257" s="1" t="str">
        <f>IF(K257="PUNTOS",LOOKUP(2,1/($K$3:K257="ATAQUE"),$AM$3:AM257),IF(+COUNTIF(Nacsport!GI258:'Nacsport'!GQ258,"*")&gt;0,+COUNTIF(Nacsport!GI258:'Nacsport'!GQ258,"*"),""))</f>
        <v/>
      </c>
      <c r="AN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O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P257" t="str">
        <f>IF(K257="QUIEBRE",LOOKUP(2,1/($K$3:K257="ATAQUE"),$AK$3:AK257),IF(+COUNTIF(Nacsport!GI258:'Nacsport'!GQ258,"*")&gt;0,+COUNTIF(Nacsport!GI258:'Nacsport'!GQ258,"*"),""))</f>
        <v/>
      </c>
      <c r="AQ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R257" s="27"/>
    </row>
    <row r="258" spans="1:44" ht="15.75" hidden="1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21">
        <v>1</v>
      </c>
      <c r="E258" s="1" t="s">
        <v>1375</v>
      </c>
      <c r="F258" s="24">
        <f>CONVERT(LEFT(Nacsport!E259,2),"mn","hr")/24+CONVERT(MID(Nacsport!E259,4,2),"sec","hr")/24</f>
        <v>3.1851851851851853E-2</v>
      </c>
      <c r="G258" s="2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5">
        <f t="shared" si="12"/>
        <v>2747</v>
      </c>
      <c r="I258" s="25">
        <f t="shared" si="13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100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1" t="str">
        <f>+IF(OR(K258="ATTACCO",K258="DIFESA"),+CONCATENATE(Nacsport!FM259,Nacsport!FN258,Nacsport!FO259,Nacsport!FP259,Nacsport!FQ259,Nacsport!FR259,Nacsport!FS259,),"")</f>
        <v/>
      </c>
      <c r="AK258" s="1" t="str">
        <f>+IF(OR(K258="ATAQUE",K258="DEFENSA"),+CONCATENATE(Nacsport!FT259,Nacsport!FU259,Nacsport!FV259,Nacsport!FW259,Nacsport!FX259,Nacsport!FY259,Nacsport!FZ259,),"")</f>
        <v/>
      </c>
      <c r="AL258" s="1" t="str">
        <f>+CONCATENATE(Nacsport!GA259,Nacsport!GB259,Nacsport!GC259,Nacsport!GD259,Nacsport!GE259,Nacsport!GF259,Nacsport!GG259,Nacsport!GH259,)</f>
        <v/>
      </c>
      <c r="AM258" s="1" t="str">
        <f>IF(K258="PUNTOS",LOOKUP(2,1/($K$3:K258="ATAQUE"),$AM$3:AM258),IF(+COUNTIF(Nacsport!GI259:'Nacsport'!GQ259,"*")&gt;0,+COUNTIF(Nacsport!GI259:'Nacsport'!GQ259,"*"),""))</f>
        <v/>
      </c>
      <c r="AN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O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P258" t="str">
        <f>IF(K258="QUIEBRE",LOOKUP(2,1/($K$3:K258="ATAQUE"),$AK$3:AK258),IF(+COUNTIF(Nacsport!GI259:'Nacsport'!GQ259,"*")&gt;0,+COUNTIF(Nacsport!GI259:'Nacsport'!GQ259,"*"),""))</f>
        <v/>
      </c>
      <c r="AQ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R258" s="27"/>
    </row>
    <row r="259" spans="1:44" ht="15.75" hidden="1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21">
        <v>1</v>
      </c>
      <c r="E259" s="1" t="s">
        <v>1375</v>
      </c>
      <c r="F259" s="24">
        <f>CONVERT(LEFT(Nacsport!E260,2),"mn","hr")/24+CONVERT(MID(Nacsport!E260,4,2),"sec","hr")/24</f>
        <v>3.1909722222222221E-2</v>
      </c>
      <c r="G259" s="2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5">
        <f t="shared" ref="H259:H322" si="17">(+CONVERT(F259,"hr","sec")*24)-5</f>
        <v>2752</v>
      </c>
      <c r="I259" s="25">
        <f t="shared" si="13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00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1" t="str">
        <f>+IF(OR(K259="ATTACCO",K259="DIFESA"),+CONCATENATE(Nacsport!FM260,Nacsport!FN259,Nacsport!FO260,Nacsport!FP260,Nacsport!FQ260,Nacsport!FR260,Nacsport!FS260,),"")</f>
        <v/>
      </c>
      <c r="AK259" s="1" t="str">
        <f>+IF(OR(K259="ATAQUE",K259="DEFENSA"),+CONCATENATE(Nacsport!FT260,Nacsport!FU260,Nacsport!FV260,Nacsport!FW260,Nacsport!FX260,Nacsport!FY260,Nacsport!FZ260,),"")</f>
        <v/>
      </c>
      <c r="AL259" s="1" t="str">
        <f>+CONCATENATE(Nacsport!GA260,Nacsport!GB260,Nacsport!GC260,Nacsport!GD260,Nacsport!GE260,Nacsport!GF260,Nacsport!GG260,Nacsport!GH260,)</f>
        <v/>
      </c>
      <c r="AM259" s="1" t="str">
        <f>IF(K259="PUNTOS",LOOKUP(2,1/($K$3:K259="ATAQUE"),$AM$3:AM259),IF(+COUNTIF(Nacsport!GI260:'Nacsport'!GQ260,"*")&gt;0,+COUNTIF(Nacsport!GI260:'Nacsport'!GQ260,"*"),""))</f>
        <v/>
      </c>
      <c r="AN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O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P259" t="str">
        <f>IF(K259="QUIEBRE",LOOKUP(2,1/($K$3:K259="ATAQUE"),$AK$3:AK259),IF(+COUNTIF(Nacsport!GI260:'Nacsport'!GQ260,"*")&gt;0,+COUNTIF(Nacsport!GI260:'Nacsport'!GQ260,"*"),""))</f>
        <v/>
      </c>
      <c r="AQ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R259" s="27"/>
    </row>
    <row r="260" spans="1:44" ht="15.75" hidden="1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21">
        <v>1</v>
      </c>
      <c r="E260" s="1" t="s">
        <v>1375</v>
      </c>
      <c r="F260" s="24">
        <f>CONVERT(LEFT(Nacsport!E261,2),"mn","hr")/24+CONVERT(MID(Nacsport!E261,4,2),"sec","hr")/24</f>
        <v>3.2245370370370376E-2</v>
      </c>
      <c r="G260" s="2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5">
        <f t="shared" si="17"/>
        <v>2781.0000000000005</v>
      </c>
      <c r="I260" s="25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00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1" t="str">
        <f>+IF(OR(K260="ATTACCO",K260="DIFESA"),+CONCATENATE(Nacsport!FM261,Nacsport!FN260,Nacsport!FO261,Nacsport!FP261,Nacsport!FQ261,Nacsport!FR261,Nacsport!FS261,),"")</f>
        <v/>
      </c>
      <c r="AK260" s="1" t="str">
        <f>+IF(OR(K260="ATAQUE",K260="DEFENSA"),+CONCATENATE(Nacsport!FT261,Nacsport!FU261,Nacsport!FV261,Nacsport!FW261,Nacsport!FX261,Nacsport!FY261,Nacsport!FZ261,),"")</f>
        <v/>
      </c>
      <c r="AL260" s="1" t="str">
        <f>+CONCATENATE(Nacsport!GA261,Nacsport!GB261,Nacsport!GC261,Nacsport!GD261,Nacsport!GE261,Nacsport!GF261,Nacsport!GG261,Nacsport!GH261,)</f>
        <v/>
      </c>
      <c r="AM260" s="1" t="str">
        <f>IF(K260="PUNTOS",LOOKUP(2,1/($K$3:K260="ATAQUE"),$AM$3:AM260),IF(+COUNTIF(Nacsport!GI261:'Nacsport'!GQ261,"*")&gt;0,+COUNTIF(Nacsport!GI261:'Nacsport'!GQ261,"*"),""))</f>
        <v/>
      </c>
      <c r="AN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O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P260" t="str">
        <f>IF(K260="QUIEBRE",LOOKUP(2,1/($K$3:K260="ATAQUE"),$AK$3:AK260),IF(+COUNTIF(Nacsport!GI261:'Nacsport'!GQ261,"*")&gt;0,+COUNTIF(Nacsport!GI261:'Nacsport'!GQ261,"*"),""))</f>
        <v/>
      </c>
      <c r="AQ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R260" s="27"/>
    </row>
    <row r="261" spans="1:44" ht="15.75" hidden="1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21">
        <v>1</v>
      </c>
      <c r="E261" s="1" t="s">
        <v>1375</v>
      </c>
      <c r="F261" s="24">
        <f>CONVERT(LEFT(Nacsport!E262,2),"mn","hr")/24+CONVERT(MID(Nacsport!E262,4,2),"sec","hr")/24</f>
        <v>3.2245370370370376E-2</v>
      </c>
      <c r="G261" s="2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5">
        <f t="shared" si="17"/>
        <v>2781.0000000000005</v>
      </c>
      <c r="I261" s="25">
        <f t="shared" si="18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100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1" t="str">
        <f>+IF(OR(K261="ATTACCO",K261="DIFESA"),+CONCATENATE(Nacsport!FM262,Nacsport!FN261,Nacsport!FO262,Nacsport!FP262,Nacsport!FQ262,Nacsport!FR262,Nacsport!FS262,),"")</f>
        <v/>
      </c>
      <c r="AK261" s="1" t="str">
        <f>+IF(OR(K261="ATAQUE",K261="DEFENSA"),+CONCATENATE(Nacsport!FT262,Nacsport!FU262,Nacsport!FV262,Nacsport!FW262,Nacsport!FX262,Nacsport!FY262,Nacsport!FZ262,),"")</f>
        <v/>
      </c>
      <c r="AL261" s="1" t="str">
        <f>+CONCATENATE(Nacsport!GA262,Nacsport!GB262,Nacsport!GC262,Nacsport!GD262,Nacsport!GE262,Nacsport!GF262,Nacsport!GG262,Nacsport!GH262,)</f>
        <v/>
      </c>
      <c r="AM261" s="1" t="str">
        <f>IF(K261="PUNTOS",LOOKUP(2,1/($K$3:K261="ATAQUE"),$AM$3:AM261),IF(+COUNTIF(Nacsport!GI262:'Nacsport'!GQ262,"*")&gt;0,+COUNTIF(Nacsport!GI262:'Nacsport'!GQ262,"*"),""))</f>
        <v/>
      </c>
      <c r="AN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O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P261" t="str">
        <f>IF(K261="QUIEBRE",LOOKUP(2,1/($K$3:K261="ATAQUE"),$AK$3:AK261),IF(+COUNTIF(Nacsport!GI262:'Nacsport'!GQ262,"*")&gt;0,+COUNTIF(Nacsport!GI262:'Nacsport'!GQ262,"*"),""))</f>
        <v/>
      </c>
      <c r="AQ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R261" s="27"/>
    </row>
    <row r="262" spans="1:44" ht="15.75" hidden="1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21">
        <v>1</v>
      </c>
      <c r="E262" s="1" t="s">
        <v>1375</v>
      </c>
      <c r="F262" s="24">
        <f>CONVERT(LEFT(Nacsport!E263,2),"mn","hr")/24+CONVERT(MID(Nacsport!E263,4,2),"sec","hr")/24</f>
        <v>3.2372685185185192E-2</v>
      </c>
      <c r="G262" s="2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5">
        <f t="shared" si="17"/>
        <v>2792.0000000000005</v>
      </c>
      <c r="I262" s="25">
        <f t="shared" si="18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00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PERSA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1" t="str">
        <f>+IF(OR(K262="ATTACCO",K262="DIFESA"),+CONCATENATE(Nacsport!FM263,Nacsport!FN262,Nacsport!FO263,Nacsport!FP263,Nacsport!FQ263,Nacsport!FR263,Nacsport!FS263,),"")</f>
        <v/>
      </c>
      <c r="AK262" s="1" t="str">
        <f>+IF(OR(K262="ATAQUE",K262="DEFENSA"),+CONCATENATE(Nacsport!FT263,Nacsport!FU263,Nacsport!FV263,Nacsport!FW263,Nacsport!FX263,Nacsport!FY263,Nacsport!FZ263,),"")</f>
        <v/>
      </c>
      <c r="AL262" s="1" t="str">
        <f>+CONCATENATE(Nacsport!GA263,Nacsport!GB263,Nacsport!GC263,Nacsport!GD263,Nacsport!GE263,Nacsport!GF263,Nacsport!GG263,Nacsport!GH263,)</f>
        <v/>
      </c>
      <c r="AM262" s="1" t="str">
        <f>IF(K262="PUNTOS",LOOKUP(2,1/($K$3:K262="ATAQUE"),$AM$3:AM262),IF(+COUNTIF(Nacsport!GI263:'Nacsport'!GQ263,"*")&gt;0,+COUNTIF(Nacsport!GI263:'Nacsport'!GQ263,"*"),""))</f>
        <v/>
      </c>
      <c r="AN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O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P262" t="str">
        <f>IF(K262="QUIEBRE",LOOKUP(2,1/($K$3:K262="ATAQUE"),$AK$3:AK262),IF(+COUNTIF(Nacsport!GI263:'Nacsport'!GQ263,"*")&gt;0,+COUNTIF(Nacsport!GI263:'Nacsport'!GQ263,"*"),""))</f>
        <v/>
      </c>
      <c r="AQ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R262" s="27"/>
    </row>
    <row r="263" spans="1:44" ht="15.75" hidden="1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21">
        <v>1</v>
      </c>
      <c r="E263" s="1" t="s">
        <v>1375</v>
      </c>
      <c r="F263" s="24">
        <f>CONVERT(LEFT(Nacsport!E264,2),"mn","hr")/24+CONVERT(MID(Nacsport!E264,4,2),"sec","hr")/24</f>
        <v>3.2372685185185192E-2</v>
      </c>
      <c r="G263" s="2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5">
        <f t="shared" si="17"/>
        <v>2792.0000000000005</v>
      </c>
      <c r="I263" s="25">
        <f t="shared" si="18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00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1" t="str">
        <f>+IF(OR(K263="ATTACCO",K263="DIFESA"),+CONCATENATE(Nacsport!FM264,Nacsport!FN263,Nacsport!FO264,Nacsport!FP264,Nacsport!FQ264,Nacsport!FR264,Nacsport!FS264,),"")</f>
        <v/>
      </c>
      <c r="AK263" s="1" t="str">
        <f>+IF(OR(K263="ATAQUE",K263="DEFENSA"),+CONCATENATE(Nacsport!FT264,Nacsport!FU264,Nacsport!FV264,Nacsport!FW264,Nacsport!FX264,Nacsport!FY264,Nacsport!FZ264,),"")</f>
        <v/>
      </c>
      <c r="AL263" s="1" t="str">
        <f>+CONCATENATE(Nacsport!GA264,Nacsport!GB264,Nacsport!GC264,Nacsport!GD264,Nacsport!GE264,Nacsport!GF264,Nacsport!GG264,Nacsport!GH264,)</f>
        <v/>
      </c>
      <c r="AM263" s="1" t="str">
        <f>IF(K263="PUNTOS",LOOKUP(2,1/($K$3:K263="ATAQUE"),$AM$3:AM263),IF(+COUNTIF(Nacsport!GI264:'Nacsport'!GQ264,"*")&gt;0,+COUNTIF(Nacsport!GI264:'Nacsport'!GQ264,"*"),""))</f>
        <v/>
      </c>
      <c r="AN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O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P263" t="str">
        <f>IF(K263="QUIEBRE",LOOKUP(2,1/($K$3:K263="ATAQUE"),$AK$3:AK263),IF(+COUNTIF(Nacsport!GI264:'Nacsport'!GQ264,"*")&gt;0,+COUNTIF(Nacsport!GI264:'Nacsport'!GQ264,"*"),""))</f>
        <v/>
      </c>
      <c r="AQ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R263" s="27"/>
    </row>
    <row r="264" spans="1:44" ht="15.75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21">
        <v>1</v>
      </c>
      <c r="E264" s="1" t="s">
        <v>1375</v>
      </c>
      <c r="F264" s="24">
        <f>CONVERT(LEFT(Nacsport!E265,2),"mn","hr")/24+CONVERT(MID(Nacsport!E265,4,2),"sec","hr")/24</f>
        <v>3.243055555555556E-2</v>
      </c>
      <c r="G264" s="2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5">
        <f t="shared" si="17"/>
        <v>2797.0000000000005</v>
      </c>
      <c r="I264" s="25">
        <f t="shared" si="18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00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1" t="str">
        <f>+IF(OR(K264="ATTACCO",K264="DIFESA"),+CONCATENATE(Nacsport!FM265,Nacsport!FN264,Nacsport!FO265,Nacsport!FP265,Nacsport!FQ265,Nacsport!FR265,Nacsport!FS265,),"")</f>
        <v/>
      </c>
      <c r="AK264" s="1" t="str">
        <f>+IF(OR(K264="ATAQUE",K264="DEFENSA"),+CONCATENATE(Nacsport!FT265,Nacsport!FU265,Nacsport!FV265,Nacsport!FW265,Nacsport!FX265,Nacsport!FY265,Nacsport!FZ265,),"")</f>
        <v/>
      </c>
      <c r="AL264" s="1" t="str">
        <f>+CONCATENATE(Nacsport!GA265,Nacsport!GB265,Nacsport!GC265,Nacsport!GD265,Nacsport!GE265,Nacsport!GF265,Nacsport!GG265,Nacsport!GH265,)</f>
        <v/>
      </c>
      <c r="AM264" s="1" t="str">
        <f>IF(K264="PUNTOS",LOOKUP(2,1/($K$3:K264="ATAQUE"),$AM$3:AM264),IF(+COUNTIF(Nacsport!GI265:'Nacsport'!GQ265,"*")&gt;0,+COUNTIF(Nacsport!GI265:'Nacsport'!GQ265,"*"),""))</f>
        <v/>
      </c>
      <c r="AN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O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P264" t="str">
        <f>IF(K264="QUIEBRE",LOOKUP(2,1/($K$3:K264="ATAQUE"),$AK$3:AK264),IF(+COUNTIF(Nacsport!GI265:'Nacsport'!GQ265,"*")&gt;0,+COUNTIF(Nacsport!GI265:'Nacsport'!GQ265,"*"),""))</f>
        <v/>
      </c>
      <c r="AQ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R264" s="27"/>
    </row>
    <row r="265" spans="1:44" ht="15.75" hidden="1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21">
        <v>1</v>
      </c>
      <c r="E265" s="1" t="s">
        <v>1375</v>
      </c>
      <c r="F265" s="24">
        <f>CONVERT(LEFT(Nacsport!E266,2),"mn","hr")/24+CONVERT(MID(Nacsport!E266,4,2),"sec","hr")/24</f>
        <v>3.2442129629629633E-2</v>
      </c>
      <c r="G265" s="25">
        <v>8</v>
      </c>
      <c r="H265" s="25">
        <f t="shared" si="17"/>
        <v>2798.0000000000005</v>
      </c>
      <c r="I265" s="25">
        <f t="shared" si="18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00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GIOCO SPORCO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1" t="str">
        <f>+IF(OR(K265="ATTACCO",K265="DIFESA"),+CONCATENATE(Nacsport!FM266,Nacsport!FN265,Nacsport!FO266,Nacsport!FP266,Nacsport!FQ266,Nacsport!FR266,Nacsport!FS266,),"")</f>
        <v/>
      </c>
      <c r="AK265" s="1" t="str">
        <f>+IF(OR(K265="ATAQUE",K265="DEFENSA"),+CONCATENATE(Nacsport!FT266,Nacsport!FU266,Nacsport!FV266,Nacsport!FW266,Nacsport!FX266,Nacsport!FY266,Nacsport!FZ266,),"")</f>
        <v/>
      </c>
      <c r="AL265" s="1" t="str">
        <f>+CONCATENATE(Nacsport!GA266,Nacsport!GB266,Nacsport!GC266,Nacsport!GD266,Nacsport!GE266,Nacsport!GF266,Nacsport!GG266,Nacsport!GH266,)</f>
        <v/>
      </c>
      <c r="AM265" s="1" t="str">
        <f>IF(K265="PUNTOS",LOOKUP(2,1/($K$3:K265="ATAQUE"),$AM$3:AM265),IF(+COUNTIF(Nacsport!GI266:'Nacsport'!GQ266,"*")&gt;0,+COUNTIF(Nacsport!GI266:'Nacsport'!GQ266,"*"),""))</f>
        <v/>
      </c>
      <c r="AN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O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P265" t="str">
        <f>IF(K265="QUIEBRE",LOOKUP(2,1/($K$3:K265="ATAQUE"),$AK$3:AK265),IF(+COUNTIF(Nacsport!GI266:'Nacsport'!GQ266,"*")&gt;0,+COUNTIF(Nacsport!GI266:'Nacsport'!GQ266,"*"),""))</f>
        <v/>
      </c>
      <c r="AQ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R265" s="27"/>
    </row>
    <row r="266" spans="1:44" ht="15.75" hidden="1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21">
        <v>1</v>
      </c>
      <c r="E266" s="1" t="s">
        <v>1375</v>
      </c>
      <c r="F266" s="24">
        <f>CONVERT(LEFT(Nacsport!E267,2),"mn","hr")/24+CONVERT(MID(Nacsport!E267,4,2),"sec","hr")/24</f>
        <v>3.2442129629629633E-2</v>
      </c>
      <c r="G266" s="2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5">
        <f t="shared" si="17"/>
        <v>2798.0000000000005</v>
      </c>
      <c r="I266" s="25">
        <f t="shared" si="18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00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1" t="str">
        <f>+IF(OR(K266="ATTACCO",K266="DIFESA"),+CONCATENATE(Nacsport!FM267,Nacsport!FN266,Nacsport!FO267,Nacsport!FP267,Nacsport!FQ267,Nacsport!FR267,Nacsport!FS267,),"")</f>
        <v/>
      </c>
      <c r="AK266" s="1" t="str">
        <f>+IF(OR(K266="ATAQUE",K266="DEFENSA"),+CONCATENATE(Nacsport!FT267,Nacsport!FU267,Nacsport!FV267,Nacsport!FW267,Nacsport!FX267,Nacsport!FY267,Nacsport!FZ267,),"")</f>
        <v/>
      </c>
      <c r="AL266" s="1" t="str">
        <f>+CONCATENATE(Nacsport!GA267,Nacsport!GB267,Nacsport!GC267,Nacsport!GD267,Nacsport!GE267,Nacsport!GF267,Nacsport!GG267,Nacsport!GH267,)</f>
        <v/>
      </c>
      <c r="AM266" s="1" t="str">
        <f>IF(K266="PUNTOS",LOOKUP(2,1/($K$3:K266="ATAQUE"),$AM$3:AM266),IF(+COUNTIF(Nacsport!GI267:'Nacsport'!GQ267,"*")&gt;0,+COUNTIF(Nacsport!GI267:'Nacsport'!GQ267,"*"),""))</f>
        <v/>
      </c>
      <c r="AN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O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P266" t="str">
        <f>IF(K266="QUIEBRE",LOOKUP(2,1/($K$3:K266="ATAQUE"),$AK$3:AK266),IF(+COUNTIF(Nacsport!GI267:'Nacsport'!GQ267,"*")&gt;0,+COUNTIF(Nacsport!GI267:'Nacsport'!GQ267,"*"),""))</f>
        <v/>
      </c>
      <c r="AQ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R266" s="27"/>
    </row>
    <row r="267" spans="1:44" ht="15.75" hidden="1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21">
        <v>1</v>
      </c>
      <c r="E267" s="1" t="s">
        <v>1375</v>
      </c>
      <c r="F267" s="24">
        <f>CONVERT(LEFT(Nacsport!E268,2),"mn","hr")/24+CONVERT(MID(Nacsport!E268,4,2),"sec","hr")/24</f>
        <v>3.3113425925925928E-2</v>
      </c>
      <c r="G267" s="2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5">
        <f t="shared" si="17"/>
        <v>2856</v>
      </c>
      <c r="I267" s="25">
        <f t="shared" si="18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00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1" t="str">
        <f>+IF(OR(K267="ATTACCO",K267="DIFESA"),+CONCATENATE(Nacsport!FM268,Nacsport!FN267,Nacsport!FO268,Nacsport!FP268,Nacsport!FQ268,Nacsport!FR268,Nacsport!FS268,),"")</f>
        <v/>
      </c>
      <c r="AK267" s="1" t="str">
        <f>+IF(OR(K267="ATAQUE",K267="DEFENSA"),+CONCATENATE(Nacsport!FT268,Nacsport!FU268,Nacsport!FV268,Nacsport!FW268,Nacsport!FX268,Nacsport!FY268,Nacsport!FZ268,),"")</f>
        <v/>
      </c>
      <c r="AL267" s="1" t="str">
        <f>+CONCATENATE(Nacsport!GA268,Nacsport!GB268,Nacsport!GC268,Nacsport!GD268,Nacsport!GE268,Nacsport!GF268,Nacsport!GG268,Nacsport!GH268,)</f>
        <v/>
      </c>
      <c r="AM267" s="1" t="str">
        <f>IF(K267="PUNTOS",LOOKUP(2,1/($K$3:K267="ATAQUE"),$AM$3:AM267),IF(+COUNTIF(Nacsport!GI268:'Nacsport'!GQ268,"*")&gt;0,+COUNTIF(Nacsport!GI268:'Nacsport'!GQ268,"*"),""))</f>
        <v/>
      </c>
      <c r="AN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O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P267" t="str">
        <f>IF(K267="QUIEBRE",LOOKUP(2,1/($K$3:K267="ATAQUE"),$AK$3:AK267),IF(+COUNTIF(Nacsport!GI268:'Nacsport'!GQ268,"*")&gt;0,+COUNTIF(Nacsport!GI268:'Nacsport'!GQ268,"*"),""))</f>
        <v/>
      </c>
      <c r="AQ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R267" s="27"/>
    </row>
    <row r="268" spans="1:44" ht="15.75" hidden="1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21">
        <v>1</v>
      </c>
      <c r="E268" s="1" t="s">
        <v>1375</v>
      </c>
      <c r="F268" s="24">
        <f>CONVERT(LEFT(Nacsport!E269,2),"mn","hr")/24+CONVERT(MID(Nacsport!E269,4,2),"sec","hr")/24</f>
        <v>3.3113425925925928E-2</v>
      </c>
      <c r="G268" s="2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5">
        <f t="shared" si="17"/>
        <v>2856</v>
      </c>
      <c r="I268" s="25">
        <f t="shared" si="18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100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1" t="str">
        <f>+IF(OR(K268="ATTACCO",K268="DIFESA"),+CONCATENATE(Nacsport!FM269,Nacsport!FN268,Nacsport!FO269,Nacsport!FP269,Nacsport!FQ269,Nacsport!FR269,Nacsport!FS269,),"")</f>
        <v/>
      </c>
      <c r="AK268" s="1" t="str">
        <f>+IF(OR(K268="ATAQUE",K268="DEFENSA"),+CONCATENATE(Nacsport!FT269,Nacsport!FU269,Nacsport!FV269,Nacsport!FW269,Nacsport!FX269,Nacsport!FY269,Nacsport!FZ269,),"")</f>
        <v/>
      </c>
      <c r="AL268" s="1" t="str">
        <f>+CONCATENATE(Nacsport!GA269,Nacsport!GB269,Nacsport!GC269,Nacsport!GD269,Nacsport!GE269,Nacsport!GF269,Nacsport!GG269,Nacsport!GH269,)</f>
        <v/>
      </c>
      <c r="AM268" s="1" t="str">
        <f>IF(K268="PUNTOS",LOOKUP(2,1/($K$3:K268="ATAQUE"),$AM$3:AM268),IF(+COUNTIF(Nacsport!GI269:'Nacsport'!GQ269,"*")&gt;0,+COUNTIF(Nacsport!GI269:'Nacsport'!GQ269,"*"),""))</f>
        <v/>
      </c>
      <c r="AN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O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P268" t="str">
        <f>IF(K268="QUIEBRE",LOOKUP(2,1/($K$3:K268="ATAQUE"),$AK$3:AK268),IF(+COUNTIF(Nacsport!GI269:'Nacsport'!GQ269,"*")&gt;0,+COUNTIF(Nacsport!GI269:'Nacsport'!GQ269,"*"),""))</f>
        <v/>
      </c>
      <c r="AQ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R268" s="27"/>
    </row>
    <row r="269" spans="1:44" ht="15.75" hidden="1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21">
        <v>1</v>
      </c>
      <c r="E269" s="1" t="s">
        <v>1375</v>
      </c>
      <c r="F269" s="24">
        <f>CONVERT(LEFT(Nacsport!E270,2),"mn","hr")/24+CONVERT(MID(Nacsport!E270,4,2),"sec","hr")/24</f>
        <v>3.318287037037037E-2</v>
      </c>
      <c r="G269" s="2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5">
        <f t="shared" si="17"/>
        <v>2862</v>
      </c>
      <c r="I269" s="25">
        <f t="shared" si="18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100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PULITA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1" t="str">
        <f>+IF(OR(K269="ATTACCO",K269="DIFESA"),+CONCATENATE(Nacsport!FM270,Nacsport!FN269,Nacsport!FO270,Nacsport!FP270,Nacsport!FQ270,Nacsport!FR270,Nacsport!FS270,),"")</f>
        <v/>
      </c>
      <c r="AK269" s="1" t="str">
        <f>+IF(OR(K269="ATAQUE",K269="DEFENSA"),+CONCATENATE(Nacsport!FT270,Nacsport!FU270,Nacsport!FV270,Nacsport!FW270,Nacsport!FX270,Nacsport!FY270,Nacsport!FZ270,),"")</f>
        <v/>
      </c>
      <c r="AL269" s="1" t="str">
        <f>+CONCATENATE(Nacsport!GA270,Nacsport!GB270,Nacsport!GC270,Nacsport!GD270,Nacsport!GE270,Nacsport!GF270,Nacsport!GG270,Nacsport!GH270,)</f>
        <v/>
      </c>
      <c r="AM269" s="1" t="str">
        <f>IF(K269="PUNTOS",LOOKUP(2,1/($K$3:K269="ATAQUE"),$AM$3:AM269),IF(+COUNTIF(Nacsport!GI270:'Nacsport'!GQ270,"*")&gt;0,+COUNTIF(Nacsport!GI270:'Nacsport'!GQ270,"*"),""))</f>
        <v/>
      </c>
      <c r="AN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O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P269" t="str">
        <f>IF(K269="QUIEBRE",LOOKUP(2,1/($K$3:K269="ATAQUE"),$AK$3:AK269),IF(+COUNTIF(Nacsport!GI270:'Nacsport'!GQ270,"*")&gt;0,+COUNTIF(Nacsport!GI270:'Nacsport'!GQ270,"*"),""))</f>
        <v/>
      </c>
      <c r="AQ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R269" s="27"/>
    </row>
    <row r="270" spans="1:44" ht="15.75" hidden="1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21">
        <v>1</v>
      </c>
      <c r="E270" s="1" t="s">
        <v>1375</v>
      </c>
      <c r="F270" s="24">
        <f>CONVERT(LEFT(Nacsport!E271,2),"mn","hr")/24+CONVERT(MID(Nacsport!E271,4,2),"sec","hr")/24</f>
        <v>3.3217592592592597E-2</v>
      </c>
      <c r="G270" s="2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25">
        <f t="shared" si="17"/>
        <v>2865</v>
      </c>
      <c r="I270" s="25">
        <f t="shared" si="18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00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1" t="str">
        <f>+IF(OR(K270="ATTACCO",K270="DIFESA"),+CONCATENATE(Nacsport!FM271,Nacsport!FN270,Nacsport!FO271,Nacsport!FP271,Nacsport!FQ271,Nacsport!FR271,Nacsport!FS271,),"")</f>
        <v/>
      </c>
      <c r="AK270" s="1" t="str">
        <f>+IF(OR(K270="ATAQUE",K270="DEFENSA"),+CONCATENATE(Nacsport!FT271,Nacsport!FU271,Nacsport!FV271,Nacsport!FW271,Nacsport!FX271,Nacsport!FY271,Nacsport!FZ271,),"")</f>
        <v/>
      </c>
      <c r="AL270" s="1" t="str">
        <f>+CONCATENATE(Nacsport!GA271,Nacsport!GB271,Nacsport!GC271,Nacsport!GD271,Nacsport!GE271,Nacsport!GF271,Nacsport!GG271,Nacsport!GH271,)</f>
        <v/>
      </c>
      <c r="AM270" s="1" t="str">
        <f>IF(K270="PUNTOS",LOOKUP(2,1/($K$3:K270="ATAQUE"),$AM$3:AM270),IF(+COUNTIF(Nacsport!GI271:'Nacsport'!GQ271,"*")&gt;0,+COUNTIF(Nacsport!GI271:'Nacsport'!GQ271,"*"),""))</f>
        <v/>
      </c>
      <c r="AN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O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P270" t="str">
        <f>IF(K270="QUIEBRE",LOOKUP(2,1/($K$3:K270="ATAQUE"),$AK$3:AK270),IF(+COUNTIF(Nacsport!GI271:'Nacsport'!GQ271,"*")&gt;0,+COUNTIF(Nacsport!GI271:'Nacsport'!GQ271,"*"),""))</f>
        <v/>
      </c>
      <c r="AQ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R270" s="27"/>
    </row>
    <row r="271" spans="1:44" ht="15.75" hidden="1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21">
        <v>1</v>
      </c>
      <c r="E271" s="1" t="s">
        <v>1375</v>
      </c>
      <c r="F271" s="24">
        <f>CONVERT(LEFT(Nacsport!E272,2),"mn","hr")/24+CONVERT(MID(Nacsport!E272,4,2),"sec","hr")/24</f>
        <v>3.3252314814814818E-2</v>
      </c>
      <c r="G271" s="2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5">
        <f t="shared" si="17"/>
        <v>2868</v>
      </c>
      <c r="I271" s="25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100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LENTO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1" t="str">
        <f>+IF(OR(K271="ATTACCO",K271="DIFESA"),+CONCATENATE(Nacsport!FM272,Nacsport!FN271,Nacsport!FO272,Nacsport!FP272,Nacsport!FQ272,Nacsport!FR272,Nacsport!FS272,),"")</f>
        <v/>
      </c>
      <c r="AK271" s="1" t="str">
        <f>+IF(OR(K271="ATAQUE",K271="DEFENSA"),+CONCATENATE(Nacsport!FT272,Nacsport!FU272,Nacsport!FV272,Nacsport!FW272,Nacsport!FX272,Nacsport!FY272,Nacsport!FZ272,),"")</f>
        <v/>
      </c>
      <c r="AL271" s="1" t="str">
        <f>+CONCATENATE(Nacsport!GA272,Nacsport!GB272,Nacsport!GC272,Nacsport!GD272,Nacsport!GE272,Nacsport!GF272,Nacsport!GG272,Nacsport!GH272,)</f>
        <v/>
      </c>
      <c r="AM271" s="1" t="str">
        <f>IF(K271="PUNTOS",LOOKUP(2,1/($K$3:K271="ATAQUE"),$AM$3:AM271),IF(+COUNTIF(Nacsport!GI272:'Nacsport'!GQ272,"*")&gt;0,+COUNTIF(Nacsport!GI272:'Nacsport'!GQ272,"*"),""))</f>
        <v/>
      </c>
      <c r="AN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O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P271" t="str">
        <f>IF(K271="QUIEBRE",LOOKUP(2,1/($K$3:K271="ATAQUE"),$AK$3:AK271),IF(+COUNTIF(Nacsport!GI272:'Nacsport'!GQ272,"*")&gt;0,+COUNTIF(Nacsport!GI272:'Nacsport'!GQ272,"*"),""))</f>
        <v/>
      </c>
      <c r="AQ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R271" s="27"/>
    </row>
    <row r="272" spans="1:44" ht="15.75" hidden="1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21">
        <v>1</v>
      </c>
      <c r="E272" s="1" t="s">
        <v>1375</v>
      </c>
      <c r="F272" s="24">
        <f>CONVERT(LEFT(Nacsport!E273,2),"mn","hr")/24+CONVERT(MID(Nacsport!E273,4,2),"sec","hr")/24</f>
        <v>3.3425925925925928E-2</v>
      </c>
      <c r="G272" s="2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25">
        <f t="shared" si="17"/>
        <v>2883</v>
      </c>
      <c r="I272" s="25">
        <f t="shared" si="18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00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1" t="str">
        <f>+IF(OR(K272="ATTACCO",K272="DIFESA"),+CONCATENATE(Nacsport!FM273,Nacsport!FN272,Nacsport!FO273,Nacsport!FP273,Nacsport!FQ273,Nacsport!FR273,Nacsport!FS273,),"")</f>
        <v/>
      </c>
      <c r="AK272" s="1" t="str">
        <f>+IF(OR(K272="ATAQUE",K272="DEFENSA"),+CONCATENATE(Nacsport!FT273,Nacsport!FU273,Nacsport!FV273,Nacsport!FW273,Nacsport!FX273,Nacsport!FY273,Nacsport!FZ273,),"")</f>
        <v/>
      </c>
      <c r="AL272" s="1" t="str">
        <f>+CONCATENATE(Nacsport!GA273,Nacsport!GB273,Nacsport!GC273,Nacsport!GD273,Nacsport!GE273,Nacsport!GF273,Nacsport!GG273,Nacsport!GH273,)</f>
        <v/>
      </c>
      <c r="AM272" s="1" t="str">
        <f>IF(K272="PUNTOS",LOOKUP(2,1/($K$3:K272="ATAQUE"),$AM$3:AM272),IF(+COUNTIF(Nacsport!GI273:'Nacsport'!GQ273,"*")&gt;0,+COUNTIF(Nacsport!GI273:'Nacsport'!GQ273,"*"),""))</f>
        <v/>
      </c>
      <c r="AN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O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P272" t="str">
        <f>IF(K272="QUIEBRE",LOOKUP(2,1/($K$3:K272="ATAQUE"),$AK$3:AK272),IF(+COUNTIF(Nacsport!GI273:'Nacsport'!GQ273,"*")&gt;0,+COUNTIF(Nacsport!GI273:'Nacsport'!GQ273,"*"),""))</f>
        <v/>
      </c>
      <c r="AQ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R272" s="27"/>
    </row>
    <row r="273" spans="1:44" ht="15.75" hidden="1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21">
        <v>1</v>
      </c>
      <c r="E273" s="1" t="s">
        <v>1375</v>
      </c>
      <c r="F273" s="24">
        <f>CONVERT(LEFT(Nacsport!E274,2),"mn","hr")/24+CONVERT(MID(Nacsport!E274,4,2),"sec","hr")/24</f>
        <v>3.3425925925925928E-2</v>
      </c>
      <c r="G273" s="2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5">
        <f t="shared" si="17"/>
        <v>2883</v>
      </c>
      <c r="I273" s="25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100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LENTO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1" t="str">
        <f>+IF(OR(K273="ATTACCO",K273="DIFESA"),+CONCATENATE(Nacsport!FM274,Nacsport!FN273,Nacsport!FO274,Nacsport!FP274,Nacsport!FQ274,Nacsport!FR274,Nacsport!FS274,),"")</f>
        <v/>
      </c>
      <c r="AK273" s="1" t="str">
        <f>+IF(OR(K273="ATAQUE",K273="DEFENSA"),+CONCATENATE(Nacsport!FT274,Nacsport!FU274,Nacsport!FV274,Nacsport!FW274,Nacsport!FX274,Nacsport!FY274,Nacsport!FZ274,),"")</f>
        <v/>
      </c>
      <c r="AL273" s="1" t="str">
        <f>+CONCATENATE(Nacsport!GA274,Nacsport!GB274,Nacsport!GC274,Nacsport!GD274,Nacsport!GE274,Nacsport!GF274,Nacsport!GG274,Nacsport!GH274,)</f>
        <v/>
      </c>
      <c r="AM273" s="1" t="str">
        <f>IF(K273="PUNTOS",LOOKUP(2,1/($K$3:K273="ATAQUE"),$AM$3:AM273),IF(+COUNTIF(Nacsport!GI274:'Nacsport'!GQ274,"*")&gt;0,+COUNTIF(Nacsport!GI274:'Nacsport'!GQ274,"*"),""))</f>
        <v/>
      </c>
      <c r="AN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O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P273" t="str">
        <f>IF(K273="QUIEBRE",LOOKUP(2,1/($K$3:K273="ATAQUE"),$AK$3:AK273),IF(+COUNTIF(Nacsport!GI274:'Nacsport'!GQ274,"*")&gt;0,+COUNTIF(Nacsport!GI274:'Nacsport'!GQ274,"*"),""))</f>
        <v/>
      </c>
      <c r="AQ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R273" s="27"/>
    </row>
    <row r="274" spans="1:44" ht="15.75" hidden="1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21">
        <v>1</v>
      </c>
      <c r="E274" s="1" t="s">
        <v>1375</v>
      </c>
      <c r="F274" s="24">
        <f>CONVERT(LEFT(Nacsport!E275,2),"mn","hr")/24+CONVERT(MID(Nacsport!E275,4,2),"sec","hr")/24</f>
        <v>3.3506944444444443E-2</v>
      </c>
      <c r="G274" s="2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25">
        <f t="shared" si="17"/>
        <v>2890</v>
      </c>
      <c r="I274" s="25">
        <f t="shared" si="18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00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1" t="str">
        <f>+IF(OR(K274="ATTACCO",K274="DIFESA"),+CONCATENATE(Nacsport!FM275,Nacsport!FN274,Nacsport!FO275,Nacsport!FP275,Nacsport!FQ275,Nacsport!FR275,Nacsport!FS275,),"")</f>
        <v/>
      </c>
      <c r="AK274" s="1" t="str">
        <f>+IF(OR(K274="ATAQUE",K274="DEFENSA"),+CONCATENATE(Nacsport!FT275,Nacsport!FU275,Nacsport!FV275,Nacsport!FW275,Nacsport!FX275,Nacsport!FY275,Nacsport!FZ275,),"")</f>
        <v/>
      </c>
      <c r="AL274" s="1" t="str">
        <f>+CONCATENATE(Nacsport!GA275,Nacsport!GB275,Nacsport!GC275,Nacsport!GD275,Nacsport!GE275,Nacsport!GF275,Nacsport!GG275,Nacsport!GH275,)</f>
        <v/>
      </c>
      <c r="AM274" s="1" t="str">
        <f>IF(K274="PUNTOS",LOOKUP(2,1/($K$3:K274="ATAQUE"),$AM$3:AM274),IF(+COUNTIF(Nacsport!GI275:'Nacsport'!GQ275,"*")&gt;0,+COUNTIF(Nacsport!GI275:'Nacsport'!GQ275,"*"),""))</f>
        <v/>
      </c>
      <c r="AN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O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P274" t="str">
        <f>IF(K274="QUIEBRE",LOOKUP(2,1/($K$3:K274="ATAQUE"),$AK$3:AK274),IF(+COUNTIF(Nacsport!GI275:'Nacsport'!GQ275,"*")&gt;0,+COUNTIF(Nacsport!GI275:'Nacsport'!GQ275,"*"),""))</f>
        <v/>
      </c>
      <c r="AQ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R274" s="27"/>
    </row>
    <row r="275" spans="1:44" ht="15.75" hidden="1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21">
        <v>1</v>
      </c>
      <c r="E275" s="1" t="s">
        <v>1375</v>
      </c>
      <c r="F275" s="24">
        <f>CONVERT(LEFT(Nacsport!E276,2),"mn","hr")/24+CONVERT(MID(Nacsport!E276,4,2),"sec","hr")/24</f>
        <v>3.3530092592592591E-2</v>
      </c>
      <c r="G275" s="2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5">
        <f t="shared" si="17"/>
        <v>2892</v>
      </c>
      <c r="I275" s="25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100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LENTO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1" t="str">
        <f>+IF(OR(K275="ATTACCO",K275="DIFESA"),+CONCATENATE(Nacsport!FM276,Nacsport!FN275,Nacsport!FO276,Nacsport!FP276,Nacsport!FQ276,Nacsport!FR276,Nacsport!FS276,),"")</f>
        <v/>
      </c>
      <c r="AK275" s="1" t="str">
        <f>+IF(OR(K275="ATAQUE",K275="DEFENSA"),+CONCATENATE(Nacsport!FT276,Nacsport!FU276,Nacsport!FV276,Nacsport!FW276,Nacsport!FX276,Nacsport!FY276,Nacsport!FZ276,),"")</f>
        <v/>
      </c>
      <c r="AL275" s="1" t="str">
        <f>+CONCATENATE(Nacsport!GA276,Nacsport!GB276,Nacsport!GC276,Nacsport!GD276,Nacsport!GE276,Nacsport!GF276,Nacsport!GG276,Nacsport!GH276,)</f>
        <v/>
      </c>
      <c r="AM275" s="1" t="str">
        <f>IF(K275="PUNTOS",LOOKUP(2,1/($K$3:K275="ATAQUE"),$AM$3:AM275),IF(+COUNTIF(Nacsport!GI276:'Nacsport'!GQ276,"*")&gt;0,+COUNTIF(Nacsport!GI276:'Nacsport'!GQ276,"*"),""))</f>
        <v/>
      </c>
      <c r="AN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O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P275" t="str">
        <f>IF(K275="QUIEBRE",LOOKUP(2,1/($K$3:K275="ATAQUE"),$AK$3:AK275),IF(+COUNTIF(Nacsport!GI276:'Nacsport'!GQ276,"*")&gt;0,+COUNTIF(Nacsport!GI276:'Nacsport'!GQ276,"*"),""))</f>
        <v/>
      </c>
      <c r="AQ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R275" s="27"/>
    </row>
    <row r="276" spans="1:44" ht="15.75" hidden="1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21">
        <v>1</v>
      </c>
      <c r="E276" s="1" t="s">
        <v>1375</v>
      </c>
      <c r="F276" s="24">
        <f>CONVERT(LEFT(Nacsport!E277,2),"mn","hr")/24+CONVERT(MID(Nacsport!E277,4,2),"sec","hr")/24</f>
        <v>3.3599537037037039E-2</v>
      </c>
      <c r="G276" s="2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25">
        <f t="shared" si="17"/>
        <v>2898</v>
      </c>
      <c r="I276" s="25">
        <f t="shared" si="18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00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1" t="str">
        <f>+IF(OR(K276="ATTACCO",K276="DIFESA"),+CONCATENATE(Nacsport!FM277,Nacsport!FN276,Nacsport!FO277,Nacsport!FP277,Nacsport!FQ277,Nacsport!FR277,Nacsport!FS277,),"")</f>
        <v/>
      </c>
      <c r="AK276" s="1" t="str">
        <f>+IF(OR(K276="ATAQUE",K276="DEFENSA"),+CONCATENATE(Nacsport!FT277,Nacsport!FU277,Nacsport!FV277,Nacsport!FW277,Nacsport!FX277,Nacsport!FY277,Nacsport!FZ277,),"")</f>
        <v/>
      </c>
      <c r="AL276" s="1" t="str">
        <f>+CONCATENATE(Nacsport!GA277,Nacsport!GB277,Nacsport!GC277,Nacsport!GD277,Nacsport!GE277,Nacsport!GF277,Nacsport!GG277,Nacsport!GH277,)</f>
        <v/>
      </c>
      <c r="AM276" s="1" t="str">
        <f>IF(K276="PUNTOS",LOOKUP(2,1/($K$3:K276="ATAQUE"),$AM$3:AM276),IF(+COUNTIF(Nacsport!GI277:'Nacsport'!GQ277,"*")&gt;0,+COUNTIF(Nacsport!GI277:'Nacsport'!GQ277,"*"),""))</f>
        <v/>
      </c>
      <c r="AN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O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P276" t="str">
        <f>IF(K276="QUIEBRE",LOOKUP(2,1/($K$3:K276="ATAQUE"),$AK$3:AK276),IF(+COUNTIF(Nacsport!GI277:'Nacsport'!GQ277,"*")&gt;0,+COUNTIF(Nacsport!GI277:'Nacsport'!GQ277,"*"),""))</f>
        <v/>
      </c>
      <c r="AQ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R276" s="27"/>
    </row>
    <row r="277" spans="1:44" ht="15.75" hidden="1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21">
        <v>1</v>
      </c>
      <c r="E277" s="1" t="s">
        <v>1375</v>
      </c>
      <c r="F277" s="24">
        <f>CONVERT(LEFT(Nacsport!E278,2),"mn","hr")/24+CONVERT(MID(Nacsport!E278,4,2),"sec","hr")/24</f>
        <v>3.3622685185185186E-2</v>
      </c>
      <c r="G277" s="2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5">
        <f t="shared" si="17"/>
        <v>2900</v>
      </c>
      <c r="I277" s="25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100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LENTO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1" t="str">
        <f>+IF(OR(K277="ATTACCO",K277="DIFESA"),+CONCATENATE(Nacsport!FM278,Nacsport!FN277,Nacsport!FO278,Nacsport!FP278,Nacsport!FQ278,Nacsport!FR278,Nacsport!FS278,),"")</f>
        <v/>
      </c>
      <c r="AK277" s="1" t="str">
        <f>+IF(OR(K277="ATAQUE",K277="DEFENSA"),+CONCATENATE(Nacsport!FT278,Nacsport!FU278,Nacsport!FV278,Nacsport!FW278,Nacsport!FX278,Nacsport!FY278,Nacsport!FZ278,),"")</f>
        <v/>
      </c>
      <c r="AL277" s="1" t="str">
        <f>+CONCATENATE(Nacsport!GA278,Nacsport!GB278,Nacsport!GC278,Nacsport!GD278,Nacsport!GE278,Nacsport!GF278,Nacsport!GG278,Nacsport!GH278,)</f>
        <v/>
      </c>
      <c r="AM277" s="1" t="str">
        <f>IF(K277="PUNTOS",LOOKUP(2,1/($K$3:K277="ATAQUE"),$AM$3:AM277),IF(+COUNTIF(Nacsport!GI278:'Nacsport'!GQ278,"*")&gt;0,+COUNTIF(Nacsport!GI278:'Nacsport'!GQ278,"*"),""))</f>
        <v/>
      </c>
      <c r="AN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O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P277" t="str">
        <f>IF(K277="QUIEBRE",LOOKUP(2,1/($K$3:K277="ATAQUE"),$AK$3:AK277),IF(+COUNTIF(Nacsport!GI278:'Nacsport'!GQ278,"*")&gt;0,+COUNTIF(Nacsport!GI278:'Nacsport'!GQ278,"*"),""))</f>
        <v/>
      </c>
      <c r="AQ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R277" s="27"/>
    </row>
    <row r="278" spans="1:44" ht="15.75" hidden="1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21">
        <v>1</v>
      </c>
      <c r="E278" s="1" t="s">
        <v>1375</v>
      </c>
      <c r="F278" s="24">
        <f>CONVERT(LEFT(Nacsport!E279,2),"mn","hr")/24+CONVERT(MID(Nacsport!E279,4,2),"sec","hr")/24</f>
        <v>3.3703703703703701E-2</v>
      </c>
      <c r="G278" s="2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25">
        <f t="shared" si="17"/>
        <v>2907</v>
      </c>
      <c r="I278" s="25">
        <f t="shared" si="18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00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1" t="str">
        <f>+IF(OR(K278="ATTACCO",K278="DIFESA"),+CONCATENATE(Nacsport!FM279,Nacsport!FN278,Nacsport!FO279,Nacsport!FP279,Nacsport!FQ279,Nacsport!FR279,Nacsport!FS279,),"")</f>
        <v/>
      </c>
      <c r="AK278" s="1" t="str">
        <f>+IF(OR(K278="ATAQUE",K278="DEFENSA"),+CONCATENATE(Nacsport!FT279,Nacsport!FU279,Nacsport!FV279,Nacsport!FW279,Nacsport!FX279,Nacsport!FY279,Nacsport!FZ279,),"")</f>
        <v/>
      </c>
      <c r="AL278" s="1" t="str">
        <f>+CONCATENATE(Nacsport!GA279,Nacsport!GB279,Nacsport!GC279,Nacsport!GD279,Nacsport!GE279,Nacsport!GF279,Nacsport!GG279,Nacsport!GH279,)</f>
        <v/>
      </c>
      <c r="AM278" s="1" t="str">
        <f>IF(K278="PUNTOS",LOOKUP(2,1/($K$3:K278="ATAQUE"),$AM$3:AM278),IF(+COUNTIF(Nacsport!GI279:'Nacsport'!GQ279,"*")&gt;0,+COUNTIF(Nacsport!GI279:'Nacsport'!GQ279,"*"),""))</f>
        <v/>
      </c>
      <c r="AN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O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P278" t="str">
        <f>IF(K278="QUIEBRE",LOOKUP(2,1/($K$3:K278="ATAQUE"),$AK$3:AK278),IF(+COUNTIF(Nacsport!GI279:'Nacsport'!GQ279,"*")&gt;0,+COUNTIF(Nacsport!GI279:'Nacsport'!GQ279,"*"),""))</f>
        <v/>
      </c>
      <c r="AQ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R278" s="27"/>
    </row>
    <row r="279" spans="1:44" ht="15.75" hidden="1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21">
        <v>1</v>
      </c>
      <c r="E279" s="1" t="s">
        <v>1375</v>
      </c>
      <c r="F279" s="24">
        <f>CONVERT(LEFT(Nacsport!E280,2),"mn","hr")/24+CONVERT(MID(Nacsport!E280,4,2),"sec","hr")/24</f>
        <v>3.3726851851851848E-2</v>
      </c>
      <c r="G279" s="25">
        <v>8</v>
      </c>
      <c r="H279" s="25">
        <f t="shared" si="17"/>
        <v>2909</v>
      </c>
      <c r="I279" s="25">
        <f t="shared" si="18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100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ATTACCO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1" t="str">
        <f>+IF(OR(K279="ATTACCO",K279="DIFESA"),+CONCATENATE(Nacsport!FM280,Nacsport!FN279,Nacsport!FO280,Nacsport!FP280,Nacsport!FQ280,Nacsport!FR280,Nacsport!FS280,),"")</f>
        <v/>
      </c>
      <c r="AK279" s="1" t="str">
        <f>+IF(OR(K279="ATAQUE",K279="DEFENSA"),+CONCATENATE(Nacsport!FT280,Nacsport!FU280,Nacsport!FV280,Nacsport!FW280,Nacsport!FX280,Nacsport!FY280,Nacsport!FZ280,),"")</f>
        <v/>
      </c>
      <c r="AL279" s="1" t="str">
        <f>+CONCATENATE(Nacsport!GA280,Nacsport!GB280,Nacsport!GC280,Nacsport!GD280,Nacsport!GE280,Nacsport!GF280,Nacsport!GG280,Nacsport!GH280,)</f>
        <v/>
      </c>
      <c r="AM279" s="1" t="str">
        <f>IF(K279="PUNTOS",LOOKUP(2,1/($K$3:K279="ATAQUE"),$AM$3:AM279),IF(+COUNTIF(Nacsport!GI280:'Nacsport'!GQ280,"*")&gt;0,+COUNTIF(Nacsport!GI280:'Nacsport'!GQ280,"*"),""))</f>
        <v/>
      </c>
      <c r="AN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O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P279" t="str">
        <f>IF(K279="QUIEBRE",LOOKUP(2,1/($K$3:K279="ATAQUE"),$AK$3:AK279),IF(+COUNTIF(Nacsport!GI280:'Nacsport'!GQ280,"*")&gt;0,+COUNTIF(Nacsport!GI280:'Nacsport'!GQ280,"*"),""))</f>
        <v/>
      </c>
      <c r="AQ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R279" s="27"/>
    </row>
    <row r="280" spans="1:44" ht="15.75" hidden="1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21">
        <v>1</v>
      </c>
      <c r="E280" s="1" t="s">
        <v>1375</v>
      </c>
      <c r="F280" s="24">
        <f>CONVERT(LEFT(Nacsport!E281,2),"mn","hr")/24+CONVERT(MID(Nacsport!E281,4,2),"sec","hr")/24</f>
        <v>3.3726851851851848E-2</v>
      </c>
      <c r="G280" s="2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5">
        <f t="shared" si="17"/>
        <v>2909</v>
      </c>
      <c r="I280" s="25">
        <f t="shared" si="18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100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1" t="str">
        <f>+IF(OR(K280="ATTACCO",K280="DIFESA"),+CONCATENATE(Nacsport!FM281,Nacsport!FN280,Nacsport!FO281,Nacsport!FP281,Nacsport!FQ281,Nacsport!FR281,Nacsport!FS281,),"")</f>
        <v/>
      </c>
      <c r="AK280" s="1" t="str">
        <f>+IF(OR(K280="ATAQUE",K280="DEFENSA"),+CONCATENATE(Nacsport!FT281,Nacsport!FU281,Nacsport!FV281,Nacsport!FW281,Nacsport!FX281,Nacsport!FY281,Nacsport!FZ281,),"")</f>
        <v/>
      </c>
      <c r="AL280" s="1" t="str">
        <f>+CONCATENATE(Nacsport!GA281,Nacsport!GB281,Nacsport!GC281,Nacsport!GD281,Nacsport!GE281,Nacsport!GF281,Nacsport!GG281,Nacsport!GH281,)</f>
        <v/>
      </c>
      <c r="AM280" s="1" t="str">
        <f>IF(K280="PUNTOS",LOOKUP(2,1/($K$3:K280="ATAQUE"),$AM$3:AM280),IF(+COUNTIF(Nacsport!GI281:'Nacsport'!GQ281,"*")&gt;0,+COUNTIF(Nacsport!GI281:'Nacsport'!GQ281,"*"),""))</f>
        <v/>
      </c>
      <c r="AN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O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P280" t="str">
        <f>IF(K280="QUIEBRE",LOOKUP(2,1/($K$3:K280="ATAQUE"),$AK$3:AK280),IF(+COUNTIF(Nacsport!GI281:'Nacsport'!GQ281,"*")&gt;0,+COUNTIF(Nacsport!GI281:'Nacsport'!GQ281,"*"),""))</f>
        <v/>
      </c>
      <c r="AQ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R280" s="27"/>
    </row>
    <row r="281" spans="1:44" ht="15.75" hidden="1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21">
        <v>1</v>
      </c>
      <c r="E281" s="1" t="s">
        <v>1375</v>
      </c>
      <c r="F281" s="24">
        <f>CONVERT(LEFT(Nacsport!E282,2),"mn","hr")/24+CONVERT(MID(Nacsport!E282,4,2),"sec","hr")/24</f>
        <v>3.8495370370370367E-2</v>
      </c>
      <c r="G281" s="2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5">
        <f t="shared" si="17"/>
        <v>3320.9999999999995</v>
      </c>
      <c r="I281" s="25">
        <f t="shared" si="18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00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1" t="str">
        <f>+IF(OR(K281="ATTACCO",K281="DIFESA"),+CONCATENATE(Nacsport!FM282,Nacsport!FN281,Nacsport!FO282,Nacsport!FP282,Nacsport!FQ282,Nacsport!FR282,Nacsport!FS282,),"")</f>
        <v/>
      </c>
      <c r="AK281" s="1" t="str">
        <f>+IF(OR(K281="ATAQUE",K281="DEFENSA"),+CONCATENATE(Nacsport!FT282,Nacsport!FU282,Nacsport!FV282,Nacsport!FW282,Nacsport!FX282,Nacsport!FY282,Nacsport!FZ282,),"")</f>
        <v/>
      </c>
      <c r="AL281" s="1" t="str">
        <f>+CONCATENATE(Nacsport!GA282,Nacsport!GB282,Nacsport!GC282,Nacsport!GD282,Nacsport!GE282,Nacsport!GF282,Nacsport!GG282,Nacsport!GH282,)</f>
        <v/>
      </c>
      <c r="AM281" s="1" t="str">
        <f>IF(K281="PUNTOS",LOOKUP(2,1/($K$3:K281="ATAQUE"),$AM$3:AM281),IF(+COUNTIF(Nacsport!GI282:'Nacsport'!GQ282,"*")&gt;0,+COUNTIF(Nacsport!GI282:'Nacsport'!GQ282,"*"),""))</f>
        <v/>
      </c>
      <c r="AN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O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P281" t="str">
        <f>IF(K281="QUIEBRE",LOOKUP(2,1/($K$3:K281="ATAQUE"),$AK$3:AK281),IF(+COUNTIF(Nacsport!GI282:'Nacsport'!GQ282,"*")&gt;0,+COUNTIF(Nacsport!GI282:'Nacsport'!GQ282,"*"),""))</f>
        <v/>
      </c>
      <c r="AQ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R281" s="27"/>
    </row>
    <row r="282" spans="1:44" ht="15.75" hidden="1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21">
        <v>1</v>
      </c>
      <c r="E282" s="1" t="s">
        <v>1375</v>
      </c>
      <c r="F282" s="24">
        <f>CONVERT(LEFT(Nacsport!E283,2),"mn","hr")/24+CONVERT(MID(Nacsport!E283,4,2),"sec","hr")/24</f>
        <v>3.8495370370370367E-2</v>
      </c>
      <c r="G282" s="2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5">
        <f t="shared" si="17"/>
        <v>3320.9999999999995</v>
      </c>
      <c r="I282" s="25">
        <f t="shared" si="18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100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1" t="str">
        <f>+IF(OR(K282="ATTACCO",K282="DIFESA"),+CONCATENATE(Nacsport!FM283,Nacsport!FN282,Nacsport!FO283,Nacsport!FP283,Nacsport!FQ283,Nacsport!FR283,Nacsport!FS283,),"")</f>
        <v/>
      </c>
      <c r="AK282" s="1" t="str">
        <f>+IF(OR(K282="ATAQUE",K282="DEFENSA"),+CONCATENATE(Nacsport!FT283,Nacsport!FU283,Nacsport!FV283,Nacsport!FW283,Nacsport!FX283,Nacsport!FY283,Nacsport!FZ283,),"")</f>
        <v/>
      </c>
      <c r="AL282" s="1" t="str">
        <f>+CONCATENATE(Nacsport!GA283,Nacsport!GB283,Nacsport!GC283,Nacsport!GD283,Nacsport!GE283,Nacsport!GF283,Nacsport!GG283,Nacsport!GH283,)</f>
        <v/>
      </c>
      <c r="AM282" s="1" t="str">
        <f>IF(K282="PUNTOS",LOOKUP(2,1/($K$3:K282="ATAQUE"),$AM$3:AM282),IF(+COUNTIF(Nacsport!GI283:'Nacsport'!GQ283,"*")&gt;0,+COUNTIF(Nacsport!GI283:'Nacsport'!GQ283,"*"),""))</f>
        <v/>
      </c>
      <c r="AN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O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P282" t="str">
        <f>IF(K282="QUIEBRE",LOOKUP(2,1/($K$3:K282="ATAQUE"),$AK$3:AK282),IF(+COUNTIF(Nacsport!GI283:'Nacsport'!GQ283,"*")&gt;0,+COUNTIF(Nacsport!GI283:'Nacsport'!GQ283,"*"),""))</f>
        <v/>
      </c>
      <c r="AQ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R282" s="27"/>
    </row>
    <row r="283" spans="1:44" ht="15.75" hidden="1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21">
        <v>1</v>
      </c>
      <c r="E283" s="1" t="s">
        <v>1375</v>
      </c>
      <c r="F283" s="24">
        <f>CONVERT(LEFT(Nacsport!E284,2),"mn","hr")/24+CONVERT(MID(Nacsport!E284,4,2),"sec","hr")/24</f>
        <v>3.8495370370370367E-2</v>
      </c>
      <c r="G283" s="2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5">
        <f t="shared" si="17"/>
        <v>3320.9999999999995</v>
      </c>
      <c r="I283" s="25">
        <f t="shared" si="18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RIVAL</v>
      </c>
      <c r="M283" s="100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1" t="str">
        <f>+IF(OR(K283="ATTACCO",K283="DIFESA"),+CONCATENATE(Nacsport!FM284,Nacsport!FN283,Nacsport!FO284,Nacsport!FP284,Nacsport!FQ284,Nacsport!FR284,Nacsport!FS284,),"")</f>
        <v/>
      </c>
      <c r="AK283" s="1" t="str">
        <f>+IF(OR(K283="ATAQUE",K283="DEFENSA"),+CONCATENATE(Nacsport!FT284,Nacsport!FU284,Nacsport!FV284,Nacsport!FW284,Nacsport!FX284,Nacsport!FY284,Nacsport!FZ284,),"")</f>
        <v/>
      </c>
      <c r="AL283" s="1" t="str">
        <f>+CONCATENATE(Nacsport!GA284,Nacsport!GB284,Nacsport!GC284,Nacsport!GD284,Nacsport!GE284,Nacsport!GF284,Nacsport!GG284,Nacsport!GH284,)</f>
        <v/>
      </c>
      <c r="AM283" s="1" t="str">
        <f>IF(K283="PUNTOS",LOOKUP(2,1/($K$3:K283="ATAQUE"),$AM$3:AM283),IF(+COUNTIF(Nacsport!GI284:'Nacsport'!GQ284,"*")&gt;0,+COUNTIF(Nacsport!GI284:'Nacsport'!GQ284,"*"),""))</f>
        <v/>
      </c>
      <c r="AN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O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P283" t="str">
        <f>IF(K283="QUIEBRE",LOOKUP(2,1/($K$3:K283="ATAQUE"),$AK$3:AK283),IF(+COUNTIF(Nacsport!GI284:'Nacsport'!GQ284,"*")&gt;0,+COUNTIF(Nacsport!GI284:'Nacsport'!GQ284,"*"),""))</f>
        <v/>
      </c>
      <c r="AQ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R283" s="27"/>
    </row>
    <row r="284" spans="1:44" ht="15.75" hidden="1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21">
        <v>1</v>
      </c>
      <c r="E284" s="1" t="s">
        <v>1375</v>
      </c>
      <c r="F284" s="24">
        <f>CONVERT(LEFT(Nacsport!E285,2),"mn","hr")/24+CONVERT(MID(Nacsport!E285,4,2),"sec","hr")/24</f>
        <v>3.8587962962962956E-2</v>
      </c>
      <c r="G284" s="2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5">
        <f t="shared" si="17"/>
        <v>3328.9999999999991</v>
      </c>
      <c r="I284" s="25">
        <f t="shared" si="18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100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AVANTI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1" t="str">
        <f>+IF(OR(K284="ATTACCO",K284="DIFESA"),+CONCATENATE(Nacsport!FM285,Nacsport!FN284,Nacsport!FO285,Nacsport!FP285,Nacsport!FQ285,Nacsport!FR285,Nacsport!FS285,),"")</f>
        <v/>
      </c>
      <c r="AK284" s="1" t="str">
        <f>+IF(OR(K284="ATAQUE",K284="DEFENSA"),+CONCATENATE(Nacsport!FT285,Nacsport!FU285,Nacsport!FV285,Nacsport!FW285,Nacsport!FX285,Nacsport!FY285,Nacsport!FZ285,),"")</f>
        <v/>
      </c>
      <c r="AL284" s="1" t="str">
        <f>+CONCATENATE(Nacsport!GA285,Nacsport!GB285,Nacsport!GC285,Nacsport!GD285,Nacsport!GE285,Nacsport!GF285,Nacsport!GG285,Nacsport!GH285,)</f>
        <v/>
      </c>
      <c r="AM284" s="1" t="str">
        <f>IF(K284="PUNTOS",LOOKUP(2,1/($K$3:K284="ATAQUE"),$AM$3:AM284),IF(+COUNTIF(Nacsport!GI285:'Nacsport'!GQ285,"*")&gt;0,+COUNTIF(Nacsport!GI285:'Nacsport'!GQ285,"*"),""))</f>
        <v/>
      </c>
      <c r="AN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O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P284" t="str">
        <f>IF(K284="QUIEBRE",LOOKUP(2,1/($K$3:K284="ATAQUE"),$AK$3:AK284),IF(+COUNTIF(Nacsport!GI285:'Nacsport'!GQ285,"*")&gt;0,+COUNTIF(Nacsport!GI285:'Nacsport'!GQ285,"*"),""))</f>
        <v/>
      </c>
      <c r="AQ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R284" s="27"/>
    </row>
    <row r="285" spans="1:44" ht="15.75" hidden="1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21">
        <v>1</v>
      </c>
      <c r="E285" s="1" t="s">
        <v>1375</v>
      </c>
      <c r="F285" s="24">
        <f>CONVERT(LEFT(Nacsport!E286,2),"mn","hr")/24+CONVERT(MID(Nacsport!E286,4,2),"sec","hr")/24</f>
        <v>3.8587962962962956E-2</v>
      </c>
      <c r="G285" s="2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5">
        <f t="shared" si="17"/>
        <v>3328.9999999999991</v>
      </c>
      <c r="I285" s="25">
        <f t="shared" si="18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00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1" t="str">
        <f>+IF(OR(K285="ATTACCO",K285="DIFESA"),+CONCATENATE(Nacsport!FM286,Nacsport!FN285,Nacsport!FO286,Nacsport!FP286,Nacsport!FQ286,Nacsport!FR286,Nacsport!FS286,),"")</f>
        <v/>
      </c>
      <c r="AK285" s="1" t="str">
        <f>+IF(OR(K285="ATAQUE",K285="DEFENSA"),+CONCATENATE(Nacsport!FT286,Nacsport!FU286,Nacsport!FV286,Nacsport!FW286,Nacsport!FX286,Nacsport!FY286,Nacsport!FZ286,),"")</f>
        <v/>
      </c>
      <c r="AL285" s="1" t="str">
        <f>+CONCATENATE(Nacsport!GA286,Nacsport!GB286,Nacsport!GC286,Nacsport!GD286,Nacsport!GE286,Nacsport!GF286,Nacsport!GG286,Nacsport!GH286,)</f>
        <v/>
      </c>
      <c r="AM285" s="1" t="str">
        <f>IF(K285="PUNTOS",LOOKUP(2,1/($K$3:K285="ATAQUE"),$AM$3:AM285),IF(+COUNTIF(Nacsport!GI286:'Nacsport'!GQ286,"*")&gt;0,+COUNTIF(Nacsport!GI286:'Nacsport'!GQ286,"*"),""))</f>
        <v/>
      </c>
      <c r="AN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O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P285" t="str">
        <f>IF(K285="QUIEBRE",LOOKUP(2,1/($K$3:K285="ATAQUE"),$AK$3:AK285),IF(+COUNTIF(Nacsport!GI286:'Nacsport'!GQ286,"*")&gt;0,+COUNTIF(Nacsport!GI286:'Nacsport'!GQ286,"*"),""))</f>
        <v/>
      </c>
      <c r="AQ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R285" s="27"/>
    </row>
    <row r="286" spans="1:44" ht="15.75" hidden="1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21">
        <v>1</v>
      </c>
      <c r="E286" s="1" t="s">
        <v>1375</v>
      </c>
      <c r="F286" s="24">
        <f>CONVERT(LEFT(Nacsport!E287,2),"mn","hr")/24+CONVERT(MID(Nacsport!E287,4,2),"sec","hr")/24</f>
        <v>3.9004629629629632E-2</v>
      </c>
      <c r="G286" s="2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5">
        <f t="shared" si="17"/>
        <v>3365.0000000000005</v>
      </c>
      <c r="I286" s="25">
        <f t="shared" si="18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00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1" t="str">
        <f>+IF(OR(K286="ATTACCO",K286="DIFESA"),+CONCATENATE(Nacsport!FM287,Nacsport!FN286,Nacsport!FO287,Nacsport!FP287,Nacsport!FQ287,Nacsport!FR287,Nacsport!FS287,),"")</f>
        <v/>
      </c>
      <c r="AK286" s="1" t="str">
        <f>+IF(OR(K286="ATAQUE",K286="DEFENSA"),+CONCATENATE(Nacsport!FT287,Nacsport!FU287,Nacsport!FV287,Nacsport!FW287,Nacsport!FX287,Nacsport!FY287,Nacsport!FZ287,),"")</f>
        <v/>
      </c>
      <c r="AL286" s="1" t="str">
        <f>+CONCATENATE(Nacsport!GA287,Nacsport!GB287,Nacsport!GC287,Nacsport!GD287,Nacsport!GE287,Nacsport!GF287,Nacsport!GG287,Nacsport!GH287,)</f>
        <v/>
      </c>
      <c r="AM286" s="1" t="str">
        <f>IF(K286="PUNTOS",LOOKUP(2,1/($K$3:K286="ATAQUE"),$AM$3:AM286),IF(+COUNTIF(Nacsport!GI287:'Nacsport'!GQ287,"*")&gt;0,+COUNTIF(Nacsport!GI287:'Nacsport'!GQ287,"*"),""))</f>
        <v/>
      </c>
      <c r="AN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O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P286" t="str">
        <f>IF(K286="QUIEBRE",LOOKUP(2,1/($K$3:K286="ATAQUE"),$AK$3:AK286),IF(+COUNTIF(Nacsport!GI287:'Nacsport'!GQ287,"*")&gt;0,+COUNTIF(Nacsport!GI287:'Nacsport'!GQ287,"*"),""))</f>
        <v/>
      </c>
      <c r="AQ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R286" s="27"/>
    </row>
    <row r="287" spans="1:44" ht="15.75" hidden="1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21">
        <v>1</v>
      </c>
      <c r="E287" s="1" t="s">
        <v>1375</v>
      </c>
      <c r="F287" s="24">
        <f>CONVERT(LEFT(Nacsport!E288,2),"mn","hr")/24+CONVERT(MID(Nacsport!E288,4,2),"sec","hr")/24</f>
        <v>3.9004629629629632E-2</v>
      </c>
      <c r="G287" s="2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5">
        <f t="shared" si="17"/>
        <v>3365.0000000000005</v>
      </c>
      <c r="I287" s="25">
        <f t="shared" si="18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100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1" t="str">
        <f>+IF(OR(K287="ATTACCO",K287="DIFESA"),+CONCATENATE(Nacsport!FM288,Nacsport!FN287,Nacsport!FO288,Nacsport!FP288,Nacsport!FQ288,Nacsport!FR288,Nacsport!FS288,),"")</f>
        <v/>
      </c>
      <c r="AK287" s="1" t="str">
        <f>+IF(OR(K287="ATAQUE",K287="DEFENSA"),+CONCATENATE(Nacsport!FT288,Nacsport!FU288,Nacsport!FV288,Nacsport!FW288,Nacsport!FX288,Nacsport!FY288,Nacsport!FZ288,),"")</f>
        <v/>
      </c>
      <c r="AL287" s="1" t="str">
        <f>+CONCATENATE(Nacsport!GA288,Nacsport!GB288,Nacsport!GC288,Nacsport!GD288,Nacsport!GE288,Nacsport!GF288,Nacsport!GG288,Nacsport!GH288,)</f>
        <v/>
      </c>
      <c r="AM287" s="1" t="str">
        <f>IF(K287="PUNTOS",LOOKUP(2,1/($K$3:K287="ATAQUE"),$AM$3:AM287),IF(+COUNTIF(Nacsport!GI288:'Nacsport'!GQ288,"*")&gt;0,+COUNTIF(Nacsport!GI288:'Nacsport'!GQ288,"*"),""))</f>
        <v/>
      </c>
      <c r="AN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O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P287" t="str">
        <f>IF(K287="QUIEBRE",LOOKUP(2,1/($K$3:K287="ATAQUE"),$AK$3:AK287),IF(+COUNTIF(Nacsport!GI288:'Nacsport'!GQ288,"*")&gt;0,+COUNTIF(Nacsport!GI288:'Nacsport'!GQ288,"*"),""))</f>
        <v/>
      </c>
      <c r="AQ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R287" s="27"/>
    </row>
    <row r="288" spans="1:44" ht="15.75" hidden="1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21">
        <v>1</v>
      </c>
      <c r="E288" s="1" t="s">
        <v>1375</v>
      </c>
      <c r="F288" s="24">
        <f>CONVERT(LEFT(Nacsport!E289,2),"mn","hr")/24+CONVERT(MID(Nacsport!E289,4,2),"sec","hr")/24</f>
        <v>3.9074074074074074E-2</v>
      </c>
      <c r="G288" s="2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5">
        <f t="shared" si="17"/>
        <v>3371</v>
      </c>
      <c r="I288" s="25">
        <f t="shared" si="18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00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PERSA</v>
      </c>
      <c r="S288" s="1" t="str">
        <f>+CONCATENATE(Nacsport!CB289,Nacsport!CC289,Nacsport!CD289)</f>
        <v>NEGATIVO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" t="str">
        <f>+IF(OR(K288="ATTACCO",K288="DIFESA"),+CONCATENATE(Nacsport!FM289,Nacsport!FN288,Nacsport!FO289,Nacsport!FP289,Nacsport!FQ289,Nacsport!FR289,Nacsport!FS289,),"")</f>
        <v/>
      </c>
      <c r="AK288" s="1" t="str">
        <f>+IF(OR(K288="ATAQUE",K288="DEFENSA"),+CONCATENATE(Nacsport!FT289,Nacsport!FU289,Nacsport!FV289,Nacsport!FW289,Nacsport!FX289,Nacsport!FY289,Nacsport!FZ289,),"")</f>
        <v/>
      </c>
      <c r="AL288" s="1" t="str">
        <f>+CONCATENATE(Nacsport!GA289,Nacsport!GB289,Nacsport!GC289,Nacsport!GD289,Nacsport!GE289,Nacsport!GF289,Nacsport!GG289,Nacsport!GH289,)</f>
        <v/>
      </c>
      <c r="AM288" s="1" t="str">
        <f>IF(K288="PUNTOS",LOOKUP(2,1/($K$3:K288="ATAQUE"),$AM$3:AM288),IF(+COUNTIF(Nacsport!GI289:'Nacsport'!GQ289,"*")&gt;0,+COUNTIF(Nacsport!GI289:'Nacsport'!GQ289,"*"),""))</f>
        <v/>
      </c>
      <c r="AN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O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P288" t="str">
        <f>IF(K288="QUIEBRE",LOOKUP(2,1/($K$3:K288="ATAQUE"),$AK$3:AK288),IF(+COUNTIF(Nacsport!GI289:'Nacsport'!GQ289,"*")&gt;0,+COUNTIF(Nacsport!GI289:'Nacsport'!GQ289,"*"),""))</f>
        <v/>
      </c>
      <c r="AQ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R288" s="27"/>
    </row>
    <row r="289" spans="1:44" ht="15.75" hidden="1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21">
        <v>1</v>
      </c>
      <c r="E289" s="1" t="s">
        <v>1375</v>
      </c>
      <c r="F289" s="24">
        <f>CONVERT(LEFT(Nacsport!E290,2),"mn","hr")/24+CONVERT(MID(Nacsport!E290,4,2),"sec","hr")/24</f>
        <v>3.9074074074074074E-2</v>
      </c>
      <c r="G289" s="2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5">
        <f t="shared" si="17"/>
        <v>3371</v>
      </c>
      <c r="I289" s="25">
        <f t="shared" si="18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00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1" t="str">
        <f>+IF(OR(K289="ATTACCO",K289="DIFESA"),+CONCATENATE(Nacsport!FM290,Nacsport!FN289,Nacsport!FO290,Nacsport!FP290,Nacsport!FQ290,Nacsport!FR290,Nacsport!FS290,),"")</f>
        <v/>
      </c>
      <c r="AK289" s="1" t="str">
        <f>+IF(OR(K289="ATAQUE",K289="DEFENSA"),+CONCATENATE(Nacsport!FT290,Nacsport!FU290,Nacsport!FV290,Nacsport!FW290,Nacsport!FX290,Nacsport!FY290,Nacsport!FZ290,),"")</f>
        <v/>
      </c>
      <c r="AL289" s="1" t="str">
        <f>+CONCATENATE(Nacsport!GA290,Nacsport!GB290,Nacsport!GC290,Nacsport!GD290,Nacsport!GE290,Nacsport!GF290,Nacsport!GG290,Nacsport!GH290,)</f>
        <v/>
      </c>
      <c r="AM289" s="1" t="str">
        <f>IF(K289="PUNTOS",LOOKUP(2,1/($K$3:K289="ATAQUE"),$AM$3:AM289),IF(+COUNTIF(Nacsport!GI290:'Nacsport'!GQ290,"*")&gt;0,+COUNTIF(Nacsport!GI290:'Nacsport'!GQ290,"*"),""))</f>
        <v/>
      </c>
      <c r="AN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O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P289" t="str">
        <f>IF(K289="QUIEBRE",LOOKUP(2,1/($K$3:K289="ATAQUE"),$AK$3:AK289),IF(+COUNTIF(Nacsport!GI290:'Nacsport'!GQ290,"*")&gt;0,+COUNTIF(Nacsport!GI290:'Nacsport'!GQ290,"*"),""))</f>
        <v/>
      </c>
      <c r="AQ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R289" s="27"/>
    </row>
    <row r="290" spans="1:44" ht="15.75" hidden="1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21">
        <v>1</v>
      </c>
      <c r="E290" s="1" t="s">
        <v>1375</v>
      </c>
      <c r="F290" s="24">
        <f>CONVERT(LEFT(Nacsport!E291,2),"mn","hr")/24+CONVERT(MID(Nacsport!E291,4,2),"sec","hr")/24</f>
        <v>3.9097222222222221E-2</v>
      </c>
      <c r="G290" s="25">
        <v>8</v>
      </c>
      <c r="H290" s="25">
        <f t="shared" si="17"/>
        <v>3373</v>
      </c>
      <c r="I290" s="25">
        <f t="shared" si="18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00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FUORI GIOCO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1" t="str">
        <f>+IF(OR(K290="ATTACCO",K290="DIFESA"),+CONCATENATE(Nacsport!FM291,Nacsport!FN290,Nacsport!FO291,Nacsport!FP291,Nacsport!FQ291,Nacsport!FR291,Nacsport!FS291,),"")</f>
        <v/>
      </c>
      <c r="AK290" s="1" t="str">
        <f>+IF(OR(K290="ATAQUE",K290="DEFENSA"),+CONCATENATE(Nacsport!FT291,Nacsport!FU291,Nacsport!FV291,Nacsport!FW291,Nacsport!FX291,Nacsport!FY291,Nacsport!FZ291,),"")</f>
        <v/>
      </c>
      <c r="AL290" s="1" t="str">
        <f>+CONCATENATE(Nacsport!GA291,Nacsport!GB291,Nacsport!GC291,Nacsport!GD291,Nacsport!GE291,Nacsport!GF291,Nacsport!GG291,Nacsport!GH291,)</f>
        <v/>
      </c>
      <c r="AM290" s="1" t="str">
        <f>IF(K290="PUNTOS",LOOKUP(2,1/($K$3:K290="ATAQUE"),$AM$3:AM290),IF(+COUNTIF(Nacsport!GI291:'Nacsport'!GQ291,"*")&gt;0,+COUNTIF(Nacsport!GI291:'Nacsport'!GQ291,"*"),""))</f>
        <v/>
      </c>
      <c r="AN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O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P290" t="str">
        <f>IF(K290="QUIEBRE",LOOKUP(2,1/($K$3:K290="ATAQUE"),$AK$3:AK290),IF(+COUNTIF(Nacsport!GI291:'Nacsport'!GQ291,"*")&gt;0,+COUNTIF(Nacsport!GI291:'Nacsport'!GQ291,"*"),""))</f>
        <v/>
      </c>
      <c r="AQ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R290" s="27"/>
    </row>
    <row r="291" spans="1:44" ht="15.75" hidden="1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21">
        <v>1</v>
      </c>
      <c r="E291" s="1" t="s">
        <v>1375</v>
      </c>
      <c r="F291" s="24">
        <f>CONVERT(LEFT(Nacsport!E292,2),"mn","hr")/24+CONVERT(MID(Nacsport!E292,4,2),"sec","hr")/24</f>
        <v>3.9143518518518522E-2</v>
      </c>
      <c r="G291" s="2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5">
        <f t="shared" si="17"/>
        <v>3377.0000000000005</v>
      </c>
      <c r="I291" s="25">
        <f t="shared" si="18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100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AVANTI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1" t="str">
        <f>+IF(OR(K291="ATTACCO",K291="DIFESA"),+CONCATENATE(Nacsport!FM292,Nacsport!FN291,Nacsport!FO292,Nacsport!FP292,Nacsport!FQ292,Nacsport!FR292,Nacsport!FS292,),"")</f>
        <v/>
      </c>
      <c r="AK291" s="1" t="str">
        <f>+IF(OR(K291="ATAQUE",K291="DEFENSA"),+CONCATENATE(Nacsport!FT292,Nacsport!FU292,Nacsport!FV292,Nacsport!FW292,Nacsport!FX292,Nacsport!FY292,Nacsport!FZ292,),"")</f>
        <v/>
      </c>
      <c r="AL291" s="1" t="str">
        <f>+CONCATENATE(Nacsport!GA292,Nacsport!GB292,Nacsport!GC292,Nacsport!GD292,Nacsport!GE292,Nacsport!GF292,Nacsport!GG292,Nacsport!GH292,)</f>
        <v/>
      </c>
      <c r="AM291" s="1" t="str">
        <f>IF(K291="PUNTOS",LOOKUP(2,1/($K$3:K291="ATAQUE"),$AM$3:AM291),IF(+COUNTIF(Nacsport!GI292:'Nacsport'!GQ292,"*")&gt;0,+COUNTIF(Nacsport!GI292:'Nacsport'!GQ292,"*"),""))</f>
        <v/>
      </c>
      <c r="AN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O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P291" t="str">
        <f>IF(K291="QUIEBRE",LOOKUP(2,1/($K$3:K291="ATAQUE"),$AK$3:AK291),IF(+COUNTIF(Nacsport!GI292:'Nacsport'!GQ292,"*")&gt;0,+COUNTIF(Nacsport!GI292:'Nacsport'!GQ292,"*"),""))</f>
        <v/>
      </c>
      <c r="AQ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R291" s="27"/>
    </row>
    <row r="292" spans="1:44" ht="15.75" hidden="1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21">
        <v>1</v>
      </c>
      <c r="E292" s="1" t="s">
        <v>1375</v>
      </c>
      <c r="F292" s="24">
        <f>CONVERT(LEFT(Nacsport!E293,2),"mn","hr")/24+CONVERT(MID(Nacsport!E293,4,2),"sec","hr")/24</f>
        <v>3.9155092592592596E-2</v>
      </c>
      <c r="G292" s="2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5">
        <f t="shared" si="17"/>
        <v>3378</v>
      </c>
      <c r="I292" s="25">
        <f t="shared" si="18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00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1" t="str">
        <f>+IF(OR(K292="ATTACCO",K292="DIFESA"),+CONCATENATE(Nacsport!FM293,Nacsport!FN292,Nacsport!FO293,Nacsport!FP293,Nacsport!FQ293,Nacsport!FR293,Nacsport!FS293,),"")</f>
        <v/>
      </c>
      <c r="AK292" s="1" t="str">
        <f>+IF(OR(K292="ATAQUE",K292="DEFENSA"),+CONCATENATE(Nacsport!FT293,Nacsport!FU293,Nacsport!FV293,Nacsport!FW293,Nacsport!FX293,Nacsport!FY293,Nacsport!FZ293,),"")</f>
        <v/>
      </c>
      <c r="AL292" s="1" t="str">
        <f>+CONCATENATE(Nacsport!GA293,Nacsport!GB293,Nacsport!GC293,Nacsport!GD293,Nacsport!GE293,Nacsport!GF293,Nacsport!GG293,Nacsport!GH293,)</f>
        <v/>
      </c>
      <c r="AM292" s="1" t="str">
        <f>IF(K292="PUNTOS",LOOKUP(2,1/($K$3:K292="ATAQUE"),$AM$3:AM292),IF(+COUNTIF(Nacsport!GI293:'Nacsport'!GQ293,"*")&gt;0,+COUNTIF(Nacsport!GI293:'Nacsport'!GQ293,"*"),""))</f>
        <v/>
      </c>
      <c r="AN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O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P292" t="str">
        <f>IF(K292="QUIEBRE",LOOKUP(2,1/($K$3:K292="ATAQUE"),$AK$3:AK292),IF(+COUNTIF(Nacsport!GI293:'Nacsport'!GQ293,"*")&gt;0,+COUNTIF(Nacsport!GI293:'Nacsport'!GQ293,"*"),""))</f>
        <v/>
      </c>
      <c r="AQ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R292" s="27"/>
    </row>
    <row r="293" spans="1:44" ht="15.75" hidden="1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21">
        <v>1</v>
      </c>
      <c r="E293" s="1" t="s">
        <v>1375</v>
      </c>
      <c r="F293" s="24">
        <f>CONVERT(LEFT(Nacsport!E294,2),"mn","hr")/24+CONVERT(MID(Nacsport!E294,4,2),"sec","hr")/24</f>
        <v>3.9710648148148148E-2</v>
      </c>
      <c r="G293" s="2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5">
        <f t="shared" si="17"/>
        <v>3426</v>
      </c>
      <c r="I293" s="25">
        <f t="shared" si="18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100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CALCIO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1" t="str">
        <f>+IF(OR(K293="ATTACCO",K293="DIFESA"),+CONCATENATE(Nacsport!FM294,Nacsport!FN293,Nacsport!FO294,Nacsport!FP294,Nacsport!FQ294,Nacsport!FR294,Nacsport!FS294,),"")</f>
        <v/>
      </c>
      <c r="AK293" s="1" t="str">
        <f>+IF(OR(K293="ATAQUE",K293="DEFENSA"),+CONCATENATE(Nacsport!FT294,Nacsport!FU294,Nacsport!FV294,Nacsport!FW294,Nacsport!FX294,Nacsport!FY294,Nacsport!FZ294,),"")</f>
        <v/>
      </c>
      <c r="AL293" s="1" t="str">
        <f>+CONCATENATE(Nacsport!GA294,Nacsport!GB294,Nacsport!GC294,Nacsport!GD294,Nacsport!GE294,Nacsport!GF294,Nacsport!GG294,Nacsport!GH294,)</f>
        <v/>
      </c>
      <c r="AM293" s="1" t="str">
        <f>IF(K293="PUNTOS",LOOKUP(2,1/($K$3:K293="ATAQUE"),$AM$3:AM293),IF(+COUNTIF(Nacsport!GI294:'Nacsport'!GQ294,"*")&gt;0,+COUNTIF(Nacsport!GI294:'Nacsport'!GQ294,"*"),""))</f>
        <v/>
      </c>
      <c r="AN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O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P293" t="str">
        <f>IF(K293="QUIEBRE",LOOKUP(2,1/($K$3:K293="ATAQUE"),$AK$3:AK293),IF(+COUNTIF(Nacsport!GI294:'Nacsport'!GQ294,"*")&gt;0,+COUNTIF(Nacsport!GI294:'Nacsport'!GQ294,"*"),""))</f>
        <v/>
      </c>
      <c r="AQ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R293" s="27"/>
    </row>
    <row r="294" spans="1:44" ht="15.75" hidden="1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21">
        <v>1</v>
      </c>
      <c r="E294" s="1" t="s">
        <v>1375</v>
      </c>
      <c r="F294" s="24">
        <f>CONVERT(LEFT(Nacsport!E295,2),"mn","hr")/24+CONVERT(MID(Nacsport!E295,4,2),"sec","hr")/24</f>
        <v>3.9710648148148148E-2</v>
      </c>
      <c r="G294" s="2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5">
        <f t="shared" si="17"/>
        <v>3426</v>
      </c>
      <c r="I294" s="25">
        <f t="shared" si="18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00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1" t="str">
        <f>+IF(OR(K294="ATTACCO",K294="DIFESA"),+CONCATENATE(Nacsport!FM295,Nacsport!FN294,Nacsport!FO295,Nacsport!FP295,Nacsport!FQ295,Nacsport!FR295,Nacsport!FS295,),"")</f>
        <v/>
      </c>
      <c r="AK294" s="1" t="str">
        <f>+IF(OR(K294="ATAQUE",K294="DEFENSA"),+CONCATENATE(Nacsport!FT295,Nacsport!FU295,Nacsport!FV295,Nacsport!FW295,Nacsport!FX295,Nacsport!FY295,Nacsport!FZ295,),"")</f>
        <v/>
      </c>
      <c r="AL294" s="1" t="str">
        <f>+CONCATENATE(Nacsport!GA295,Nacsport!GB295,Nacsport!GC295,Nacsport!GD295,Nacsport!GE295,Nacsport!GF295,Nacsport!GG295,Nacsport!GH295,)</f>
        <v/>
      </c>
      <c r="AM294" s="1" t="str">
        <f>IF(K294="PUNTOS",LOOKUP(2,1/($K$3:K294="ATAQUE"),$AM$3:AM294),IF(+COUNTIF(Nacsport!GI295:'Nacsport'!GQ295,"*")&gt;0,+COUNTIF(Nacsport!GI295:'Nacsport'!GQ295,"*"),""))</f>
        <v/>
      </c>
      <c r="AN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O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P294" t="str">
        <f>IF(K294="QUIEBRE",LOOKUP(2,1/($K$3:K294="ATAQUE"),$AK$3:AK294),IF(+COUNTIF(Nacsport!GI295:'Nacsport'!GQ295,"*")&gt;0,+COUNTIF(Nacsport!GI295:'Nacsport'!GQ295,"*"),""))</f>
        <v/>
      </c>
      <c r="AQ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R294" s="27"/>
    </row>
    <row r="295" spans="1:44" ht="15.75" hidden="1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21">
        <v>1</v>
      </c>
      <c r="E295" s="1" t="s">
        <v>1375</v>
      </c>
      <c r="F295" s="24">
        <f>CONVERT(LEFT(Nacsport!E296,2),"mn","hr")/24+CONVERT(MID(Nacsport!E296,4,2),"sec","hr")/24</f>
        <v>3.9710648148148148E-2</v>
      </c>
      <c r="G295" s="2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5">
        <f t="shared" si="17"/>
        <v>3426</v>
      </c>
      <c r="I295" s="25">
        <f t="shared" si="18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100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1" t="str">
        <f>+IF(OR(K295="ATTACCO",K295="DIFESA"),+CONCATENATE(Nacsport!FM296,Nacsport!FN295,Nacsport!FO296,Nacsport!FP296,Nacsport!FQ296,Nacsport!FR296,Nacsport!FS296,),"")</f>
        <v/>
      </c>
      <c r="AK295" s="1" t="str">
        <f>+IF(OR(K295="ATAQUE",K295="DEFENSA"),+CONCATENATE(Nacsport!FT296,Nacsport!FU296,Nacsport!FV296,Nacsport!FW296,Nacsport!FX296,Nacsport!FY296,Nacsport!FZ296,),"")</f>
        <v/>
      </c>
      <c r="AL295" s="1" t="str">
        <f>+CONCATENATE(Nacsport!GA296,Nacsport!GB296,Nacsport!GC296,Nacsport!GD296,Nacsport!GE296,Nacsport!GF296,Nacsport!GG296,Nacsport!GH296,)</f>
        <v/>
      </c>
      <c r="AM295" s="1" t="str">
        <f>IF(K295="PUNTOS",LOOKUP(2,1/($K$3:K295="ATAQUE"),$AM$3:AM295),IF(+COUNTIF(Nacsport!GI296:'Nacsport'!GQ296,"*")&gt;0,+COUNTIF(Nacsport!GI296:'Nacsport'!GQ296,"*"),""))</f>
        <v/>
      </c>
      <c r="AN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O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P295" t="str">
        <f>IF(K295="QUIEBRE",LOOKUP(2,1/($K$3:K295="ATAQUE"),$AK$3:AK295),IF(+COUNTIF(Nacsport!GI296:'Nacsport'!GQ296,"*")&gt;0,+COUNTIF(Nacsport!GI296:'Nacsport'!GQ296,"*"),""))</f>
        <v/>
      </c>
      <c r="AQ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R295" s="27"/>
    </row>
    <row r="296" spans="1:44" ht="15.75" hidden="1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21">
        <v>1</v>
      </c>
      <c r="E296" s="1" t="s">
        <v>1375</v>
      </c>
      <c r="F296" s="24">
        <f>CONVERT(LEFT(Nacsport!E297,2),"mn","hr")/24+CONVERT(MID(Nacsport!E297,4,2),"sec","hr")/24</f>
        <v>3.9780092592592589E-2</v>
      </c>
      <c r="G296" s="2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5">
        <f t="shared" si="17"/>
        <v>3431.9999999999995</v>
      </c>
      <c r="I296" s="25">
        <f t="shared" si="18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100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DESPEJE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1" t="str">
        <f>+IF(OR(K296="ATTACCO",K296="DIFESA"),+CONCATENATE(Nacsport!FM297,Nacsport!FN296,Nacsport!FO297,Nacsport!FP297,Nacsport!FQ297,Nacsport!FR297,Nacsport!FS297,),"")</f>
        <v/>
      </c>
      <c r="AK296" s="1" t="str">
        <f>+IF(OR(K296="ATAQUE",K296="DEFENSA"),+CONCATENATE(Nacsport!FT297,Nacsport!FU297,Nacsport!FV297,Nacsport!FW297,Nacsport!FX297,Nacsport!FY297,Nacsport!FZ297,),"")</f>
        <v/>
      </c>
      <c r="AL296" s="1" t="str">
        <f>+CONCATENATE(Nacsport!GA297,Nacsport!GB297,Nacsport!GC297,Nacsport!GD297,Nacsport!GE297,Nacsport!GF297,Nacsport!GG297,Nacsport!GH297,)</f>
        <v/>
      </c>
      <c r="AM296" s="1" t="str">
        <f>IF(K296="PUNTOS",LOOKUP(2,1/($K$3:K296="ATAQUE"),$AM$3:AM296),IF(+COUNTIF(Nacsport!GI297:'Nacsport'!GQ297,"*")&gt;0,+COUNTIF(Nacsport!GI297:'Nacsport'!GQ297,"*"),""))</f>
        <v/>
      </c>
      <c r="AN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O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P296" t="str">
        <f>IF(K296="QUIEBRE",LOOKUP(2,1/($K$3:K296="ATAQUE"),$AK$3:AK296),IF(+COUNTIF(Nacsport!GI297:'Nacsport'!GQ297,"*")&gt;0,+COUNTIF(Nacsport!GI297:'Nacsport'!GQ297,"*"),""))</f>
        <v/>
      </c>
      <c r="AQ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R296" s="27"/>
    </row>
    <row r="297" spans="1:44" ht="15.75" hidden="1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21">
        <v>1</v>
      </c>
      <c r="E297" s="1" t="s">
        <v>1375</v>
      </c>
      <c r="F297" s="24">
        <f>CONVERT(LEFT(Nacsport!E298,2),"mn","hr")/24+CONVERT(MID(Nacsport!E298,4,2),"sec","hr")/24</f>
        <v>3.982638888888889E-2</v>
      </c>
      <c r="G297" s="2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25">
        <f t="shared" si="17"/>
        <v>3436</v>
      </c>
      <c r="I297" s="25">
        <f t="shared" si="18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100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NEGATIVO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1" t="str">
        <f>+IF(OR(K297="ATTACCO",K297="DIFESA"),+CONCATENATE(Nacsport!FM298,Nacsport!FN297,Nacsport!FO298,Nacsport!FP298,Nacsport!FQ298,Nacsport!FR298,Nacsport!FS298,),"")</f>
        <v/>
      </c>
      <c r="AK297" s="1" t="str">
        <f>+IF(OR(K297="ATAQUE",K297="DEFENSA"),+CONCATENATE(Nacsport!FT298,Nacsport!FU298,Nacsport!FV298,Nacsport!FW298,Nacsport!FX298,Nacsport!FY298,Nacsport!FZ298,),"")</f>
        <v/>
      </c>
      <c r="AL297" s="1" t="str">
        <f>+CONCATENATE(Nacsport!GA298,Nacsport!GB298,Nacsport!GC298,Nacsport!GD298,Nacsport!GE298,Nacsport!GF298,Nacsport!GG298,Nacsport!GH298,)</f>
        <v/>
      </c>
      <c r="AM297" s="1" t="str">
        <f>IF(K297="PUNTOS",LOOKUP(2,1/($K$3:K297="ATAQUE"),$AM$3:AM297),IF(+COUNTIF(Nacsport!GI298:'Nacsport'!GQ298,"*")&gt;0,+COUNTIF(Nacsport!GI298:'Nacsport'!GQ298,"*"),""))</f>
        <v/>
      </c>
      <c r="AN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O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P297" t="str">
        <f>IF(K297="QUIEBRE",LOOKUP(2,1/($K$3:K297="ATAQUE"),$AK$3:AK297),IF(+COUNTIF(Nacsport!GI298:'Nacsport'!GQ298,"*")&gt;0,+COUNTIF(Nacsport!GI298:'Nacsport'!GQ298,"*"),""))</f>
        <v/>
      </c>
      <c r="AQ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R297" s="27"/>
    </row>
    <row r="298" spans="1:44" ht="15.75" hidden="1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21">
        <v>1</v>
      </c>
      <c r="E298" s="1" t="s">
        <v>1375</v>
      </c>
      <c r="F298" s="24">
        <f>CONVERT(LEFT(Nacsport!E299,2),"mn","hr")/24+CONVERT(MID(Nacsport!E299,4,2),"sec","hr")/24</f>
        <v>3.9849537037037037E-2</v>
      </c>
      <c r="G298" s="2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5">
        <f t="shared" si="17"/>
        <v>3438</v>
      </c>
      <c r="I298" s="25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00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LENTO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1" t="str">
        <f>+IF(OR(K298="ATTACCO",K298="DIFESA"),+CONCATENATE(Nacsport!FM299,Nacsport!FN298,Nacsport!FO299,Nacsport!FP299,Nacsport!FQ299,Nacsport!FR299,Nacsport!FS299,),"")</f>
        <v/>
      </c>
      <c r="AK298" s="1" t="str">
        <f>+IF(OR(K298="ATAQUE",K298="DEFENSA"),+CONCATENATE(Nacsport!FT299,Nacsport!FU299,Nacsport!FV299,Nacsport!FW299,Nacsport!FX299,Nacsport!FY299,Nacsport!FZ299,),"")</f>
        <v/>
      </c>
      <c r="AL298" s="1" t="str">
        <f>+CONCATENATE(Nacsport!GA299,Nacsport!GB299,Nacsport!GC299,Nacsport!GD299,Nacsport!GE299,Nacsport!GF299,Nacsport!GG299,Nacsport!GH299,)</f>
        <v/>
      </c>
      <c r="AM298" s="1" t="str">
        <f>IF(K298="PUNTOS",LOOKUP(2,1/($K$3:K298="ATAQUE"),$AM$3:AM298),IF(+COUNTIF(Nacsport!GI299:'Nacsport'!GQ299,"*")&gt;0,+COUNTIF(Nacsport!GI299:'Nacsport'!GQ299,"*"),""))</f>
        <v/>
      </c>
      <c r="AN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O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P298" t="str">
        <f>IF(K298="QUIEBRE",LOOKUP(2,1/($K$3:K298="ATAQUE"),$AK$3:AK298),IF(+COUNTIF(Nacsport!GI299:'Nacsport'!GQ299,"*")&gt;0,+COUNTIF(Nacsport!GI299:'Nacsport'!GQ299,"*"),""))</f>
        <v/>
      </c>
      <c r="AQ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R298" s="27"/>
    </row>
    <row r="299" spans="1:44" ht="15.75" hidden="1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21">
        <v>1</v>
      </c>
      <c r="E299" s="1" t="s">
        <v>1375</v>
      </c>
      <c r="F299" s="24">
        <f>CONVERT(LEFT(Nacsport!E300,2),"mn","hr")/24+CONVERT(MID(Nacsport!E300,4,2),"sec","hr")/24</f>
        <v>3.99537037037037E-2</v>
      </c>
      <c r="G299" s="2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25">
        <f t="shared" si="17"/>
        <v>3446.9999999999995</v>
      </c>
      <c r="I299" s="25">
        <f t="shared" si="18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100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NEUTRO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1" t="str">
        <f>+IF(OR(K299="ATTACCO",K299="DIFESA"),+CONCATENATE(Nacsport!FM300,Nacsport!FN299,Nacsport!FO300,Nacsport!FP300,Nacsport!FQ300,Nacsport!FR300,Nacsport!FS300,),"")</f>
        <v/>
      </c>
      <c r="AK299" s="1" t="str">
        <f>+IF(OR(K299="ATAQUE",K299="DEFENSA"),+CONCATENATE(Nacsport!FT300,Nacsport!FU300,Nacsport!FV300,Nacsport!FW300,Nacsport!FX300,Nacsport!FY300,Nacsport!FZ300,),"")</f>
        <v/>
      </c>
      <c r="AL299" s="1" t="str">
        <f>+CONCATENATE(Nacsport!GA300,Nacsport!GB300,Nacsport!GC300,Nacsport!GD300,Nacsport!GE300,Nacsport!GF300,Nacsport!GG300,Nacsport!GH300,)</f>
        <v/>
      </c>
      <c r="AM299" s="1" t="str">
        <f>IF(K299="PUNTOS",LOOKUP(2,1/($K$3:K299="ATAQUE"),$AM$3:AM299),IF(+COUNTIF(Nacsport!GI300:'Nacsport'!GQ300,"*")&gt;0,+COUNTIF(Nacsport!GI300:'Nacsport'!GQ300,"*"),""))</f>
        <v/>
      </c>
      <c r="AN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O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P299" t="str">
        <f>IF(K299="QUIEBRE",LOOKUP(2,1/($K$3:K299="ATAQUE"),$AK$3:AK299),IF(+COUNTIF(Nacsport!GI300:'Nacsport'!GQ300,"*")&gt;0,+COUNTIF(Nacsport!GI300:'Nacsport'!GQ300,"*"),""))</f>
        <v/>
      </c>
      <c r="AQ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R299" s="27"/>
    </row>
    <row r="300" spans="1:44" ht="15.75" hidden="1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21">
        <v>1</v>
      </c>
      <c r="E300" s="1" t="s">
        <v>1375</v>
      </c>
      <c r="F300" s="24">
        <f>CONVERT(LEFT(Nacsport!E301,2),"mn","hr")/24+CONVERT(MID(Nacsport!E301,4,2),"sec","hr")/24</f>
        <v>3.9988425925925927E-2</v>
      </c>
      <c r="G300" s="2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5">
        <f t="shared" si="17"/>
        <v>3450</v>
      </c>
      <c r="I300" s="25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00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LENTO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1" t="str">
        <f>+IF(OR(K300="ATTACCO",K300="DIFESA"),+CONCATENATE(Nacsport!FM301,Nacsport!FN300,Nacsport!FO301,Nacsport!FP301,Nacsport!FQ301,Nacsport!FR301,Nacsport!FS301,),"")</f>
        <v/>
      </c>
      <c r="AK300" s="1" t="str">
        <f>+IF(OR(K300="ATAQUE",K300="DEFENSA"),+CONCATENATE(Nacsport!FT301,Nacsport!FU301,Nacsport!FV301,Nacsport!FW301,Nacsport!FX301,Nacsport!FY301,Nacsport!FZ301,),"")</f>
        <v/>
      </c>
      <c r="AL300" s="1" t="str">
        <f>+CONCATENATE(Nacsport!GA301,Nacsport!GB301,Nacsport!GC301,Nacsport!GD301,Nacsport!GE301,Nacsport!GF301,Nacsport!GG301,Nacsport!GH301,)</f>
        <v/>
      </c>
      <c r="AM300" s="1" t="str">
        <f>IF(K300="PUNTOS",LOOKUP(2,1/($K$3:K300="ATAQUE"),$AM$3:AM300),IF(+COUNTIF(Nacsport!GI301:'Nacsport'!GQ301,"*")&gt;0,+COUNTIF(Nacsport!GI301:'Nacsport'!GQ301,"*"),""))</f>
        <v/>
      </c>
      <c r="AN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O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P300" t="str">
        <f>IF(K300="QUIEBRE",LOOKUP(2,1/($K$3:K300="ATAQUE"),$AK$3:AK300),IF(+COUNTIF(Nacsport!GI301:'Nacsport'!GQ301,"*")&gt;0,+COUNTIF(Nacsport!GI301:'Nacsport'!GQ301,"*"),""))</f>
        <v/>
      </c>
      <c r="AQ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R300" s="27"/>
    </row>
    <row r="301" spans="1:44" ht="15.75" hidden="1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21">
        <v>1</v>
      </c>
      <c r="E301" s="1" t="s">
        <v>1375</v>
      </c>
      <c r="F301" s="24">
        <f>CONVERT(LEFT(Nacsport!E302,2),"mn","hr")/24+CONVERT(MID(Nacsport!E302,4,2),"sec","hr")/24</f>
        <v>4.0069444444444442E-2</v>
      </c>
      <c r="G301" s="2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5">
        <f t="shared" si="17"/>
        <v>3457</v>
      </c>
      <c r="I301" s="25">
        <f t="shared" si="18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100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CALCIO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1" t="str">
        <f>+IF(OR(K301="ATTACCO",K301="DIFESA"),+CONCATENATE(Nacsport!FM302,Nacsport!FN301,Nacsport!FO302,Nacsport!FP302,Nacsport!FQ302,Nacsport!FR302,Nacsport!FS302,),"")</f>
        <v/>
      </c>
      <c r="AK301" s="1" t="str">
        <f>+IF(OR(K301="ATAQUE",K301="DEFENSA"),+CONCATENATE(Nacsport!FT302,Nacsport!FU302,Nacsport!FV302,Nacsport!FW302,Nacsport!FX302,Nacsport!FY302,Nacsport!FZ302,),"")</f>
        <v/>
      </c>
      <c r="AL301" s="1" t="str">
        <f>+CONCATENATE(Nacsport!GA302,Nacsport!GB302,Nacsport!GC302,Nacsport!GD302,Nacsport!GE302,Nacsport!GF302,Nacsport!GG302,Nacsport!GH302,)</f>
        <v/>
      </c>
      <c r="AM301" s="1" t="str">
        <f>IF(K301="PUNTOS",LOOKUP(2,1/($K$3:K301="ATAQUE"),$AM$3:AM301),IF(+COUNTIF(Nacsport!GI302:'Nacsport'!GQ302,"*")&gt;0,+COUNTIF(Nacsport!GI302:'Nacsport'!GQ302,"*"),""))</f>
        <v/>
      </c>
      <c r="AN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O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P301" t="str">
        <f>IF(K301="QUIEBRE",LOOKUP(2,1/($K$3:K301="ATAQUE"),$AK$3:AK301),IF(+COUNTIF(Nacsport!GI302:'Nacsport'!GQ302,"*")&gt;0,+COUNTIF(Nacsport!GI302:'Nacsport'!GQ302,"*"),""))</f>
        <v/>
      </c>
      <c r="AQ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R301" s="27"/>
    </row>
    <row r="302" spans="1:44" ht="15.75" hidden="1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21">
        <v>1</v>
      </c>
      <c r="E302" s="1" t="s">
        <v>1375</v>
      </c>
      <c r="F302" s="24">
        <f>CONVERT(LEFT(Nacsport!E303,2),"mn","hr")/24+CONVERT(MID(Nacsport!E303,4,2),"sec","hr")/24</f>
        <v>4.0092592592592589E-2</v>
      </c>
      <c r="G302" s="2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5">
        <f t="shared" si="17"/>
        <v>3458.9999999999995</v>
      </c>
      <c r="I302" s="25">
        <f t="shared" si="18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00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1" t="str">
        <f>+IF(OR(K302="ATTACCO",K302="DIFESA"),+CONCATENATE(Nacsport!FM303,Nacsport!FN302,Nacsport!FO303,Nacsport!FP303,Nacsport!FQ303,Nacsport!FR303,Nacsport!FS303,),"")</f>
        <v/>
      </c>
      <c r="AK302" s="1" t="str">
        <f>+IF(OR(K302="ATAQUE",K302="DEFENSA"),+CONCATENATE(Nacsport!FT303,Nacsport!FU303,Nacsport!FV303,Nacsport!FW303,Nacsport!FX303,Nacsport!FY303,Nacsport!FZ303,),"")</f>
        <v/>
      </c>
      <c r="AL302" s="1" t="str">
        <f>+CONCATENATE(Nacsport!GA303,Nacsport!GB303,Nacsport!GC303,Nacsport!GD303,Nacsport!GE303,Nacsport!GF303,Nacsport!GG303,Nacsport!GH303,)</f>
        <v/>
      </c>
      <c r="AM302" s="1" t="str">
        <f>IF(K302="PUNTOS",LOOKUP(2,1/($K$3:K302="ATAQUE"),$AM$3:AM302),IF(+COUNTIF(Nacsport!GI303:'Nacsport'!GQ303,"*")&gt;0,+COUNTIF(Nacsport!GI303:'Nacsport'!GQ303,"*"),""))</f>
        <v/>
      </c>
      <c r="AN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O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P302" t="str">
        <f>IF(K302="QUIEBRE",LOOKUP(2,1/($K$3:K302="ATAQUE"),$AK$3:AK302),IF(+COUNTIF(Nacsport!GI303:'Nacsport'!GQ303,"*")&gt;0,+COUNTIF(Nacsport!GI303:'Nacsport'!GQ303,"*"),""))</f>
        <v/>
      </c>
      <c r="AQ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R302" s="27"/>
    </row>
    <row r="303" spans="1:44" ht="15.75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21">
        <v>1</v>
      </c>
      <c r="E303" s="1" t="s">
        <v>1375</v>
      </c>
      <c r="F303" s="24">
        <f>CONVERT(LEFT(Nacsport!E304,2),"mn","hr")/24+CONVERT(MID(Nacsport!E304,4,2),"sec","hr")/24</f>
        <v>4.0185185185185185E-2</v>
      </c>
      <c r="G303" s="2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5">
        <f t="shared" si="17"/>
        <v>3467</v>
      </c>
      <c r="I303" s="25">
        <f t="shared" si="18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00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1" t="str">
        <f>+IF(OR(K303="ATTACCO",K303="DIFESA"),+CONCATENATE(Nacsport!FM304,Nacsport!FN303,Nacsport!FO304,Nacsport!FP304,Nacsport!FQ304,Nacsport!FR304,Nacsport!FS304,),"")</f>
        <v/>
      </c>
      <c r="AK303" s="1" t="str">
        <f>+IF(OR(K303="ATAQUE",K303="DEFENSA"),+CONCATENATE(Nacsport!FT304,Nacsport!FU304,Nacsport!FV304,Nacsport!FW304,Nacsport!FX304,Nacsport!FY304,Nacsport!FZ304,),"")</f>
        <v/>
      </c>
      <c r="AL303" s="1" t="str">
        <f>+CONCATENATE(Nacsport!GA304,Nacsport!GB304,Nacsport!GC304,Nacsport!GD304,Nacsport!GE304,Nacsport!GF304,Nacsport!GG304,Nacsport!GH304,)</f>
        <v/>
      </c>
      <c r="AM303" s="1" t="str">
        <f>IF(K303="PUNTOS",LOOKUP(2,1/($K$3:K303="ATAQUE"),$AM$3:AM303),IF(+COUNTIF(Nacsport!GI304:'Nacsport'!GQ304,"*")&gt;0,+COUNTIF(Nacsport!GI304:'Nacsport'!GQ304,"*"),""))</f>
        <v/>
      </c>
      <c r="AN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O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P303" t="str">
        <f>IF(K303="QUIEBRE",LOOKUP(2,1/($K$3:K303="ATAQUE"),$AK$3:AK303),IF(+COUNTIF(Nacsport!GI304:'Nacsport'!GQ304,"*")&gt;0,+COUNTIF(Nacsport!GI304:'Nacsport'!GQ304,"*"),""))</f>
        <v/>
      </c>
      <c r="AQ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R303" s="27"/>
    </row>
    <row r="304" spans="1:44" ht="15.75" hidden="1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21">
        <v>1</v>
      </c>
      <c r="E304" s="1" t="s">
        <v>1375</v>
      </c>
      <c r="F304" s="24">
        <f>CONVERT(LEFT(Nacsport!E305,2),"mn","hr")/24+CONVERT(MID(Nacsport!E305,4,2),"sec","hr")/24</f>
        <v>4.0219907407407406E-2</v>
      </c>
      <c r="G304" s="2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25">
        <f t="shared" si="17"/>
        <v>3470</v>
      </c>
      <c r="I304" s="25">
        <f t="shared" si="18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00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1" t="str">
        <f>+IF(OR(K304="ATTACCO",K304="DIFESA"),+CONCATENATE(Nacsport!FM305,Nacsport!FN304,Nacsport!FO305,Nacsport!FP305,Nacsport!FQ305,Nacsport!FR305,Nacsport!FS305,),"")</f>
        <v/>
      </c>
      <c r="AK304" s="1" t="str">
        <f>+IF(OR(K304="ATAQUE",K304="DEFENSA"),+CONCATENATE(Nacsport!FT305,Nacsport!FU305,Nacsport!FV305,Nacsport!FW305,Nacsport!FX305,Nacsport!FY305,Nacsport!FZ305,),"")</f>
        <v/>
      </c>
      <c r="AL304" s="1" t="str">
        <f>+CONCATENATE(Nacsport!GA305,Nacsport!GB305,Nacsport!GC305,Nacsport!GD305,Nacsport!GE305,Nacsport!GF305,Nacsport!GG305,Nacsport!GH305,)</f>
        <v/>
      </c>
      <c r="AM304" s="1" t="str">
        <f>IF(K304="PUNTOS",LOOKUP(2,1/($K$3:K304="ATAQUE"),$AM$3:AM304),IF(+COUNTIF(Nacsport!GI305:'Nacsport'!GQ305,"*")&gt;0,+COUNTIF(Nacsport!GI305:'Nacsport'!GQ305,"*"),""))</f>
        <v/>
      </c>
      <c r="AN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O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P304" t="str">
        <f>IF(K304="QUIEBRE",LOOKUP(2,1/($K$3:K304="ATAQUE"),$AK$3:AK304),IF(+COUNTIF(Nacsport!GI305:'Nacsport'!GQ305,"*")&gt;0,+COUNTIF(Nacsport!GI305:'Nacsport'!GQ305,"*"),""))</f>
        <v/>
      </c>
      <c r="AQ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R304" s="27"/>
    </row>
    <row r="305" spans="1:44" ht="15.75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21">
        <v>1</v>
      </c>
      <c r="E305" s="1" t="s">
        <v>1375</v>
      </c>
      <c r="F305" s="24">
        <f>CONVERT(LEFT(Nacsport!E306,2),"mn","hr")/24+CONVERT(MID(Nacsport!E306,4,2),"sec","hr")/24</f>
        <v>4.0312500000000001E-2</v>
      </c>
      <c r="G305" s="2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5">
        <f t="shared" si="17"/>
        <v>3478</v>
      </c>
      <c r="I305" s="25">
        <f t="shared" si="18"/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100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NUMERI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1" t="str">
        <f>+IF(OR(K305="ATTACCO",K305="DIFESA"),+CONCATENATE(Nacsport!FM306,Nacsport!FN305,Nacsport!FO306,Nacsport!FP306,Nacsport!FQ306,Nacsport!FR306,Nacsport!FS306,),"")</f>
        <v/>
      </c>
      <c r="AK305" s="1" t="str">
        <f>+IF(OR(K305="ATAQUE",K305="DEFENSA"),+CONCATENATE(Nacsport!FT306,Nacsport!FU306,Nacsport!FV306,Nacsport!FW306,Nacsport!FX306,Nacsport!FY306,Nacsport!FZ306,),"")</f>
        <v/>
      </c>
      <c r="AL305" s="1" t="str">
        <f>+CONCATENATE(Nacsport!GA306,Nacsport!GB306,Nacsport!GC306,Nacsport!GD306,Nacsport!GE306,Nacsport!GF306,Nacsport!GG306,Nacsport!GH306,)</f>
        <v/>
      </c>
      <c r="AM305" s="1" t="str">
        <f>IF(K305="PUNTOS",LOOKUP(2,1/($K$3:K305="ATAQUE"),$AM$3:AM305),IF(+COUNTIF(Nacsport!GI306:'Nacsport'!GQ306,"*")&gt;0,+COUNTIF(Nacsport!GI306:'Nacsport'!GQ306,"*"),""))</f>
        <v/>
      </c>
      <c r="AN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O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P305" t="str">
        <f>IF(K305="QUIEBRE",LOOKUP(2,1/($K$3:K305="ATAQUE"),$AK$3:AK305),IF(+COUNTIF(Nacsport!GI306:'Nacsport'!GQ306,"*")&gt;0,+COUNTIF(Nacsport!GI306:'Nacsport'!GQ306,"*"),""))</f>
        <v/>
      </c>
      <c r="AQ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R305" s="27"/>
    </row>
    <row r="306" spans="1:44" ht="15.75" hidden="1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21">
        <v>1</v>
      </c>
      <c r="E306" s="1" t="s">
        <v>1375</v>
      </c>
      <c r="F306" s="24">
        <f>CONVERT(LEFT(Nacsport!E307,2),"mn","hr")/24+CONVERT(MID(Nacsport!E307,4,2),"sec","hr")/24</f>
        <v>4.0347222222222222E-2</v>
      </c>
      <c r="G306" s="25">
        <f>CONVERT((CONVERT(LEFT(Nacsport!F307,2),"mn","hr")/24+CONVERT(MID(Nacsport!F307,4,2),"sec","hr")/24)-(CONVERT(LEFT(Nacsport!E307,2),"mn","hr")/24+CONVERT(MID(Nacsport!E307,4,2),"sec","hr")/24),"hr","sec")*24</f>
        <v>0</v>
      </c>
      <c r="H306" s="25">
        <f t="shared" si="17"/>
        <v>3481</v>
      </c>
      <c r="I306" s="25">
        <f t="shared" si="18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100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P META</v>
      </c>
      <c r="AH306" s="1">
        <f t="shared" si="21"/>
        <v>5</v>
      </c>
      <c r="AI306" s="1" t="str">
        <f>+CONCATENATE(Nacsport!FK307,Nacsport!FL307)</f>
        <v/>
      </c>
      <c r="AJ306" s="1" t="str">
        <f>+IF(OR(K306="ATTACCO",K306="DIFESA"),+CONCATENATE(Nacsport!FM307,Nacsport!FN306,Nacsport!FO307,Nacsport!FP307,Nacsport!FQ307,Nacsport!FR307,Nacsport!FS307,),"")</f>
        <v/>
      </c>
      <c r="AK306" s="1" t="str">
        <f>+IF(OR(K306="ATAQUE",K306="DEFENSA"),+CONCATENATE(Nacsport!FT307,Nacsport!FU307,Nacsport!FV307,Nacsport!FW307,Nacsport!FX307,Nacsport!FY307,Nacsport!FZ307,),"")</f>
        <v/>
      </c>
      <c r="AL306" s="1" t="str">
        <f>+CONCATENATE(Nacsport!GA307,Nacsport!GB307,Nacsport!GC307,Nacsport!GD307,Nacsport!GE307,Nacsport!GF307,Nacsport!GG307,Nacsport!GH307,)</f>
        <v/>
      </c>
      <c r="AM306" s="1" t="str">
        <f>IF(K306="PUNTOS",LOOKUP(2,1/($K$3:K306="ATAQUE"),$AM$3:AM306),IF(+COUNTIF(Nacsport!GI307:'Nacsport'!GQ307,"*")&gt;0,+COUNTIF(Nacsport!GI307:'Nacsport'!GQ307,"*"),""))</f>
        <v/>
      </c>
      <c r="AN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O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P306" t="str">
        <f>IF(K306="QUIEBRE",LOOKUP(2,1/($K$3:K306="ATAQUE"),$AK$3:AK306),IF(+COUNTIF(Nacsport!GI307:'Nacsport'!GQ307,"*")&gt;0,+COUNTIF(Nacsport!GI307:'Nacsport'!GQ307,"*"),""))</f>
        <v/>
      </c>
      <c r="AQ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R306" s="27"/>
    </row>
    <row r="307" spans="1:44" ht="15.75" hidden="1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21">
        <v>1</v>
      </c>
      <c r="E307" s="1" t="s">
        <v>1375</v>
      </c>
      <c r="F307" s="24">
        <f>CONVERT(LEFT(Nacsport!E308,2),"mn","hr")/24+CONVERT(MID(Nacsport!E308,4,2),"sec","hr")/24</f>
        <v>4.0358796296296302E-2</v>
      </c>
      <c r="G307" s="2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5">
        <f t="shared" si="17"/>
        <v>3482.0000000000005</v>
      </c>
      <c r="I307" s="25">
        <f t="shared" si="18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00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1" t="str">
        <f>+IF(OR(K307="ATTACCO",K307="DIFESA"),+CONCATENATE(Nacsport!FM308,Nacsport!FN307,Nacsport!FO308,Nacsport!FP308,Nacsport!FQ308,Nacsport!FR308,Nacsport!FS308,),"")</f>
        <v/>
      </c>
      <c r="AK307" s="1" t="str">
        <f>+IF(OR(K307="ATAQUE",K307="DEFENSA"),+CONCATENATE(Nacsport!FT308,Nacsport!FU308,Nacsport!FV308,Nacsport!FW308,Nacsport!FX308,Nacsport!FY308,Nacsport!FZ308,),"")</f>
        <v/>
      </c>
      <c r="AL307" s="1" t="str">
        <f>+CONCATENATE(Nacsport!GA308,Nacsport!GB308,Nacsport!GC308,Nacsport!GD308,Nacsport!GE308,Nacsport!GF308,Nacsport!GG308,Nacsport!GH308,)</f>
        <v/>
      </c>
      <c r="AM307" s="1" t="str">
        <f>IF(K307="PUNTOS",LOOKUP(2,1/($K$3:K307="ATAQUE"),$AM$3:AM307),IF(+COUNTIF(Nacsport!GI308:'Nacsport'!GQ308,"*")&gt;0,+COUNTIF(Nacsport!GI308:'Nacsport'!GQ308,"*"),""))</f>
        <v/>
      </c>
      <c r="AN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O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P307" t="str">
        <f>IF(K307="QUIEBRE",LOOKUP(2,1/($K$3:K307="ATAQUE"),$AK$3:AK307),IF(+COUNTIF(Nacsport!GI308:'Nacsport'!GQ308,"*")&gt;0,+COUNTIF(Nacsport!GI308:'Nacsport'!GQ308,"*"),""))</f>
        <v/>
      </c>
      <c r="AQ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R307" s="27"/>
    </row>
    <row r="308" spans="1:44" ht="15.75" hidden="1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21">
        <v>1</v>
      </c>
      <c r="E308" s="1" t="s">
        <v>1375</v>
      </c>
      <c r="F308" s="24">
        <f>CONVERT(LEFT(Nacsport!E309,2),"mn","hr")/24+CONVERT(MID(Nacsport!E309,4,2),"sec","hr")/24</f>
        <v>4.1273148148148149E-2</v>
      </c>
      <c r="G308" s="2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5">
        <f t="shared" si="17"/>
        <v>3561</v>
      </c>
      <c r="I308" s="25">
        <f t="shared" si="18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100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CONVERTITO</v>
      </c>
      <c r="AJ308" s="1" t="str">
        <f>+IF(OR(K308="ATTACCO",K308="DIFESA"),+CONCATENATE(Nacsport!FM309,Nacsport!FN308,Nacsport!FO309,Nacsport!FP309,Nacsport!FQ309,Nacsport!FR309,Nacsport!FS309,),"")</f>
        <v/>
      </c>
      <c r="AK308" s="1" t="str">
        <f>+IF(OR(K308="ATAQUE",K308="DEFENSA"),+CONCATENATE(Nacsport!FT309,Nacsport!FU309,Nacsport!FV309,Nacsport!FW309,Nacsport!FX309,Nacsport!FY309,Nacsport!FZ309,),"")</f>
        <v/>
      </c>
      <c r="AL308" s="1" t="str">
        <f>+CONCATENATE(Nacsport!GA309,Nacsport!GB309,Nacsport!GC309,Nacsport!GD309,Nacsport!GE309,Nacsport!GF309,Nacsport!GG309,Nacsport!GH309,)</f>
        <v/>
      </c>
      <c r="AM308" s="1" t="str">
        <f>IF(K308="PUNTOS",LOOKUP(2,1/($K$3:K308="ATAQUE"),$AM$3:AM308),IF(+COUNTIF(Nacsport!GI309:'Nacsport'!GQ309,"*")&gt;0,+COUNTIF(Nacsport!GI309:'Nacsport'!GQ309,"*"),""))</f>
        <v/>
      </c>
      <c r="AN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O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P308" t="str">
        <f>IF(K308="QUIEBRE",LOOKUP(2,1/($K$3:K308="ATAQUE"),$AK$3:AK308),IF(+COUNTIF(Nacsport!GI309:'Nacsport'!GQ309,"*")&gt;0,+COUNTIF(Nacsport!GI309:'Nacsport'!GQ309,"*"),""))</f>
        <v/>
      </c>
      <c r="AQ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R308" s="27"/>
    </row>
    <row r="309" spans="1:44" ht="15.75" hidden="1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21">
        <v>1</v>
      </c>
      <c r="E309" s="1" t="s">
        <v>1375</v>
      </c>
      <c r="F309" s="24">
        <f>CONVERT(LEFT(Nacsport!E310,2),"mn","hr")/24+CONVERT(MID(Nacsport!E310,4,2),"sec","hr")/24</f>
        <v>4.1284722222222223E-2</v>
      </c>
      <c r="G309" s="25">
        <f>CONVERT((CONVERT(LEFT(Nacsport!F310,2),"mn","hr")/24+CONVERT(MID(Nacsport!F310,4,2),"sec","hr")/24)-(CONVERT(LEFT(Nacsport!E310,2),"mn","hr")/24+CONVERT(MID(Nacsport!E310,4,2),"sec","hr")/24),"hr","sec")*24</f>
        <v>0</v>
      </c>
      <c r="H309" s="25">
        <f t="shared" si="17"/>
        <v>3562</v>
      </c>
      <c r="I309" s="25">
        <f t="shared" si="18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100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TRASF.</v>
      </c>
      <c r="AH309" s="1">
        <f t="shared" si="21"/>
        <v>2</v>
      </c>
      <c r="AI309" s="1" t="str">
        <f>+CONCATENATE(Nacsport!FK310,Nacsport!FL310)</f>
        <v/>
      </c>
      <c r="AJ309" s="1" t="str">
        <f>+IF(OR(K309="ATTACCO",K309="DIFESA"),+CONCATENATE(Nacsport!FM310,Nacsport!FN309,Nacsport!FO310,Nacsport!FP310,Nacsport!FQ310,Nacsport!FR310,Nacsport!FS310,),"")</f>
        <v/>
      </c>
      <c r="AK309" s="1" t="str">
        <f>+IF(OR(K309="ATAQUE",K309="DEFENSA"),+CONCATENATE(Nacsport!FT310,Nacsport!FU310,Nacsport!FV310,Nacsport!FW310,Nacsport!FX310,Nacsport!FY310,Nacsport!FZ310,),"")</f>
        <v/>
      </c>
      <c r="AL309" s="1" t="str">
        <f>+CONCATENATE(Nacsport!GA310,Nacsport!GB310,Nacsport!GC310,Nacsport!GD310,Nacsport!GE310,Nacsport!GF310,Nacsport!GG310,Nacsport!GH310,)</f>
        <v/>
      </c>
      <c r="AM309" s="1" t="str">
        <f>IF(K309="PUNTOS",LOOKUP(2,1/($K$3:K309="ATAQUE"),$AM$3:AM309),IF(+COUNTIF(Nacsport!GI310:'Nacsport'!GQ310,"*")&gt;0,+COUNTIF(Nacsport!GI310:'Nacsport'!GQ310,"*"),""))</f>
        <v/>
      </c>
      <c r="AN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O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P309" t="str">
        <f>IF(K309="QUIEBRE",LOOKUP(2,1/($K$3:K309="ATAQUE"),$AK$3:AK309),IF(+COUNTIF(Nacsport!GI310:'Nacsport'!GQ310,"*")&gt;0,+COUNTIF(Nacsport!GI310:'Nacsport'!GQ310,"*"),""))</f>
        <v/>
      </c>
      <c r="AQ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R309" s="27"/>
    </row>
    <row r="310" spans="1:44" ht="15.75" hidden="1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21">
        <v>1</v>
      </c>
      <c r="E310" s="1" t="s">
        <v>1375</v>
      </c>
      <c r="F310" s="24">
        <f>CONVERT(LEFT(Nacsport!E311,2),"mn","hr")/24+CONVERT(MID(Nacsport!E311,4,2),"sec","hr")/24</f>
        <v>4.1608796296296297E-2</v>
      </c>
      <c r="G310" s="2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5">
        <f t="shared" si="17"/>
        <v>3590</v>
      </c>
      <c r="I310" s="25">
        <f t="shared" si="18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00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1" t="str">
        <f>+IF(OR(K310="ATTACCO",K310="DIFESA"),+CONCATENATE(Nacsport!FM311,Nacsport!FN310,Nacsport!FO311,Nacsport!FP311,Nacsport!FQ311,Nacsport!FR311,Nacsport!FS311,),"")</f>
        <v/>
      </c>
      <c r="AK310" s="1" t="str">
        <f>+IF(OR(K310="ATAQUE",K310="DEFENSA"),+CONCATENATE(Nacsport!FT311,Nacsport!FU311,Nacsport!FV311,Nacsport!FW311,Nacsport!FX311,Nacsport!FY311,Nacsport!FZ311,),"")</f>
        <v/>
      </c>
      <c r="AL310" s="1" t="str">
        <f>+CONCATENATE(Nacsport!GA311,Nacsport!GB311,Nacsport!GC311,Nacsport!GD311,Nacsport!GE311,Nacsport!GF311,Nacsport!GG311,Nacsport!GH311,)</f>
        <v/>
      </c>
      <c r="AM310" s="1" t="str">
        <f>IF(K310="PUNTOS",LOOKUP(2,1/($K$3:K310="ATAQUE"),$AM$3:AM310),IF(+COUNTIF(Nacsport!GI311:'Nacsport'!GQ311,"*")&gt;0,+COUNTIF(Nacsport!GI311:'Nacsport'!GQ311,"*"),""))</f>
        <v/>
      </c>
      <c r="AN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O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P310" t="str">
        <f>IF(K310="QUIEBRE",LOOKUP(2,1/($K$3:K310="ATAQUE"),$AK$3:AK310),IF(+COUNTIF(Nacsport!GI311:'Nacsport'!GQ311,"*")&gt;0,+COUNTIF(Nacsport!GI311:'Nacsport'!GQ311,"*"),""))</f>
        <v/>
      </c>
      <c r="AQ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R310" s="27"/>
    </row>
    <row r="311" spans="1:44" ht="15.75" hidden="1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21">
        <v>1</v>
      </c>
      <c r="E311" s="1" t="s">
        <v>1375</v>
      </c>
      <c r="F311" s="24">
        <f>CONVERT(LEFT(Nacsport!E312,2),"mn","hr")/24+CONVERT(MID(Nacsport!E312,4,2),"sec","hr")/24</f>
        <v>4.1608796296296297E-2</v>
      </c>
      <c r="G311" s="2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5">
        <f t="shared" si="17"/>
        <v>3590</v>
      </c>
      <c r="I311" s="25">
        <f t="shared" si="18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100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1" t="str">
        <f>+IF(OR(K311="ATTACCO",K311="DIFESA"),+CONCATENATE(Nacsport!FM312,Nacsport!FN311,Nacsport!FO312,Nacsport!FP312,Nacsport!FQ312,Nacsport!FR312,Nacsport!FS312,),"")</f>
        <v/>
      </c>
      <c r="AK311" s="1" t="str">
        <f>+IF(OR(K311="ATAQUE",K311="DEFENSA"),+CONCATENATE(Nacsport!FT312,Nacsport!FU312,Nacsport!FV312,Nacsport!FW312,Nacsport!FX312,Nacsport!FY312,Nacsport!FZ312,),"")</f>
        <v/>
      </c>
      <c r="AL311" s="1" t="str">
        <f>+CONCATENATE(Nacsport!GA312,Nacsport!GB312,Nacsport!GC312,Nacsport!GD312,Nacsport!GE312,Nacsport!GF312,Nacsport!GG312,Nacsport!GH312,)</f>
        <v/>
      </c>
      <c r="AM311" s="1" t="str">
        <f>IF(K311="PUNTOS",LOOKUP(2,1/($K$3:K311="ATAQUE"),$AM$3:AM311),IF(+COUNTIF(Nacsport!GI312:'Nacsport'!GQ312,"*")&gt;0,+COUNTIF(Nacsport!GI312:'Nacsport'!GQ312,"*"),""))</f>
        <v/>
      </c>
      <c r="AN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O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P311" t="str">
        <f>IF(K311="QUIEBRE",LOOKUP(2,1/($K$3:K311="ATAQUE"),$AK$3:AK311),IF(+COUNTIF(Nacsport!GI312:'Nacsport'!GQ312,"*")&gt;0,+COUNTIF(Nacsport!GI312:'Nacsport'!GQ312,"*"),""))</f>
        <v/>
      </c>
      <c r="AQ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R311" s="27"/>
    </row>
    <row r="312" spans="1:44" ht="15.75" hidden="1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21">
        <v>1</v>
      </c>
      <c r="E312" s="1" t="s">
        <v>1375</v>
      </c>
      <c r="F312" s="24">
        <f>CONVERT(LEFT(Nacsport!E313,2),"mn","hr")/24+CONVERT(MID(Nacsport!E313,4,2),"sec","hr")/24</f>
        <v>4.1631944444444444E-2</v>
      </c>
      <c r="G312" s="2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5">
        <f t="shared" si="17"/>
        <v>3592</v>
      </c>
      <c r="I312" s="25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100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1" t="str">
        <f>+IF(OR(K312="ATTACCO",K312="DIFESA"),+CONCATENATE(Nacsport!FM313,Nacsport!FN312,Nacsport!FO313,Nacsport!FP313,Nacsport!FQ313,Nacsport!FR313,Nacsport!FS313,),"")</f>
        <v/>
      </c>
      <c r="AK312" s="1" t="str">
        <f>+IF(OR(K312="ATAQUE",K312="DEFENSA"),+CONCATENATE(Nacsport!FT313,Nacsport!FU313,Nacsport!FV313,Nacsport!FW313,Nacsport!FX313,Nacsport!FY313,Nacsport!FZ313,),"")</f>
        <v/>
      </c>
      <c r="AL312" s="1" t="str">
        <f>+CONCATENATE(Nacsport!GA313,Nacsport!GB313,Nacsport!GC313,Nacsport!GD313,Nacsport!GE313,Nacsport!GF313,Nacsport!GG313,Nacsport!GH313,)</f>
        <v/>
      </c>
      <c r="AM312" s="1" t="str">
        <f>IF(K312="PUNTOS",LOOKUP(2,1/($K$3:K312="ATAQUE"),$AM$3:AM312),IF(+COUNTIF(Nacsport!GI313:'Nacsport'!GQ313,"*")&gt;0,+COUNTIF(Nacsport!GI313:'Nacsport'!GQ313,"*"),""))</f>
        <v/>
      </c>
      <c r="AN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O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P312" t="str">
        <f>IF(K312="QUIEBRE",LOOKUP(2,1/($K$3:K312="ATAQUE"),$AK$3:AK312),IF(+COUNTIF(Nacsport!GI313:'Nacsport'!GQ313,"*")&gt;0,+COUNTIF(Nacsport!GI313:'Nacsport'!GQ313,"*"),""))</f>
        <v/>
      </c>
      <c r="AQ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R312" s="27"/>
    </row>
    <row r="313" spans="1:44" ht="15.75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21">
        <v>1</v>
      </c>
      <c r="E313" s="1" t="s">
        <v>1375</v>
      </c>
      <c r="F313" s="24">
        <f>CONVERT(LEFT(Nacsport!E314,2),"mn","hr")/24+CONVERT(MID(Nacsport!E314,4,2),"sec","hr")/24</f>
        <v>4.1689814814814811E-2</v>
      </c>
      <c r="G313" s="2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5">
        <f t="shared" si="17"/>
        <v>3596.9999999999995</v>
      </c>
      <c r="I313" s="25">
        <f t="shared" si="18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00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1" t="str">
        <f>+IF(OR(K313="ATTACCO",K313="DIFESA"),+CONCATENATE(Nacsport!FM314,Nacsport!FN313,Nacsport!FO314,Nacsport!FP314,Nacsport!FQ314,Nacsport!FR314,Nacsport!FS314,),"")</f>
        <v/>
      </c>
      <c r="AK313" s="1" t="str">
        <f>+IF(OR(K313="ATAQUE",K313="DEFENSA"),+CONCATENATE(Nacsport!FT314,Nacsport!FU314,Nacsport!FV314,Nacsport!FW314,Nacsport!FX314,Nacsport!FY314,Nacsport!FZ314,),"")</f>
        <v/>
      </c>
      <c r="AL313" s="1" t="str">
        <f>+CONCATENATE(Nacsport!GA314,Nacsport!GB314,Nacsport!GC314,Nacsport!GD314,Nacsport!GE314,Nacsport!GF314,Nacsport!GG314,Nacsport!GH314,)</f>
        <v/>
      </c>
      <c r="AM313" s="1" t="str">
        <f>IF(K313="PUNTOS",LOOKUP(2,1/($K$3:K313="ATAQUE"),$AM$3:AM313),IF(+COUNTIF(Nacsport!GI314:'Nacsport'!GQ314,"*")&gt;0,+COUNTIF(Nacsport!GI314:'Nacsport'!GQ314,"*"),""))</f>
        <v/>
      </c>
      <c r="AN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O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P313" t="str">
        <f>IF(K313="QUIEBRE",LOOKUP(2,1/($K$3:K313="ATAQUE"),$AK$3:AK313),IF(+COUNTIF(Nacsport!GI314:'Nacsport'!GQ314,"*")&gt;0,+COUNTIF(Nacsport!GI314:'Nacsport'!GQ314,"*"),""))</f>
        <v/>
      </c>
      <c r="AQ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R313" s="27"/>
    </row>
    <row r="314" spans="1:44" ht="15.75" hidden="1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21">
        <v>1</v>
      </c>
      <c r="E314" s="1" t="s">
        <v>1375</v>
      </c>
      <c r="F314" s="24">
        <f>CONVERT(LEFT(Nacsport!E315,2),"mn","hr")/24+CONVERT(MID(Nacsport!E315,4,2),"sec","hr")/24</f>
        <v>4.1736111111111106E-2</v>
      </c>
      <c r="G314" s="2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5">
        <f t="shared" si="17"/>
        <v>3600.9999999999991</v>
      </c>
      <c r="I314" s="25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100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LENTO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1" t="str">
        <f>+IF(OR(K314="ATTACCO",K314="DIFESA"),+CONCATENATE(Nacsport!FM315,Nacsport!FN314,Nacsport!FO315,Nacsport!FP315,Nacsport!FQ315,Nacsport!FR315,Nacsport!FS315,),"")</f>
        <v/>
      </c>
      <c r="AK314" s="1" t="str">
        <f>+IF(OR(K314="ATAQUE",K314="DEFENSA"),+CONCATENATE(Nacsport!FT315,Nacsport!FU315,Nacsport!FV315,Nacsport!FW315,Nacsport!FX315,Nacsport!FY315,Nacsport!FZ315,),"")</f>
        <v/>
      </c>
      <c r="AL314" s="1" t="str">
        <f>+CONCATENATE(Nacsport!GA315,Nacsport!GB315,Nacsport!GC315,Nacsport!GD315,Nacsport!GE315,Nacsport!GF315,Nacsport!GG315,Nacsport!GH315,)</f>
        <v/>
      </c>
      <c r="AM314" s="1" t="str">
        <f>IF(K314="PUNTOS",LOOKUP(2,1/($K$3:K314="ATAQUE"),$AM$3:AM314),IF(+COUNTIF(Nacsport!GI315:'Nacsport'!GQ315,"*")&gt;0,+COUNTIF(Nacsport!GI315:'Nacsport'!GQ315,"*"),""))</f>
        <v/>
      </c>
      <c r="AN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O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P314" t="str">
        <f>IF(K314="QUIEBRE",LOOKUP(2,1/($K$3:K314="ATAQUE"),$AK$3:AK314),IF(+COUNTIF(Nacsport!GI315:'Nacsport'!GQ315,"*")&gt;0,+COUNTIF(Nacsport!GI315:'Nacsport'!GQ315,"*"),""))</f>
        <v/>
      </c>
      <c r="AQ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R314" s="27"/>
    </row>
    <row r="315" spans="1:44" ht="15.75" hidden="1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21">
        <v>1</v>
      </c>
      <c r="E315" s="1" t="s">
        <v>1375</v>
      </c>
      <c r="F315" s="24">
        <f>CONVERT(LEFT(Nacsport!E316,2),"mn","hr")/24+CONVERT(MID(Nacsport!E316,4,2),"sec","hr")/24</f>
        <v>4.1793981481481481E-2</v>
      </c>
      <c r="G315" s="2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5">
        <f t="shared" si="17"/>
        <v>3606</v>
      </c>
      <c r="I315" s="25">
        <f t="shared" si="18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100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AVANTI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1" t="str">
        <f>+IF(OR(K315="ATTACCO",K315="DIFESA"),+CONCATENATE(Nacsport!FM316,Nacsport!FN315,Nacsport!FO316,Nacsport!FP316,Nacsport!FQ316,Nacsport!FR316,Nacsport!FS316,),"")</f>
        <v/>
      </c>
      <c r="AK315" s="1" t="str">
        <f>+IF(OR(K315="ATAQUE",K315="DEFENSA"),+CONCATENATE(Nacsport!FT316,Nacsport!FU316,Nacsport!FV316,Nacsport!FW316,Nacsport!FX316,Nacsport!FY316,Nacsport!FZ316,),"")</f>
        <v/>
      </c>
      <c r="AL315" s="1" t="str">
        <f>+CONCATENATE(Nacsport!GA316,Nacsport!GB316,Nacsport!GC316,Nacsport!GD316,Nacsport!GE316,Nacsport!GF316,Nacsport!GG316,Nacsport!GH316,)</f>
        <v/>
      </c>
      <c r="AM315" s="1" t="str">
        <f>IF(K315="PUNTOS",LOOKUP(2,1/($K$3:K315="ATAQUE"),$AM$3:AM315),IF(+COUNTIF(Nacsport!GI316:'Nacsport'!GQ316,"*")&gt;0,+COUNTIF(Nacsport!GI316:'Nacsport'!GQ316,"*"),""))</f>
        <v/>
      </c>
      <c r="AN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O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P315" t="str">
        <f>IF(K315="QUIEBRE",LOOKUP(2,1/($K$3:K315="ATAQUE"),$AK$3:AK315),IF(+COUNTIF(Nacsport!GI316:'Nacsport'!GQ316,"*")&gt;0,+COUNTIF(Nacsport!GI316:'Nacsport'!GQ316,"*"),""))</f>
        <v/>
      </c>
      <c r="AQ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R315" s="27"/>
    </row>
    <row r="316" spans="1:44" ht="15.75" hidden="1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21">
        <v>1</v>
      </c>
      <c r="E316" s="1" t="s">
        <v>1375</v>
      </c>
      <c r="F316" s="24">
        <f>CONVERT(LEFT(Nacsport!E317,2),"mn","hr")/24+CONVERT(MID(Nacsport!E317,4,2),"sec","hr")/24</f>
        <v>4.1817129629629628E-2</v>
      </c>
      <c r="G316" s="2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5">
        <f t="shared" si="17"/>
        <v>3608</v>
      </c>
      <c r="I316" s="25">
        <f t="shared" si="18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00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1" t="str">
        <f>+IF(OR(K316="ATTACCO",K316="DIFESA"),+CONCATENATE(Nacsport!FM317,Nacsport!FN316,Nacsport!FO317,Nacsport!FP317,Nacsport!FQ317,Nacsport!FR317,Nacsport!FS317,),"")</f>
        <v/>
      </c>
      <c r="AK316" s="1" t="str">
        <f>+IF(OR(K316="ATAQUE",K316="DEFENSA"),+CONCATENATE(Nacsport!FT317,Nacsport!FU317,Nacsport!FV317,Nacsport!FW317,Nacsport!FX317,Nacsport!FY317,Nacsport!FZ317,),"")</f>
        <v/>
      </c>
      <c r="AL316" s="1" t="str">
        <f>+CONCATENATE(Nacsport!GA317,Nacsport!GB317,Nacsport!GC317,Nacsport!GD317,Nacsport!GE317,Nacsport!GF317,Nacsport!GG317,Nacsport!GH317,)</f>
        <v/>
      </c>
      <c r="AM316" s="1" t="str">
        <f>IF(K316="PUNTOS",LOOKUP(2,1/($K$3:K316="ATAQUE"),$AM$3:AM316),IF(+COUNTIF(Nacsport!GI317:'Nacsport'!GQ317,"*")&gt;0,+COUNTIF(Nacsport!GI317:'Nacsport'!GQ317,"*"),""))</f>
        <v/>
      </c>
      <c r="AN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O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P316" t="str">
        <f>IF(K316="QUIEBRE",LOOKUP(2,1/($K$3:K316="ATAQUE"),$AK$3:AK316),IF(+COUNTIF(Nacsport!GI317:'Nacsport'!GQ317,"*")&gt;0,+COUNTIF(Nacsport!GI317:'Nacsport'!GQ317,"*"),""))</f>
        <v/>
      </c>
      <c r="AQ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R316" s="27"/>
    </row>
    <row r="317" spans="1:44" ht="15.75" hidden="1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21">
        <v>1</v>
      </c>
      <c r="E317" s="1" t="s">
        <v>1375</v>
      </c>
      <c r="F317" s="24">
        <f>CONVERT(LEFT(Nacsport!E318,2),"mn","hr")/24+CONVERT(MID(Nacsport!E318,4,2),"sec","hr")/24</f>
        <v>4.2326388888888886E-2</v>
      </c>
      <c r="G317" s="2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5">
        <f t="shared" si="17"/>
        <v>3652</v>
      </c>
      <c r="I317" s="25">
        <f t="shared" si="18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00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1" t="str">
        <f>+IF(OR(K317="ATTACCO",K317="DIFESA"),+CONCATENATE(Nacsport!FM318,Nacsport!FN317,Nacsport!FO318,Nacsport!FP318,Nacsport!FQ318,Nacsport!FR318,Nacsport!FS318,),"")</f>
        <v/>
      </c>
      <c r="AK317" s="1" t="str">
        <f>+IF(OR(K317="ATAQUE",K317="DEFENSA"),+CONCATENATE(Nacsport!FT318,Nacsport!FU318,Nacsport!FV318,Nacsport!FW318,Nacsport!FX318,Nacsport!FY318,Nacsport!FZ318,),"")</f>
        <v/>
      </c>
      <c r="AL317" s="1" t="str">
        <f>+CONCATENATE(Nacsport!GA318,Nacsport!GB318,Nacsport!GC318,Nacsport!GD318,Nacsport!GE318,Nacsport!GF318,Nacsport!GG318,Nacsport!GH318,)</f>
        <v/>
      </c>
      <c r="AM317" s="1" t="str">
        <f>IF(K317="PUNTOS",LOOKUP(2,1/($K$3:K317="ATAQUE"),$AM$3:AM317),IF(+COUNTIF(Nacsport!GI318:'Nacsport'!GQ318,"*")&gt;0,+COUNTIF(Nacsport!GI318:'Nacsport'!GQ318,"*"),""))</f>
        <v/>
      </c>
      <c r="AN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O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P317" t="str">
        <f>IF(K317="QUIEBRE",LOOKUP(2,1/($K$3:K317="ATAQUE"),$AK$3:AK317),IF(+COUNTIF(Nacsport!GI318:'Nacsport'!GQ318,"*")&gt;0,+COUNTIF(Nacsport!GI318:'Nacsport'!GQ318,"*"),""))</f>
        <v/>
      </c>
      <c r="AQ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R317" s="27"/>
    </row>
    <row r="318" spans="1:44" ht="15.75" hidden="1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21">
        <v>1</v>
      </c>
      <c r="E318" s="1" t="s">
        <v>1375</v>
      </c>
      <c r="F318" s="24">
        <f>CONVERT(LEFT(Nacsport!E319,2),"mn","hr")/24+CONVERT(MID(Nacsport!E319,4,2),"sec","hr")/24</f>
        <v>4.2326388888888886E-2</v>
      </c>
      <c r="G318" s="2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5">
        <f t="shared" si="17"/>
        <v>3652</v>
      </c>
      <c r="I318" s="25">
        <f t="shared" si="18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100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1" t="str">
        <f>+IF(OR(K318="ATTACCO",K318="DIFESA"),+CONCATENATE(Nacsport!FM319,Nacsport!FN318,Nacsport!FO319,Nacsport!FP319,Nacsport!FQ319,Nacsport!FR319,Nacsport!FS319,),"")</f>
        <v/>
      </c>
      <c r="AK318" s="1" t="str">
        <f>+IF(OR(K318="ATAQUE",K318="DEFENSA"),+CONCATENATE(Nacsport!FT319,Nacsport!FU319,Nacsport!FV319,Nacsport!FW319,Nacsport!FX319,Nacsport!FY319,Nacsport!FZ319,),"")</f>
        <v/>
      </c>
      <c r="AL318" s="1" t="str">
        <f>+CONCATENATE(Nacsport!GA319,Nacsport!GB319,Nacsport!GC319,Nacsport!GD319,Nacsport!GE319,Nacsport!GF319,Nacsport!GG319,Nacsport!GH319,)</f>
        <v/>
      </c>
      <c r="AM318" s="1" t="str">
        <f>IF(K318="PUNTOS",LOOKUP(2,1/($K$3:K318="ATAQUE"),$AM$3:AM318),IF(+COUNTIF(Nacsport!GI319:'Nacsport'!GQ319,"*")&gt;0,+COUNTIF(Nacsport!GI319:'Nacsport'!GQ319,"*"),""))</f>
        <v/>
      </c>
      <c r="AN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O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P318" t="str">
        <f>IF(K318="QUIEBRE",LOOKUP(2,1/($K$3:K318="ATAQUE"),$AK$3:AK318),IF(+COUNTIF(Nacsport!GI319:'Nacsport'!GQ319,"*")&gt;0,+COUNTIF(Nacsport!GI319:'Nacsport'!GQ319,"*"),""))</f>
        <v/>
      </c>
      <c r="AQ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R318" s="27"/>
    </row>
    <row r="319" spans="1:44" ht="15.75" hidden="1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21">
        <v>1</v>
      </c>
      <c r="E319" s="1" t="s">
        <v>1375</v>
      </c>
      <c r="F319" s="24">
        <f>CONVERT(LEFT(Nacsport!E320,2),"mn","hr")/24+CONVERT(MID(Nacsport!E320,4,2),"sec","hr")/24</f>
        <v>4.237268518518518E-2</v>
      </c>
      <c r="G319" s="2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5">
        <f t="shared" si="17"/>
        <v>3656</v>
      </c>
      <c r="I319" s="25">
        <f t="shared" si="18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00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VINTA</v>
      </c>
      <c r="S319" s="1" t="str">
        <f>+CONCATENATE(Nacsport!CB320,Nacsport!CC320,Nacsport!CD320)</f>
        <v>NEGATIVO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1" t="str">
        <f>+IF(OR(K319="ATTACCO",K319="DIFESA"),+CONCATENATE(Nacsport!FM320,Nacsport!FN319,Nacsport!FO320,Nacsport!FP320,Nacsport!FQ320,Nacsport!FR320,Nacsport!FS320,),"")</f>
        <v/>
      </c>
      <c r="AK319" s="1" t="str">
        <f>+IF(OR(K319="ATAQUE",K319="DEFENSA"),+CONCATENATE(Nacsport!FT320,Nacsport!FU320,Nacsport!FV320,Nacsport!FW320,Nacsport!FX320,Nacsport!FY320,Nacsport!FZ320,),"")</f>
        <v/>
      </c>
      <c r="AL319" s="1" t="str">
        <f>+CONCATENATE(Nacsport!GA320,Nacsport!GB320,Nacsport!GC320,Nacsport!GD320,Nacsport!GE320,Nacsport!GF320,Nacsport!GG320,Nacsport!GH320,)</f>
        <v/>
      </c>
      <c r="AM319" s="1" t="str">
        <f>IF(K319="PUNTOS",LOOKUP(2,1/($K$3:K319="ATAQUE"),$AM$3:AM319),IF(+COUNTIF(Nacsport!GI320:'Nacsport'!GQ320,"*")&gt;0,+COUNTIF(Nacsport!GI320:'Nacsport'!GQ320,"*"),""))</f>
        <v/>
      </c>
      <c r="AN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O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P319" t="str">
        <f>IF(K319="QUIEBRE",LOOKUP(2,1/($K$3:K319="ATAQUE"),$AK$3:AK319),IF(+COUNTIF(Nacsport!GI320:'Nacsport'!GQ320,"*")&gt;0,+COUNTIF(Nacsport!GI320:'Nacsport'!GQ320,"*"),""))</f>
        <v/>
      </c>
      <c r="AQ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R319" s="27"/>
    </row>
    <row r="320" spans="1:44" ht="15.75" hidden="1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21">
        <v>1</v>
      </c>
      <c r="E320" s="1" t="s">
        <v>1375</v>
      </c>
      <c r="F320" s="24">
        <f>CONVERT(LEFT(Nacsport!E321,2),"mn","hr")/24+CONVERT(MID(Nacsport!E321,4,2),"sec","hr")/24</f>
        <v>4.2442129629629628E-2</v>
      </c>
      <c r="G320" s="2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5">
        <f t="shared" si="17"/>
        <v>3662</v>
      </c>
      <c r="I320" s="25">
        <f t="shared" si="18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100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CALCIO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1" t="str">
        <f>+IF(OR(K320="ATTACCO",K320="DIFESA"),+CONCATENATE(Nacsport!FM321,Nacsport!FN320,Nacsport!FO321,Nacsport!FP321,Nacsport!FQ321,Nacsport!FR321,Nacsport!FS321,),"")</f>
        <v/>
      </c>
      <c r="AK320" s="1" t="str">
        <f>+IF(OR(K320="ATAQUE",K320="DEFENSA"),+CONCATENATE(Nacsport!FT321,Nacsport!FU321,Nacsport!FV321,Nacsport!FW321,Nacsport!FX321,Nacsport!FY321,Nacsport!FZ321,),"")</f>
        <v/>
      </c>
      <c r="AL320" s="1" t="str">
        <f>+CONCATENATE(Nacsport!GA321,Nacsport!GB321,Nacsport!GC321,Nacsport!GD321,Nacsport!GE321,Nacsport!GF321,Nacsport!GG321,Nacsport!GH321,)</f>
        <v/>
      </c>
      <c r="AM320" s="1" t="str">
        <f>IF(K320="PUNTOS",LOOKUP(2,1/($K$3:K320="ATAQUE"),$AM$3:AM320),IF(+COUNTIF(Nacsport!GI321:'Nacsport'!GQ321,"*")&gt;0,+COUNTIF(Nacsport!GI321:'Nacsport'!GQ321,"*"),""))</f>
        <v/>
      </c>
      <c r="AN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O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P320" t="str">
        <f>IF(K320="QUIEBRE",LOOKUP(2,1/($K$3:K320="ATAQUE"),$AK$3:AK320),IF(+COUNTIF(Nacsport!GI321:'Nacsport'!GQ321,"*")&gt;0,+COUNTIF(Nacsport!GI321:'Nacsport'!GQ321,"*"),""))</f>
        <v/>
      </c>
      <c r="AQ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R320" s="27"/>
    </row>
    <row r="321" spans="1:44" ht="15.75" hidden="1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21">
        <v>1</v>
      </c>
      <c r="E321" s="1" t="s">
        <v>1375</v>
      </c>
      <c r="F321" s="24">
        <f>CONVERT(LEFT(Nacsport!E322,2),"mn","hr")/24+CONVERT(MID(Nacsport!E322,4,2),"sec","hr")/24</f>
        <v>4.2442129629629628E-2</v>
      </c>
      <c r="G321" s="2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5">
        <f t="shared" si="17"/>
        <v>3662</v>
      </c>
      <c r="I321" s="25">
        <f t="shared" si="18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00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1" t="str">
        <f>+IF(OR(K321="ATTACCO",K321="DIFESA"),+CONCATENATE(Nacsport!FM322,Nacsport!FN321,Nacsport!FO322,Nacsport!FP322,Nacsport!FQ322,Nacsport!FR322,Nacsport!FS322,),"")</f>
        <v/>
      </c>
      <c r="AK321" s="1" t="str">
        <f>+IF(OR(K321="ATAQUE",K321="DEFENSA"),+CONCATENATE(Nacsport!FT322,Nacsport!FU322,Nacsport!FV322,Nacsport!FW322,Nacsport!FX322,Nacsport!FY322,Nacsport!FZ322,),"")</f>
        <v/>
      </c>
      <c r="AL321" s="1" t="str">
        <f>+CONCATENATE(Nacsport!GA322,Nacsport!GB322,Nacsport!GC322,Nacsport!GD322,Nacsport!GE322,Nacsport!GF322,Nacsport!GG322,Nacsport!GH322,)</f>
        <v/>
      </c>
      <c r="AM321" s="1" t="str">
        <f>IF(K321="PUNTOS",LOOKUP(2,1/($K$3:K321="ATAQUE"),$AM$3:AM321),IF(+COUNTIF(Nacsport!GI322:'Nacsport'!GQ322,"*")&gt;0,+COUNTIF(Nacsport!GI322:'Nacsport'!GQ322,"*"),""))</f>
        <v/>
      </c>
      <c r="AN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O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P321" t="str">
        <f>IF(K321="QUIEBRE",LOOKUP(2,1/($K$3:K321="ATAQUE"),$AK$3:AK321),IF(+COUNTIF(Nacsport!GI322:'Nacsport'!GQ322,"*")&gt;0,+COUNTIF(Nacsport!GI322:'Nacsport'!GQ322,"*"),""))</f>
        <v/>
      </c>
      <c r="AQ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R321" s="27"/>
    </row>
    <row r="322" spans="1:44" ht="15.75" hidden="1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21">
        <v>1</v>
      </c>
      <c r="E322" s="1" t="s">
        <v>1375</v>
      </c>
      <c r="F322" s="24">
        <f>CONVERT(LEFT(Nacsport!E323,2),"mn","hr")/24+CONVERT(MID(Nacsport!E323,4,2),"sec","hr")/24</f>
        <v>4.2893518518518511E-2</v>
      </c>
      <c r="G322" s="2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5">
        <f t="shared" si="17"/>
        <v>3700.9999999999991</v>
      </c>
      <c r="I322" s="25">
        <f t="shared" si="18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00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1" t="str">
        <f>+IF(OR(K322="ATTACCO",K322="DIFESA"),+CONCATENATE(Nacsport!FM323,Nacsport!FN322,Nacsport!FO323,Nacsport!FP323,Nacsport!FQ323,Nacsport!FR323,Nacsport!FS323,),"")</f>
        <v/>
      </c>
      <c r="AK322" s="1" t="str">
        <f>+IF(OR(K322="ATAQUE",K322="DEFENSA"),+CONCATENATE(Nacsport!FT323,Nacsport!FU323,Nacsport!FV323,Nacsport!FW323,Nacsport!FX323,Nacsport!FY323,Nacsport!FZ323,),"")</f>
        <v/>
      </c>
      <c r="AL322" s="1" t="str">
        <f>+CONCATENATE(Nacsport!GA323,Nacsport!GB323,Nacsport!GC323,Nacsport!GD323,Nacsport!GE323,Nacsport!GF323,Nacsport!GG323,Nacsport!GH323,)</f>
        <v/>
      </c>
      <c r="AM322" s="1" t="str">
        <f>IF(K322="PUNTOS",LOOKUP(2,1/($K$3:K322="ATAQUE"),$AM$3:AM322),IF(+COUNTIF(Nacsport!GI323:'Nacsport'!GQ323,"*")&gt;0,+COUNTIF(Nacsport!GI323:'Nacsport'!GQ323,"*"),""))</f>
        <v/>
      </c>
      <c r="AN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O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P322" t="str">
        <f>IF(K322="QUIEBRE",LOOKUP(2,1/($K$3:K322="ATAQUE"),$AK$3:AK322),IF(+COUNTIF(Nacsport!GI323:'Nacsport'!GQ323,"*")&gt;0,+COUNTIF(Nacsport!GI323:'Nacsport'!GQ323,"*"),""))</f>
        <v/>
      </c>
      <c r="AQ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R322" s="27"/>
    </row>
    <row r="323" spans="1:44" ht="15.75" hidden="1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21">
        <v>1</v>
      </c>
      <c r="E323" s="1" t="s">
        <v>1375</v>
      </c>
      <c r="F323" s="24">
        <f>CONVERT(LEFT(Nacsport!E324,2),"mn","hr")/24+CONVERT(MID(Nacsport!E324,4,2),"sec","hr")/24</f>
        <v>4.2893518518518511E-2</v>
      </c>
      <c r="G323" s="2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5">
        <f t="shared" ref="H323:H386" si="22">(+CONVERT(F323,"hr","sec")*24)-5</f>
        <v>3700.9999999999991</v>
      </c>
      <c r="I323" s="25">
        <f t="shared" si="18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100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1" t="str">
        <f>+IF(OR(K323="ATTACCO",K323="DIFESA"),+CONCATENATE(Nacsport!FM324,Nacsport!FN323,Nacsport!FO324,Nacsport!FP324,Nacsport!FQ324,Nacsport!FR324,Nacsport!FS324,),"")</f>
        <v/>
      </c>
      <c r="AK323" s="1" t="str">
        <f>+IF(OR(K323="ATAQUE",K323="DEFENSA"),+CONCATENATE(Nacsport!FT324,Nacsport!FU324,Nacsport!FV324,Nacsport!FW324,Nacsport!FX324,Nacsport!FY324,Nacsport!FZ324,),"")</f>
        <v/>
      </c>
      <c r="AL323" s="1" t="str">
        <f>+CONCATENATE(Nacsport!GA324,Nacsport!GB324,Nacsport!GC324,Nacsport!GD324,Nacsport!GE324,Nacsport!GF324,Nacsport!GG324,Nacsport!GH324,)</f>
        <v/>
      </c>
      <c r="AM323" s="1" t="str">
        <f>IF(K323="PUNTOS",LOOKUP(2,1/($K$3:K323="ATAQUE"),$AM$3:AM323),IF(+COUNTIF(Nacsport!GI324:'Nacsport'!GQ324,"*")&gt;0,+COUNTIF(Nacsport!GI324:'Nacsport'!GQ324,"*"),""))</f>
        <v/>
      </c>
      <c r="AN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O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P323" t="str">
        <f>IF(K323="QUIEBRE",LOOKUP(2,1/($K$3:K323="ATAQUE"),$AK$3:AK323),IF(+COUNTIF(Nacsport!GI324:'Nacsport'!GQ324,"*")&gt;0,+COUNTIF(Nacsport!GI324:'Nacsport'!GQ324,"*"),""))</f>
        <v/>
      </c>
      <c r="AQ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R323" s="27"/>
    </row>
    <row r="324" spans="1:44" ht="15.75" hidden="1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21">
        <v>1</v>
      </c>
      <c r="E324" s="1" t="s">
        <v>1375</v>
      </c>
      <c r="F324" s="24">
        <f>CONVERT(LEFT(Nacsport!E325,2),"mn","hr")/24+CONVERT(MID(Nacsport!E325,4,2),"sec","hr")/24</f>
        <v>4.296296296296296E-2</v>
      </c>
      <c r="G324" s="2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5">
        <f t="shared" si="22"/>
        <v>3707</v>
      </c>
      <c r="I324" s="25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100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PULITA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1" t="str">
        <f>+IF(OR(K324="ATTACCO",K324="DIFESA"),+CONCATENATE(Nacsport!FM325,Nacsport!FN324,Nacsport!FO325,Nacsport!FP325,Nacsport!FQ325,Nacsport!FR325,Nacsport!FS325,),"")</f>
        <v/>
      </c>
      <c r="AK324" s="1" t="str">
        <f>+IF(OR(K324="ATAQUE",K324="DEFENSA"),+CONCATENATE(Nacsport!FT325,Nacsport!FU325,Nacsport!FV325,Nacsport!FW325,Nacsport!FX325,Nacsport!FY325,Nacsport!FZ325,),"")</f>
        <v/>
      </c>
      <c r="AL324" s="1" t="str">
        <f>+CONCATENATE(Nacsport!GA325,Nacsport!GB325,Nacsport!GC325,Nacsport!GD325,Nacsport!GE325,Nacsport!GF325,Nacsport!GG325,Nacsport!GH325,)</f>
        <v/>
      </c>
      <c r="AM324" s="1" t="str">
        <f>IF(K324="PUNTOS",LOOKUP(2,1/($K$3:K324="ATAQUE"),$AM$3:AM324),IF(+COUNTIF(Nacsport!GI325:'Nacsport'!GQ325,"*")&gt;0,+COUNTIF(Nacsport!GI325:'Nacsport'!GQ325,"*"),""))</f>
        <v/>
      </c>
      <c r="AN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O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P324" t="str">
        <f>IF(K324="QUIEBRE",LOOKUP(2,1/($K$3:K324="ATAQUE"),$AK$3:AK324),IF(+COUNTIF(Nacsport!GI325:'Nacsport'!GQ325,"*")&gt;0,+COUNTIF(Nacsport!GI325:'Nacsport'!GQ325,"*"),""))</f>
        <v/>
      </c>
      <c r="AQ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R324" s="27"/>
    </row>
    <row r="325" spans="1:44" ht="15.75" hidden="1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21">
        <v>1</v>
      </c>
      <c r="E325" s="1" t="s">
        <v>1375</v>
      </c>
      <c r="F325" s="24">
        <f>CONVERT(LEFT(Nacsport!E326,2),"mn","hr")/24+CONVERT(MID(Nacsport!E326,4,2),"sec","hr")/24</f>
        <v>4.3148148148148158E-2</v>
      </c>
      <c r="G325" s="2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5">
        <f t="shared" si="22"/>
        <v>3723.0000000000009</v>
      </c>
      <c r="I325" s="25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100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POSITIVO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1" t="str">
        <f>+IF(OR(K325="ATTACCO",K325="DIFESA"),+CONCATENATE(Nacsport!FM326,Nacsport!FN325,Nacsport!FO326,Nacsport!FP326,Nacsport!FQ326,Nacsport!FR326,Nacsport!FS326,),"")</f>
        <v/>
      </c>
      <c r="AK325" s="1" t="str">
        <f>+IF(OR(K325="ATAQUE",K325="DEFENSA"),+CONCATENATE(Nacsport!FT326,Nacsport!FU326,Nacsport!FV326,Nacsport!FW326,Nacsport!FX326,Nacsport!FY326,Nacsport!FZ326,),"")</f>
        <v/>
      </c>
      <c r="AL325" s="1" t="str">
        <f>+CONCATENATE(Nacsport!GA326,Nacsport!GB326,Nacsport!GC326,Nacsport!GD326,Nacsport!GE326,Nacsport!GF326,Nacsport!GG326,Nacsport!GH326,)</f>
        <v/>
      </c>
      <c r="AM325" s="1" t="str">
        <f>IF(K325="PUNTOS",LOOKUP(2,1/($K$3:K325="ATAQUE"),$AM$3:AM325),IF(+COUNTIF(Nacsport!GI326:'Nacsport'!GQ326,"*")&gt;0,+COUNTIF(Nacsport!GI326:'Nacsport'!GQ326,"*"),""))</f>
        <v/>
      </c>
      <c r="AN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O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P325" t="str">
        <f>IF(K325="QUIEBRE",LOOKUP(2,1/($K$3:K325="ATAQUE"),$AK$3:AK325),IF(+COUNTIF(Nacsport!GI326:'Nacsport'!GQ326,"*")&gt;0,+COUNTIF(Nacsport!GI326:'Nacsport'!GQ326,"*"),""))</f>
        <v/>
      </c>
      <c r="AQ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R325" s="27"/>
    </row>
    <row r="326" spans="1:44" ht="15.75" hidden="1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21">
        <v>1</v>
      </c>
      <c r="E326" s="1" t="s">
        <v>1375</v>
      </c>
      <c r="F326" s="24">
        <f>CONVERT(LEFT(Nacsport!E327,2),"mn","hr")/24+CONVERT(MID(Nacsport!E327,4,2),"sec","hr")/24</f>
        <v>4.3206018518518526E-2</v>
      </c>
      <c r="G326" s="2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5">
        <f t="shared" si="22"/>
        <v>3728.0000000000005</v>
      </c>
      <c r="I326" s="25">
        <f t="shared" si="23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100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DESPEJE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1" t="str">
        <f>+IF(OR(K326="ATTACCO",K326="DIFESA"),+CONCATENATE(Nacsport!FM327,Nacsport!FN326,Nacsport!FO327,Nacsport!FP327,Nacsport!FQ327,Nacsport!FR327,Nacsport!FS327,),"")</f>
        <v/>
      </c>
      <c r="AK326" s="1" t="str">
        <f>+IF(OR(K326="ATAQUE",K326="DEFENSA"),+CONCATENATE(Nacsport!FT327,Nacsport!FU327,Nacsport!FV327,Nacsport!FW327,Nacsport!FX327,Nacsport!FY327,Nacsport!FZ327,),"")</f>
        <v/>
      </c>
      <c r="AL326" s="1" t="str">
        <f>+CONCATENATE(Nacsport!GA327,Nacsport!GB327,Nacsport!GC327,Nacsport!GD327,Nacsport!GE327,Nacsport!GF327,Nacsport!GG327,Nacsport!GH327,)</f>
        <v/>
      </c>
      <c r="AM326" s="1" t="str">
        <f>IF(K326="PUNTOS",LOOKUP(2,1/($K$3:K326="ATAQUE"),$AM$3:AM326),IF(+COUNTIF(Nacsport!GI327:'Nacsport'!GQ327,"*")&gt;0,+COUNTIF(Nacsport!GI327:'Nacsport'!GQ327,"*"),""))</f>
        <v/>
      </c>
      <c r="AN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O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P326" t="str">
        <f>IF(K326="QUIEBRE",LOOKUP(2,1/($K$3:K326="ATAQUE"),$AK$3:AK326),IF(+COUNTIF(Nacsport!GI327:'Nacsport'!GQ327,"*")&gt;0,+COUNTIF(Nacsport!GI327:'Nacsport'!GQ327,"*"),""))</f>
        <v/>
      </c>
      <c r="AQ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R326" s="27"/>
    </row>
    <row r="327" spans="1:44" ht="15.75" hidden="1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21">
        <v>1</v>
      </c>
      <c r="E327" s="1" t="s">
        <v>1375</v>
      </c>
      <c r="F327" s="24">
        <f>CONVERT(LEFT(Nacsport!E328,2),"mn","hr")/24+CONVERT(MID(Nacsport!E328,4,2),"sec","hr")/24</f>
        <v>4.3206018518518526E-2</v>
      </c>
      <c r="G327" s="2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5">
        <f t="shared" si="22"/>
        <v>3728.0000000000005</v>
      </c>
      <c r="I327" s="25">
        <f t="shared" si="23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100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DESPEJE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1" t="str">
        <f>+IF(OR(K327="ATTACCO",K327="DIFESA"),+CONCATENATE(Nacsport!FM328,Nacsport!FN327,Nacsport!FO328,Nacsport!FP328,Nacsport!FQ328,Nacsport!FR328,Nacsport!FS328,),"")</f>
        <v/>
      </c>
      <c r="AK327" s="1" t="str">
        <f>+IF(OR(K327="ATAQUE",K327="DEFENSA"),+CONCATENATE(Nacsport!FT328,Nacsport!FU328,Nacsport!FV328,Nacsport!FW328,Nacsport!FX328,Nacsport!FY328,Nacsport!FZ328,),"")</f>
        <v/>
      </c>
      <c r="AL327" s="1" t="str">
        <f>+CONCATENATE(Nacsport!GA328,Nacsport!GB328,Nacsport!GC328,Nacsport!GD328,Nacsport!GE328,Nacsport!GF328,Nacsport!GG328,Nacsport!GH328,)</f>
        <v/>
      </c>
      <c r="AM327" s="1" t="str">
        <f>IF(K327="PUNTOS",LOOKUP(2,1/($K$3:K327="ATAQUE"),$AM$3:AM327),IF(+COUNTIF(Nacsport!GI328:'Nacsport'!GQ328,"*")&gt;0,+COUNTIF(Nacsport!GI328:'Nacsport'!GQ328,"*"),""))</f>
        <v/>
      </c>
      <c r="AN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O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P327" t="str">
        <f>IF(K327="QUIEBRE",LOOKUP(2,1/($K$3:K327="ATAQUE"),$AK$3:AK327),IF(+COUNTIF(Nacsport!GI328:'Nacsport'!GQ328,"*")&gt;0,+COUNTIF(Nacsport!GI328:'Nacsport'!GQ328,"*"),""))</f>
        <v/>
      </c>
      <c r="AQ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R327" s="27"/>
    </row>
    <row r="328" spans="1:44" ht="15.75" hidden="1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21">
        <v>1</v>
      </c>
      <c r="E328" s="1" t="s">
        <v>1375</v>
      </c>
      <c r="F328" s="24">
        <f>CONVERT(LEFT(Nacsport!E329,2),"mn","hr")/24+CONVERT(MID(Nacsport!E329,4,2),"sec","hr")/24</f>
        <v>4.3240740740740746E-2</v>
      </c>
      <c r="G328" s="2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5">
        <f t="shared" si="22"/>
        <v>3731.0000000000005</v>
      </c>
      <c r="I328" s="25">
        <f t="shared" si="23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100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CALCIO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1" t="str">
        <f>+IF(OR(K328="ATTACCO",K328="DIFESA"),+CONCATENATE(Nacsport!FM329,Nacsport!FN328,Nacsport!FO329,Nacsport!FP329,Nacsport!FQ329,Nacsport!FR329,Nacsport!FS329,),"")</f>
        <v/>
      </c>
      <c r="AK328" s="1" t="str">
        <f>+IF(OR(K328="ATAQUE",K328="DEFENSA"),+CONCATENATE(Nacsport!FT329,Nacsport!FU329,Nacsport!FV329,Nacsport!FW329,Nacsport!FX329,Nacsport!FY329,Nacsport!FZ329,),"")</f>
        <v/>
      </c>
      <c r="AL328" s="1" t="str">
        <f>+CONCATENATE(Nacsport!GA329,Nacsport!GB329,Nacsport!GC329,Nacsport!GD329,Nacsport!GE329,Nacsport!GF329,Nacsport!GG329,Nacsport!GH329,)</f>
        <v/>
      </c>
      <c r="AM328" s="1" t="str">
        <f>IF(K328="PUNTOS",LOOKUP(2,1/($K$3:K328="ATAQUE"),$AM$3:AM328),IF(+COUNTIF(Nacsport!GI329:'Nacsport'!GQ329,"*")&gt;0,+COUNTIF(Nacsport!GI329:'Nacsport'!GQ329,"*"),""))</f>
        <v/>
      </c>
      <c r="AN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O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P328" t="str">
        <f>IF(K328="QUIEBRE",LOOKUP(2,1/($K$3:K328="ATAQUE"),$AK$3:AK328),IF(+COUNTIF(Nacsport!GI329:'Nacsport'!GQ329,"*")&gt;0,+COUNTIF(Nacsport!GI329:'Nacsport'!GQ329,"*"),""))</f>
        <v/>
      </c>
      <c r="AQ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R328" s="27"/>
    </row>
    <row r="329" spans="1:44" ht="15.75" hidden="1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21">
        <v>1</v>
      </c>
      <c r="E329" s="1" t="s">
        <v>1375</v>
      </c>
      <c r="F329" s="24">
        <f>CONVERT(LEFT(Nacsport!E330,2),"mn","hr")/24+CONVERT(MID(Nacsport!E330,4,2),"sec","hr")/24</f>
        <v>4.3240740740740746E-2</v>
      </c>
      <c r="G329" s="2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5">
        <f t="shared" si="22"/>
        <v>3731.0000000000005</v>
      </c>
      <c r="I329" s="25">
        <f t="shared" si="23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00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1" t="str">
        <f>+IF(OR(K329="ATTACCO",K329="DIFESA"),+CONCATENATE(Nacsport!FM330,Nacsport!FN329,Nacsport!FO330,Nacsport!FP330,Nacsport!FQ330,Nacsport!FR330,Nacsport!FS330,),"")</f>
        <v/>
      </c>
      <c r="AK329" s="1" t="str">
        <f>+IF(OR(K329="ATAQUE",K329="DEFENSA"),+CONCATENATE(Nacsport!FT330,Nacsport!FU330,Nacsport!FV330,Nacsport!FW330,Nacsport!FX330,Nacsport!FY330,Nacsport!FZ330,),"")</f>
        <v/>
      </c>
      <c r="AL329" s="1" t="str">
        <f>+CONCATENATE(Nacsport!GA330,Nacsport!GB330,Nacsport!GC330,Nacsport!GD330,Nacsport!GE330,Nacsport!GF330,Nacsport!GG330,Nacsport!GH330,)</f>
        <v/>
      </c>
      <c r="AM329" s="1" t="str">
        <f>IF(K329="PUNTOS",LOOKUP(2,1/($K$3:K329="ATAQUE"),$AM$3:AM329),IF(+COUNTIF(Nacsport!GI330:'Nacsport'!GQ330,"*")&gt;0,+COUNTIF(Nacsport!GI330:'Nacsport'!GQ330,"*"),""))</f>
        <v/>
      </c>
      <c r="AN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O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P329" t="str">
        <f>IF(K329="QUIEBRE",LOOKUP(2,1/($K$3:K329="ATAQUE"),$AK$3:AK329),IF(+COUNTIF(Nacsport!GI330:'Nacsport'!GQ330,"*")&gt;0,+COUNTIF(Nacsport!GI330:'Nacsport'!GQ330,"*"),""))</f>
        <v/>
      </c>
      <c r="AQ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R329" s="27"/>
    </row>
    <row r="330" spans="1:44" ht="15.75" hidden="1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21">
        <v>1</v>
      </c>
      <c r="E330" s="1" t="s">
        <v>1375</v>
      </c>
      <c r="F330" s="24">
        <f>CONVERT(LEFT(Nacsport!E331,2),"mn","hr")/24+CONVERT(MID(Nacsport!E331,4,2),"sec","hr")/24</f>
        <v>4.3321759259259268E-2</v>
      </c>
      <c r="G330" s="2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5">
        <f t="shared" si="22"/>
        <v>3738.0000000000009</v>
      </c>
      <c r="I330" s="25">
        <f t="shared" si="23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100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CALCIO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1" t="str">
        <f>+IF(OR(K330="ATTACCO",K330="DIFESA"),+CONCATENATE(Nacsport!FM331,Nacsport!FN330,Nacsport!FO331,Nacsport!FP331,Nacsport!FQ331,Nacsport!FR331,Nacsport!FS331,),"")</f>
        <v/>
      </c>
      <c r="AK330" s="1" t="str">
        <f>+IF(OR(K330="ATAQUE",K330="DEFENSA"),+CONCATENATE(Nacsport!FT331,Nacsport!FU331,Nacsport!FV331,Nacsport!FW331,Nacsport!FX331,Nacsport!FY331,Nacsport!FZ331,),"")</f>
        <v/>
      </c>
      <c r="AL330" s="1" t="str">
        <f>+CONCATENATE(Nacsport!GA331,Nacsport!GB331,Nacsport!GC331,Nacsport!GD331,Nacsport!GE331,Nacsport!GF331,Nacsport!GG331,Nacsport!GH331,)</f>
        <v/>
      </c>
      <c r="AM330" s="1" t="str">
        <f>IF(K330="PUNTOS",LOOKUP(2,1/($K$3:K330="ATAQUE"),$AM$3:AM330),IF(+COUNTIF(Nacsport!GI331:'Nacsport'!GQ331,"*")&gt;0,+COUNTIF(Nacsport!GI331:'Nacsport'!GQ331,"*"),""))</f>
        <v/>
      </c>
      <c r="AN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O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P330" t="str">
        <f>IF(K330="QUIEBRE",LOOKUP(2,1/($K$3:K330="ATAQUE"),$AK$3:AK330),IF(+COUNTIF(Nacsport!GI331:'Nacsport'!GQ331,"*")&gt;0,+COUNTIF(Nacsport!GI331:'Nacsport'!GQ331,"*"),""))</f>
        <v/>
      </c>
      <c r="AQ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R330" s="27"/>
    </row>
    <row r="331" spans="1:44" ht="15.75" hidden="1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21">
        <v>1</v>
      </c>
      <c r="E331" s="1" t="s">
        <v>1375</v>
      </c>
      <c r="F331" s="24">
        <f>CONVERT(LEFT(Nacsport!E332,2),"mn","hr")/24+CONVERT(MID(Nacsport!E332,4,2),"sec","hr")/24</f>
        <v>4.3321759259259268E-2</v>
      </c>
      <c r="G331" s="2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5">
        <f t="shared" si="22"/>
        <v>3738.0000000000009</v>
      </c>
      <c r="I331" s="25">
        <f t="shared" si="23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00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1" t="str">
        <f>+IF(OR(K331="ATTACCO",K331="DIFESA"),+CONCATENATE(Nacsport!FM332,Nacsport!FN331,Nacsport!FO332,Nacsport!FP332,Nacsport!FQ332,Nacsport!FR332,Nacsport!FS332,),"")</f>
        <v/>
      </c>
      <c r="AK331" s="1" t="str">
        <f>+IF(OR(K331="ATAQUE",K331="DEFENSA"),+CONCATENATE(Nacsport!FT332,Nacsport!FU332,Nacsport!FV332,Nacsport!FW332,Nacsport!FX332,Nacsport!FY332,Nacsport!FZ332,),"")</f>
        <v/>
      </c>
      <c r="AL331" s="1" t="str">
        <f>+CONCATENATE(Nacsport!GA332,Nacsport!GB332,Nacsport!GC332,Nacsport!GD332,Nacsport!GE332,Nacsport!GF332,Nacsport!GG332,Nacsport!GH332,)</f>
        <v/>
      </c>
      <c r="AM331" s="1" t="str">
        <f>IF(K331="PUNTOS",LOOKUP(2,1/($K$3:K331="ATAQUE"),$AM$3:AM331),IF(+COUNTIF(Nacsport!GI332:'Nacsport'!GQ332,"*")&gt;0,+COUNTIF(Nacsport!GI332:'Nacsport'!GQ332,"*"),""))</f>
        <v/>
      </c>
      <c r="AN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O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P331" t="str">
        <f>IF(K331="QUIEBRE",LOOKUP(2,1/($K$3:K331="ATAQUE"),$AK$3:AK331),IF(+COUNTIF(Nacsport!GI332:'Nacsport'!GQ332,"*")&gt;0,+COUNTIF(Nacsport!GI332:'Nacsport'!GQ332,"*"),""))</f>
        <v/>
      </c>
      <c r="AQ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R331" s="27"/>
    </row>
    <row r="332" spans="1:44" ht="15.75" hidden="1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21">
        <v>1</v>
      </c>
      <c r="E332" s="1" t="s">
        <v>1375</v>
      </c>
      <c r="F332" s="24">
        <f>CONVERT(LEFT(Nacsport!E333,2),"mn","hr")/24+CONVERT(MID(Nacsport!E333,4,2),"sec","hr")/24</f>
        <v>4.3923611111111115E-2</v>
      </c>
      <c r="G332" s="2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5">
        <f t="shared" si="22"/>
        <v>3790</v>
      </c>
      <c r="I332" s="25">
        <f t="shared" si="23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00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1" t="str">
        <f>+IF(OR(K332="ATTACCO",K332="DIFESA"),+CONCATENATE(Nacsport!FM333,Nacsport!FN332,Nacsport!FO333,Nacsport!FP333,Nacsport!FQ333,Nacsport!FR333,Nacsport!FS333,),"")</f>
        <v/>
      </c>
      <c r="AK332" s="1" t="str">
        <f>+IF(OR(K332="ATAQUE",K332="DEFENSA"),+CONCATENATE(Nacsport!FT333,Nacsport!FU333,Nacsport!FV333,Nacsport!FW333,Nacsport!FX333,Nacsport!FY333,Nacsport!FZ333,),"")</f>
        <v/>
      </c>
      <c r="AL332" s="1" t="str">
        <f>+CONCATENATE(Nacsport!GA333,Nacsport!GB333,Nacsport!GC333,Nacsport!GD333,Nacsport!GE333,Nacsport!GF333,Nacsport!GG333,Nacsport!GH333,)</f>
        <v/>
      </c>
      <c r="AM332" s="1" t="str">
        <f>IF(K332="PUNTOS",LOOKUP(2,1/($K$3:K332="ATAQUE"),$AM$3:AM332),IF(+COUNTIF(Nacsport!GI333:'Nacsport'!GQ333,"*")&gt;0,+COUNTIF(Nacsport!GI333:'Nacsport'!GQ333,"*"),""))</f>
        <v/>
      </c>
      <c r="AN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O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P332" t="str">
        <f>IF(K332="QUIEBRE",LOOKUP(2,1/($K$3:K332="ATAQUE"),$AK$3:AK332),IF(+COUNTIF(Nacsport!GI333:'Nacsport'!GQ333,"*")&gt;0,+COUNTIF(Nacsport!GI333:'Nacsport'!GQ333,"*"),""))</f>
        <v/>
      </c>
      <c r="AQ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R332" s="27"/>
    </row>
    <row r="333" spans="1:44" ht="15.75" hidden="1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21">
        <v>1</v>
      </c>
      <c r="E333" s="1" t="s">
        <v>1375</v>
      </c>
      <c r="F333" s="24">
        <f>CONVERT(LEFT(Nacsport!E334,2),"mn","hr")/24+CONVERT(MID(Nacsport!E334,4,2),"sec","hr")/24</f>
        <v>4.3923611111111115E-2</v>
      </c>
      <c r="G333" s="2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5">
        <f t="shared" si="22"/>
        <v>3790</v>
      </c>
      <c r="I333" s="25">
        <f t="shared" si="23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100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1" t="str">
        <f>+IF(OR(K333="ATTACCO",K333="DIFESA"),+CONCATENATE(Nacsport!FM334,Nacsport!FN333,Nacsport!FO334,Nacsport!FP334,Nacsport!FQ334,Nacsport!FR334,Nacsport!FS334,),"")</f>
        <v/>
      </c>
      <c r="AK333" s="1" t="str">
        <f>+IF(OR(K333="ATAQUE",K333="DEFENSA"),+CONCATENATE(Nacsport!FT334,Nacsport!FU334,Nacsport!FV334,Nacsport!FW334,Nacsport!FX334,Nacsport!FY334,Nacsport!FZ334,),"")</f>
        <v/>
      </c>
      <c r="AL333" s="1" t="str">
        <f>+CONCATENATE(Nacsport!GA334,Nacsport!GB334,Nacsport!GC334,Nacsport!GD334,Nacsport!GE334,Nacsport!GF334,Nacsport!GG334,Nacsport!GH334,)</f>
        <v/>
      </c>
      <c r="AM333" s="1" t="str">
        <f>IF(K333="PUNTOS",LOOKUP(2,1/($K$3:K333="ATAQUE"),$AM$3:AM333),IF(+COUNTIF(Nacsport!GI334:'Nacsport'!GQ334,"*")&gt;0,+COUNTIF(Nacsport!GI334:'Nacsport'!GQ334,"*"),""))</f>
        <v/>
      </c>
      <c r="AN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O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P333" t="str">
        <f>IF(K333="QUIEBRE",LOOKUP(2,1/($K$3:K333="ATAQUE"),$AK$3:AK333),IF(+COUNTIF(Nacsport!GI334:'Nacsport'!GQ334,"*")&gt;0,+COUNTIF(Nacsport!GI334:'Nacsport'!GQ334,"*"),""))</f>
        <v/>
      </c>
      <c r="AQ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R333" s="27"/>
    </row>
    <row r="334" spans="1:44" ht="15.75" hidden="1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21">
        <v>1</v>
      </c>
      <c r="E334" s="1" t="s">
        <v>1375</v>
      </c>
      <c r="F334" s="24">
        <f>CONVERT(LEFT(Nacsport!E335,2),"mn","hr")/24+CONVERT(MID(Nacsport!E335,4,2),"sec","hr")/24</f>
        <v>4.3958333333333335E-2</v>
      </c>
      <c r="G334" s="2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5">
        <f t="shared" si="22"/>
        <v>3793</v>
      </c>
      <c r="I334" s="25">
        <f t="shared" si="23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00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1" t="str">
        <f>+IF(OR(K334="ATTACCO",K334="DIFESA"),+CONCATENATE(Nacsport!FM335,Nacsport!FN334,Nacsport!FO335,Nacsport!FP335,Nacsport!FQ335,Nacsport!FR335,Nacsport!FS335,),"")</f>
        <v/>
      </c>
      <c r="AK334" s="1" t="str">
        <f>+IF(OR(K334="ATAQUE",K334="DEFENSA"),+CONCATENATE(Nacsport!FT335,Nacsport!FU335,Nacsport!FV335,Nacsport!FW335,Nacsport!FX335,Nacsport!FY335,Nacsport!FZ335,),"")</f>
        <v/>
      </c>
      <c r="AL334" s="1" t="str">
        <f>+CONCATENATE(Nacsport!GA335,Nacsport!GB335,Nacsport!GC335,Nacsport!GD335,Nacsport!GE335,Nacsport!GF335,Nacsport!GG335,Nacsport!GH335,)</f>
        <v/>
      </c>
      <c r="AM334" s="1" t="str">
        <f>IF(K334="PUNTOS",LOOKUP(2,1/($K$3:K334="ATAQUE"),$AM$3:AM334),IF(+COUNTIF(Nacsport!GI335:'Nacsport'!GQ335,"*")&gt;0,+COUNTIF(Nacsport!GI335:'Nacsport'!GQ335,"*"),""))</f>
        <v/>
      </c>
      <c r="AN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O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P334" t="str">
        <f>IF(K334="QUIEBRE",LOOKUP(2,1/($K$3:K334="ATAQUE"),$AK$3:AK334),IF(+COUNTIF(Nacsport!GI335:'Nacsport'!GQ335,"*")&gt;0,+COUNTIF(Nacsport!GI335:'Nacsport'!GQ335,"*"),""))</f>
        <v/>
      </c>
      <c r="AQ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R334" s="27"/>
    </row>
    <row r="335" spans="1:44" ht="15.75" hidden="1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21">
        <v>1</v>
      </c>
      <c r="E335" s="1" t="s">
        <v>1375</v>
      </c>
      <c r="F335" s="24">
        <f>CONVERT(LEFT(Nacsport!E336,2),"mn","hr")/24+CONVERT(MID(Nacsport!E336,4,2),"sec","hr")/24</f>
        <v>4.3969907407407409E-2</v>
      </c>
      <c r="G335" s="2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5">
        <f t="shared" si="22"/>
        <v>3794.0000000000005</v>
      </c>
      <c r="I335" s="25">
        <f t="shared" si="23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100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STORTA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1" t="str">
        <f>+IF(OR(K335="ATTACCO",K335="DIFESA"),+CONCATENATE(Nacsport!FM336,Nacsport!FN335,Nacsport!FO336,Nacsport!FP336,Nacsport!FQ336,Nacsport!FR336,Nacsport!FS336,),"")</f>
        <v/>
      </c>
      <c r="AK335" s="1" t="str">
        <f>+IF(OR(K335="ATAQUE",K335="DEFENSA"),+CONCATENATE(Nacsport!FT336,Nacsport!FU336,Nacsport!FV336,Nacsport!FW336,Nacsport!FX336,Nacsport!FY336,Nacsport!FZ336,),"")</f>
        <v/>
      </c>
      <c r="AL335" s="1" t="str">
        <f>+CONCATENATE(Nacsport!GA336,Nacsport!GB336,Nacsport!GC336,Nacsport!GD336,Nacsport!GE336,Nacsport!GF336,Nacsport!GG336,Nacsport!GH336,)</f>
        <v/>
      </c>
      <c r="AM335" s="1" t="str">
        <f>IF(K335="PUNTOS",LOOKUP(2,1/($K$3:K335="ATAQUE"),$AM$3:AM335),IF(+COUNTIF(Nacsport!GI336:'Nacsport'!GQ336,"*")&gt;0,+COUNTIF(Nacsport!GI336:'Nacsport'!GQ336,"*"),""))</f>
        <v/>
      </c>
      <c r="AN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O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P335" t="str">
        <f>IF(K335="QUIEBRE",LOOKUP(2,1/($K$3:K335="ATAQUE"),$AK$3:AK335),IF(+COUNTIF(Nacsport!GI336:'Nacsport'!GQ336,"*")&gt;0,+COUNTIF(Nacsport!GI336:'Nacsport'!GQ336,"*"),""))</f>
        <v/>
      </c>
      <c r="AQ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R335" s="27"/>
    </row>
    <row r="336" spans="1:44" ht="15.75" hidden="1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21">
        <v>1</v>
      </c>
      <c r="E336" s="1" t="s">
        <v>1375</v>
      </c>
      <c r="F336" s="24">
        <f>CONVERT(LEFT(Nacsport!E337,2),"mn","hr")/24+CONVERT(MID(Nacsport!E337,4,2),"sec","hr")/24</f>
        <v>4.4340277777777784E-2</v>
      </c>
      <c r="G336" s="2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5">
        <f t="shared" si="22"/>
        <v>3826.0000000000009</v>
      </c>
      <c r="I336" s="25">
        <f t="shared" si="23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00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1" t="str">
        <f>+IF(OR(K336="ATTACCO",K336="DIFESA"),+CONCATENATE(Nacsport!FM337,Nacsport!FN336,Nacsport!FO337,Nacsport!FP337,Nacsport!FQ337,Nacsport!FR337,Nacsport!FS337,),"")</f>
        <v/>
      </c>
      <c r="AK336" s="1" t="str">
        <f>+IF(OR(K336="ATAQUE",K336="DEFENSA"),+CONCATENATE(Nacsport!FT337,Nacsport!FU337,Nacsport!FV337,Nacsport!FW337,Nacsport!FX337,Nacsport!FY337,Nacsport!FZ337,),"")</f>
        <v/>
      </c>
      <c r="AL336" s="1" t="str">
        <f>+CONCATENATE(Nacsport!GA337,Nacsport!GB337,Nacsport!GC337,Nacsport!GD337,Nacsport!GE337,Nacsport!GF337,Nacsport!GG337,Nacsport!GH337,)</f>
        <v/>
      </c>
      <c r="AM336" s="1" t="str">
        <f>IF(K336="PUNTOS",LOOKUP(2,1/($K$3:K336="ATAQUE"),$AM$3:AM336),IF(+COUNTIF(Nacsport!GI337:'Nacsport'!GQ337,"*")&gt;0,+COUNTIF(Nacsport!GI337:'Nacsport'!GQ337,"*"),""))</f>
        <v/>
      </c>
      <c r="AN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O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P336" t="str">
        <f>IF(K336="QUIEBRE",LOOKUP(2,1/($K$3:K336="ATAQUE"),$AK$3:AK336),IF(+COUNTIF(Nacsport!GI337:'Nacsport'!GQ337,"*")&gt;0,+COUNTIF(Nacsport!GI337:'Nacsport'!GQ337,"*"),""))</f>
        <v/>
      </c>
      <c r="AQ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R336" s="27"/>
    </row>
    <row r="337" spans="1:44" ht="15.75" hidden="1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21">
        <v>1</v>
      </c>
      <c r="E337" s="1" t="s">
        <v>1375</v>
      </c>
      <c r="F337" s="24">
        <f>CONVERT(LEFT(Nacsport!E338,2),"mn","hr")/24+CONVERT(MID(Nacsport!E338,4,2),"sec","hr")/24</f>
        <v>4.4340277777777784E-2</v>
      </c>
      <c r="G337" s="2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5">
        <f t="shared" si="22"/>
        <v>3826.0000000000009</v>
      </c>
      <c r="I337" s="25">
        <f t="shared" si="23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100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1" t="str">
        <f>+IF(OR(K337="ATTACCO",K337="DIFESA"),+CONCATENATE(Nacsport!FM338,Nacsport!FN337,Nacsport!FO338,Nacsport!FP338,Nacsport!FQ338,Nacsport!FR338,Nacsport!FS338,),"")</f>
        <v/>
      </c>
      <c r="AK337" s="1" t="str">
        <f>+IF(OR(K337="ATAQUE",K337="DEFENSA"),+CONCATENATE(Nacsport!FT338,Nacsport!FU338,Nacsport!FV338,Nacsport!FW338,Nacsport!FX338,Nacsport!FY338,Nacsport!FZ338,),"")</f>
        <v/>
      </c>
      <c r="AL337" s="1" t="str">
        <f>+CONCATENATE(Nacsport!GA338,Nacsport!GB338,Nacsport!GC338,Nacsport!GD338,Nacsport!GE338,Nacsport!GF338,Nacsport!GG338,Nacsport!GH338,)</f>
        <v/>
      </c>
      <c r="AM337" s="1" t="str">
        <f>IF(K337="PUNTOS",LOOKUP(2,1/($K$3:K337="ATAQUE"),$AM$3:AM337),IF(+COUNTIF(Nacsport!GI338:'Nacsport'!GQ338,"*")&gt;0,+COUNTIF(Nacsport!GI338:'Nacsport'!GQ338,"*"),""))</f>
        <v/>
      </c>
      <c r="AN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O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P337" t="str">
        <f>IF(K337="QUIEBRE",LOOKUP(2,1/($K$3:K337="ATAQUE"),$AK$3:AK337),IF(+COUNTIF(Nacsport!GI338:'Nacsport'!GQ338,"*")&gt;0,+COUNTIF(Nacsport!GI338:'Nacsport'!GQ338,"*"),""))</f>
        <v/>
      </c>
      <c r="AQ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R337" s="27"/>
    </row>
    <row r="338" spans="1:44" ht="15.75" hidden="1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21">
        <v>1</v>
      </c>
      <c r="E338" s="1" t="s">
        <v>1375</v>
      </c>
      <c r="F338" s="24">
        <f>CONVERT(LEFT(Nacsport!E339,2),"mn","hr")/24+CONVERT(MID(Nacsport!E339,4,2),"sec","hr")/24</f>
        <v>4.4444444444444446E-2</v>
      </c>
      <c r="G338" s="2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5">
        <f t="shared" si="22"/>
        <v>3835</v>
      </c>
      <c r="I338" s="25">
        <f t="shared" si="23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00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STORTA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1" t="str">
        <f>+IF(OR(K338="ATTACCO",K338="DIFESA"),+CONCATENATE(Nacsport!FM339,Nacsport!FN338,Nacsport!FO339,Nacsport!FP339,Nacsport!FQ339,Nacsport!FR339,Nacsport!FS339,),"")</f>
        <v/>
      </c>
      <c r="AK338" s="1" t="str">
        <f>+IF(OR(K338="ATAQUE",K338="DEFENSA"),+CONCATENATE(Nacsport!FT339,Nacsport!FU339,Nacsport!FV339,Nacsport!FW339,Nacsport!FX339,Nacsport!FY339,Nacsport!FZ339,),"")</f>
        <v/>
      </c>
      <c r="AL338" s="1" t="str">
        <f>+CONCATENATE(Nacsport!GA339,Nacsport!GB339,Nacsport!GC339,Nacsport!GD339,Nacsport!GE339,Nacsport!GF339,Nacsport!GG339,Nacsport!GH339,)</f>
        <v/>
      </c>
      <c r="AM338" s="1" t="str">
        <f>IF(K338="PUNTOS",LOOKUP(2,1/($K$3:K338="ATAQUE"),$AM$3:AM338),IF(+COUNTIF(Nacsport!GI339:'Nacsport'!GQ339,"*")&gt;0,+COUNTIF(Nacsport!GI339:'Nacsport'!GQ339,"*"),""))</f>
        <v/>
      </c>
      <c r="AN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O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P338" t="str">
        <f>IF(K338="QUIEBRE",LOOKUP(2,1/($K$3:K338="ATAQUE"),$AK$3:AK338),IF(+COUNTIF(Nacsport!GI339:'Nacsport'!GQ339,"*")&gt;0,+COUNTIF(Nacsport!GI339:'Nacsport'!GQ339,"*"),""))</f>
        <v/>
      </c>
      <c r="AQ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R338" s="27"/>
    </row>
    <row r="339" spans="1:44" ht="15.75" hidden="1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21">
        <v>1</v>
      </c>
      <c r="E339" s="1" t="s">
        <v>1375</v>
      </c>
      <c r="F339" s="24">
        <f>CONVERT(LEFT(Nacsport!E340,2),"mn","hr")/24+CONVERT(MID(Nacsport!E340,4,2),"sec","hr")/24</f>
        <v>4.4444444444444446E-2</v>
      </c>
      <c r="G339" s="2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5">
        <f t="shared" si="22"/>
        <v>3835</v>
      </c>
      <c r="I339" s="25">
        <f t="shared" si="23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00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1" t="str">
        <f>+IF(OR(K339="ATTACCO",K339="DIFESA"),+CONCATENATE(Nacsport!FM340,Nacsport!FN339,Nacsport!FO340,Nacsport!FP340,Nacsport!FQ340,Nacsport!FR340,Nacsport!FS340,),"")</f>
        <v/>
      </c>
      <c r="AK339" s="1" t="str">
        <f>+IF(OR(K339="ATAQUE",K339="DEFENSA"),+CONCATENATE(Nacsport!FT340,Nacsport!FU340,Nacsport!FV340,Nacsport!FW340,Nacsport!FX340,Nacsport!FY340,Nacsport!FZ340,),"")</f>
        <v/>
      </c>
      <c r="AL339" s="1" t="str">
        <f>+CONCATENATE(Nacsport!GA340,Nacsport!GB340,Nacsport!GC340,Nacsport!GD340,Nacsport!GE340,Nacsport!GF340,Nacsport!GG340,Nacsport!GH340,)</f>
        <v/>
      </c>
      <c r="AM339" s="1" t="str">
        <f>IF(K339="PUNTOS",LOOKUP(2,1/($K$3:K339="ATAQUE"),$AM$3:AM339),IF(+COUNTIF(Nacsport!GI340:'Nacsport'!GQ340,"*")&gt;0,+COUNTIF(Nacsport!GI340:'Nacsport'!GQ340,"*"),""))</f>
        <v/>
      </c>
      <c r="AN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O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P339" t="str">
        <f>IF(K339="QUIEBRE",LOOKUP(2,1/($K$3:K339="ATAQUE"),$AK$3:AK339),IF(+COUNTIF(Nacsport!GI340:'Nacsport'!GQ340,"*")&gt;0,+COUNTIF(Nacsport!GI340:'Nacsport'!GQ340,"*"),""))</f>
        <v/>
      </c>
      <c r="AQ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R339" s="27"/>
    </row>
    <row r="340" spans="1:44" ht="15.75" hidden="1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21">
        <v>1</v>
      </c>
      <c r="E340" s="1" t="s">
        <v>1375</v>
      </c>
      <c r="F340" s="24">
        <f>CONVERT(LEFT(Nacsport!E341,2),"mn","hr")/24+CONVERT(MID(Nacsport!E341,4,2),"sec","hr")/24</f>
        <v>4.5324074074074072E-2</v>
      </c>
      <c r="G340" s="2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5">
        <f t="shared" si="22"/>
        <v>3911</v>
      </c>
      <c r="I340" s="25">
        <f t="shared" si="23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00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1" t="str">
        <f>+IF(OR(K340="ATTACCO",K340="DIFESA"),+CONCATENATE(Nacsport!FM341,Nacsport!FN340,Nacsport!FO341,Nacsport!FP341,Nacsport!FQ341,Nacsport!FR341,Nacsport!FS341,),"")</f>
        <v/>
      </c>
      <c r="AK340" s="1" t="str">
        <f>+IF(OR(K340="ATAQUE",K340="DEFENSA"),+CONCATENATE(Nacsport!FT341,Nacsport!FU341,Nacsport!FV341,Nacsport!FW341,Nacsport!FX341,Nacsport!FY341,Nacsport!FZ341,),"")</f>
        <v/>
      </c>
      <c r="AL340" s="1" t="str">
        <f>+CONCATENATE(Nacsport!GA341,Nacsport!GB341,Nacsport!GC341,Nacsport!GD341,Nacsport!GE341,Nacsport!GF341,Nacsport!GG341,Nacsport!GH341,)</f>
        <v/>
      </c>
      <c r="AM340" s="1" t="str">
        <f>IF(K340="PUNTOS",LOOKUP(2,1/($K$3:K340="ATAQUE"),$AM$3:AM340),IF(+COUNTIF(Nacsport!GI341:'Nacsport'!GQ341,"*")&gt;0,+COUNTIF(Nacsport!GI341:'Nacsport'!GQ341,"*"),""))</f>
        <v/>
      </c>
      <c r="AN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O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P340" t="str">
        <f>IF(K340="QUIEBRE",LOOKUP(2,1/($K$3:K340="ATAQUE"),$AK$3:AK340),IF(+COUNTIF(Nacsport!GI341:'Nacsport'!GQ341,"*")&gt;0,+COUNTIF(Nacsport!GI341:'Nacsport'!GQ341,"*"),""))</f>
        <v/>
      </c>
      <c r="AQ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R340" s="27"/>
    </row>
    <row r="341" spans="1:44" ht="15.75" hidden="1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21">
        <v>1</v>
      </c>
      <c r="E341" s="1" t="s">
        <v>1375</v>
      </c>
      <c r="F341" s="24">
        <f>CONVERT(LEFT(Nacsport!E342,2),"mn","hr")/24+CONVERT(MID(Nacsport!E342,4,2),"sec","hr")/24</f>
        <v>4.5324074074074072E-2</v>
      </c>
      <c r="G341" s="2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5">
        <f t="shared" si="22"/>
        <v>3911</v>
      </c>
      <c r="I341" s="25">
        <f t="shared" si="23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100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1" t="str">
        <f>+IF(OR(K341="ATTACCO",K341="DIFESA"),+CONCATENATE(Nacsport!FM342,Nacsport!FN341,Nacsport!FO342,Nacsport!FP342,Nacsport!FQ342,Nacsport!FR342,Nacsport!FS342,),"")</f>
        <v/>
      </c>
      <c r="AK341" s="1" t="str">
        <f>+IF(OR(K341="ATAQUE",K341="DEFENSA"),+CONCATENATE(Nacsport!FT342,Nacsport!FU342,Nacsport!FV342,Nacsport!FW342,Nacsport!FX342,Nacsport!FY342,Nacsport!FZ342,),"")</f>
        <v/>
      </c>
      <c r="AL341" s="1" t="str">
        <f>+CONCATENATE(Nacsport!GA342,Nacsport!GB342,Nacsport!GC342,Nacsport!GD342,Nacsport!GE342,Nacsport!GF342,Nacsport!GG342,Nacsport!GH342,)</f>
        <v/>
      </c>
      <c r="AM341" s="1" t="str">
        <f>IF(K341="PUNTOS",LOOKUP(2,1/($K$3:K341="ATAQUE"),$AM$3:AM341),IF(+COUNTIF(Nacsport!GI342:'Nacsport'!GQ342,"*")&gt;0,+COUNTIF(Nacsport!GI342:'Nacsport'!GQ342,"*"),""))</f>
        <v/>
      </c>
      <c r="AN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O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P341" t="str">
        <f>IF(K341="QUIEBRE",LOOKUP(2,1/($K$3:K341="ATAQUE"),$AK$3:AK341),IF(+COUNTIF(Nacsport!GI342:'Nacsport'!GQ342,"*")&gt;0,+COUNTIF(Nacsport!GI342:'Nacsport'!GQ342,"*"),""))</f>
        <v/>
      </c>
      <c r="AQ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R341" s="27"/>
    </row>
    <row r="342" spans="1:44" ht="15.75" hidden="1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21">
        <v>1</v>
      </c>
      <c r="E342" s="1" t="s">
        <v>1375</v>
      </c>
      <c r="F342" s="24">
        <f>CONVERT(LEFT(Nacsport!E343,2),"mn","hr")/24+CONVERT(MID(Nacsport!E343,4,2),"sec","hr")/24</f>
        <v>4.5462962962962962E-2</v>
      </c>
      <c r="G342" s="2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5">
        <f t="shared" si="22"/>
        <v>3923</v>
      </c>
      <c r="I342" s="25">
        <f t="shared" si="23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100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VINTA</v>
      </c>
      <c r="S342" s="1" t="str">
        <f>+CONCATENATE(Nacsport!CB343,Nacsport!CC343,Nacsport!CD343)</f>
        <v>POSITIVO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1" t="str">
        <f>+IF(OR(K342="ATTACCO",K342="DIFESA"),+CONCATENATE(Nacsport!FM343,Nacsport!FN342,Nacsport!FO343,Nacsport!FP343,Nacsport!FQ343,Nacsport!FR343,Nacsport!FS343,),"")</f>
        <v/>
      </c>
      <c r="AK342" s="1" t="str">
        <f>+IF(OR(K342="ATAQUE",K342="DEFENSA"),+CONCATENATE(Nacsport!FT343,Nacsport!FU343,Nacsport!FV343,Nacsport!FW343,Nacsport!FX343,Nacsport!FY343,Nacsport!FZ343,),"")</f>
        <v/>
      </c>
      <c r="AL342" s="1" t="str">
        <f>+CONCATENATE(Nacsport!GA343,Nacsport!GB343,Nacsport!GC343,Nacsport!GD343,Nacsport!GE343,Nacsport!GF343,Nacsport!GG343,Nacsport!GH343,)</f>
        <v/>
      </c>
      <c r="AM342" s="1" t="str">
        <f>IF(K342="PUNTOS",LOOKUP(2,1/($K$3:K342="ATAQUE"),$AM$3:AM342),IF(+COUNTIF(Nacsport!GI343:'Nacsport'!GQ343,"*")&gt;0,+COUNTIF(Nacsport!GI343:'Nacsport'!GQ343,"*"),""))</f>
        <v/>
      </c>
      <c r="AN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O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P342" t="str">
        <f>IF(K342="QUIEBRE",LOOKUP(2,1/($K$3:K342="ATAQUE"),$AK$3:AK342),IF(+COUNTIF(Nacsport!GI343:'Nacsport'!GQ343,"*")&gt;0,+COUNTIF(Nacsport!GI343:'Nacsport'!GQ343,"*"),""))</f>
        <v/>
      </c>
      <c r="AQ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R342" s="27"/>
    </row>
    <row r="343" spans="1:44" ht="15.75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21">
        <v>1</v>
      </c>
      <c r="E343" s="1" t="s">
        <v>1375</v>
      </c>
      <c r="F343" s="24">
        <f>CONVERT(LEFT(Nacsport!E344,2),"mn","hr")/24+CONVERT(MID(Nacsport!E344,4,2),"sec","hr")/24</f>
        <v>4.552083333333333E-2</v>
      </c>
      <c r="G343" s="2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5">
        <f t="shared" si="22"/>
        <v>3928</v>
      </c>
      <c r="I343" s="25">
        <f t="shared" si="23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00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1" t="str">
        <f>+IF(OR(K343="ATTACCO",K343="DIFESA"),+CONCATENATE(Nacsport!FM344,Nacsport!FN343,Nacsport!FO344,Nacsport!FP344,Nacsport!FQ344,Nacsport!FR344,Nacsport!FS344,),"")</f>
        <v/>
      </c>
      <c r="AK343" s="1" t="str">
        <f>+IF(OR(K343="ATAQUE",K343="DEFENSA"),+CONCATENATE(Nacsport!FT344,Nacsport!FU344,Nacsport!FV344,Nacsport!FW344,Nacsport!FX344,Nacsport!FY344,Nacsport!FZ344,),"")</f>
        <v/>
      </c>
      <c r="AL343" s="1" t="str">
        <f>+CONCATENATE(Nacsport!GA344,Nacsport!GB344,Nacsport!GC344,Nacsport!GD344,Nacsport!GE344,Nacsport!GF344,Nacsport!GG344,Nacsport!GH344,)</f>
        <v/>
      </c>
      <c r="AM343" s="1" t="str">
        <f>IF(K343="PUNTOS",LOOKUP(2,1/($K$3:K343="ATAQUE"),$AM$3:AM343),IF(+COUNTIF(Nacsport!GI344:'Nacsport'!GQ344,"*")&gt;0,+COUNTIF(Nacsport!GI344:'Nacsport'!GQ344,"*"),""))</f>
        <v/>
      </c>
      <c r="AN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O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P343" t="str">
        <f>IF(K343="QUIEBRE",LOOKUP(2,1/($K$3:K343="ATAQUE"),$AK$3:AK343),IF(+COUNTIF(Nacsport!GI344:'Nacsport'!GQ344,"*")&gt;0,+COUNTIF(Nacsport!GI344:'Nacsport'!GQ344,"*"),""))</f>
        <v/>
      </c>
      <c r="AQ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R343" s="27"/>
    </row>
    <row r="344" spans="1:44" ht="15.75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21">
        <v>1</v>
      </c>
      <c r="E344" s="1" t="s">
        <v>1375</v>
      </c>
      <c r="F344" s="24">
        <f>CONVERT(LEFT(Nacsport!E345,2),"mn","hr")/24+CONVERT(MID(Nacsport!E345,4,2),"sec","hr")/24</f>
        <v>4.5532407407407403E-2</v>
      </c>
      <c r="G344" s="2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5">
        <f t="shared" si="22"/>
        <v>3929</v>
      </c>
      <c r="I344" s="25">
        <f t="shared" si="23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00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1" t="str">
        <f>+IF(OR(K344="ATTACCO",K344="DIFESA"),+CONCATENATE(Nacsport!FM345,Nacsport!FN344,Nacsport!FO345,Nacsport!FP345,Nacsport!FQ345,Nacsport!FR345,Nacsport!FS345,),"")</f>
        <v/>
      </c>
      <c r="AK344" s="1" t="str">
        <f>+IF(OR(K344="ATAQUE",K344="DEFENSA"),+CONCATENATE(Nacsport!FT345,Nacsport!FU345,Nacsport!FV345,Nacsport!FW345,Nacsport!FX345,Nacsport!FY345,Nacsport!FZ345,),"")</f>
        <v/>
      </c>
      <c r="AL344" s="1" t="str">
        <f>+CONCATENATE(Nacsport!GA345,Nacsport!GB345,Nacsport!GC345,Nacsport!GD345,Nacsport!GE345,Nacsport!GF345,Nacsport!GG345,Nacsport!GH345,)</f>
        <v/>
      </c>
      <c r="AM344" s="1" t="str">
        <f>IF(K344="PUNTOS",LOOKUP(2,1/($K$3:K344="ATAQUE"),$AM$3:AM344),IF(+COUNTIF(Nacsport!GI345:'Nacsport'!GQ345,"*")&gt;0,+COUNTIF(Nacsport!GI345:'Nacsport'!GQ345,"*"),""))</f>
        <v/>
      </c>
      <c r="AN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O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P344" t="str">
        <f>IF(K344="QUIEBRE",LOOKUP(2,1/($K$3:K344="ATAQUE"),$AK$3:AK344),IF(+COUNTIF(Nacsport!GI345:'Nacsport'!GQ345,"*")&gt;0,+COUNTIF(Nacsport!GI345:'Nacsport'!GQ345,"*"),""))</f>
        <v/>
      </c>
      <c r="AQ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R344" s="27"/>
    </row>
    <row r="345" spans="1:44" ht="15.75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21">
        <v>1</v>
      </c>
      <c r="E345" s="1" t="s">
        <v>1375</v>
      </c>
      <c r="F345" s="24">
        <f>CONVERT(LEFT(Nacsport!E346,2),"mn","hr")/24+CONVERT(MID(Nacsport!E346,4,2),"sec","hr")/24</f>
        <v>4.5532407407407403E-2</v>
      </c>
      <c r="G345" s="2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5">
        <f t="shared" si="22"/>
        <v>3929</v>
      </c>
      <c r="I345" s="25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100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1" t="str">
        <f>+IF(OR(K345="ATTACCO",K345="DIFESA"),+CONCATENATE(Nacsport!FM346,Nacsport!FN345,Nacsport!FO346,Nacsport!FP346,Nacsport!FQ346,Nacsport!FR346,Nacsport!FS346,),"")</f>
        <v/>
      </c>
      <c r="AK345" s="1" t="str">
        <f>+IF(OR(K345="ATAQUE",K345="DEFENSA"),+CONCATENATE(Nacsport!FT346,Nacsport!FU346,Nacsport!FV346,Nacsport!FW346,Nacsport!FX346,Nacsport!FY346,Nacsport!FZ346,),"")</f>
        <v/>
      </c>
      <c r="AL345" s="1" t="str">
        <f>+CONCATENATE(Nacsport!GA346,Nacsport!GB346,Nacsport!GC346,Nacsport!GD346,Nacsport!GE346,Nacsport!GF346,Nacsport!GG346,Nacsport!GH346,)</f>
        <v/>
      </c>
      <c r="AM345" s="1" t="str">
        <f>IF(K345="PUNTOS",LOOKUP(2,1/($K$3:K345="ATAQUE"),$AM$3:AM345),IF(+COUNTIF(Nacsport!GI346:'Nacsport'!GQ346,"*")&gt;0,+COUNTIF(Nacsport!GI346:'Nacsport'!GQ346,"*"),""))</f>
        <v/>
      </c>
      <c r="AN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O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P345" t="str">
        <f>IF(K345="QUIEBRE",LOOKUP(2,1/($K$3:K345="ATAQUE"),$AK$3:AK345),IF(+COUNTIF(Nacsport!GI346:'Nacsport'!GQ346,"*")&gt;0,+COUNTIF(Nacsport!GI346:'Nacsport'!GQ346,"*"),""))</f>
        <v/>
      </c>
      <c r="AQ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R345" s="27"/>
    </row>
    <row r="346" spans="1:44" ht="15.75" hidden="1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21">
        <v>1</v>
      </c>
      <c r="E346" s="1" t="s">
        <v>1375</v>
      </c>
      <c r="F346" s="24">
        <f>CONVERT(LEFT(Nacsport!E347,2),"mn","hr")/24+CONVERT(MID(Nacsport!E347,4,2),"sec","hr")/24</f>
        <v>4.5590277777777778E-2</v>
      </c>
      <c r="G346" s="25">
        <f>CONVERT((CONVERT(LEFT(Nacsport!F347,2),"mn","hr")/24+CONVERT(MID(Nacsport!F347,4,2),"sec","hr")/24)-(CONVERT(LEFT(Nacsport!E347,2),"mn","hr")/24+CONVERT(MID(Nacsport!E347,4,2),"sec","hr")/24),"hr","sec")*24</f>
        <v>0</v>
      </c>
      <c r="H346" s="25">
        <f t="shared" si="22"/>
        <v>3934</v>
      </c>
      <c r="I346" s="25">
        <f t="shared" si="23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100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P META</v>
      </c>
      <c r="AH346" s="1">
        <f t="shared" si="21"/>
        <v>5</v>
      </c>
      <c r="AI346" s="1" t="str">
        <f>+CONCATENATE(Nacsport!FK347,Nacsport!FL347)</f>
        <v/>
      </c>
      <c r="AJ346" s="1" t="str">
        <f>+IF(OR(K346="ATTACCO",K346="DIFESA"),+CONCATENATE(Nacsport!FM347,Nacsport!FN346,Nacsport!FO347,Nacsport!FP347,Nacsport!FQ347,Nacsport!FR347,Nacsport!FS347,),"")</f>
        <v/>
      </c>
      <c r="AK346" s="1" t="str">
        <f>+IF(OR(K346="ATAQUE",K346="DEFENSA"),+CONCATENATE(Nacsport!FT347,Nacsport!FU347,Nacsport!FV347,Nacsport!FW347,Nacsport!FX347,Nacsport!FY347,Nacsport!FZ347,),"")</f>
        <v/>
      </c>
      <c r="AL346" s="1" t="str">
        <f>+CONCATENATE(Nacsport!GA347,Nacsport!GB347,Nacsport!GC347,Nacsport!GD347,Nacsport!GE347,Nacsport!GF347,Nacsport!GG347,Nacsport!GH347,)</f>
        <v/>
      </c>
      <c r="AM346" s="1" t="str">
        <f>IF(K346="PUNTOS",LOOKUP(2,1/($K$3:K346="ATAQUE"),$AM$3:AM346),IF(+COUNTIF(Nacsport!GI347:'Nacsport'!GQ347,"*")&gt;0,+COUNTIF(Nacsport!GI347:'Nacsport'!GQ347,"*"),""))</f>
        <v/>
      </c>
      <c r="AN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O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P346" t="str">
        <f>IF(K346="QUIEBRE",LOOKUP(2,1/($K$3:K346="ATAQUE"),$AK$3:AK346),IF(+COUNTIF(Nacsport!GI347:'Nacsport'!GQ347,"*")&gt;0,+COUNTIF(Nacsport!GI347:'Nacsport'!GQ347,"*"),""))</f>
        <v/>
      </c>
      <c r="AQ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R346" s="27"/>
    </row>
    <row r="347" spans="1:44" ht="15.75" hidden="1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21">
        <v>1</v>
      </c>
      <c r="E347" s="1" t="s">
        <v>1375</v>
      </c>
      <c r="F347" s="24">
        <f>CONVERT(LEFT(Nacsport!E348,2),"mn","hr")/24+CONVERT(MID(Nacsport!E348,4,2),"sec","hr")/24</f>
        <v>4.5590277777777778E-2</v>
      </c>
      <c r="G347" s="2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5">
        <f t="shared" si="22"/>
        <v>3934</v>
      </c>
      <c r="I347" s="25">
        <f t="shared" si="23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00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1" t="str">
        <f>+IF(OR(K347="ATTACCO",K347="DIFESA"),+CONCATENATE(Nacsport!FM348,Nacsport!FN347,Nacsport!FO348,Nacsport!FP348,Nacsport!FQ348,Nacsport!FR348,Nacsport!FS348,),"")</f>
        <v/>
      </c>
      <c r="AK347" s="1" t="str">
        <f>+IF(OR(K347="ATAQUE",K347="DEFENSA"),+CONCATENATE(Nacsport!FT348,Nacsport!FU348,Nacsport!FV348,Nacsport!FW348,Nacsport!FX348,Nacsport!FY348,Nacsport!FZ348,),"")</f>
        <v/>
      </c>
      <c r="AL347" s="1" t="str">
        <f>+CONCATENATE(Nacsport!GA348,Nacsport!GB348,Nacsport!GC348,Nacsport!GD348,Nacsport!GE348,Nacsport!GF348,Nacsport!GG348,Nacsport!GH348,)</f>
        <v/>
      </c>
      <c r="AM347" s="1" t="str">
        <f>IF(K347="PUNTOS",LOOKUP(2,1/($K$3:K347="ATAQUE"),$AM$3:AM347),IF(+COUNTIF(Nacsport!GI348:'Nacsport'!GQ348,"*")&gt;0,+COUNTIF(Nacsport!GI348:'Nacsport'!GQ348,"*"),""))</f>
        <v/>
      </c>
      <c r="AN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O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P347" t="str">
        <f>IF(K347="QUIEBRE",LOOKUP(2,1/($K$3:K347="ATAQUE"),$AK$3:AK347),IF(+COUNTIF(Nacsport!GI348:'Nacsport'!GQ348,"*")&gt;0,+COUNTIF(Nacsport!GI348:'Nacsport'!GQ348,"*"),""))</f>
        <v/>
      </c>
      <c r="AQ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R347" s="27"/>
    </row>
    <row r="348" spans="1:44" ht="15.75" hidden="1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21">
        <v>1</v>
      </c>
      <c r="E348" s="1" t="s">
        <v>1375</v>
      </c>
      <c r="F348" s="24">
        <f>CONVERT(LEFT(Nacsport!E349,2),"mn","hr")/24+CONVERT(MID(Nacsport!E349,4,2),"sec","hr")/24</f>
        <v>4.6956018518518522E-2</v>
      </c>
      <c r="G348" s="2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5">
        <f t="shared" si="22"/>
        <v>4052.0000000000005</v>
      </c>
      <c r="I348" s="25">
        <f t="shared" si="23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100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CONVERTITO</v>
      </c>
      <c r="AJ348" s="1" t="str">
        <f>+IF(OR(K348="ATTACCO",K348="DIFESA"),+CONCATENATE(Nacsport!FM349,Nacsport!FN348,Nacsport!FO349,Nacsport!FP349,Nacsport!FQ349,Nacsport!FR349,Nacsport!FS349,),"")</f>
        <v/>
      </c>
      <c r="AK348" s="1" t="str">
        <f>+IF(OR(K348="ATAQUE",K348="DEFENSA"),+CONCATENATE(Nacsport!FT349,Nacsport!FU349,Nacsport!FV349,Nacsport!FW349,Nacsport!FX349,Nacsport!FY349,Nacsport!FZ349,),"")</f>
        <v/>
      </c>
      <c r="AL348" s="1" t="str">
        <f>+CONCATENATE(Nacsport!GA349,Nacsport!GB349,Nacsport!GC349,Nacsport!GD349,Nacsport!GE349,Nacsport!GF349,Nacsport!GG349,Nacsport!GH349,)</f>
        <v/>
      </c>
      <c r="AM348" s="1" t="str">
        <f>IF(K348="PUNTOS",LOOKUP(2,1/($K$3:K348="ATAQUE"),$AM$3:AM348),IF(+COUNTIF(Nacsport!GI349:'Nacsport'!GQ349,"*")&gt;0,+COUNTIF(Nacsport!GI349:'Nacsport'!GQ349,"*"),""))</f>
        <v/>
      </c>
      <c r="AN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O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P348" t="str">
        <f>IF(K348="QUIEBRE",LOOKUP(2,1/($K$3:K348="ATAQUE"),$AK$3:AK348),IF(+COUNTIF(Nacsport!GI349:'Nacsport'!GQ349,"*")&gt;0,+COUNTIF(Nacsport!GI349:'Nacsport'!GQ349,"*"),""))</f>
        <v/>
      </c>
      <c r="AQ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R348" s="27"/>
    </row>
    <row r="349" spans="1:44" ht="15.75" hidden="1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21">
        <v>1</v>
      </c>
      <c r="E349" s="1" t="s">
        <v>1375</v>
      </c>
      <c r="F349" s="24">
        <f>CONVERT(LEFT(Nacsport!E350,2),"mn","hr")/24+CONVERT(MID(Nacsport!E350,4,2),"sec","hr")/24</f>
        <v>4.6956018518518522E-2</v>
      </c>
      <c r="G349" s="25">
        <f>CONVERT((CONVERT(LEFT(Nacsport!F350,2),"mn","hr")/24+CONVERT(MID(Nacsport!F350,4,2),"sec","hr")/24)-(CONVERT(LEFT(Nacsport!E350,2),"mn","hr")/24+CONVERT(MID(Nacsport!E350,4,2),"sec","hr")/24),"hr","sec")*24</f>
        <v>0</v>
      </c>
      <c r="H349" s="25">
        <f t="shared" si="22"/>
        <v>4052.0000000000005</v>
      </c>
      <c r="I349" s="25">
        <f t="shared" si="23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100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TRASF.</v>
      </c>
      <c r="AH349" s="1">
        <f t="shared" si="21"/>
        <v>2</v>
      </c>
      <c r="AI349" s="1" t="str">
        <f>+CONCATENATE(Nacsport!FK350,Nacsport!FL350)</f>
        <v/>
      </c>
      <c r="AJ349" s="1" t="str">
        <f>+IF(OR(K349="ATTACCO",K349="DIFESA"),+CONCATENATE(Nacsport!FM350,Nacsport!FN349,Nacsport!FO350,Nacsport!FP350,Nacsport!FQ350,Nacsport!FR350,Nacsport!FS350,),"")</f>
        <v/>
      </c>
      <c r="AK349" s="1" t="str">
        <f>+IF(OR(K349="ATAQUE",K349="DEFENSA"),+CONCATENATE(Nacsport!FT350,Nacsport!FU350,Nacsport!FV350,Nacsport!FW350,Nacsport!FX350,Nacsport!FY350,Nacsport!FZ350,),"")</f>
        <v/>
      </c>
      <c r="AL349" s="1" t="str">
        <f>+CONCATENATE(Nacsport!GA350,Nacsport!GB350,Nacsport!GC350,Nacsport!GD350,Nacsport!GE350,Nacsport!GF350,Nacsport!GG350,Nacsport!GH350,)</f>
        <v/>
      </c>
      <c r="AM349" s="1" t="str">
        <f>IF(K349="PUNTOS",LOOKUP(2,1/($K$3:K349="ATAQUE"),$AM$3:AM349),IF(+COUNTIF(Nacsport!GI350:'Nacsport'!GQ350,"*")&gt;0,+COUNTIF(Nacsport!GI350:'Nacsport'!GQ350,"*"),""))</f>
        <v/>
      </c>
      <c r="AN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O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P349" t="str">
        <f>IF(K349="QUIEBRE",LOOKUP(2,1/($K$3:K349="ATAQUE"),$AK$3:AK349),IF(+COUNTIF(Nacsport!GI350:'Nacsport'!GQ350,"*")&gt;0,+COUNTIF(Nacsport!GI350:'Nacsport'!GQ350,"*"),""))</f>
        <v/>
      </c>
      <c r="AQ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R349" s="27"/>
    </row>
    <row r="350" spans="1:44" ht="15.75" hidden="1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21">
        <v>1</v>
      </c>
      <c r="E350" s="1" t="s">
        <v>1375</v>
      </c>
      <c r="F350" s="24">
        <f>CONVERT(LEFT(Nacsport!E351,2),"mn","hr")/24+CONVERT(MID(Nacsport!E351,4,2),"sec","hr")/24</f>
        <v>4.7476851851851853E-2</v>
      </c>
      <c r="G350" s="2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5">
        <f t="shared" si="22"/>
        <v>4097</v>
      </c>
      <c r="I350" s="25">
        <f t="shared" si="23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00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1" t="str">
        <f>+IF(OR(K350="ATTACCO",K350="DIFESA"),+CONCATENATE(Nacsport!FM351,Nacsport!FN350,Nacsport!FO351,Nacsport!FP351,Nacsport!FQ351,Nacsport!FR351,Nacsport!FS351,),"")</f>
        <v/>
      </c>
      <c r="AK350" s="1" t="str">
        <f>+IF(OR(K350="ATAQUE",K350="DEFENSA"),+CONCATENATE(Nacsport!FT351,Nacsport!FU351,Nacsport!FV351,Nacsport!FW351,Nacsport!FX351,Nacsport!FY351,Nacsport!FZ351,),"")</f>
        <v/>
      </c>
      <c r="AL350" s="1" t="str">
        <f>+CONCATENATE(Nacsport!GA351,Nacsport!GB351,Nacsport!GC351,Nacsport!GD351,Nacsport!GE351,Nacsport!GF351,Nacsport!GG351,Nacsport!GH351,)</f>
        <v/>
      </c>
      <c r="AM350" s="1" t="str">
        <f>IF(K350="PUNTOS",LOOKUP(2,1/($K$3:K350="ATAQUE"),$AM$3:AM350),IF(+COUNTIF(Nacsport!GI351:'Nacsport'!GQ351,"*")&gt;0,+COUNTIF(Nacsport!GI351:'Nacsport'!GQ351,"*"),""))</f>
        <v/>
      </c>
      <c r="AN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O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P350" t="str">
        <f>IF(K350="QUIEBRE",LOOKUP(2,1/($K$3:K350="ATAQUE"),$AK$3:AK350),IF(+COUNTIF(Nacsport!GI351:'Nacsport'!GQ351,"*")&gt;0,+COUNTIF(Nacsport!GI351:'Nacsport'!GQ351,"*"),""))</f>
        <v/>
      </c>
      <c r="AQ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R350" s="27"/>
    </row>
    <row r="351" spans="1:44" ht="15.75" hidden="1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21">
        <v>1</v>
      </c>
      <c r="E351" s="1" t="s">
        <v>1375</v>
      </c>
      <c r="F351" s="24">
        <f>CONVERT(LEFT(Nacsport!E352,2),"mn","hr")/24+CONVERT(MID(Nacsport!E352,4,2),"sec","hr")/24</f>
        <v>4.7476851851851853E-2</v>
      </c>
      <c r="G351" s="2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5">
        <f t="shared" si="22"/>
        <v>4097</v>
      </c>
      <c r="I351" s="25">
        <f t="shared" si="23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100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1" t="str">
        <f>+IF(OR(K351="ATTACCO",K351="DIFESA"),+CONCATENATE(Nacsport!FM352,Nacsport!FN351,Nacsport!FO352,Nacsport!FP352,Nacsport!FQ352,Nacsport!FR352,Nacsport!FS352,),"")</f>
        <v/>
      </c>
      <c r="AK351" s="1" t="str">
        <f>+IF(OR(K351="ATAQUE",K351="DEFENSA"),+CONCATENATE(Nacsport!FT352,Nacsport!FU352,Nacsport!FV352,Nacsport!FW352,Nacsport!FX352,Nacsport!FY352,Nacsport!FZ352,),"")</f>
        <v/>
      </c>
      <c r="AL351" s="1" t="str">
        <f>+CONCATENATE(Nacsport!GA352,Nacsport!GB352,Nacsport!GC352,Nacsport!GD352,Nacsport!GE352,Nacsport!GF352,Nacsport!GG352,Nacsport!GH352,)</f>
        <v/>
      </c>
      <c r="AM351" s="1" t="str">
        <f>IF(K351="PUNTOS",LOOKUP(2,1/($K$3:K351="ATAQUE"),$AM$3:AM351),IF(+COUNTIF(Nacsport!GI352:'Nacsport'!GQ352,"*")&gt;0,+COUNTIF(Nacsport!GI352:'Nacsport'!GQ352,"*"),""))</f>
        <v/>
      </c>
      <c r="AN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O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P351" t="str">
        <f>IF(K351="QUIEBRE",LOOKUP(2,1/($K$3:K351="ATAQUE"),$AK$3:AK351),IF(+COUNTIF(Nacsport!GI352:'Nacsport'!GQ352,"*")&gt;0,+COUNTIF(Nacsport!GI352:'Nacsport'!GQ352,"*"),""))</f>
        <v/>
      </c>
      <c r="AQ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R351" s="27"/>
    </row>
    <row r="352" spans="1:44" ht="15.75" hidden="1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21">
        <v>1</v>
      </c>
      <c r="E352" s="1" t="s">
        <v>1375</v>
      </c>
      <c r="F352" s="24">
        <f>CONVERT(LEFT(Nacsport!E353,2),"mn","hr")/24+CONVERT(MID(Nacsport!E353,4,2),"sec","hr")/24</f>
        <v>4.7476851851851853E-2</v>
      </c>
      <c r="G352" s="2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5">
        <f t="shared" si="22"/>
        <v>4097</v>
      </c>
      <c r="I352" s="25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100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1" t="str">
        <f>+IF(OR(K352="ATTACCO",K352="DIFESA"),+CONCATENATE(Nacsport!FM353,Nacsport!FN352,Nacsport!FO353,Nacsport!FP353,Nacsport!FQ353,Nacsport!FR353,Nacsport!FS353,),"")</f>
        <v/>
      </c>
      <c r="AK352" s="1" t="str">
        <f>+IF(OR(K352="ATAQUE",K352="DEFENSA"),+CONCATENATE(Nacsport!FT353,Nacsport!FU353,Nacsport!FV353,Nacsport!FW353,Nacsport!FX353,Nacsport!FY353,Nacsport!FZ353,),"")</f>
        <v/>
      </c>
      <c r="AL352" s="1" t="str">
        <f>+CONCATENATE(Nacsport!GA353,Nacsport!GB353,Nacsport!GC353,Nacsport!GD353,Nacsport!GE353,Nacsport!GF353,Nacsport!GG353,Nacsport!GH353,)</f>
        <v/>
      </c>
      <c r="AM352" s="1" t="str">
        <f>IF(K352="PUNTOS",LOOKUP(2,1/($K$3:K352="ATAQUE"),$AM$3:AM352),IF(+COUNTIF(Nacsport!GI353:'Nacsport'!GQ353,"*")&gt;0,+COUNTIF(Nacsport!GI353:'Nacsport'!GQ353,"*"),""))</f>
        <v/>
      </c>
      <c r="AN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O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P352" t="str">
        <f>IF(K352="QUIEBRE",LOOKUP(2,1/($K$3:K352="ATAQUE"),$AK$3:AK352),IF(+COUNTIF(Nacsport!GI353:'Nacsport'!GQ353,"*")&gt;0,+COUNTIF(Nacsport!GI353:'Nacsport'!GQ353,"*"),""))</f>
        <v/>
      </c>
      <c r="AQ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R352" s="27"/>
    </row>
    <row r="353" spans="1:44" ht="15.75" hidden="1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21">
        <v>1</v>
      </c>
      <c r="E353" s="1" t="s">
        <v>1375</v>
      </c>
      <c r="F353" s="24">
        <f>CONVERT(LEFT(Nacsport!E354,2),"mn","hr")/24+CONVERT(MID(Nacsport!E354,4,2),"sec","hr")/24</f>
        <v>4.7546296296296295E-2</v>
      </c>
      <c r="G353" s="2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25">
        <f t="shared" si="22"/>
        <v>4103</v>
      </c>
      <c r="I353" s="25">
        <f t="shared" si="23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00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1" t="str">
        <f>+IF(OR(K353="ATTACCO",K353="DIFESA"),+CONCATENATE(Nacsport!FM354,Nacsport!FN353,Nacsport!FO354,Nacsport!FP354,Nacsport!FQ354,Nacsport!FR354,Nacsport!FS354,),"")</f>
        <v/>
      </c>
      <c r="AK353" s="1" t="str">
        <f>+IF(OR(K353="ATAQUE",K353="DEFENSA"),+CONCATENATE(Nacsport!FT354,Nacsport!FU354,Nacsport!FV354,Nacsport!FW354,Nacsport!FX354,Nacsport!FY354,Nacsport!FZ354,),"")</f>
        <v/>
      </c>
      <c r="AL353" s="1" t="str">
        <f>+CONCATENATE(Nacsport!GA354,Nacsport!GB354,Nacsport!GC354,Nacsport!GD354,Nacsport!GE354,Nacsport!GF354,Nacsport!GG354,Nacsport!GH354,)</f>
        <v/>
      </c>
      <c r="AM353" s="1" t="str">
        <f>IF(K353="PUNTOS",LOOKUP(2,1/($K$3:K353="ATAQUE"),$AM$3:AM353),IF(+COUNTIF(Nacsport!GI354:'Nacsport'!GQ354,"*")&gt;0,+COUNTIF(Nacsport!GI354:'Nacsport'!GQ354,"*"),""))</f>
        <v/>
      </c>
      <c r="AN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O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P353" t="str">
        <f>IF(K353="QUIEBRE",LOOKUP(2,1/($K$3:K353="ATAQUE"),$AK$3:AK353),IF(+COUNTIF(Nacsport!GI354:'Nacsport'!GQ354,"*")&gt;0,+COUNTIF(Nacsport!GI354:'Nacsport'!GQ354,"*"),""))</f>
        <v/>
      </c>
      <c r="AQ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R353" s="27"/>
    </row>
    <row r="354" spans="1:44" ht="15.75" hidden="1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21">
        <v>1</v>
      </c>
      <c r="E354" s="1" t="s">
        <v>1375</v>
      </c>
      <c r="F354" s="24">
        <f>CONVERT(LEFT(Nacsport!E355,2),"mn","hr")/24+CONVERT(MID(Nacsport!E355,4,2),"sec","hr")/24</f>
        <v>4.7557870370370368E-2</v>
      </c>
      <c r="G354" s="2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5">
        <f t="shared" si="22"/>
        <v>4104</v>
      </c>
      <c r="I354" s="25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100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LENTO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1" t="str">
        <f>+IF(OR(K354="ATTACCO",K354="DIFESA"),+CONCATENATE(Nacsport!FM355,Nacsport!FN354,Nacsport!FO355,Nacsport!FP355,Nacsport!FQ355,Nacsport!FR355,Nacsport!FS355,),"")</f>
        <v/>
      </c>
      <c r="AK354" s="1" t="str">
        <f>+IF(OR(K354="ATAQUE",K354="DEFENSA"),+CONCATENATE(Nacsport!FT355,Nacsport!FU355,Nacsport!FV355,Nacsport!FW355,Nacsport!FX355,Nacsport!FY355,Nacsport!FZ355,),"")</f>
        <v/>
      </c>
      <c r="AL354" s="1" t="str">
        <f>+CONCATENATE(Nacsport!GA355,Nacsport!GB355,Nacsport!GC355,Nacsport!GD355,Nacsport!GE355,Nacsport!GF355,Nacsport!GG355,Nacsport!GH355,)</f>
        <v/>
      </c>
      <c r="AM354" s="1" t="str">
        <f>IF(K354="PUNTOS",LOOKUP(2,1/($K$3:K354="ATAQUE"),$AM$3:AM354),IF(+COUNTIF(Nacsport!GI355:'Nacsport'!GQ355,"*")&gt;0,+COUNTIF(Nacsport!GI355:'Nacsport'!GQ355,"*"),""))</f>
        <v/>
      </c>
      <c r="AN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O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P354" t="str">
        <f>IF(K354="QUIEBRE",LOOKUP(2,1/($K$3:K354="ATAQUE"),$AK$3:AK354),IF(+COUNTIF(Nacsport!GI355:'Nacsport'!GQ355,"*")&gt;0,+COUNTIF(Nacsport!GI355:'Nacsport'!GQ355,"*"),""))</f>
        <v/>
      </c>
      <c r="AQ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R354" s="27"/>
    </row>
    <row r="355" spans="1:44" ht="15.75" hidden="1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21">
        <v>1</v>
      </c>
      <c r="E355" s="1" t="s">
        <v>1375</v>
      </c>
      <c r="F355" s="24">
        <f>CONVERT(LEFT(Nacsport!E356,2),"mn","hr")/24+CONVERT(MID(Nacsport!E356,4,2),"sec","hr")/24</f>
        <v>4.7604166666666663E-2</v>
      </c>
      <c r="G355" s="25">
        <v>8</v>
      </c>
      <c r="H355" s="25">
        <f t="shared" si="22"/>
        <v>4107.9999999999991</v>
      </c>
      <c r="I355" s="25">
        <f t="shared" si="23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100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ATTACCO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1" t="str">
        <f>+IF(OR(K355="ATTACCO",K355="DIFESA"),+CONCATENATE(Nacsport!FM356,Nacsport!FN355,Nacsport!FO356,Nacsport!FP356,Nacsport!FQ356,Nacsport!FR356,Nacsport!FS356,),"")</f>
        <v/>
      </c>
      <c r="AK355" s="1" t="str">
        <f>+IF(OR(K355="ATAQUE",K355="DEFENSA"),+CONCATENATE(Nacsport!FT356,Nacsport!FU356,Nacsport!FV356,Nacsport!FW356,Nacsport!FX356,Nacsport!FY356,Nacsport!FZ356,),"")</f>
        <v/>
      </c>
      <c r="AL355" s="1" t="str">
        <f>+CONCATENATE(Nacsport!GA356,Nacsport!GB356,Nacsport!GC356,Nacsport!GD356,Nacsport!GE356,Nacsport!GF356,Nacsport!GG356,Nacsport!GH356,)</f>
        <v/>
      </c>
      <c r="AM355" s="1" t="str">
        <f>IF(K355="PUNTOS",LOOKUP(2,1/($K$3:K355="ATAQUE"),$AM$3:AM355),IF(+COUNTIF(Nacsport!GI356:'Nacsport'!GQ356,"*")&gt;0,+COUNTIF(Nacsport!GI356:'Nacsport'!GQ356,"*"),""))</f>
        <v/>
      </c>
      <c r="AN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O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P355" t="str">
        <f>IF(K355="QUIEBRE",LOOKUP(2,1/($K$3:K355="ATAQUE"),$AK$3:AK355),IF(+COUNTIF(Nacsport!GI356:'Nacsport'!GQ356,"*")&gt;0,+COUNTIF(Nacsport!GI356:'Nacsport'!GQ356,"*"),""))</f>
        <v/>
      </c>
      <c r="AQ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R355" s="27"/>
    </row>
    <row r="356" spans="1:44" ht="15.75" hidden="1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21">
        <v>1</v>
      </c>
      <c r="E356" s="1" t="s">
        <v>1375</v>
      </c>
      <c r="F356" s="24">
        <f>CONVERT(LEFT(Nacsport!E357,2),"mn","hr")/24+CONVERT(MID(Nacsport!E357,4,2),"sec","hr")/24</f>
        <v>4.7604166666666663E-2</v>
      </c>
      <c r="G356" s="2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5">
        <f t="shared" si="22"/>
        <v>4107.9999999999991</v>
      </c>
      <c r="I356" s="25">
        <f t="shared" si="23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00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1" t="str">
        <f>+IF(OR(K356="ATTACCO",K356="DIFESA"),+CONCATENATE(Nacsport!FM357,Nacsport!FN356,Nacsport!FO357,Nacsport!FP357,Nacsport!FQ357,Nacsport!FR357,Nacsport!FS357,),"")</f>
        <v/>
      </c>
      <c r="AK356" s="1" t="str">
        <f>+IF(OR(K356="ATAQUE",K356="DEFENSA"),+CONCATENATE(Nacsport!FT357,Nacsport!FU357,Nacsport!FV357,Nacsport!FW357,Nacsport!FX357,Nacsport!FY357,Nacsport!FZ357,),"")</f>
        <v/>
      </c>
      <c r="AL356" s="1" t="str">
        <f>+CONCATENATE(Nacsport!GA357,Nacsport!GB357,Nacsport!GC357,Nacsport!GD357,Nacsport!GE357,Nacsport!GF357,Nacsport!GG357,Nacsport!GH357,)</f>
        <v/>
      </c>
      <c r="AM356" s="1" t="str">
        <f>IF(K356="PUNTOS",LOOKUP(2,1/($K$3:K356="ATAQUE"),$AM$3:AM356),IF(+COUNTIF(Nacsport!GI357:'Nacsport'!GQ357,"*")&gt;0,+COUNTIF(Nacsport!GI357:'Nacsport'!GQ357,"*"),""))</f>
        <v/>
      </c>
      <c r="AN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O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P356" t="str">
        <f>IF(K356="QUIEBRE",LOOKUP(2,1/($K$3:K356="ATAQUE"),$AK$3:AK356),IF(+COUNTIF(Nacsport!GI357:'Nacsport'!GQ357,"*")&gt;0,+COUNTIF(Nacsport!GI357:'Nacsport'!GQ357,"*"),""))</f>
        <v/>
      </c>
      <c r="AQ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R356" s="27"/>
    </row>
    <row r="357" spans="1:44" ht="15.75" hidden="1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21">
        <v>1</v>
      </c>
      <c r="E357" s="1" t="s">
        <v>1375</v>
      </c>
      <c r="F357" s="24">
        <f>CONVERT(LEFT(Nacsport!E358,2),"mn","hr")/24+CONVERT(MID(Nacsport!E358,4,2),"sec","hr")/24</f>
        <v>4.8055555555555553E-2</v>
      </c>
      <c r="G357" s="2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5">
        <f t="shared" si="22"/>
        <v>4147</v>
      </c>
      <c r="I357" s="25">
        <f t="shared" si="23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00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1" t="str">
        <f>+IF(OR(K357="ATTACCO",K357="DIFESA"),+CONCATENATE(Nacsport!FM358,Nacsport!FN357,Nacsport!FO358,Nacsport!FP358,Nacsport!FQ358,Nacsport!FR358,Nacsport!FS358,),"")</f>
        <v/>
      </c>
      <c r="AK357" s="1" t="str">
        <f>+IF(OR(K357="ATAQUE",K357="DEFENSA"),+CONCATENATE(Nacsport!FT358,Nacsport!FU358,Nacsport!FV358,Nacsport!FW358,Nacsport!FX358,Nacsport!FY358,Nacsport!FZ358,),"")</f>
        <v/>
      </c>
      <c r="AL357" s="1" t="str">
        <f>+CONCATENATE(Nacsport!GA358,Nacsport!GB358,Nacsport!GC358,Nacsport!GD358,Nacsport!GE358,Nacsport!GF358,Nacsport!GG358,Nacsport!GH358,)</f>
        <v/>
      </c>
      <c r="AM357" s="1" t="str">
        <f>IF(K357="PUNTOS",LOOKUP(2,1/($K$3:K357="ATAQUE"),$AM$3:AM357),IF(+COUNTIF(Nacsport!GI358:'Nacsport'!GQ358,"*")&gt;0,+COUNTIF(Nacsport!GI358:'Nacsport'!GQ358,"*"),""))</f>
        <v/>
      </c>
      <c r="AN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O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P357" t="str">
        <f>IF(K357="QUIEBRE",LOOKUP(2,1/($K$3:K357="ATAQUE"),$AK$3:AK357),IF(+COUNTIF(Nacsport!GI358:'Nacsport'!GQ358,"*")&gt;0,+COUNTIF(Nacsport!GI358:'Nacsport'!GQ358,"*"),""))</f>
        <v/>
      </c>
      <c r="AQ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R357" s="27"/>
    </row>
    <row r="358" spans="1:44" ht="15.75" hidden="1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21">
        <v>1</v>
      </c>
      <c r="E358" s="1" t="s">
        <v>1375</v>
      </c>
      <c r="F358" s="24">
        <f>CONVERT(LEFT(Nacsport!E359,2),"mn","hr")/24+CONVERT(MID(Nacsport!E359,4,2),"sec","hr")/24</f>
        <v>4.8055555555555553E-2</v>
      </c>
      <c r="G358" s="2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5">
        <f t="shared" si="22"/>
        <v>4147</v>
      </c>
      <c r="I358" s="25">
        <f t="shared" si="23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100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1" t="str">
        <f>+IF(OR(K358="ATTACCO",K358="DIFESA"),+CONCATENATE(Nacsport!FM359,Nacsport!FN358,Nacsport!FO359,Nacsport!FP359,Nacsport!FQ359,Nacsport!FR359,Nacsport!FS359,),"")</f>
        <v/>
      </c>
      <c r="AK358" s="1" t="str">
        <f>+IF(OR(K358="ATAQUE",K358="DEFENSA"),+CONCATENATE(Nacsport!FT359,Nacsport!FU359,Nacsport!FV359,Nacsport!FW359,Nacsport!FX359,Nacsport!FY359,Nacsport!FZ359,),"")</f>
        <v/>
      </c>
      <c r="AL358" s="1" t="str">
        <f>+CONCATENATE(Nacsport!GA359,Nacsport!GB359,Nacsport!GC359,Nacsport!GD359,Nacsport!GE359,Nacsport!GF359,Nacsport!GG359,Nacsport!GH359,)</f>
        <v/>
      </c>
      <c r="AM358" s="1" t="str">
        <f>IF(K358="PUNTOS",LOOKUP(2,1/($K$3:K358="ATAQUE"),$AM$3:AM358),IF(+COUNTIF(Nacsport!GI359:'Nacsport'!GQ359,"*")&gt;0,+COUNTIF(Nacsport!GI359:'Nacsport'!GQ359,"*"),""))</f>
        <v/>
      </c>
      <c r="AN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O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P358" t="str">
        <f>IF(K358="QUIEBRE",LOOKUP(2,1/($K$3:K358="ATAQUE"),$AK$3:AK358),IF(+COUNTIF(Nacsport!GI359:'Nacsport'!GQ359,"*")&gt;0,+COUNTIF(Nacsport!GI359:'Nacsport'!GQ359,"*"),""))</f>
        <v/>
      </c>
      <c r="AQ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R358" s="27"/>
    </row>
    <row r="359" spans="1:44" ht="15.75" hidden="1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21">
        <v>1</v>
      </c>
      <c r="E359" s="1" t="s">
        <v>1375</v>
      </c>
      <c r="F359" s="24">
        <f>CONVERT(LEFT(Nacsport!E360,2),"mn","hr")/24+CONVERT(MID(Nacsport!E360,4,2),"sec","hr")/24</f>
        <v>4.8090277777777773E-2</v>
      </c>
      <c r="G359" s="2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5">
        <f t="shared" si="22"/>
        <v>4149.9999999999991</v>
      </c>
      <c r="I359" s="25">
        <f t="shared" si="23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00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PULITA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1" t="str">
        <f>+IF(OR(K359="ATTACCO",K359="DIFESA"),+CONCATENATE(Nacsport!FM360,Nacsport!FN359,Nacsport!FO360,Nacsport!FP360,Nacsport!FQ360,Nacsport!FR360,Nacsport!FS360,),"")</f>
        <v/>
      </c>
      <c r="AK359" s="1" t="str">
        <f>+IF(OR(K359="ATAQUE",K359="DEFENSA"),+CONCATENATE(Nacsport!FT360,Nacsport!FU360,Nacsport!FV360,Nacsport!FW360,Nacsport!FX360,Nacsport!FY360,Nacsport!FZ360,),"")</f>
        <v/>
      </c>
      <c r="AL359" s="1" t="str">
        <f>+CONCATENATE(Nacsport!GA360,Nacsport!GB360,Nacsport!GC360,Nacsport!GD360,Nacsport!GE360,Nacsport!GF360,Nacsport!GG360,Nacsport!GH360,)</f>
        <v/>
      </c>
      <c r="AM359" s="1" t="str">
        <f>IF(K359="PUNTOS",LOOKUP(2,1/($K$3:K359="ATAQUE"),$AM$3:AM359),IF(+COUNTIF(Nacsport!GI360:'Nacsport'!GQ360,"*")&gt;0,+COUNTIF(Nacsport!GI360:'Nacsport'!GQ360,"*"),""))</f>
        <v/>
      </c>
      <c r="AN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O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P359" t="str">
        <f>IF(K359="QUIEBRE",LOOKUP(2,1/($K$3:K359="ATAQUE"),$AK$3:AK359),IF(+COUNTIF(Nacsport!GI360:'Nacsport'!GQ360,"*")&gt;0,+COUNTIF(Nacsport!GI360:'Nacsport'!GQ360,"*"),""))</f>
        <v/>
      </c>
      <c r="AQ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R359" s="27"/>
    </row>
    <row r="360" spans="1:44" ht="15.75" hidden="1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21">
        <v>1</v>
      </c>
      <c r="E360" s="1" t="s">
        <v>1375</v>
      </c>
      <c r="F360" s="24">
        <f>CONVERT(LEFT(Nacsport!E361,2),"mn","hr")/24+CONVERT(MID(Nacsport!E361,4,2),"sec","hr")/24</f>
        <v>4.8275462962962958E-2</v>
      </c>
      <c r="G360" s="2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5">
        <f t="shared" si="22"/>
        <v>4166</v>
      </c>
      <c r="I360" s="25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00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NEUTRO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1" t="str">
        <f>+IF(OR(K360="ATTACCO",K360="DIFESA"),+CONCATENATE(Nacsport!FM361,Nacsport!FN360,Nacsport!FO361,Nacsport!FP361,Nacsport!FQ361,Nacsport!FR361,Nacsport!FS361,),"")</f>
        <v/>
      </c>
      <c r="AK360" s="1" t="str">
        <f>+IF(OR(K360="ATAQUE",K360="DEFENSA"),+CONCATENATE(Nacsport!FT361,Nacsport!FU361,Nacsport!FV361,Nacsport!FW361,Nacsport!FX361,Nacsport!FY361,Nacsport!FZ361,),"")</f>
        <v/>
      </c>
      <c r="AL360" s="1" t="str">
        <f>+CONCATENATE(Nacsport!GA361,Nacsport!GB361,Nacsport!GC361,Nacsport!GD361,Nacsport!GE361,Nacsport!GF361,Nacsport!GG361,Nacsport!GH361,)</f>
        <v/>
      </c>
      <c r="AM360" s="1" t="str">
        <f>IF(K360="PUNTOS",LOOKUP(2,1/($K$3:K360="ATAQUE"),$AM$3:AM360),IF(+COUNTIF(Nacsport!GI361:'Nacsport'!GQ361,"*")&gt;0,+COUNTIF(Nacsport!GI361:'Nacsport'!GQ361,"*"),""))</f>
        <v/>
      </c>
      <c r="AN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O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P360" t="str">
        <f>IF(K360="QUIEBRE",LOOKUP(2,1/($K$3:K360="ATAQUE"),$AK$3:AK360),IF(+COUNTIF(Nacsport!GI361:'Nacsport'!GQ361,"*")&gt;0,+COUNTIF(Nacsport!GI361:'Nacsport'!GQ361,"*"),""))</f>
        <v/>
      </c>
      <c r="AQ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R360" s="27"/>
    </row>
    <row r="361" spans="1:44" ht="15.75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21">
        <v>1</v>
      </c>
      <c r="E361" s="1" t="s">
        <v>1375</v>
      </c>
      <c r="F361" s="24">
        <f>CONVERT(LEFT(Nacsport!E362,2),"mn","hr")/24+CONVERT(MID(Nacsport!E362,4,2),"sec","hr")/24</f>
        <v>4.8298611111111105E-2</v>
      </c>
      <c r="G361" s="2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5">
        <f t="shared" si="22"/>
        <v>4167.9999999999991</v>
      </c>
      <c r="I361" s="25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00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NUMERI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" t="str">
        <f>+IF(OR(K361="ATTACCO",K361="DIFESA"),+CONCATENATE(Nacsport!FM362,Nacsport!FN361,Nacsport!FO362,Nacsport!FP362,Nacsport!FQ362,Nacsport!FR362,Nacsport!FS362,),"")</f>
        <v/>
      </c>
      <c r="AK361" s="1" t="str">
        <f>+IF(OR(K361="ATAQUE",K361="DEFENSA"),+CONCATENATE(Nacsport!FT362,Nacsport!FU362,Nacsport!FV362,Nacsport!FW362,Nacsport!FX362,Nacsport!FY362,Nacsport!FZ362,),"")</f>
        <v/>
      </c>
      <c r="AL361" s="1" t="str">
        <f>+CONCATENATE(Nacsport!GA362,Nacsport!GB362,Nacsport!GC362,Nacsport!GD362,Nacsport!GE362,Nacsport!GF362,Nacsport!GG362,Nacsport!GH362,)</f>
        <v/>
      </c>
      <c r="AM361" s="1" t="str">
        <f>IF(K361="PUNTOS",LOOKUP(2,1/($K$3:K361="ATAQUE"),$AM$3:AM361),IF(+COUNTIF(Nacsport!GI362:'Nacsport'!GQ362,"*")&gt;0,+COUNTIF(Nacsport!GI362:'Nacsport'!GQ362,"*"),""))</f>
        <v/>
      </c>
      <c r="AN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O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P361" t="str">
        <f>IF(K361="QUIEBRE",LOOKUP(2,1/($K$3:K361="ATAQUE"),$AK$3:AK361),IF(+COUNTIF(Nacsport!GI362:'Nacsport'!GQ362,"*")&gt;0,+COUNTIF(Nacsport!GI362:'Nacsport'!GQ362,"*"),""))</f>
        <v/>
      </c>
      <c r="AQ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R361" s="27"/>
    </row>
    <row r="362" spans="1:44" ht="15.75" hidden="1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21">
        <v>1</v>
      </c>
      <c r="E362" s="1" t="s">
        <v>1375</v>
      </c>
      <c r="F362" s="24">
        <f>CONVERT(LEFT(Nacsport!E363,2),"mn","hr")/24+CONVERT(MID(Nacsport!E363,4,2),"sec","hr")/24</f>
        <v>4.8333333333333332E-2</v>
      </c>
      <c r="G362" s="2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25">
        <f t="shared" si="22"/>
        <v>4171</v>
      </c>
      <c r="I362" s="25">
        <f t="shared" si="23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100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NEGATIVO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" t="str">
        <f>+IF(OR(K362="ATTACCO",K362="DIFESA"),+CONCATENATE(Nacsport!FM363,Nacsport!FN362,Nacsport!FO363,Nacsport!FP363,Nacsport!FQ363,Nacsport!FR363,Nacsport!FS363,),"")</f>
        <v/>
      </c>
      <c r="AK362" s="1" t="str">
        <f>+IF(OR(K362="ATAQUE",K362="DEFENSA"),+CONCATENATE(Nacsport!FT363,Nacsport!FU363,Nacsport!FV363,Nacsport!FW363,Nacsport!FX363,Nacsport!FY363,Nacsport!FZ363,),"")</f>
        <v/>
      </c>
      <c r="AL362" s="1" t="str">
        <f>+CONCATENATE(Nacsport!GA363,Nacsport!GB363,Nacsport!GC363,Nacsport!GD363,Nacsport!GE363,Nacsport!GF363,Nacsport!GG363,Nacsport!GH363,)</f>
        <v/>
      </c>
      <c r="AM362" s="1" t="str">
        <f>IF(K362="PUNTOS",LOOKUP(2,1/($K$3:K362="ATAQUE"),$AM$3:AM362),IF(+COUNTIF(Nacsport!GI363:'Nacsport'!GQ363,"*")&gt;0,+COUNTIF(Nacsport!GI363:'Nacsport'!GQ363,"*"),""))</f>
        <v/>
      </c>
      <c r="AN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O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P362" t="str">
        <f>IF(K362="QUIEBRE",LOOKUP(2,1/($K$3:K362="ATAQUE"),$AK$3:AK362),IF(+COUNTIF(Nacsport!GI363:'Nacsport'!GQ363,"*")&gt;0,+COUNTIF(Nacsport!GI363:'Nacsport'!GQ363,"*"),""))</f>
        <v/>
      </c>
      <c r="AQ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R362" s="27"/>
    </row>
    <row r="363" spans="1:44" ht="15.75" hidden="1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21">
        <v>1</v>
      </c>
      <c r="E363" s="1" t="s">
        <v>1375</v>
      </c>
      <c r="F363" s="24">
        <f>CONVERT(LEFT(Nacsport!E364,2),"mn","hr")/24+CONVERT(MID(Nacsport!E364,4,2),"sec","hr")/24</f>
        <v>4.8344907407407406E-2</v>
      </c>
      <c r="G363" s="25">
        <f>CONVERT((CONVERT(LEFT(Nacsport!F364,2),"mn","hr")/24+CONVERT(MID(Nacsport!F364,4,2),"sec","hr")/24)-(CONVERT(LEFT(Nacsport!E364,2),"mn","hr")/24+CONVERT(MID(Nacsport!E364,4,2),"sec","hr")/24),"hr","sec")*24</f>
        <v>0</v>
      </c>
      <c r="H363" s="25">
        <f t="shared" si="22"/>
        <v>4172</v>
      </c>
      <c r="I363" s="25">
        <f t="shared" si="23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00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P META</v>
      </c>
      <c r="AH363" s="1">
        <f t="shared" si="26"/>
        <v>5</v>
      </c>
      <c r="AI363" s="1" t="str">
        <f>+CONCATENATE(Nacsport!FK364,Nacsport!FL364)</f>
        <v/>
      </c>
      <c r="AJ363" s="1" t="str">
        <f>+IF(OR(K363="ATTACCO",K363="DIFESA"),+CONCATENATE(Nacsport!FM364,Nacsport!FN363,Nacsport!FO364,Nacsport!FP364,Nacsport!FQ364,Nacsport!FR364,Nacsport!FS364,),"")</f>
        <v/>
      </c>
      <c r="AK363" s="1" t="str">
        <f>+IF(OR(K363="ATAQUE",K363="DEFENSA"),+CONCATENATE(Nacsport!FT364,Nacsport!FU364,Nacsport!FV364,Nacsport!FW364,Nacsport!FX364,Nacsport!FY364,Nacsport!FZ364,),"")</f>
        <v/>
      </c>
      <c r="AL363" s="1" t="str">
        <f>+CONCATENATE(Nacsport!GA364,Nacsport!GB364,Nacsport!GC364,Nacsport!GD364,Nacsport!GE364,Nacsport!GF364,Nacsport!GG364,Nacsport!GH364,)</f>
        <v/>
      </c>
      <c r="AM363" s="1" t="str">
        <f>IF(K363="PUNTOS",LOOKUP(2,1/($K$3:K363="ATAQUE"),$AM$3:AM363),IF(+COUNTIF(Nacsport!GI364:'Nacsport'!GQ364,"*")&gt;0,+COUNTIF(Nacsport!GI364:'Nacsport'!GQ364,"*"),""))</f>
        <v/>
      </c>
      <c r="AN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O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P363" t="str">
        <f>IF(K363="QUIEBRE",LOOKUP(2,1/($K$3:K363="ATAQUE"),$AK$3:AK363),IF(+COUNTIF(Nacsport!GI364:'Nacsport'!GQ364,"*")&gt;0,+COUNTIF(Nacsport!GI364:'Nacsport'!GQ364,"*"),""))</f>
        <v/>
      </c>
      <c r="AQ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R363" s="27"/>
    </row>
    <row r="364" spans="1:44" ht="15.75" hidden="1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21">
        <v>1</v>
      </c>
      <c r="E364" s="1" t="s">
        <v>1375</v>
      </c>
      <c r="F364" s="24">
        <f>CONVERT(LEFT(Nacsport!E365,2),"mn","hr")/24+CONVERT(MID(Nacsport!E365,4,2),"sec","hr")/24</f>
        <v>4.8344907407407406E-2</v>
      </c>
      <c r="G364" s="2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5">
        <f t="shared" si="22"/>
        <v>4172</v>
      </c>
      <c r="I364" s="25">
        <f t="shared" si="23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00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1" t="str">
        <f>+IF(OR(K364="ATTACCO",K364="DIFESA"),+CONCATENATE(Nacsport!FM365,Nacsport!FN364,Nacsport!FO365,Nacsport!FP365,Nacsport!FQ365,Nacsport!FR365,Nacsport!FS365,),"")</f>
        <v/>
      </c>
      <c r="AK364" s="1" t="str">
        <f>+IF(OR(K364="ATAQUE",K364="DEFENSA"),+CONCATENATE(Nacsport!FT365,Nacsport!FU365,Nacsport!FV365,Nacsport!FW365,Nacsport!FX365,Nacsport!FY365,Nacsport!FZ365,),"")</f>
        <v/>
      </c>
      <c r="AL364" s="1" t="str">
        <f>+CONCATENATE(Nacsport!GA365,Nacsport!GB365,Nacsport!GC365,Nacsport!GD365,Nacsport!GE365,Nacsport!GF365,Nacsport!GG365,Nacsport!GH365,)</f>
        <v/>
      </c>
      <c r="AM364" s="1" t="str">
        <f>IF(K364="PUNTOS",LOOKUP(2,1/($K$3:K364="ATAQUE"),$AM$3:AM364),IF(+COUNTIF(Nacsport!GI365:'Nacsport'!GQ365,"*")&gt;0,+COUNTIF(Nacsport!GI365:'Nacsport'!GQ365,"*"),""))</f>
        <v/>
      </c>
      <c r="AN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O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P364" t="str">
        <f>IF(K364="QUIEBRE",LOOKUP(2,1/($K$3:K364="ATAQUE"),$AK$3:AK364),IF(+COUNTIF(Nacsport!GI365:'Nacsport'!GQ365,"*")&gt;0,+COUNTIF(Nacsport!GI365:'Nacsport'!GQ365,"*"),""))</f>
        <v/>
      </c>
      <c r="AQ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R364" s="27"/>
    </row>
    <row r="365" spans="1:44" ht="15.75" hidden="1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21">
        <v>1</v>
      </c>
      <c r="E365" s="1" t="s">
        <v>1375</v>
      </c>
      <c r="F365" s="24">
        <f>CONVERT(LEFT(Nacsport!E366,2),"mn","hr")/24+CONVERT(MID(Nacsport!E366,4,2),"sec","hr")/24</f>
        <v>4.9305555555555554E-2</v>
      </c>
      <c r="G365" s="2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5">
        <f t="shared" si="22"/>
        <v>4255</v>
      </c>
      <c r="I365" s="25">
        <f t="shared" si="23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100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1" t="str">
        <f>+IF(OR(K365="ATTACCO",K365="DIFESA"),+CONCATENATE(Nacsport!FM366,Nacsport!FN365,Nacsport!FO366,Nacsport!FP366,Nacsport!FQ366,Nacsport!FR366,Nacsport!FS366,),"")</f>
        <v/>
      </c>
      <c r="AK365" s="1" t="str">
        <f>+IF(OR(K365="ATAQUE",K365="DEFENSA"),+CONCATENATE(Nacsport!FT366,Nacsport!FU366,Nacsport!FV366,Nacsport!FW366,Nacsport!FX366,Nacsport!FY366,Nacsport!FZ366,),"")</f>
        <v/>
      </c>
      <c r="AL365" s="1" t="str">
        <f>+CONCATENATE(Nacsport!GA366,Nacsport!GB366,Nacsport!GC366,Nacsport!GD366,Nacsport!GE366,Nacsport!GF366,Nacsport!GG366,Nacsport!GH366,)</f>
        <v/>
      </c>
      <c r="AM365" s="1" t="str">
        <f>IF(K365="PUNTOS",LOOKUP(2,1/($K$3:K365="ATAQUE"),$AM$3:AM365),IF(+COUNTIF(Nacsport!GI366:'Nacsport'!GQ366,"*")&gt;0,+COUNTIF(Nacsport!GI366:'Nacsport'!GQ366,"*"),""))</f>
        <v/>
      </c>
      <c r="AN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O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P365" t="str">
        <f>IF(K365="QUIEBRE",LOOKUP(2,1/($K$3:K365="ATAQUE"),$AK$3:AK365),IF(+COUNTIF(Nacsport!GI366:'Nacsport'!GQ366,"*")&gt;0,+COUNTIF(Nacsport!GI366:'Nacsport'!GQ366,"*"),""))</f>
        <v/>
      </c>
      <c r="AQ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R365" s="27"/>
    </row>
    <row r="366" spans="1:44" ht="15.75" hidden="1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21">
        <v>1</v>
      </c>
      <c r="E366" s="1" t="s">
        <v>1375</v>
      </c>
      <c r="F366" s="24">
        <f>CONVERT(LEFT(Nacsport!E367,2),"mn","hr")/24+CONVERT(MID(Nacsport!E367,4,2),"sec","hr")/24</f>
        <v>4.9340277777777775E-2</v>
      </c>
      <c r="G366" s="2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5">
        <f t="shared" si="22"/>
        <v>4258</v>
      </c>
      <c r="I366" s="25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100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1" t="str">
        <f>+IF(OR(K366="ATTACCO",K366="DIFESA"),+CONCATENATE(Nacsport!FM367,Nacsport!FN366,Nacsport!FO367,Nacsport!FP367,Nacsport!FQ367,Nacsport!FR367,Nacsport!FS367,),"")</f>
        <v/>
      </c>
      <c r="AK366" s="1" t="str">
        <f>+IF(OR(K366="ATAQUE",K366="DEFENSA"),+CONCATENATE(Nacsport!FT367,Nacsport!FU367,Nacsport!FV367,Nacsport!FW367,Nacsport!FX367,Nacsport!FY367,Nacsport!FZ367,),"")</f>
        <v/>
      </c>
      <c r="AL366" s="1" t="str">
        <f>+CONCATENATE(Nacsport!GA367,Nacsport!GB367,Nacsport!GC367,Nacsport!GD367,Nacsport!GE367,Nacsport!GF367,Nacsport!GG367,Nacsport!GH367,)</f>
        <v/>
      </c>
      <c r="AM366" s="1" t="str">
        <f>IF(K366="PUNTOS",LOOKUP(2,1/($K$3:K366="ATAQUE"),$AM$3:AM366),IF(+COUNTIF(Nacsport!GI367:'Nacsport'!GQ367,"*")&gt;0,+COUNTIF(Nacsport!GI367:'Nacsport'!GQ367,"*"),""))</f>
        <v/>
      </c>
      <c r="AN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O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P366" t="str">
        <f>IF(K366="QUIEBRE",LOOKUP(2,1/($K$3:K366="ATAQUE"),$AK$3:AK366),IF(+COUNTIF(Nacsport!GI367:'Nacsport'!GQ367,"*")&gt;0,+COUNTIF(Nacsport!GI367:'Nacsport'!GQ367,"*"),""))</f>
        <v/>
      </c>
      <c r="AQ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R366" s="27"/>
    </row>
    <row r="367" spans="1:44" ht="15.75" hidden="1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21">
        <v>1</v>
      </c>
      <c r="E367" s="1" t="s">
        <v>1375</v>
      </c>
      <c r="F367" s="24">
        <f>CONVERT(LEFT(Nacsport!E368,2),"mn","hr")/24+CONVERT(MID(Nacsport!E368,4,2),"sec","hr")/24</f>
        <v>4.9363425925925922E-2</v>
      </c>
      <c r="G367" s="2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5">
        <f t="shared" si="22"/>
        <v>4260</v>
      </c>
      <c r="I367" s="25">
        <f t="shared" si="23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100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AVANTI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1" t="str">
        <f>+IF(OR(K367="ATTACCO",K367="DIFESA"),+CONCATENATE(Nacsport!FM368,Nacsport!FN367,Nacsport!FO368,Nacsport!FP368,Nacsport!FQ368,Nacsport!FR368,Nacsport!FS368,),"")</f>
        <v/>
      </c>
      <c r="AK367" s="1" t="str">
        <f>+IF(OR(K367="ATAQUE",K367="DEFENSA"),+CONCATENATE(Nacsport!FT368,Nacsport!FU368,Nacsport!FV368,Nacsport!FW368,Nacsport!FX368,Nacsport!FY368,Nacsport!FZ368,),"")</f>
        <v/>
      </c>
      <c r="AL367" s="1" t="str">
        <f>+CONCATENATE(Nacsport!GA368,Nacsport!GB368,Nacsport!GC368,Nacsport!GD368,Nacsport!GE368,Nacsport!GF368,Nacsport!GG368,Nacsport!GH368,)</f>
        <v/>
      </c>
      <c r="AM367" s="1" t="str">
        <f>IF(K367="PUNTOS",LOOKUP(2,1/($K$3:K367="ATAQUE"),$AM$3:AM367),IF(+COUNTIF(Nacsport!GI368:'Nacsport'!GQ368,"*")&gt;0,+COUNTIF(Nacsport!GI368:'Nacsport'!GQ368,"*"),""))</f>
        <v/>
      </c>
      <c r="AN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O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P367" t="str">
        <f>IF(K367="QUIEBRE",LOOKUP(2,1/($K$3:K367="ATAQUE"),$AK$3:AK367),IF(+COUNTIF(Nacsport!GI368:'Nacsport'!GQ368,"*")&gt;0,+COUNTIF(Nacsport!GI368:'Nacsport'!GQ368,"*"),""))</f>
        <v/>
      </c>
      <c r="AQ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R367" s="27"/>
    </row>
    <row r="368" spans="1:44" ht="15.75" hidden="1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21">
        <v>1</v>
      </c>
      <c r="E368" s="1" t="s">
        <v>1375</v>
      </c>
      <c r="F368" s="24">
        <f>CONVERT(LEFT(Nacsport!E369,2),"mn","hr")/24+CONVERT(MID(Nacsport!E369,4,2),"sec","hr")/24</f>
        <v>4.9363425925925922E-2</v>
      </c>
      <c r="G368" s="2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5">
        <f t="shared" si="22"/>
        <v>4260</v>
      </c>
      <c r="I368" s="25">
        <f t="shared" si="23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00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1" t="str">
        <f>+IF(OR(K368="ATTACCO",K368="DIFESA"),+CONCATENATE(Nacsport!FM369,Nacsport!FN368,Nacsport!FO369,Nacsport!FP369,Nacsport!FQ369,Nacsport!FR369,Nacsport!FS369,),"")</f>
        <v/>
      </c>
      <c r="AK368" s="1" t="str">
        <f>+IF(OR(K368="ATAQUE",K368="DEFENSA"),+CONCATENATE(Nacsport!FT369,Nacsport!FU369,Nacsport!FV369,Nacsport!FW369,Nacsport!FX369,Nacsport!FY369,Nacsport!FZ369,),"")</f>
        <v/>
      </c>
      <c r="AL368" s="1" t="str">
        <f>+CONCATENATE(Nacsport!GA369,Nacsport!GB369,Nacsport!GC369,Nacsport!GD369,Nacsport!GE369,Nacsport!GF369,Nacsport!GG369,Nacsport!GH369,)</f>
        <v/>
      </c>
      <c r="AM368" s="1" t="str">
        <f>IF(K368="PUNTOS",LOOKUP(2,1/($K$3:K368="ATAQUE"),$AM$3:AM368),IF(+COUNTIF(Nacsport!GI369:'Nacsport'!GQ369,"*")&gt;0,+COUNTIF(Nacsport!GI369:'Nacsport'!GQ369,"*"),""))</f>
        <v/>
      </c>
      <c r="AN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O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P368" t="str">
        <f>IF(K368="QUIEBRE",LOOKUP(2,1/($K$3:K368="ATAQUE"),$AK$3:AK368),IF(+COUNTIF(Nacsport!GI369:'Nacsport'!GQ369,"*")&gt;0,+COUNTIF(Nacsport!GI369:'Nacsport'!GQ369,"*"),""))</f>
        <v/>
      </c>
      <c r="AQ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R368" s="27"/>
    </row>
    <row r="369" spans="1:44" ht="15.75" hidden="1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21">
        <v>1</v>
      </c>
      <c r="E369" s="1" t="s">
        <v>1375</v>
      </c>
      <c r="F369" s="24">
        <f>CONVERT(LEFT(Nacsport!E370,2),"mn","hr")/24+CONVERT(MID(Nacsport!E370,4,2),"sec","hr")/24</f>
        <v>5.0312499999999996E-2</v>
      </c>
      <c r="G369" s="2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5">
        <f t="shared" si="22"/>
        <v>4342</v>
      </c>
      <c r="I369" s="25">
        <f t="shared" si="23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00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1" t="str">
        <f>+IF(OR(K369="ATTACCO",K369="DIFESA"),+CONCATENATE(Nacsport!FM370,Nacsport!FN369,Nacsport!FO370,Nacsport!FP370,Nacsport!FQ370,Nacsport!FR370,Nacsport!FS370,),"")</f>
        <v/>
      </c>
      <c r="AK369" s="1" t="str">
        <f>+IF(OR(K369="ATAQUE",K369="DEFENSA"),+CONCATENATE(Nacsport!FT370,Nacsport!FU370,Nacsport!FV370,Nacsport!FW370,Nacsport!FX370,Nacsport!FY370,Nacsport!FZ370,),"")</f>
        <v/>
      </c>
      <c r="AL369" s="1" t="str">
        <f>+CONCATENATE(Nacsport!GA370,Nacsport!GB370,Nacsport!GC370,Nacsport!GD370,Nacsport!GE370,Nacsport!GF370,Nacsport!GG370,Nacsport!GH370,)</f>
        <v/>
      </c>
      <c r="AM369" s="1" t="str">
        <f>IF(K369="PUNTOS",LOOKUP(2,1/($K$3:K369="ATAQUE"),$AM$3:AM369),IF(+COUNTIF(Nacsport!GI370:'Nacsport'!GQ370,"*")&gt;0,+COUNTIF(Nacsport!GI370:'Nacsport'!GQ370,"*"),""))</f>
        <v/>
      </c>
      <c r="AN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O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P369" t="str">
        <f>IF(K369="QUIEBRE",LOOKUP(2,1/($K$3:K369="ATAQUE"),$AK$3:AK369),IF(+COUNTIF(Nacsport!GI370:'Nacsport'!GQ370,"*")&gt;0,+COUNTIF(Nacsport!GI370:'Nacsport'!GQ370,"*"),""))</f>
        <v/>
      </c>
      <c r="AQ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R369" s="27"/>
    </row>
    <row r="370" spans="1:44" ht="15.75" hidden="1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21">
        <v>1</v>
      </c>
      <c r="E370" s="1" t="s">
        <v>1375</v>
      </c>
      <c r="F370" s="24">
        <f>CONVERT(LEFT(Nacsport!E371,2),"mn","hr")/24+CONVERT(MID(Nacsport!E371,4,2),"sec","hr")/24</f>
        <v>5.0312499999999996E-2</v>
      </c>
      <c r="G370" s="2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5">
        <f t="shared" si="22"/>
        <v>4342</v>
      </c>
      <c r="I370" s="25">
        <f t="shared" si="23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100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1" t="str">
        <f>+IF(OR(K370="ATTACCO",K370="DIFESA"),+CONCATENATE(Nacsport!FM371,Nacsport!FN370,Nacsport!FO371,Nacsport!FP371,Nacsport!FQ371,Nacsport!FR371,Nacsport!FS371,),"")</f>
        <v/>
      </c>
      <c r="AK370" s="1" t="str">
        <f>+IF(OR(K370="ATAQUE",K370="DEFENSA"),+CONCATENATE(Nacsport!FT371,Nacsport!FU371,Nacsport!FV371,Nacsport!FW371,Nacsport!FX371,Nacsport!FY371,Nacsport!FZ371,),"")</f>
        <v/>
      </c>
      <c r="AL370" s="1" t="str">
        <f>+CONCATENATE(Nacsport!GA371,Nacsport!GB371,Nacsport!GC371,Nacsport!GD371,Nacsport!GE371,Nacsport!GF371,Nacsport!GG371,Nacsport!GH371,)</f>
        <v/>
      </c>
      <c r="AM370" s="1" t="str">
        <f>IF(K370="PUNTOS",LOOKUP(2,1/($K$3:K370="ATAQUE"),$AM$3:AM370),IF(+COUNTIF(Nacsport!GI371:'Nacsport'!GQ371,"*")&gt;0,+COUNTIF(Nacsport!GI371:'Nacsport'!GQ371,"*"),""))</f>
        <v/>
      </c>
      <c r="AN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O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P370" t="str">
        <f>IF(K370="QUIEBRE",LOOKUP(2,1/($K$3:K370="ATAQUE"),$AK$3:AK370),IF(+COUNTIF(Nacsport!GI371:'Nacsport'!GQ371,"*")&gt;0,+COUNTIF(Nacsport!GI371:'Nacsport'!GQ371,"*"),""))</f>
        <v/>
      </c>
      <c r="AQ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R370" s="27"/>
    </row>
    <row r="371" spans="1:44" ht="15.75" hidden="1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21">
        <v>1</v>
      </c>
      <c r="E371" s="1" t="s">
        <v>1375</v>
      </c>
      <c r="F371" s="24">
        <f>CONVERT(LEFT(Nacsport!E372,2),"mn","hr")/24+CONVERT(MID(Nacsport!E372,4,2),"sec","hr")/24</f>
        <v>5.035879629629629E-2</v>
      </c>
      <c r="G371" s="2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5">
        <f t="shared" si="22"/>
        <v>4346</v>
      </c>
      <c r="I371" s="25">
        <f t="shared" si="23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00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VINTA</v>
      </c>
      <c r="S371" s="1" t="str">
        <f>+CONCATENATE(Nacsport!CB372,Nacsport!CC372,Nacsport!CD372)</f>
        <v>NEGATIVO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1" t="str">
        <f>+IF(OR(K371="ATTACCO",K371="DIFESA"),+CONCATENATE(Nacsport!FM372,Nacsport!FN371,Nacsport!FO372,Nacsport!FP372,Nacsport!FQ372,Nacsport!FR372,Nacsport!FS372,),"")</f>
        <v/>
      </c>
      <c r="AK371" s="1" t="str">
        <f>+IF(OR(K371="ATAQUE",K371="DEFENSA"),+CONCATENATE(Nacsport!FT372,Nacsport!FU372,Nacsport!FV372,Nacsport!FW372,Nacsport!FX372,Nacsport!FY372,Nacsport!FZ372,),"")</f>
        <v/>
      </c>
      <c r="AL371" s="1" t="str">
        <f>+CONCATENATE(Nacsport!GA372,Nacsport!GB372,Nacsport!GC372,Nacsport!GD372,Nacsport!GE372,Nacsport!GF372,Nacsport!GG372,Nacsport!GH372,)</f>
        <v/>
      </c>
      <c r="AM371" s="1" t="str">
        <f>IF(K371="PUNTOS",LOOKUP(2,1/($K$3:K371="ATAQUE"),$AM$3:AM371),IF(+COUNTIF(Nacsport!GI372:'Nacsport'!GQ372,"*")&gt;0,+COUNTIF(Nacsport!GI372:'Nacsport'!GQ372,"*"),""))</f>
        <v/>
      </c>
      <c r="AN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O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P371" t="str">
        <f>IF(K371="QUIEBRE",LOOKUP(2,1/($K$3:K371="ATAQUE"),$AK$3:AK371),IF(+COUNTIF(Nacsport!GI372:'Nacsport'!GQ372,"*")&gt;0,+COUNTIF(Nacsport!GI372:'Nacsport'!GQ372,"*"),""))</f>
        <v/>
      </c>
      <c r="AQ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R371" s="27"/>
    </row>
    <row r="372" spans="1:44" ht="15.75" hidden="1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21">
        <v>1</v>
      </c>
      <c r="E372" s="1" t="s">
        <v>1375</v>
      </c>
      <c r="F372" s="24">
        <f>CONVERT(LEFT(Nacsport!E373,2),"mn","hr")/24+CONVERT(MID(Nacsport!E373,4,2),"sec","hr")/24</f>
        <v>5.0474537037037033E-2</v>
      </c>
      <c r="G372" s="2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5">
        <f t="shared" si="22"/>
        <v>4356</v>
      </c>
      <c r="I372" s="25">
        <f t="shared" si="23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100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CALCIO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1" t="str">
        <f>+IF(OR(K372="ATTACCO",K372="DIFESA"),+CONCATENATE(Nacsport!FM373,Nacsport!FN372,Nacsport!FO373,Nacsport!FP373,Nacsport!FQ373,Nacsport!FR373,Nacsport!FS373,),"")</f>
        <v/>
      </c>
      <c r="AK372" s="1" t="str">
        <f>+IF(OR(K372="ATAQUE",K372="DEFENSA"),+CONCATENATE(Nacsport!FT373,Nacsport!FU373,Nacsport!FV373,Nacsport!FW373,Nacsport!FX373,Nacsport!FY373,Nacsport!FZ373,),"")</f>
        <v/>
      </c>
      <c r="AL372" s="1" t="str">
        <f>+CONCATENATE(Nacsport!GA373,Nacsport!GB373,Nacsport!GC373,Nacsport!GD373,Nacsport!GE373,Nacsport!GF373,Nacsport!GG373,Nacsport!GH373,)</f>
        <v/>
      </c>
      <c r="AM372" s="1" t="str">
        <f>IF(K372="PUNTOS",LOOKUP(2,1/($K$3:K372="ATAQUE"),$AM$3:AM372),IF(+COUNTIF(Nacsport!GI373:'Nacsport'!GQ373,"*")&gt;0,+COUNTIF(Nacsport!GI373:'Nacsport'!GQ373,"*"),""))</f>
        <v/>
      </c>
      <c r="AN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O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P372" t="str">
        <f>IF(K372="QUIEBRE",LOOKUP(2,1/($K$3:K372="ATAQUE"),$AK$3:AK372),IF(+COUNTIF(Nacsport!GI373:'Nacsport'!GQ373,"*")&gt;0,+COUNTIF(Nacsport!GI373:'Nacsport'!GQ373,"*"),""))</f>
        <v/>
      </c>
      <c r="AQ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R372" s="27"/>
    </row>
    <row r="373" spans="1:44" ht="15.75" hidden="1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21">
        <v>1</v>
      </c>
      <c r="E373" s="1" t="s">
        <v>1375</v>
      </c>
      <c r="F373" s="24">
        <f>CONVERT(LEFT(Nacsport!E374,2),"mn","hr")/24+CONVERT(MID(Nacsport!E374,4,2),"sec","hr")/24</f>
        <v>5.0520833333333327E-2</v>
      </c>
      <c r="G373" s="2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5">
        <f t="shared" si="22"/>
        <v>4359.9999999999991</v>
      </c>
      <c r="I373" s="25">
        <f t="shared" si="23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00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1" t="str">
        <f>+IF(OR(K373="ATTACCO",K373="DIFESA"),+CONCATENATE(Nacsport!FM374,Nacsport!FN373,Nacsport!FO374,Nacsport!FP374,Nacsport!FQ374,Nacsport!FR374,Nacsport!FS374,),"")</f>
        <v/>
      </c>
      <c r="AK373" s="1" t="str">
        <f>+IF(OR(K373="ATAQUE",K373="DEFENSA"),+CONCATENATE(Nacsport!FT374,Nacsport!FU374,Nacsport!FV374,Nacsport!FW374,Nacsport!FX374,Nacsport!FY374,Nacsport!FZ374,),"")</f>
        <v/>
      </c>
      <c r="AL373" s="1" t="str">
        <f>+CONCATENATE(Nacsport!GA374,Nacsport!GB374,Nacsport!GC374,Nacsport!GD374,Nacsport!GE374,Nacsport!GF374,Nacsport!GG374,Nacsport!GH374,)</f>
        <v/>
      </c>
      <c r="AM373" s="1" t="str">
        <f>IF(K373="PUNTOS",LOOKUP(2,1/($K$3:K373="ATAQUE"),$AM$3:AM373),IF(+COUNTIF(Nacsport!GI374:'Nacsport'!GQ374,"*")&gt;0,+COUNTIF(Nacsport!GI374:'Nacsport'!GQ374,"*"),""))</f>
        <v/>
      </c>
      <c r="AN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O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P373" t="str">
        <f>IF(K373="QUIEBRE",LOOKUP(2,1/($K$3:K373="ATAQUE"),$AK$3:AK373),IF(+COUNTIF(Nacsport!GI374:'Nacsport'!GQ374,"*")&gt;0,+COUNTIF(Nacsport!GI374:'Nacsport'!GQ374,"*"),""))</f>
        <v/>
      </c>
      <c r="AQ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R373" s="27"/>
    </row>
    <row r="374" spans="1:44" ht="15.75" hidden="1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21">
        <v>1</v>
      </c>
      <c r="E374" s="1" t="s">
        <v>1375</v>
      </c>
      <c r="F374" s="24">
        <f>CONVERT(LEFT(Nacsport!E375,2),"mn","hr")/24+CONVERT(MID(Nacsport!E375,4,2),"sec","hr")/24</f>
        <v>5.0868055555555548E-2</v>
      </c>
      <c r="G374" s="2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5">
        <f t="shared" si="22"/>
        <v>4389.9999999999991</v>
      </c>
      <c r="I374" s="25">
        <f t="shared" si="23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00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1" t="str">
        <f>+IF(OR(K374="ATTACCO",K374="DIFESA"),+CONCATENATE(Nacsport!FM375,Nacsport!FN374,Nacsport!FO375,Nacsport!FP375,Nacsport!FQ375,Nacsport!FR375,Nacsport!FS375,),"")</f>
        <v/>
      </c>
      <c r="AK374" s="1" t="str">
        <f>+IF(OR(K374="ATAQUE",K374="DEFENSA"),+CONCATENATE(Nacsport!FT375,Nacsport!FU375,Nacsport!FV375,Nacsport!FW375,Nacsport!FX375,Nacsport!FY375,Nacsport!FZ375,),"")</f>
        <v/>
      </c>
      <c r="AL374" s="1" t="str">
        <f>+CONCATENATE(Nacsport!GA375,Nacsport!GB375,Nacsport!GC375,Nacsport!GD375,Nacsport!GE375,Nacsport!GF375,Nacsport!GG375,Nacsport!GH375,)</f>
        <v/>
      </c>
      <c r="AM374" s="1" t="str">
        <f>IF(K374="PUNTOS",LOOKUP(2,1/($K$3:K374="ATAQUE"),$AM$3:AM374),IF(+COUNTIF(Nacsport!GI375:'Nacsport'!GQ375,"*")&gt;0,+COUNTIF(Nacsport!GI375:'Nacsport'!GQ375,"*"),""))</f>
        <v/>
      </c>
      <c r="AN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O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P374" t="str">
        <f>IF(K374="QUIEBRE",LOOKUP(2,1/($K$3:K374="ATAQUE"),$AK$3:AK374),IF(+COUNTIF(Nacsport!GI375:'Nacsport'!GQ375,"*")&gt;0,+COUNTIF(Nacsport!GI375:'Nacsport'!GQ375,"*"),""))</f>
        <v/>
      </c>
      <c r="AQ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R374" s="27"/>
    </row>
    <row r="375" spans="1:44" ht="15.75" hidden="1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21">
        <v>1</v>
      </c>
      <c r="E375" s="1" t="s">
        <v>1375</v>
      </c>
      <c r="F375" s="24">
        <f>CONVERT(LEFT(Nacsport!E376,2),"mn","hr")/24+CONVERT(MID(Nacsport!E376,4,2),"sec","hr")/24</f>
        <v>5.0868055555555548E-2</v>
      </c>
      <c r="G375" s="2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5">
        <f t="shared" si="22"/>
        <v>4389.9999999999991</v>
      </c>
      <c r="I375" s="25">
        <f t="shared" si="23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100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1" t="str">
        <f>+IF(OR(K375="ATTACCO",K375="DIFESA"),+CONCATENATE(Nacsport!FM376,Nacsport!FN375,Nacsport!FO376,Nacsport!FP376,Nacsport!FQ376,Nacsport!FR376,Nacsport!FS376,),"")</f>
        <v/>
      </c>
      <c r="AK375" s="1" t="str">
        <f>+IF(OR(K375="ATAQUE",K375="DEFENSA"),+CONCATENATE(Nacsport!FT376,Nacsport!FU376,Nacsport!FV376,Nacsport!FW376,Nacsport!FX376,Nacsport!FY376,Nacsport!FZ376,),"")</f>
        <v/>
      </c>
      <c r="AL375" s="1" t="str">
        <f>+CONCATENATE(Nacsport!GA376,Nacsport!GB376,Nacsport!GC376,Nacsport!GD376,Nacsport!GE376,Nacsport!GF376,Nacsport!GG376,Nacsport!GH376,)</f>
        <v/>
      </c>
      <c r="AM375" s="1" t="str">
        <f>IF(K375="PUNTOS",LOOKUP(2,1/($K$3:K375="ATAQUE"),$AM$3:AM375),IF(+COUNTIF(Nacsport!GI376:'Nacsport'!GQ376,"*")&gt;0,+COUNTIF(Nacsport!GI376:'Nacsport'!GQ376,"*"),""))</f>
        <v/>
      </c>
      <c r="AN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O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P375" t="str">
        <f>IF(K375="QUIEBRE",LOOKUP(2,1/($K$3:K375="ATAQUE"),$AK$3:AK375),IF(+COUNTIF(Nacsport!GI376:'Nacsport'!GQ376,"*")&gt;0,+COUNTIF(Nacsport!GI376:'Nacsport'!GQ376,"*"),""))</f>
        <v/>
      </c>
      <c r="AQ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R375" s="27"/>
    </row>
    <row r="376" spans="1:44" ht="15.75" hidden="1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21">
        <v>1</v>
      </c>
      <c r="E376" s="1" t="s">
        <v>1375</v>
      </c>
      <c r="F376" s="24">
        <f>CONVERT(LEFT(Nacsport!E377,2),"mn","hr")/24+CONVERT(MID(Nacsport!E377,4,2),"sec","hr")/24</f>
        <v>5.0914351851851843E-2</v>
      </c>
      <c r="G376" s="2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5">
        <f t="shared" si="22"/>
        <v>4393.9999999999991</v>
      </c>
      <c r="I376" s="25">
        <f t="shared" si="23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100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PULITA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1" t="str">
        <f>+IF(OR(K376="ATTACCO",K376="DIFESA"),+CONCATENATE(Nacsport!FM377,Nacsport!FN376,Nacsport!FO377,Nacsport!FP377,Nacsport!FQ377,Nacsport!FR377,Nacsport!FS377,),"")</f>
        <v/>
      </c>
      <c r="AK376" s="1" t="str">
        <f>+IF(OR(K376="ATAQUE",K376="DEFENSA"),+CONCATENATE(Nacsport!FT377,Nacsport!FU377,Nacsport!FV377,Nacsport!FW377,Nacsport!FX377,Nacsport!FY377,Nacsport!FZ377,),"")</f>
        <v/>
      </c>
      <c r="AL376" s="1" t="str">
        <f>+CONCATENATE(Nacsport!GA377,Nacsport!GB377,Nacsport!GC377,Nacsport!GD377,Nacsport!GE377,Nacsport!GF377,Nacsport!GG377,Nacsport!GH377,)</f>
        <v/>
      </c>
      <c r="AM376" s="1" t="str">
        <f>IF(K376="PUNTOS",LOOKUP(2,1/($K$3:K376="ATAQUE"),$AM$3:AM376),IF(+COUNTIF(Nacsport!GI377:'Nacsport'!GQ377,"*")&gt;0,+COUNTIF(Nacsport!GI377:'Nacsport'!GQ377,"*"),""))</f>
        <v/>
      </c>
      <c r="AN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O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P376" t="str">
        <f>IF(K376="QUIEBRE",LOOKUP(2,1/($K$3:K376="ATAQUE"),$AK$3:AK376),IF(+COUNTIF(Nacsport!GI377:'Nacsport'!GQ377,"*")&gt;0,+COUNTIF(Nacsport!GI377:'Nacsport'!GQ377,"*"),""))</f>
        <v/>
      </c>
      <c r="AQ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R376" s="27"/>
    </row>
    <row r="377" spans="1:44" ht="15.75" hidden="1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21">
        <v>1</v>
      </c>
      <c r="E377" s="1" t="s">
        <v>1375</v>
      </c>
      <c r="F377" s="24">
        <f>CONVERT(LEFT(Nacsport!E378,2),"mn","hr")/24+CONVERT(MID(Nacsport!E378,4,2),"sec","hr")/24</f>
        <v>5.1006944444444438E-2</v>
      </c>
      <c r="G377" s="2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25">
        <f t="shared" si="22"/>
        <v>4401.9999999999991</v>
      </c>
      <c r="I377" s="25">
        <f t="shared" si="23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00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1" t="str">
        <f>+IF(OR(K377="ATTACCO",K377="DIFESA"),+CONCATENATE(Nacsport!FM378,Nacsport!FN377,Nacsport!FO378,Nacsport!FP378,Nacsport!FQ378,Nacsport!FR378,Nacsport!FS378,),"")</f>
        <v/>
      </c>
      <c r="AK377" s="1" t="str">
        <f>+IF(OR(K377="ATAQUE",K377="DEFENSA"),+CONCATENATE(Nacsport!FT378,Nacsport!FU378,Nacsport!FV378,Nacsport!FW378,Nacsport!FX378,Nacsport!FY378,Nacsport!FZ378,),"")</f>
        <v/>
      </c>
      <c r="AL377" s="1" t="str">
        <f>+CONCATENATE(Nacsport!GA378,Nacsport!GB378,Nacsport!GC378,Nacsport!GD378,Nacsport!GE378,Nacsport!GF378,Nacsport!GG378,Nacsport!GH378,)</f>
        <v/>
      </c>
      <c r="AM377" s="1" t="str">
        <f>IF(K377="PUNTOS",LOOKUP(2,1/($K$3:K377="ATAQUE"),$AM$3:AM377),IF(+COUNTIF(Nacsport!GI378:'Nacsport'!GQ378,"*")&gt;0,+COUNTIF(Nacsport!GI378:'Nacsport'!GQ378,"*"),""))</f>
        <v/>
      </c>
      <c r="AN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O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P377" t="str">
        <f>IF(K377="QUIEBRE",LOOKUP(2,1/($K$3:K377="ATAQUE"),$AK$3:AK377),IF(+COUNTIF(Nacsport!GI378:'Nacsport'!GQ378,"*")&gt;0,+COUNTIF(Nacsport!GI378:'Nacsport'!GQ378,"*"),""))</f>
        <v/>
      </c>
      <c r="AQ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R377" s="27"/>
    </row>
    <row r="378" spans="1:44" ht="15.75" hidden="1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21">
        <v>1</v>
      </c>
      <c r="E378" s="1" t="s">
        <v>1375</v>
      </c>
      <c r="F378" s="24">
        <f>CONVERT(LEFT(Nacsport!E379,2),"mn","hr")/24+CONVERT(MID(Nacsport!E379,4,2),"sec","hr")/24</f>
        <v>5.1018518518518512E-2</v>
      </c>
      <c r="G378" s="2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5">
        <f t="shared" si="22"/>
        <v>4402.9999999999991</v>
      </c>
      <c r="I378" s="25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100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LENTO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1" t="str">
        <f>+IF(OR(K378="ATTACCO",K378="DIFESA"),+CONCATENATE(Nacsport!FM379,Nacsport!FN378,Nacsport!FO379,Nacsport!FP379,Nacsport!FQ379,Nacsport!FR379,Nacsport!FS379,),"")</f>
        <v/>
      </c>
      <c r="AK378" s="1" t="str">
        <f>+IF(OR(K378="ATAQUE",K378="DEFENSA"),+CONCATENATE(Nacsport!FT379,Nacsport!FU379,Nacsport!FV379,Nacsport!FW379,Nacsport!FX379,Nacsport!FY379,Nacsport!FZ379,),"")</f>
        <v/>
      </c>
      <c r="AL378" s="1" t="str">
        <f>+CONCATENATE(Nacsport!GA379,Nacsport!GB379,Nacsport!GC379,Nacsport!GD379,Nacsport!GE379,Nacsport!GF379,Nacsport!GG379,Nacsport!GH379,)</f>
        <v/>
      </c>
      <c r="AM378" s="1" t="str">
        <f>IF(K378="PUNTOS",LOOKUP(2,1/($K$3:K378="ATAQUE"),$AM$3:AM378),IF(+COUNTIF(Nacsport!GI379:'Nacsport'!GQ379,"*")&gt;0,+COUNTIF(Nacsport!GI379:'Nacsport'!GQ379,"*"),""))</f>
        <v/>
      </c>
      <c r="AN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O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P378" t="str">
        <f>IF(K378="QUIEBRE",LOOKUP(2,1/($K$3:K378="ATAQUE"),$AK$3:AK378),IF(+COUNTIF(Nacsport!GI379:'Nacsport'!GQ379,"*")&gt;0,+COUNTIF(Nacsport!GI379:'Nacsport'!GQ379,"*"),""))</f>
        <v/>
      </c>
      <c r="AQ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R378" s="27"/>
    </row>
    <row r="379" spans="1:44" ht="15.75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21">
        <v>1</v>
      </c>
      <c r="E379" s="1" t="s">
        <v>1375</v>
      </c>
      <c r="F379" s="24">
        <f>CONVERT(LEFT(Nacsport!E380,2),"mn","hr")/24+CONVERT(MID(Nacsport!E380,4,2),"sec","hr")/24</f>
        <v>5.1087962962962953E-2</v>
      </c>
      <c r="G379" s="2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5">
        <f t="shared" si="22"/>
        <v>4408.9999999999991</v>
      </c>
      <c r="I379" s="25">
        <f t="shared" si="23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00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1" t="str">
        <f>+IF(OR(K379="ATTACCO",K379="DIFESA"),+CONCATENATE(Nacsport!FM380,Nacsport!FN379,Nacsport!FO380,Nacsport!FP380,Nacsport!FQ380,Nacsport!FR380,Nacsport!FS380,),"")</f>
        <v/>
      </c>
      <c r="AK379" s="1" t="str">
        <f>+IF(OR(K379="ATAQUE",K379="DEFENSA"),+CONCATENATE(Nacsport!FT380,Nacsport!FU380,Nacsport!FV380,Nacsport!FW380,Nacsport!FX380,Nacsport!FY380,Nacsport!FZ380,),"")</f>
        <v/>
      </c>
      <c r="AL379" s="1" t="str">
        <f>+CONCATENATE(Nacsport!GA380,Nacsport!GB380,Nacsport!GC380,Nacsport!GD380,Nacsport!GE380,Nacsport!GF380,Nacsport!GG380,Nacsport!GH380,)</f>
        <v/>
      </c>
      <c r="AM379" s="1" t="str">
        <f>IF(K379="PUNTOS",LOOKUP(2,1/($K$3:K379="ATAQUE"),$AM$3:AM379),IF(+COUNTIF(Nacsport!GI380:'Nacsport'!GQ380,"*")&gt;0,+COUNTIF(Nacsport!GI380:'Nacsport'!GQ380,"*"),""))</f>
        <v/>
      </c>
      <c r="AN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O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P379" t="str">
        <f>IF(K379="QUIEBRE",LOOKUP(2,1/($K$3:K379="ATAQUE"),$AK$3:AK379),IF(+COUNTIF(Nacsport!GI380:'Nacsport'!GQ380,"*")&gt;0,+COUNTIF(Nacsport!GI380:'Nacsport'!GQ380,"*"),""))</f>
        <v/>
      </c>
      <c r="AQ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R379" s="27"/>
    </row>
    <row r="380" spans="1:44" ht="15.75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21">
        <v>1</v>
      </c>
      <c r="E380" s="1" t="s">
        <v>1375</v>
      </c>
      <c r="F380" s="24">
        <f>CONVERT(LEFT(Nacsport!E381,2),"mn","hr")/24+CONVERT(MID(Nacsport!E381,4,2),"sec","hr")/24</f>
        <v>5.1099537037037034E-2</v>
      </c>
      <c r="G380" s="2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5">
        <f t="shared" si="22"/>
        <v>4410</v>
      </c>
      <c r="I380" s="25">
        <f t="shared" si="23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00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1" t="str">
        <f>+IF(OR(K380="ATTACCO",K380="DIFESA"),+CONCATENATE(Nacsport!FM381,Nacsport!FN380,Nacsport!FO381,Nacsport!FP381,Nacsport!FQ381,Nacsport!FR381,Nacsport!FS381,),"")</f>
        <v/>
      </c>
      <c r="AK380" s="1" t="str">
        <f>+IF(OR(K380="ATAQUE",K380="DEFENSA"),+CONCATENATE(Nacsport!FT381,Nacsport!FU381,Nacsport!FV381,Nacsport!FW381,Nacsport!FX381,Nacsport!FY381,Nacsport!FZ381,),"")</f>
        <v/>
      </c>
      <c r="AL380" s="1" t="str">
        <f>+CONCATENATE(Nacsport!GA381,Nacsport!GB381,Nacsport!GC381,Nacsport!GD381,Nacsport!GE381,Nacsport!GF381,Nacsport!GG381,Nacsport!GH381,)</f>
        <v/>
      </c>
      <c r="AM380" s="1" t="str">
        <f>IF(K380="PUNTOS",LOOKUP(2,1/($K$3:K380="ATAQUE"),$AM$3:AM380),IF(+COUNTIF(Nacsport!GI381:'Nacsport'!GQ381,"*")&gt;0,+COUNTIF(Nacsport!GI381:'Nacsport'!GQ381,"*"),""))</f>
        <v/>
      </c>
      <c r="AN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O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P380" t="str">
        <f>IF(K380="QUIEBRE",LOOKUP(2,1/($K$3:K380="ATAQUE"),$AK$3:AK380),IF(+COUNTIF(Nacsport!GI381:'Nacsport'!GQ381,"*")&gt;0,+COUNTIF(Nacsport!GI381:'Nacsport'!GQ381,"*"),""))</f>
        <v/>
      </c>
      <c r="AQ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R380" s="27"/>
    </row>
    <row r="381" spans="1:44" ht="15.75" hidden="1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21">
        <v>1</v>
      </c>
      <c r="E381" s="1" t="s">
        <v>1375</v>
      </c>
      <c r="F381" s="24">
        <f>CONVERT(LEFT(Nacsport!E382,2),"mn","hr")/24+CONVERT(MID(Nacsport!E382,4,2),"sec","hr")/24</f>
        <v>5.1134259259259254E-2</v>
      </c>
      <c r="G381" s="2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5">
        <f t="shared" si="22"/>
        <v>4413</v>
      </c>
      <c r="I381" s="25">
        <f t="shared" si="23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100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AVANTI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1" t="str">
        <f>+IF(OR(K381="ATTACCO",K381="DIFESA"),+CONCATENATE(Nacsport!FM382,Nacsport!FN381,Nacsport!FO382,Nacsport!FP382,Nacsport!FQ382,Nacsport!FR382,Nacsport!FS382,),"")</f>
        <v/>
      </c>
      <c r="AK381" s="1" t="str">
        <f>+IF(OR(K381="ATAQUE",K381="DEFENSA"),+CONCATENATE(Nacsport!FT382,Nacsport!FU382,Nacsport!FV382,Nacsport!FW382,Nacsport!FX382,Nacsport!FY382,Nacsport!FZ382,),"")</f>
        <v/>
      </c>
      <c r="AL381" s="1" t="str">
        <f>+CONCATENATE(Nacsport!GA382,Nacsport!GB382,Nacsport!GC382,Nacsport!GD382,Nacsport!GE382,Nacsport!GF382,Nacsport!GG382,Nacsport!GH382,)</f>
        <v/>
      </c>
      <c r="AM381" s="1" t="str">
        <f>IF(K381="PUNTOS",LOOKUP(2,1/($K$3:K381="ATAQUE"),$AM$3:AM381),IF(+COUNTIF(Nacsport!GI382:'Nacsport'!GQ382,"*")&gt;0,+COUNTIF(Nacsport!GI382:'Nacsport'!GQ382,"*"),""))</f>
        <v/>
      </c>
      <c r="AN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O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P381" t="str">
        <f>IF(K381="QUIEBRE",LOOKUP(2,1/($K$3:K381="ATAQUE"),$AK$3:AK381),IF(+COUNTIF(Nacsport!GI382:'Nacsport'!GQ382,"*")&gt;0,+COUNTIF(Nacsport!GI382:'Nacsport'!GQ382,"*"),""))</f>
        <v/>
      </c>
      <c r="AQ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R381" s="27"/>
    </row>
    <row r="382" spans="1:44" ht="15.75" hidden="1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21">
        <v>1</v>
      </c>
      <c r="E382" s="1" t="s">
        <v>1375</v>
      </c>
      <c r="F382" s="24">
        <f>CONVERT(LEFT(Nacsport!E383,2),"mn","hr")/24+CONVERT(MID(Nacsport!E383,4,2),"sec","hr")/24</f>
        <v>5.1168981481481475E-2</v>
      </c>
      <c r="G382" s="2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5">
        <f t="shared" si="22"/>
        <v>4416</v>
      </c>
      <c r="I382" s="25">
        <f t="shared" si="23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00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1" t="str">
        <f>+IF(OR(K382="ATTACCO",K382="DIFESA"),+CONCATENATE(Nacsport!FM383,Nacsport!FN382,Nacsport!FO383,Nacsport!FP383,Nacsport!FQ383,Nacsport!FR383,Nacsport!FS383,),"")</f>
        <v/>
      </c>
      <c r="AK382" s="1" t="str">
        <f>+IF(OR(K382="ATAQUE",K382="DEFENSA"),+CONCATENATE(Nacsport!FT383,Nacsport!FU383,Nacsport!FV383,Nacsport!FW383,Nacsport!FX383,Nacsport!FY383,Nacsport!FZ383,),"")</f>
        <v/>
      </c>
      <c r="AL382" s="1" t="str">
        <f>+CONCATENATE(Nacsport!GA383,Nacsport!GB383,Nacsport!GC383,Nacsport!GD383,Nacsport!GE383,Nacsport!GF383,Nacsport!GG383,Nacsport!GH383,)</f>
        <v/>
      </c>
      <c r="AM382" s="1" t="str">
        <f>IF(K382="PUNTOS",LOOKUP(2,1/($K$3:K382="ATAQUE"),$AM$3:AM382),IF(+COUNTIF(Nacsport!GI383:'Nacsport'!GQ383,"*")&gt;0,+COUNTIF(Nacsport!GI383:'Nacsport'!GQ383,"*"),""))</f>
        <v/>
      </c>
      <c r="AN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O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P382" t="str">
        <f>IF(K382="QUIEBRE",LOOKUP(2,1/($K$3:K382="ATAQUE"),$AK$3:AK382),IF(+COUNTIF(Nacsport!GI383:'Nacsport'!GQ383,"*")&gt;0,+COUNTIF(Nacsport!GI383:'Nacsport'!GQ383,"*"),""))</f>
        <v/>
      </c>
      <c r="AQ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R382" s="27"/>
    </row>
    <row r="383" spans="1:44" ht="15.75" hidden="1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21">
        <v>1</v>
      </c>
      <c r="E383" s="1" t="s">
        <v>1375</v>
      </c>
      <c r="F383" s="24">
        <f>CONVERT(LEFT(Nacsport!E384,2),"mn","hr")/24+CONVERT(MID(Nacsport!E384,4,2),"sec","hr")/24</f>
        <v>5.1238425925925916E-2</v>
      </c>
      <c r="G383" s="2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5">
        <f t="shared" si="22"/>
        <v>4421.9999999999991</v>
      </c>
      <c r="I383" s="25">
        <f t="shared" si="23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100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CALCIO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1" t="str">
        <f>+IF(OR(K383="ATTACCO",K383="DIFESA"),+CONCATENATE(Nacsport!FM384,Nacsport!FN383,Nacsport!FO384,Nacsport!FP384,Nacsport!FQ384,Nacsport!FR384,Nacsport!FS384,),"")</f>
        <v/>
      </c>
      <c r="AK383" s="1" t="str">
        <f>+IF(OR(K383="ATAQUE",K383="DEFENSA"),+CONCATENATE(Nacsport!FT384,Nacsport!FU384,Nacsport!FV384,Nacsport!FW384,Nacsport!FX384,Nacsport!FY384,Nacsport!FZ384,),"")</f>
        <v/>
      </c>
      <c r="AL383" s="1" t="str">
        <f>+CONCATENATE(Nacsport!GA384,Nacsport!GB384,Nacsport!GC384,Nacsport!GD384,Nacsport!GE384,Nacsport!GF384,Nacsport!GG384,Nacsport!GH384,)</f>
        <v/>
      </c>
      <c r="AM383" s="1" t="str">
        <f>IF(K383="PUNTOS",LOOKUP(2,1/($K$3:K383="ATAQUE"),$AM$3:AM383),IF(+COUNTIF(Nacsport!GI384:'Nacsport'!GQ384,"*")&gt;0,+COUNTIF(Nacsport!GI384:'Nacsport'!GQ384,"*"),""))</f>
        <v/>
      </c>
      <c r="AN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O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P383" t="str">
        <f>IF(K383="QUIEBRE",LOOKUP(2,1/($K$3:K383="ATAQUE"),$AK$3:AK383),IF(+COUNTIF(Nacsport!GI384:'Nacsport'!GQ384,"*")&gt;0,+COUNTIF(Nacsport!GI384:'Nacsport'!GQ384,"*"),""))</f>
        <v/>
      </c>
      <c r="AQ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R383" s="27"/>
    </row>
    <row r="384" spans="1:44" ht="15.75" hidden="1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21">
        <v>1</v>
      </c>
      <c r="E384" s="1" t="s">
        <v>1375</v>
      </c>
      <c r="F384" s="24">
        <f>CONVERT(LEFT(Nacsport!E385,2),"mn","hr")/24+CONVERT(MID(Nacsport!E385,4,2),"sec","hr")/24</f>
        <v>5.1273148148148144E-2</v>
      </c>
      <c r="G384" s="2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5">
        <f t="shared" si="22"/>
        <v>4425</v>
      </c>
      <c r="I384" s="25">
        <f t="shared" si="23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00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1" t="str">
        <f>+IF(OR(K384="ATTACCO",K384="DIFESA"),+CONCATENATE(Nacsport!FM385,Nacsport!FN384,Nacsport!FO385,Nacsport!FP385,Nacsport!FQ385,Nacsport!FR385,Nacsport!FS385,),"")</f>
        <v/>
      </c>
      <c r="AK384" s="1" t="str">
        <f>+IF(OR(K384="ATAQUE",K384="DEFENSA"),+CONCATENATE(Nacsport!FT385,Nacsport!FU385,Nacsport!FV385,Nacsport!FW385,Nacsport!FX385,Nacsport!FY385,Nacsport!FZ385,),"")</f>
        <v/>
      </c>
      <c r="AL384" s="1" t="str">
        <f>+CONCATENATE(Nacsport!GA385,Nacsport!GB385,Nacsport!GC385,Nacsport!GD385,Nacsport!GE385,Nacsport!GF385,Nacsport!GG385,Nacsport!GH385,)</f>
        <v/>
      </c>
      <c r="AM384" s="1" t="str">
        <f>IF(K384="PUNTOS",LOOKUP(2,1/($K$3:K384="ATAQUE"),$AM$3:AM384),IF(+COUNTIF(Nacsport!GI385:'Nacsport'!GQ385,"*")&gt;0,+COUNTIF(Nacsport!GI385:'Nacsport'!GQ385,"*"),""))</f>
        <v/>
      </c>
      <c r="AN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O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P384" t="str">
        <f>IF(K384="QUIEBRE",LOOKUP(2,1/($K$3:K384="ATAQUE"),$AK$3:AK384),IF(+COUNTIF(Nacsport!GI385:'Nacsport'!GQ385,"*")&gt;0,+COUNTIF(Nacsport!GI385:'Nacsport'!GQ385,"*"),""))</f>
        <v/>
      </c>
      <c r="AQ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R384" s="27"/>
    </row>
    <row r="385" spans="1:44" ht="15.75" hidden="1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21">
        <v>1</v>
      </c>
      <c r="E385" s="1" t="s">
        <v>1375</v>
      </c>
      <c r="F385" s="24">
        <f>CONVERT(LEFT(Nacsport!E386,2),"mn","hr")/24+CONVERT(MID(Nacsport!E386,4,2),"sec","hr")/24</f>
        <v>5.1342592592592586E-2</v>
      </c>
      <c r="G385" s="2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5">
        <f t="shared" si="22"/>
        <v>4431</v>
      </c>
      <c r="I385" s="25">
        <f t="shared" si="23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00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1" t="str">
        <f>+IF(OR(K385="ATTACCO",K385="DIFESA"),+CONCATENATE(Nacsport!FM386,Nacsport!FN385,Nacsport!FO386,Nacsport!FP386,Nacsport!FQ386,Nacsport!FR386,Nacsport!FS386,),"")</f>
        <v/>
      </c>
      <c r="AK385" s="1" t="str">
        <f>+IF(OR(K385="ATAQUE",K385="DEFENSA"),+CONCATENATE(Nacsport!FT386,Nacsport!FU386,Nacsport!FV386,Nacsport!FW386,Nacsport!FX386,Nacsport!FY386,Nacsport!FZ386,),"")</f>
        <v/>
      </c>
      <c r="AL385" s="1" t="str">
        <f>+CONCATENATE(Nacsport!GA386,Nacsport!GB386,Nacsport!GC386,Nacsport!GD386,Nacsport!GE386,Nacsport!GF386,Nacsport!GG386,Nacsport!GH386,)</f>
        <v/>
      </c>
      <c r="AM385" s="1" t="str">
        <f>IF(K385="PUNTOS",LOOKUP(2,1/($K$3:K385="ATAQUE"),$AM$3:AM385),IF(+COUNTIF(Nacsport!GI386:'Nacsport'!GQ386,"*")&gt;0,+COUNTIF(Nacsport!GI386:'Nacsport'!GQ386,"*"),""))</f>
        <v/>
      </c>
      <c r="AN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O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P385" t="str">
        <f>IF(K385="QUIEBRE",LOOKUP(2,1/($K$3:K385="ATAQUE"),$AK$3:AK385),IF(+COUNTIF(Nacsport!GI386:'Nacsport'!GQ386,"*")&gt;0,+COUNTIF(Nacsport!GI386:'Nacsport'!GQ386,"*"),""))</f>
        <v/>
      </c>
      <c r="AQ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R385" s="27"/>
    </row>
    <row r="386" spans="1:44" ht="15.75" hidden="1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21">
        <v>1</v>
      </c>
      <c r="E386" s="1" t="s">
        <v>1375</v>
      </c>
      <c r="F386" s="24">
        <f>CONVERT(LEFT(Nacsport!E387,2),"mn","hr")/24+CONVERT(MID(Nacsport!E387,4,2),"sec","hr")/24</f>
        <v>5.1354166666666659E-2</v>
      </c>
      <c r="G386" s="2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5">
        <f t="shared" si="22"/>
        <v>4431.9999999999991</v>
      </c>
      <c r="I386" s="25">
        <f t="shared" si="23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100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CALCIO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1" t="str">
        <f>+IF(OR(K386="ATTACCO",K386="DIFESA"),+CONCATENATE(Nacsport!FM387,Nacsport!FN386,Nacsport!FO387,Nacsport!FP387,Nacsport!FQ387,Nacsport!FR387,Nacsport!FS387,),"")</f>
        <v/>
      </c>
      <c r="AK386" s="1" t="str">
        <f>+IF(OR(K386="ATAQUE",K386="DEFENSA"),+CONCATENATE(Nacsport!FT387,Nacsport!FU387,Nacsport!FV387,Nacsport!FW387,Nacsport!FX387,Nacsport!FY387,Nacsport!FZ387,),"")</f>
        <v/>
      </c>
      <c r="AL386" s="1" t="str">
        <f>+CONCATENATE(Nacsport!GA387,Nacsport!GB387,Nacsport!GC387,Nacsport!GD387,Nacsport!GE387,Nacsport!GF387,Nacsport!GG387,Nacsport!GH387,)</f>
        <v/>
      </c>
      <c r="AM386" s="1" t="str">
        <f>IF(K386="PUNTOS",LOOKUP(2,1/($K$3:K386="ATAQUE"),$AM$3:AM386),IF(+COUNTIF(Nacsport!GI387:'Nacsport'!GQ387,"*")&gt;0,+COUNTIF(Nacsport!GI387:'Nacsport'!GQ387,"*"),""))</f>
        <v/>
      </c>
      <c r="AN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O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P386" t="str">
        <f>IF(K386="QUIEBRE",LOOKUP(2,1/($K$3:K386="ATAQUE"),$AK$3:AK386),IF(+COUNTIF(Nacsport!GI387:'Nacsport'!GQ387,"*")&gt;0,+COUNTIF(Nacsport!GI387:'Nacsport'!GQ387,"*"),""))</f>
        <v/>
      </c>
      <c r="AQ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R386" s="27"/>
    </row>
    <row r="387" spans="1:44" ht="15.75" hidden="1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21">
        <v>1</v>
      </c>
      <c r="E387" s="1" t="s">
        <v>1375</v>
      </c>
      <c r="F387" s="24">
        <f>CONVERT(LEFT(Nacsport!E388,2),"mn","hr")/24+CONVERT(MID(Nacsport!E388,4,2),"sec","hr")/24</f>
        <v>5.1354166666666659E-2</v>
      </c>
      <c r="G387" s="2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5">
        <f t="shared" ref="H387:H450" si="27">(+CONVERT(F387,"hr","sec")*24)-5</f>
        <v>4431.9999999999991</v>
      </c>
      <c r="I387" s="25">
        <f t="shared" si="23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100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DESPEJE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1" t="str">
        <f>+IF(OR(K387="ATTACCO",K387="DIFESA"),+CONCATENATE(Nacsport!FM388,Nacsport!FN387,Nacsport!FO388,Nacsport!FP388,Nacsport!FQ388,Nacsport!FR388,Nacsport!FS388,),"")</f>
        <v/>
      </c>
      <c r="AK387" s="1" t="str">
        <f>+IF(OR(K387="ATAQUE",K387="DEFENSA"),+CONCATENATE(Nacsport!FT388,Nacsport!FU388,Nacsport!FV388,Nacsport!FW388,Nacsport!FX388,Nacsport!FY388,Nacsport!FZ388,),"")</f>
        <v/>
      </c>
      <c r="AL387" s="1" t="str">
        <f>+CONCATENATE(Nacsport!GA388,Nacsport!GB388,Nacsport!GC388,Nacsport!GD388,Nacsport!GE388,Nacsport!GF388,Nacsport!GG388,Nacsport!GH388,)</f>
        <v/>
      </c>
      <c r="AM387" s="1" t="str">
        <f>IF(K387="PUNTOS",LOOKUP(2,1/($K$3:K387="ATAQUE"),$AM$3:AM387),IF(+COUNTIF(Nacsport!GI388:'Nacsport'!GQ388,"*")&gt;0,+COUNTIF(Nacsport!GI388:'Nacsport'!GQ388,"*"),""))</f>
        <v/>
      </c>
      <c r="AN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O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P387" t="str">
        <f>IF(K387="QUIEBRE",LOOKUP(2,1/($K$3:K387="ATAQUE"),$AK$3:AK387),IF(+COUNTIF(Nacsport!GI388:'Nacsport'!GQ388,"*")&gt;0,+COUNTIF(Nacsport!GI388:'Nacsport'!GQ388,"*"),""))</f>
        <v/>
      </c>
      <c r="AQ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R387" s="27"/>
    </row>
    <row r="388" spans="1:44" ht="15.75" hidden="1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21">
        <v>1</v>
      </c>
      <c r="E388" s="1" t="s">
        <v>1375</v>
      </c>
      <c r="F388" s="24">
        <f>CONVERT(LEFT(Nacsport!E389,2),"mn","hr")/24+CONVERT(MID(Nacsport!E389,4,2),"sec","hr")/24</f>
        <v>5.1921296296296299E-2</v>
      </c>
      <c r="G388" s="2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5">
        <f t="shared" si="27"/>
        <v>4481</v>
      </c>
      <c r="I388" s="25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00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1" t="str">
        <f>+IF(OR(K388="ATTACCO",K388="DIFESA"),+CONCATENATE(Nacsport!FM389,Nacsport!FN388,Nacsport!FO389,Nacsport!FP389,Nacsport!FQ389,Nacsport!FR389,Nacsport!FS389,),"")</f>
        <v/>
      </c>
      <c r="AK388" s="1" t="str">
        <f>+IF(OR(K388="ATAQUE",K388="DEFENSA"),+CONCATENATE(Nacsport!FT389,Nacsport!FU389,Nacsport!FV389,Nacsport!FW389,Nacsport!FX389,Nacsport!FY389,Nacsport!FZ389,),"")</f>
        <v/>
      </c>
      <c r="AL388" s="1" t="str">
        <f>+CONCATENATE(Nacsport!GA389,Nacsport!GB389,Nacsport!GC389,Nacsport!GD389,Nacsport!GE389,Nacsport!GF389,Nacsport!GG389,Nacsport!GH389,)</f>
        <v/>
      </c>
      <c r="AM388" s="1" t="str">
        <f>IF(K388="PUNTOS",LOOKUP(2,1/($K$3:K388="ATAQUE"),$AM$3:AM388),IF(+COUNTIF(Nacsport!GI389:'Nacsport'!GQ389,"*")&gt;0,+COUNTIF(Nacsport!GI389:'Nacsport'!GQ389,"*"),""))</f>
        <v/>
      </c>
      <c r="AN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O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P388" t="str">
        <f>IF(K388="QUIEBRE",LOOKUP(2,1/($K$3:K388="ATAQUE"),$AK$3:AK388),IF(+COUNTIF(Nacsport!GI389:'Nacsport'!GQ389,"*")&gt;0,+COUNTIF(Nacsport!GI389:'Nacsport'!GQ389,"*"),""))</f>
        <v/>
      </c>
      <c r="AQ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R388" s="27"/>
    </row>
    <row r="389" spans="1:44" ht="15.75" hidden="1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21">
        <v>1</v>
      </c>
      <c r="E389" s="1" t="s">
        <v>1375</v>
      </c>
      <c r="F389" s="24">
        <f>CONVERT(LEFT(Nacsport!E390,2),"mn","hr")/24+CONVERT(MID(Nacsport!E390,4,2),"sec","hr")/24</f>
        <v>5.1921296296296299E-2</v>
      </c>
      <c r="G389" s="2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5">
        <f t="shared" si="27"/>
        <v>4481</v>
      </c>
      <c r="I389" s="25">
        <f t="shared" si="28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100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1" t="str">
        <f>+IF(OR(K389="ATTACCO",K389="DIFESA"),+CONCATENATE(Nacsport!FM390,Nacsport!FN389,Nacsport!FO390,Nacsport!FP390,Nacsport!FQ390,Nacsport!FR390,Nacsport!FS390,),"")</f>
        <v/>
      </c>
      <c r="AK389" s="1" t="str">
        <f>+IF(OR(K389="ATAQUE",K389="DEFENSA"),+CONCATENATE(Nacsport!FT390,Nacsport!FU390,Nacsport!FV390,Nacsport!FW390,Nacsport!FX390,Nacsport!FY390,Nacsport!FZ390,),"")</f>
        <v/>
      </c>
      <c r="AL389" s="1" t="str">
        <f>+CONCATENATE(Nacsport!GA390,Nacsport!GB390,Nacsport!GC390,Nacsport!GD390,Nacsport!GE390,Nacsport!GF390,Nacsport!GG390,Nacsport!GH390,)</f>
        <v/>
      </c>
      <c r="AM389" s="1" t="str">
        <f>IF(K389="PUNTOS",LOOKUP(2,1/($K$3:K389="ATAQUE"),$AM$3:AM389),IF(+COUNTIF(Nacsport!GI390:'Nacsport'!GQ390,"*")&gt;0,+COUNTIF(Nacsport!GI390:'Nacsport'!GQ390,"*"),""))</f>
        <v/>
      </c>
      <c r="AN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O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P389" t="str">
        <f>IF(K389="QUIEBRE",LOOKUP(2,1/($K$3:K389="ATAQUE"),$AK$3:AK389),IF(+COUNTIF(Nacsport!GI390:'Nacsport'!GQ390,"*")&gt;0,+COUNTIF(Nacsport!GI390:'Nacsport'!GQ390,"*"),""))</f>
        <v/>
      </c>
      <c r="AQ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R389" s="27"/>
    </row>
    <row r="390" spans="1:44" ht="15.75" hidden="1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21">
        <v>1</v>
      </c>
      <c r="E390" s="1" t="s">
        <v>1375</v>
      </c>
      <c r="F390" s="24">
        <f>CONVERT(LEFT(Nacsport!E391,2),"mn","hr")/24+CONVERT(MID(Nacsport!E391,4,2),"sec","hr")/24</f>
        <v>5.2048611111111115E-2</v>
      </c>
      <c r="G390" s="2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5">
        <f t="shared" si="27"/>
        <v>4492</v>
      </c>
      <c r="I390" s="25">
        <f t="shared" si="28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00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PERSA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1" t="str">
        <f>+IF(OR(K390="ATTACCO",K390="DIFESA"),+CONCATENATE(Nacsport!FM391,Nacsport!FN390,Nacsport!FO391,Nacsport!FP391,Nacsport!FQ391,Nacsport!FR391,Nacsport!FS391,),"")</f>
        <v/>
      </c>
      <c r="AK390" s="1" t="str">
        <f>+IF(OR(K390="ATAQUE",K390="DEFENSA"),+CONCATENATE(Nacsport!FT391,Nacsport!FU391,Nacsport!FV391,Nacsport!FW391,Nacsport!FX391,Nacsport!FY391,Nacsport!FZ391,),"")</f>
        <v/>
      </c>
      <c r="AL390" s="1" t="str">
        <f>+CONCATENATE(Nacsport!GA391,Nacsport!GB391,Nacsport!GC391,Nacsport!GD391,Nacsport!GE391,Nacsport!GF391,Nacsport!GG391,Nacsport!GH391,)</f>
        <v/>
      </c>
      <c r="AM390" s="1" t="str">
        <f>IF(K390="PUNTOS",LOOKUP(2,1/($K$3:K390="ATAQUE"),$AM$3:AM390),IF(+COUNTIF(Nacsport!GI391:'Nacsport'!GQ391,"*")&gt;0,+COUNTIF(Nacsport!GI391:'Nacsport'!GQ391,"*"),""))</f>
        <v/>
      </c>
      <c r="AN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O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P390" t="str">
        <f>IF(K390="QUIEBRE",LOOKUP(2,1/($K$3:K390="ATAQUE"),$AK$3:AK390),IF(+COUNTIF(Nacsport!GI391:'Nacsport'!GQ391,"*")&gt;0,+COUNTIF(Nacsport!GI391:'Nacsport'!GQ391,"*"),""))</f>
        <v/>
      </c>
      <c r="AQ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R390" s="27"/>
    </row>
    <row r="391" spans="1:44" ht="15.75" hidden="1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21">
        <v>1</v>
      </c>
      <c r="E391" s="1" t="s">
        <v>1375</v>
      </c>
      <c r="F391" s="24">
        <f>CONVERT(LEFT(Nacsport!E392,2),"mn","hr")/24+CONVERT(MID(Nacsport!E392,4,2),"sec","hr")/24</f>
        <v>5.2048611111111115E-2</v>
      </c>
      <c r="G391" s="2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5">
        <f t="shared" si="27"/>
        <v>4492</v>
      </c>
      <c r="I391" s="25">
        <f t="shared" si="28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00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1" t="str">
        <f>+IF(OR(K391="ATTACCO",K391="DIFESA"),+CONCATENATE(Nacsport!FM392,Nacsport!FN391,Nacsport!FO392,Nacsport!FP392,Nacsport!FQ392,Nacsport!FR392,Nacsport!FS392,),"")</f>
        <v/>
      </c>
      <c r="AK391" s="1" t="str">
        <f>+IF(OR(K391="ATAQUE",K391="DEFENSA"),+CONCATENATE(Nacsport!FT392,Nacsport!FU392,Nacsport!FV392,Nacsport!FW392,Nacsport!FX392,Nacsport!FY392,Nacsport!FZ392,),"")</f>
        <v/>
      </c>
      <c r="AL391" s="1" t="str">
        <f>+CONCATENATE(Nacsport!GA392,Nacsport!GB392,Nacsport!GC392,Nacsport!GD392,Nacsport!GE392,Nacsport!GF392,Nacsport!GG392,Nacsport!GH392,)</f>
        <v/>
      </c>
      <c r="AM391" s="1" t="str">
        <f>IF(K391="PUNTOS",LOOKUP(2,1/($K$3:K391="ATAQUE"),$AM$3:AM391),IF(+COUNTIF(Nacsport!GI392:'Nacsport'!GQ392,"*")&gt;0,+COUNTIF(Nacsport!GI392:'Nacsport'!GQ392,"*"),""))</f>
        <v/>
      </c>
      <c r="AN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O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P391" t="str">
        <f>IF(K391="QUIEBRE",LOOKUP(2,1/($K$3:K391="ATAQUE"),$AK$3:AK391),IF(+COUNTIF(Nacsport!GI392:'Nacsport'!GQ392,"*")&gt;0,+COUNTIF(Nacsport!GI392:'Nacsport'!GQ392,"*"),""))</f>
        <v/>
      </c>
      <c r="AQ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R391" s="27"/>
    </row>
    <row r="392" spans="1:44" ht="15.75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21">
        <v>1</v>
      </c>
      <c r="E392" s="1" t="s">
        <v>1375</v>
      </c>
      <c r="F392" s="24">
        <f>CONVERT(LEFT(Nacsport!E393,2),"mn","hr")/24+CONVERT(MID(Nacsport!E393,4,2),"sec","hr")/24</f>
        <v>5.2083333333333336E-2</v>
      </c>
      <c r="G392" s="2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5">
        <f t="shared" si="27"/>
        <v>4495</v>
      </c>
      <c r="I392" s="25">
        <f t="shared" si="28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00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1" t="str">
        <f>+IF(OR(K392="ATTACCO",K392="DIFESA"),+CONCATENATE(Nacsport!FM393,Nacsport!FN392,Nacsport!FO393,Nacsport!FP393,Nacsport!FQ393,Nacsport!FR393,Nacsport!FS393,),"")</f>
        <v/>
      </c>
      <c r="AK392" s="1" t="str">
        <f>+IF(OR(K392="ATAQUE",K392="DEFENSA"),+CONCATENATE(Nacsport!FT393,Nacsport!FU393,Nacsport!FV393,Nacsport!FW393,Nacsport!FX393,Nacsport!FY393,Nacsport!FZ393,),"")</f>
        <v/>
      </c>
      <c r="AL392" s="1" t="str">
        <f>+CONCATENATE(Nacsport!GA393,Nacsport!GB393,Nacsport!GC393,Nacsport!GD393,Nacsport!GE393,Nacsport!GF393,Nacsport!GG393,Nacsport!GH393,)</f>
        <v/>
      </c>
      <c r="AM392" s="1" t="str">
        <f>IF(K392="PUNTOS",LOOKUP(2,1/($K$3:K392="ATAQUE"),$AM$3:AM392),IF(+COUNTIF(Nacsport!GI393:'Nacsport'!GQ393,"*")&gt;0,+COUNTIF(Nacsport!GI393:'Nacsport'!GQ393,"*"),""))</f>
        <v/>
      </c>
      <c r="AN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O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P392" t="str">
        <f>IF(K392="QUIEBRE",LOOKUP(2,1/($K$3:K392="ATAQUE"),$AK$3:AK392),IF(+COUNTIF(Nacsport!GI393:'Nacsport'!GQ393,"*")&gt;0,+COUNTIF(Nacsport!GI393:'Nacsport'!GQ393,"*"),""))</f>
        <v/>
      </c>
      <c r="AQ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R392" s="27"/>
    </row>
    <row r="393" spans="1:44" ht="15.75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21">
        <v>1</v>
      </c>
      <c r="E393" s="1" t="s">
        <v>1375</v>
      </c>
      <c r="F393" s="24">
        <f>CONVERT(LEFT(Nacsport!E394,2),"mn","hr")/24+CONVERT(MID(Nacsport!E394,4,2),"sec","hr")/24</f>
        <v>5.2083333333333336E-2</v>
      </c>
      <c r="G393" s="2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5">
        <f t="shared" si="27"/>
        <v>4495</v>
      </c>
      <c r="I393" s="25">
        <f t="shared" si="28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00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1" t="str">
        <f>+IF(OR(K393="ATTACCO",K393="DIFESA"),+CONCATENATE(Nacsport!FM394,Nacsport!FN393,Nacsport!FO394,Nacsport!FP394,Nacsport!FQ394,Nacsport!FR394,Nacsport!FS394,),"")</f>
        <v/>
      </c>
      <c r="AK393" s="1" t="str">
        <f>+IF(OR(K393="ATAQUE",K393="DEFENSA"),+CONCATENATE(Nacsport!FT394,Nacsport!FU394,Nacsport!FV394,Nacsport!FW394,Nacsport!FX394,Nacsport!FY394,Nacsport!FZ394,),"")</f>
        <v/>
      </c>
      <c r="AL393" s="1" t="str">
        <f>+CONCATENATE(Nacsport!GA394,Nacsport!GB394,Nacsport!GC394,Nacsport!GD394,Nacsport!GE394,Nacsport!GF394,Nacsport!GG394,Nacsport!GH394,)</f>
        <v/>
      </c>
      <c r="AM393" s="1" t="str">
        <f>IF(K393="PUNTOS",LOOKUP(2,1/($K$3:K393="ATAQUE"),$AM$3:AM393),IF(+COUNTIF(Nacsport!GI394:'Nacsport'!GQ394,"*")&gt;0,+COUNTIF(Nacsport!GI394:'Nacsport'!GQ394,"*"),""))</f>
        <v/>
      </c>
      <c r="AN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O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P393" t="str">
        <f>IF(K393="QUIEBRE",LOOKUP(2,1/($K$3:K393="ATAQUE"),$AK$3:AK393),IF(+COUNTIF(Nacsport!GI394:'Nacsport'!GQ394,"*")&gt;0,+COUNTIF(Nacsport!GI394:'Nacsport'!GQ394,"*"),""))</f>
        <v/>
      </c>
      <c r="AQ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R393" s="27"/>
    </row>
    <row r="394" spans="1:44" ht="15.75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21">
        <v>1</v>
      </c>
      <c r="E394" s="1" t="s">
        <v>1375</v>
      </c>
      <c r="F394" s="24">
        <f>CONVERT(LEFT(Nacsport!E395,2),"mn","hr")/24+CONVERT(MID(Nacsport!E395,4,2),"sec","hr")/24</f>
        <v>5.2083333333333336E-2</v>
      </c>
      <c r="G394" s="2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5">
        <f t="shared" si="27"/>
        <v>4495</v>
      </c>
      <c r="I394" s="25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100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1" t="str">
        <f>+IF(OR(K394="ATTACCO",K394="DIFESA"),+CONCATENATE(Nacsport!FM395,Nacsport!FN394,Nacsport!FO395,Nacsport!FP395,Nacsport!FQ395,Nacsport!FR395,Nacsport!FS395,),"")</f>
        <v/>
      </c>
      <c r="AK394" s="1" t="str">
        <f>+IF(OR(K394="ATAQUE",K394="DEFENSA"),+CONCATENATE(Nacsport!FT395,Nacsport!FU395,Nacsport!FV395,Nacsport!FW395,Nacsport!FX395,Nacsport!FY395,Nacsport!FZ395,),"")</f>
        <v/>
      </c>
      <c r="AL394" s="1" t="str">
        <f>+CONCATENATE(Nacsport!GA395,Nacsport!GB395,Nacsport!GC395,Nacsport!GD395,Nacsport!GE395,Nacsport!GF395,Nacsport!GG395,Nacsport!GH395,)</f>
        <v/>
      </c>
      <c r="AM394" s="1" t="str">
        <f>IF(K394="PUNTOS",LOOKUP(2,1/($K$3:K394="ATAQUE"),$AM$3:AM394),IF(+COUNTIF(Nacsport!GI395:'Nacsport'!GQ395,"*")&gt;0,+COUNTIF(Nacsport!GI395:'Nacsport'!GQ395,"*"),""))</f>
        <v/>
      </c>
      <c r="AN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O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P394" t="str">
        <f>IF(K394="QUIEBRE",LOOKUP(2,1/($K$3:K394="ATAQUE"),$AK$3:AK394),IF(+COUNTIF(Nacsport!GI395:'Nacsport'!GQ395,"*")&gt;0,+COUNTIF(Nacsport!GI395:'Nacsport'!GQ395,"*"),""))</f>
        <v/>
      </c>
      <c r="AQ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R394" s="27"/>
    </row>
    <row r="395" spans="1:44" ht="15.75" hidden="1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21">
        <v>1</v>
      </c>
      <c r="E395" s="1" t="s">
        <v>1375</v>
      </c>
      <c r="F395" s="24">
        <f>CONVERT(LEFT(Nacsport!E396,2),"mn","hr")/24+CONVERT(MID(Nacsport!E396,4,2),"sec","hr")/24</f>
        <v>5.212962962962963E-2</v>
      </c>
      <c r="G395" s="2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25">
        <f t="shared" si="27"/>
        <v>4499</v>
      </c>
      <c r="I395" s="25">
        <f t="shared" si="28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00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1" t="str">
        <f>+IF(OR(K395="ATTACCO",K395="DIFESA"),+CONCATENATE(Nacsport!FM396,Nacsport!FN395,Nacsport!FO396,Nacsport!FP396,Nacsport!FQ396,Nacsport!FR396,Nacsport!FS396,),"")</f>
        <v/>
      </c>
      <c r="AK395" s="1" t="str">
        <f>+IF(OR(K395="ATAQUE",K395="DEFENSA"),+CONCATENATE(Nacsport!FT396,Nacsport!FU396,Nacsport!FV396,Nacsport!FW396,Nacsport!FX396,Nacsport!FY396,Nacsport!FZ396,),"")</f>
        <v/>
      </c>
      <c r="AL395" s="1" t="str">
        <f>+CONCATENATE(Nacsport!GA396,Nacsport!GB396,Nacsport!GC396,Nacsport!GD396,Nacsport!GE396,Nacsport!GF396,Nacsport!GG396,Nacsport!GH396,)</f>
        <v/>
      </c>
      <c r="AM395" s="1" t="str">
        <f>IF(K395="PUNTOS",LOOKUP(2,1/($K$3:K395="ATAQUE"),$AM$3:AM395),IF(+COUNTIF(Nacsport!GI396:'Nacsport'!GQ396,"*")&gt;0,+COUNTIF(Nacsport!GI396:'Nacsport'!GQ396,"*"),""))</f>
        <v/>
      </c>
      <c r="AN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O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P395" t="str">
        <f>IF(K395="QUIEBRE",LOOKUP(2,1/($K$3:K395="ATAQUE"),$AK$3:AK395),IF(+COUNTIF(Nacsport!GI396:'Nacsport'!GQ396,"*")&gt;0,+COUNTIF(Nacsport!GI396:'Nacsport'!GQ396,"*"),""))</f>
        <v/>
      </c>
      <c r="AQ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R395" s="27"/>
    </row>
    <row r="396" spans="1:44" ht="15.75" hidden="1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21">
        <v>1</v>
      </c>
      <c r="E396" s="1" t="s">
        <v>1375</v>
      </c>
      <c r="F396" s="24">
        <f>CONVERT(LEFT(Nacsport!E397,2),"mn","hr")/24+CONVERT(MID(Nacsport!E397,4,2),"sec","hr")/24</f>
        <v>5.212962962962963E-2</v>
      </c>
      <c r="G396" s="2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25">
        <f t="shared" si="27"/>
        <v>4499</v>
      </c>
      <c r="I396" s="25">
        <f t="shared" si="28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00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1" t="str">
        <f>+IF(OR(K396="ATTACCO",K396="DIFESA"),+CONCATENATE(Nacsport!FM397,Nacsport!FN396,Nacsport!FO397,Nacsport!FP397,Nacsport!FQ397,Nacsport!FR397,Nacsport!FS397,),"")</f>
        <v/>
      </c>
      <c r="AK396" s="1" t="str">
        <f>+IF(OR(K396="ATAQUE",K396="DEFENSA"),+CONCATENATE(Nacsport!FT397,Nacsport!FU397,Nacsport!FV397,Nacsport!FW397,Nacsport!FX397,Nacsport!FY397,Nacsport!FZ397,),"")</f>
        <v/>
      </c>
      <c r="AL396" s="1" t="str">
        <f>+CONCATENATE(Nacsport!GA397,Nacsport!GB397,Nacsport!GC397,Nacsport!GD397,Nacsport!GE397,Nacsport!GF397,Nacsport!GG397,Nacsport!GH397,)</f>
        <v/>
      </c>
      <c r="AM396" s="1" t="str">
        <f>IF(K396="PUNTOS",LOOKUP(2,1/($K$3:K396="ATAQUE"),$AM$3:AM396),IF(+COUNTIF(Nacsport!GI397:'Nacsport'!GQ397,"*")&gt;0,+COUNTIF(Nacsport!GI397:'Nacsport'!GQ397,"*"),""))</f>
        <v/>
      </c>
      <c r="AN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O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P396" t="str">
        <f>IF(K396="QUIEBRE",LOOKUP(2,1/($K$3:K396="ATAQUE"),$AK$3:AK396),IF(+COUNTIF(Nacsport!GI397:'Nacsport'!GQ397,"*")&gt;0,+COUNTIF(Nacsport!GI397:'Nacsport'!GQ397,"*"),""))</f>
        <v/>
      </c>
      <c r="AQ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R396" s="27"/>
    </row>
    <row r="397" spans="1:44" ht="15.75" hidden="1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21">
        <v>1</v>
      </c>
      <c r="E397" s="1" t="s">
        <v>1375</v>
      </c>
      <c r="F397" s="24">
        <f>CONVERT(LEFT(Nacsport!E398,2),"mn","hr")/24+CONVERT(MID(Nacsport!E398,4,2),"sec","hr")/24</f>
        <v>5.2175925925925931E-2</v>
      </c>
      <c r="G397" s="2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5">
        <f t="shared" si="27"/>
        <v>4503</v>
      </c>
      <c r="I397" s="25">
        <f t="shared" si="28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00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1" t="str">
        <f>+IF(OR(K397="ATTACCO",K397="DIFESA"),+CONCATENATE(Nacsport!FM398,Nacsport!FN397,Nacsport!FO398,Nacsport!FP398,Nacsport!FQ398,Nacsport!FR398,Nacsport!FS398,),"")</f>
        <v/>
      </c>
      <c r="AK397" s="1" t="str">
        <f>+IF(OR(K397="ATAQUE",K397="DEFENSA"),+CONCATENATE(Nacsport!FT398,Nacsport!FU398,Nacsport!FV398,Nacsport!FW398,Nacsport!FX398,Nacsport!FY398,Nacsport!FZ398,),"")</f>
        <v/>
      </c>
      <c r="AL397" s="1" t="str">
        <f>+CONCATENATE(Nacsport!GA398,Nacsport!GB398,Nacsport!GC398,Nacsport!GD398,Nacsport!GE398,Nacsport!GF398,Nacsport!GG398,Nacsport!GH398,)</f>
        <v/>
      </c>
      <c r="AM397" s="1" t="str">
        <f>IF(K397="PUNTOS",LOOKUP(2,1/($K$3:K397="ATAQUE"),$AM$3:AM397),IF(+COUNTIF(Nacsport!GI398:'Nacsport'!GQ398,"*")&gt;0,+COUNTIF(Nacsport!GI398:'Nacsport'!GQ398,"*"),""))</f>
        <v/>
      </c>
      <c r="AN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O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P397" t="str">
        <f>IF(K397="QUIEBRE",LOOKUP(2,1/($K$3:K397="ATAQUE"),$AK$3:AK397),IF(+COUNTIF(Nacsport!GI398:'Nacsport'!GQ398,"*")&gt;0,+COUNTIF(Nacsport!GI398:'Nacsport'!GQ398,"*"),""))</f>
        <v/>
      </c>
      <c r="AQ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R397" s="27"/>
    </row>
    <row r="398" spans="1:44" ht="15.75" hidden="1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21">
        <v>1</v>
      </c>
      <c r="E398" s="1" t="s">
        <v>1375</v>
      </c>
      <c r="F398" s="24">
        <f>CONVERT(LEFT(Nacsport!E399,2),"mn","hr")/24+CONVERT(MID(Nacsport!E399,4,2),"sec","hr")/24</f>
        <v>5.3217592592592594E-2</v>
      </c>
      <c r="G398" s="2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5">
        <f t="shared" si="27"/>
        <v>4593</v>
      </c>
      <c r="I398" s="25">
        <f t="shared" si="28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00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1" t="str">
        <f>+IF(OR(K398="ATTACCO",K398="DIFESA"),+CONCATENATE(Nacsport!FM399,Nacsport!FN398,Nacsport!FO399,Nacsport!FP399,Nacsport!FQ399,Nacsport!FR399,Nacsport!FS399,),"")</f>
        <v/>
      </c>
      <c r="AK398" s="1" t="str">
        <f>+IF(OR(K398="ATAQUE",K398="DEFENSA"),+CONCATENATE(Nacsport!FT399,Nacsport!FU399,Nacsport!FV399,Nacsport!FW399,Nacsport!FX399,Nacsport!FY399,Nacsport!FZ399,),"")</f>
        <v/>
      </c>
      <c r="AL398" s="1" t="str">
        <f>+CONCATENATE(Nacsport!GA399,Nacsport!GB399,Nacsport!GC399,Nacsport!GD399,Nacsport!GE399,Nacsport!GF399,Nacsport!GG399,Nacsport!GH399,)</f>
        <v/>
      </c>
      <c r="AM398" s="1" t="str">
        <f>IF(K398="PUNTOS",LOOKUP(2,1/($K$3:K398="ATAQUE"),$AM$3:AM398),IF(+COUNTIF(Nacsport!GI399:'Nacsport'!GQ399,"*")&gt;0,+COUNTIF(Nacsport!GI399:'Nacsport'!GQ399,"*"),""))</f>
        <v/>
      </c>
      <c r="AN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O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P398" t="str">
        <f>IF(K398="QUIEBRE",LOOKUP(2,1/($K$3:K398="ATAQUE"),$AK$3:AK398),IF(+COUNTIF(Nacsport!GI399:'Nacsport'!GQ399,"*")&gt;0,+COUNTIF(Nacsport!GI399:'Nacsport'!GQ399,"*"),""))</f>
        <v/>
      </c>
      <c r="AQ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R398" s="27"/>
    </row>
    <row r="399" spans="1:44" ht="15.75" hidden="1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21">
        <v>1</v>
      </c>
      <c r="E399" s="1" t="s">
        <v>1375</v>
      </c>
      <c r="F399" s="24">
        <f>CONVERT(LEFT(Nacsport!E400,2),"mn","hr")/24+CONVERT(MID(Nacsport!E400,4,2),"sec","hr")/24</f>
        <v>5.3217592592592594E-2</v>
      </c>
      <c r="G399" s="2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5">
        <f t="shared" si="27"/>
        <v>4593</v>
      </c>
      <c r="I399" s="25">
        <f t="shared" si="28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100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1" t="str">
        <f>+IF(OR(K399="ATTACCO",K399="DIFESA"),+CONCATENATE(Nacsport!FM400,Nacsport!FN399,Nacsport!FO400,Nacsport!FP400,Nacsport!FQ400,Nacsport!FR400,Nacsport!FS400,),"")</f>
        <v/>
      </c>
      <c r="AK399" s="1" t="str">
        <f>+IF(OR(K399="ATAQUE",K399="DEFENSA"),+CONCATENATE(Nacsport!FT400,Nacsport!FU400,Nacsport!FV400,Nacsport!FW400,Nacsport!FX400,Nacsport!FY400,Nacsport!FZ400,),"")</f>
        <v/>
      </c>
      <c r="AL399" s="1" t="str">
        <f>+CONCATENATE(Nacsport!GA400,Nacsport!GB400,Nacsport!GC400,Nacsport!GD400,Nacsport!GE400,Nacsport!GF400,Nacsport!GG400,Nacsport!GH400,)</f>
        <v/>
      </c>
      <c r="AM399" s="1" t="str">
        <f>IF(K399="PUNTOS",LOOKUP(2,1/($K$3:K399="ATAQUE"),$AM$3:AM399),IF(+COUNTIF(Nacsport!GI400:'Nacsport'!GQ400,"*")&gt;0,+COUNTIF(Nacsport!GI400:'Nacsport'!GQ400,"*"),""))</f>
        <v/>
      </c>
      <c r="AN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O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P399" t="str">
        <f>IF(K399="QUIEBRE",LOOKUP(2,1/($K$3:K399="ATAQUE"),$AK$3:AK399),IF(+COUNTIF(Nacsport!GI400:'Nacsport'!GQ400,"*")&gt;0,+COUNTIF(Nacsport!GI400:'Nacsport'!GQ400,"*"),""))</f>
        <v/>
      </c>
      <c r="AQ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R399" s="27"/>
    </row>
    <row r="400" spans="1:44" ht="15.75" hidden="1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21">
        <v>1</v>
      </c>
      <c r="E400" s="1" t="s">
        <v>1375</v>
      </c>
      <c r="F400" s="24">
        <f>CONVERT(LEFT(Nacsport!E401,2),"mn","hr")/24+CONVERT(MID(Nacsport!E401,4,2),"sec","hr")/24</f>
        <v>5.3252314814814815E-2</v>
      </c>
      <c r="G400" s="2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5">
        <f t="shared" si="27"/>
        <v>4596</v>
      </c>
      <c r="I400" s="25">
        <f t="shared" si="28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100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VINTA</v>
      </c>
      <c r="S400" s="1" t="str">
        <f>+CONCATENATE(Nacsport!CB401,Nacsport!CC401,Nacsport!CD401)</f>
        <v>POSITIVO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1" t="str">
        <f>+IF(OR(K400="ATTACCO",K400="DIFESA"),+CONCATENATE(Nacsport!FM401,Nacsport!FN400,Nacsport!FO401,Nacsport!FP401,Nacsport!FQ401,Nacsport!FR401,Nacsport!FS401,),"")</f>
        <v/>
      </c>
      <c r="AK400" s="1" t="str">
        <f>+IF(OR(K400="ATAQUE",K400="DEFENSA"),+CONCATENATE(Nacsport!FT401,Nacsport!FU401,Nacsport!FV401,Nacsport!FW401,Nacsport!FX401,Nacsport!FY401,Nacsport!FZ401,),"")</f>
        <v/>
      </c>
      <c r="AL400" s="1" t="str">
        <f>+CONCATENATE(Nacsport!GA401,Nacsport!GB401,Nacsport!GC401,Nacsport!GD401,Nacsport!GE401,Nacsport!GF401,Nacsport!GG401,Nacsport!GH401,)</f>
        <v/>
      </c>
      <c r="AM400" s="1" t="str">
        <f>IF(K400="PUNTOS",LOOKUP(2,1/($K$3:K400="ATAQUE"),$AM$3:AM400),IF(+COUNTIF(Nacsport!GI401:'Nacsport'!GQ401,"*")&gt;0,+COUNTIF(Nacsport!GI401:'Nacsport'!GQ401,"*"),""))</f>
        <v/>
      </c>
      <c r="AN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O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P400" t="str">
        <f>IF(K400="QUIEBRE",LOOKUP(2,1/($K$3:K400="ATAQUE"),$AK$3:AK400),IF(+COUNTIF(Nacsport!GI401:'Nacsport'!GQ401,"*")&gt;0,+COUNTIF(Nacsport!GI401:'Nacsport'!GQ401,"*"),""))</f>
        <v/>
      </c>
      <c r="AQ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R400" s="27"/>
    </row>
    <row r="401" spans="1:44" ht="15.75" hidden="1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21">
        <v>1</v>
      </c>
      <c r="E401" s="1" t="s">
        <v>1375</v>
      </c>
      <c r="F401" s="24">
        <f>CONVERT(LEFT(Nacsport!E402,2),"mn","hr")/24+CONVERT(MID(Nacsport!E402,4,2),"sec","hr")/24</f>
        <v>5.3368055555555557E-2</v>
      </c>
      <c r="G401" s="2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5">
        <f t="shared" si="27"/>
        <v>4606</v>
      </c>
      <c r="I401" s="25">
        <f t="shared" si="28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100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AVANTI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1" t="str">
        <f>+IF(OR(K401="ATTACCO",K401="DIFESA"),+CONCATENATE(Nacsport!FM402,Nacsport!FN401,Nacsport!FO402,Nacsport!FP402,Nacsport!FQ402,Nacsport!FR402,Nacsport!FS402,),"")</f>
        <v/>
      </c>
      <c r="AK401" s="1" t="str">
        <f>+IF(OR(K401="ATAQUE",K401="DEFENSA"),+CONCATENATE(Nacsport!FT402,Nacsport!FU402,Nacsport!FV402,Nacsport!FW402,Nacsport!FX402,Nacsport!FY402,Nacsport!FZ402,),"")</f>
        <v/>
      </c>
      <c r="AL401" s="1" t="str">
        <f>+CONCATENATE(Nacsport!GA402,Nacsport!GB402,Nacsport!GC402,Nacsport!GD402,Nacsport!GE402,Nacsport!GF402,Nacsport!GG402,Nacsport!GH402,)</f>
        <v/>
      </c>
      <c r="AM401" s="1" t="str">
        <f>IF(K401="PUNTOS",LOOKUP(2,1/($K$3:K401="ATAQUE"),$AM$3:AM401),IF(+COUNTIF(Nacsport!GI402:'Nacsport'!GQ402,"*")&gt;0,+COUNTIF(Nacsport!GI402:'Nacsport'!GQ402,"*"),""))</f>
        <v/>
      </c>
      <c r="AN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O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P401" t="str">
        <f>IF(K401="QUIEBRE",LOOKUP(2,1/($K$3:K401="ATAQUE"),$AK$3:AK401),IF(+COUNTIF(Nacsport!GI402:'Nacsport'!GQ402,"*")&gt;0,+COUNTIF(Nacsport!GI402:'Nacsport'!GQ402,"*"),""))</f>
        <v/>
      </c>
      <c r="AQ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R401" s="27"/>
    </row>
    <row r="402" spans="1:44" ht="15.75" hidden="1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21">
        <v>1</v>
      </c>
      <c r="E402" s="1" t="s">
        <v>1375</v>
      </c>
      <c r="F402" s="24">
        <f>CONVERT(LEFT(Nacsport!E403,2),"mn","hr")/24+CONVERT(MID(Nacsport!E403,4,2),"sec","hr")/24</f>
        <v>5.3379629629629631E-2</v>
      </c>
      <c r="G402" s="2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5">
        <f t="shared" si="27"/>
        <v>4607</v>
      </c>
      <c r="I402" s="25">
        <f t="shared" si="28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00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1" t="str">
        <f>+IF(OR(K402="ATTACCO",K402="DIFESA"),+CONCATENATE(Nacsport!FM403,Nacsport!FN402,Nacsport!FO403,Nacsport!FP403,Nacsport!FQ403,Nacsport!FR403,Nacsport!FS403,),"")</f>
        <v/>
      </c>
      <c r="AK402" s="1" t="str">
        <f>+IF(OR(K402="ATAQUE",K402="DEFENSA"),+CONCATENATE(Nacsport!FT403,Nacsport!FU403,Nacsport!FV403,Nacsport!FW403,Nacsport!FX403,Nacsport!FY403,Nacsport!FZ403,),"")</f>
        <v/>
      </c>
      <c r="AL402" s="1" t="str">
        <f>+CONCATENATE(Nacsport!GA403,Nacsport!GB403,Nacsport!GC403,Nacsport!GD403,Nacsport!GE403,Nacsport!GF403,Nacsport!GG403,Nacsport!GH403,)</f>
        <v/>
      </c>
      <c r="AM402" s="1" t="str">
        <f>IF(K402="PUNTOS",LOOKUP(2,1/($K$3:K402="ATAQUE"),$AM$3:AM402),IF(+COUNTIF(Nacsport!GI403:'Nacsport'!GQ403,"*")&gt;0,+COUNTIF(Nacsport!GI403:'Nacsport'!GQ403,"*"),""))</f>
        <v/>
      </c>
      <c r="AN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O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P402" t="str">
        <f>IF(K402="QUIEBRE",LOOKUP(2,1/($K$3:K402="ATAQUE"),$AK$3:AK402),IF(+COUNTIF(Nacsport!GI403:'Nacsport'!GQ403,"*")&gt;0,+COUNTIF(Nacsport!GI403:'Nacsport'!GQ403,"*"),""))</f>
        <v/>
      </c>
      <c r="AQ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R402" s="27"/>
    </row>
    <row r="403" spans="1:44" ht="15.75" hidden="1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21">
        <v>1</v>
      </c>
      <c r="E403" s="1" t="s">
        <v>1375</v>
      </c>
      <c r="F403" s="24">
        <f>CONVERT(LEFT(Nacsport!E404,2),"mn","hr")/24+CONVERT(MID(Nacsport!E404,4,2),"sec","hr")/24</f>
        <v>5.5648148148148148E-2</v>
      </c>
      <c r="G403" s="2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5">
        <f t="shared" si="27"/>
        <v>4803</v>
      </c>
      <c r="I403" s="25">
        <f t="shared" si="28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00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1" t="str">
        <f>+IF(OR(K403="ATTACCO",K403="DIFESA"),+CONCATENATE(Nacsport!FM404,Nacsport!FN403,Nacsport!FO404,Nacsport!FP404,Nacsport!FQ404,Nacsport!FR404,Nacsport!FS404,),"")</f>
        <v/>
      </c>
      <c r="AK403" s="1" t="str">
        <f>+IF(OR(K403="ATAQUE",K403="DEFENSA"),+CONCATENATE(Nacsport!FT404,Nacsport!FU404,Nacsport!FV404,Nacsport!FW404,Nacsport!FX404,Nacsport!FY404,Nacsport!FZ404,),"")</f>
        <v/>
      </c>
      <c r="AL403" s="1" t="str">
        <f>+CONCATENATE(Nacsport!GA404,Nacsport!GB404,Nacsport!GC404,Nacsport!GD404,Nacsport!GE404,Nacsport!GF404,Nacsport!GG404,Nacsport!GH404,)</f>
        <v/>
      </c>
      <c r="AM403" s="1" t="str">
        <f>IF(K403="PUNTOS",LOOKUP(2,1/($K$3:K403="ATAQUE"),$AM$3:AM403),IF(+COUNTIF(Nacsport!GI404:'Nacsport'!GQ404,"*")&gt;0,+COUNTIF(Nacsport!GI404:'Nacsport'!GQ404,"*"),""))</f>
        <v/>
      </c>
      <c r="AN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O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P403" t="str">
        <f>IF(K403="QUIEBRE",LOOKUP(2,1/($K$3:K403="ATAQUE"),$AK$3:AK403),IF(+COUNTIF(Nacsport!GI404:'Nacsport'!GQ404,"*")&gt;0,+COUNTIF(Nacsport!GI404:'Nacsport'!GQ404,"*"),""))</f>
        <v/>
      </c>
      <c r="AQ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R403" s="27"/>
    </row>
    <row r="404" spans="1:44" ht="15.75" hidden="1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21">
        <v>1</v>
      </c>
      <c r="E404" s="1" t="s">
        <v>1375</v>
      </c>
      <c r="F404" s="24">
        <f>CONVERT(LEFT(Nacsport!E405,2),"mn","hr")/24+CONVERT(MID(Nacsport!E405,4,2),"sec","hr")/24</f>
        <v>5.5648148148148148E-2</v>
      </c>
      <c r="G404" s="2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5">
        <f t="shared" si="27"/>
        <v>4803</v>
      </c>
      <c r="I404" s="25">
        <f t="shared" si="28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100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1" t="str">
        <f>+IF(OR(K404="ATTACCO",K404="DIFESA"),+CONCATENATE(Nacsport!FM405,Nacsport!FN404,Nacsport!FO405,Nacsport!FP405,Nacsport!FQ405,Nacsport!FR405,Nacsport!FS405,),"")</f>
        <v/>
      </c>
      <c r="AK404" s="1" t="str">
        <f>+IF(OR(K404="ATAQUE",K404="DEFENSA"),+CONCATENATE(Nacsport!FT405,Nacsport!FU405,Nacsport!FV405,Nacsport!FW405,Nacsport!FX405,Nacsport!FY405,Nacsport!FZ405,),"")</f>
        <v/>
      </c>
      <c r="AL404" s="1" t="str">
        <f>+CONCATENATE(Nacsport!GA405,Nacsport!GB405,Nacsport!GC405,Nacsport!GD405,Nacsport!GE405,Nacsport!GF405,Nacsport!GG405,Nacsport!GH405,)</f>
        <v/>
      </c>
      <c r="AM404" s="1" t="str">
        <f>IF(K404="PUNTOS",LOOKUP(2,1/($K$3:K404="ATAQUE"),$AM$3:AM404),IF(+COUNTIF(Nacsport!GI405:'Nacsport'!GQ405,"*")&gt;0,+COUNTIF(Nacsport!GI405:'Nacsport'!GQ405,"*"),""))</f>
        <v/>
      </c>
      <c r="AN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O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P404" t="str">
        <f>IF(K404="QUIEBRE",LOOKUP(2,1/($K$3:K404="ATAQUE"),$AK$3:AK404),IF(+COUNTIF(Nacsport!GI405:'Nacsport'!GQ405,"*")&gt;0,+COUNTIF(Nacsport!GI405:'Nacsport'!GQ405,"*"),""))</f>
        <v/>
      </c>
      <c r="AQ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R404" s="27"/>
    </row>
    <row r="405" spans="1:44" ht="15.75" hidden="1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21">
        <v>1</v>
      </c>
      <c r="E405" s="1" t="s">
        <v>1375</v>
      </c>
      <c r="F405" s="24">
        <f>CONVERT(LEFT(Nacsport!E406,2),"mn","hr")/24+CONVERT(MID(Nacsport!E406,4,2),"sec","hr")/24</f>
        <v>5.5671296296296295E-2</v>
      </c>
      <c r="G405" s="2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5">
        <f t="shared" si="27"/>
        <v>4805</v>
      </c>
      <c r="I405" s="25">
        <f t="shared" si="28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00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VINTA</v>
      </c>
      <c r="S405" s="1" t="str">
        <f>+CONCATENATE(Nacsport!CB406,Nacsport!CC406,Nacsport!CD406)</f>
        <v>NEUTRO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1" t="str">
        <f>+IF(OR(K405="ATTACCO",K405="DIFESA"),+CONCATENATE(Nacsport!FM406,Nacsport!FN405,Nacsport!FO406,Nacsport!FP406,Nacsport!FQ406,Nacsport!FR406,Nacsport!FS406,),"")</f>
        <v/>
      </c>
      <c r="AK405" s="1" t="str">
        <f>+IF(OR(K405="ATAQUE",K405="DEFENSA"),+CONCATENATE(Nacsport!FT406,Nacsport!FU406,Nacsport!FV406,Nacsport!FW406,Nacsport!FX406,Nacsport!FY406,Nacsport!FZ406,),"")</f>
        <v/>
      </c>
      <c r="AL405" s="1" t="str">
        <f>+CONCATENATE(Nacsport!GA406,Nacsport!GB406,Nacsport!GC406,Nacsport!GD406,Nacsport!GE406,Nacsport!GF406,Nacsport!GG406,Nacsport!GH406,)</f>
        <v/>
      </c>
      <c r="AM405" s="1" t="str">
        <f>IF(K405="PUNTOS",LOOKUP(2,1/($K$3:K405="ATAQUE"),$AM$3:AM405),IF(+COUNTIF(Nacsport!GI406:'Nacsport'!GQ406,"*")&gt;0,+COUNTIF(Nacsport!GI406:'Nacsport'!GQ406,"*"),""))</f>
        <v/>
      </c>
      <c r="AN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O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P405" t="str">
        <f>IF(K405="QUIEBRE",LOOKUP(2,1/($K$3:K405="ATAQUE"),$AK$3:AK405),IF(+COUNTIF(Nacsport!GI406:'Nacsport'!GQ406,"*")&gt;0,+COUNTIF(Nacsport!GI406:'Nacsport'!GQ406,"*"),""))</f>
        <v/>
      </c>
      <c r="AQ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R405" s="27"/>
    </row>
    <row r="406" spans="1:44" ht="15.75" hidden="1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21">
        <v>1</v>
      </c>
      <c r="E406" s="1" t="s">
        <v>1375</v>
      </c>
      <c r="F406" s="24">
        <f>CONVERT(LEFT(Nacsport!E407,2),"mn","hr")/24+CONVERT(MID(Nacsport!E407,4,2),"sec","hr")/24</f>
        <v>5.5775462962962957E-2</v>
      </c>
      <c r="G406" s="2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25">
        <f t="shared" si="27"/>
        <v>4814</v>
      </c>
      <c r="I406" s="25">
        <f t="shared" si="28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100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NEGATIVO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1" t="str">
        <f>+IF(OR(K406="ATTACCO",K406="DIFESA"),+CONCATENATE(Nacsport!FM407,Nacsport!FN406,Nacsport!FO407,Nacsport!FP407,Nacsport!FQ407,Nacsport!FR407,Nacsport!FS407,),"")</f>
        <v/>
      </c>
      <c r="AK406" s="1" t="str">
        <f>+IF(OR(K406="ATAQUE",K406="DEFENSA"),+CONCATENATE(Nacsport!FT407,Nacsport!FU407,Nacsport!FV407,Nacsport!FW407,Nacsport!FX407,Nacsport!FY407,Nacsport!FZ407,),"")</f>
        <v/>
      </c>
      <c r="AL406" s="1" t="str">
        <f>+CONCATENATE(Nacsport!GA407,Nacsport!GB407,Nacsport!GC407,Nacsport!GD407,Nacsport!GE407,Nacsport!GF407,Nacsport!GG407,Nacsport!GH407,)</f>
        <v/>
      </c>
      <c r="AM406" s="1" t="str">
        <f>IF(K406="PUNTOS",LOOKUP(2,1/($K$3:K406="ATAQUE"),$AM$3:AM406),IF(+COUNTIF(Nacsport!GI407:'Nacsport'!GQ407,"*")&gt;0,+COUNTIF(Nacsport!GI407:'Nacsport'!GQ407,"*"),""))</f>
        <v/>
      </c>
      <c r="AN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O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P406" t="str">
        <f>IF(K406="QUIEBRE",LOOKUP(2,1/($K$3:K406="ATAQUE"),$AK$3:AK406),IF(+COUNTIF(Nacsport!GI407:'Nacsport'!GQ407,"*")&gt;0,+COUNTIF(Nacsport!GI407:'Nacsport'!GQ407,"*"),""))</f>
        <v/>
      </c>
      <c r="AQ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R406" s="27"/>
    </row>
    <row r="407" spans="1:44" ht="15.75" hidden="1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21">
        <v>1</v>
      </c>
      <c r="E407" s="1" t="s">
        <v>1375</v>
      </c>
      <c r="F407" s="24">
        <f>CONVERT(LEFT(Nacsport!E408,2),"mn","hr")/24+CONVERT(MID(Nacsport!E408,4,2),"sec","hr")/24</f>
        <v>5.5798611111111111E-2</v>
      </c>
      <c r="G407" s="2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5">
        <f t="shared" si="27"/>
        <v>4816</v>
      </c>
      <c r="I407" s="25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00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LENTO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1" t="str">
        <f>+IF(OR(K407="ATTACCO",K407="DIFESA"),+CONCATENATE(Nacsport!FM408,Nacsport!FN407,Nacsport!FO408,Nacsport!FP408,Nacsport!FQ408,Nacsport!FR408,Nacsport!FS408,),"")</f>
        <v/>
      </c>
      <c r="AK407" s="1" t="str">
        <f>+IF(OR(K407="ATAQUE",K407="DEFENSA"),+CONCATENATE(Nacsport!FT408,Nacsport!FU408,Nacsport!FV408,Nacsport!FW408,Nacsport!FX408,Nacsport!FY408,Nacsport!FZ408,),"")</f>
        <v/>
      </c>
      <c r="AL407" s="1" t="str">
        <f>+CONCATENATE(Nacsport!GA408,Nacsport!GB408,Nacsport!GC408,Nacsport!GD408,Nacsport!GE408,Nacsport!GF408,Nacsport!GG408,Nacsport!GH408,)</f>
        <v/>
      </c>
      <c r="AM407" s="1" t="str">
        <f>IF(K407="PUNTOS",LOOKUP(2,1/($K$3:K407="ATAQUE"),$AM$3:AM407),IF(+COUNTIF(Nacsport!GI408:'Nacsport'!GQ408,"*")&gt;0,+COUNTIF(Nacsport!GI408:'Nacsport'!GQ408,"*"),""))</f>
        <v/>
      </c>
      <c r="AN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O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P407" t="str">
        <f>IF(K407="QUIEBRE",LOOKUP(2,1/($K$3:K407="ATAQUE"),$AK$3:AK407),IF(+COUNTIF(Nacsport!GI408:'Nacsport'!GQ408,"*")&gt;0,+COUNTIF(Nacsport!GI408:'Nacsport'!GQ408,"*"),""))</f>
        <v/>
      </c>
      <c r="AQ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R407" s="27"/>
    </row>
    <row r="408" spans="1:44" ht="15.75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21">
        <v>1</v>
      </c>
      <c r="E408" s="1" t="s">
        <v>1375</v>
      </c>
      <c r="F408" s="24">
        <f>CONVERT(LEFT(Nacsport!E409,2),"mn","hr")/24+CONVERT(MID(Nacsport!E409,4,2),"sec","hr")/24</f>
        <v>5.5856481481481479E-2</v>
      </c>
      <c r="G408" s="2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5">
        <f t="shared" si="27"/>
        <v>4821</v>
      </c>
      <c r="I408" s="25">
        <f t="shared" si="28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100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1" t="str">
        <f>+IF(OR(K408="ATTACCO",K408="DIFESA"),+CONCATENATE(Nacsport!FM409,Nacsport!FN408,Nacsport!FO409,Nacsport!FP409,Nacsport!FQ409,Nacsport!FR409,Nacsport!FS409,),"")</f>
        <v/>
      </c>
      <c r="AK408" s="1" t="str">
        <f>+IF(OR(K408="ATAQUE",K408="DEFENSA"),+CONCATENATE(Nacsport!FT409,Nacsport!FU409,Nacsport!FV409,Nacsport!FW409,Nacsport!FX409,Nacsport!FY409,Nacsport!FZ409,),"")</f>
        <v/>
      </c>
      <c r="AL408" s="1" t="str">
        <f>+CONCATENATE(Nacsport!GA409,Nacsport!GB409,Nacsport!GC409,Nacsport!GD409,Nacsport!GE409,Nacsport!GF409,Nacsport!GG409,Nacsport!GH409,)</f>
        <v/>
      </c>
      <c r="AM408" s="1" t="str">
        <f>IF(K408="PUNTOS",LOOKUP(2,1/($K$3:K408="ATAQUE"),$AM$3:AM408),IF(+COUNTIF(Nacsport!GI409:'Nacsport'!GQ409,"*")&gt;0,+COUNTIF(Nacsport!GI409:'Nacsport'!GQ409,"*"),""))</f>
        <v/>
      </c>
      <c r="AN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O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P408" t="str">
        <f>IF(K408="QUIEBRE",LOOKUP(2,1/($K$3:K408="ATAQUE"),$AK$3:AK408),IF(+COUNTIF(Nacsport!GI409:'Nacsport'!GQ409,"*")&gt;0,+COUNTIF(Nacsport!GI409:'Nacsport'!GQ409,"*"),""))</f>
        <v/>
      </c>
      <c r="AQ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R408" s="27"/>
    </row>
    <row r="409" spans="1:44" ht="15.75" hidden="1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21">
        <v>1</v>
      </c>
      <c r="E409" s="1" t="s">
        <v>1375</v>
      </c>
      <c r="F409" s="24">
        <f>CONVERT(LEFT(Nacsport!E410,2),"mn","hr")/24+CONVERT(MID(Nacsport!E410,4,2),"sec","hr")/24</f>
        <v>5.5914351851851847E-2</v>
      </c>
      <c r="G409" s="2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5">
        <f t="shared" si="27"/>
        <v>4826</v>
      </c>
      <c r="I409" s="25">
        <f t="shared" si="28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100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AVANTI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1" t="str">
        <f>+IF(OR(K409="ATTACCO",K409="DIFESA"),+CONCATENATE(Nacsport!FM410,Nacsport!FN409,Nacsport!FO410,Nacsport!FP410,Nacsport!FQ410,Nacsport!FR410,Nacsport!FS410,),"")</f>
        <v/>
      </c>
      <c r="AK409" s="1" t="str">
        <f>+IF(OR(K409="ATAQUE",K409="DEFENSA"),+CONCATENATE(Nacsport!FT410,Nacsport!FU410,Nacsport!FV410,Nacsport!FW410,Nacsport!FX410,Nacsport!FY410,Nacsport!FZ410,),"")</f>
        <v/>
      </c>
      <c r="AL409" s="1" t="str">
        <f>+CONCATENATE(Nacsport!GA410,Nacsport!GB410,Nacsport!GC410,Nacsport!GD410,Nacsport!GE410,Nacsport!GF410,Nacsport!GG410,Nacsport!GH410,)</f>
        <v/>
      </c>
      <c r="AM409" s="1" t="str">
        <f>IF(K409="PUNTOS",LOOKUP(2,1/($K$3:K409="ATAQUE"),$AM$3:AM409),IF(+COUNTIF(Nacsport!GI410:'Nacsport'!GQ410,"*")&gt;0,+COUNTIF(Nacsport!GI410:'Nacsport'!GQ410,"*"),""))</f>
        <v/>
      </c>
      <c r="AN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O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P409" t="str">
        <f>IF(K409="QUIEBRE",LOOKUP(2,1/($K$3:K409="ATAQUE"),$AK$3:AK409),IF(+COUNTIF(Nacsport!GI410:'Nacsport'!GQ410,"*")&gt;0,+COUNTIF(Nacsport!GI410:'Nacsport'!GQ410,"*"),""))</f>
        <v/>
      </c>
      <c r="AQ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R409" s="27"/>
    </row>
    <row r="410" spans="1:44" ht="15.75" hidden="1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21">
        <v>1</v>
      </c>
      <c r="E410" s="1" t="s">
        <v>1375</v>
      </c>
      <c r="F410" s="24">
        <f>CONVERT(LEFT(Nacsport!E411,2),"mn","hr")/24+CONVERT(MID(Nacsport!E411,4,2),"sec","hr")/24</f>
        <v>5.5914351851851847E-2</v>
      </c>
      <c r="G410" s="2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5">
        <f t="shared" si="27"/>
        <v>4826</v>
      </c>
      <c r="I410" s="25">
        <f t="shared" si="28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00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1" t="str">
        <f>+IF(OR(K410="ATTACCO",K410="DIFESA"),+CONCATENATE(Nacsport!FM411,Nacsport!FN410,Nacsport!FO411,Nacsport!FP411,Nacsport!FQ411,Nacsport!FR411,Nacsport!FS411,),"")</f>
        <v/>
      </c>
      <c r="AK410" s="1" t="str">
        <f>+IF(OR(K410="ATAQUE",K410="DEFENSA"),+CONCATENATE(Nacsport!FT411,Nacsport!FU411,Nacsport!FV411,Nacsport!FW411,Nacsport!FX411,Nacsport!FY411,Nacsport!FZ411,),"")</f>
        <v/>
      </c>
      <c r="AL410" s="1" t="str">
        <f>+CONCATENATE(Nacsport!GA411,Nacsport!GB411,Nacsport!GC411,Nacsport!GD411,Nacsport!GE411,Nacsport!GF411,Nacsport!GG411,Nacsport!GH411,)</f>
        <v/>
      </c>
      <c r="AM410" s="1" t="str">
        <f>IF(K410="PUNTOS",LOOKUP(2,1/($K$3:K410="ATAQUE"),$AM$3:AM410),IF(+COUNTIF(Nacsport!GI411:'Nacsport'!GQ411,"*")&gt;0,+COUNTIF(Nacsport!GI411:'Nacsport'!GQ411,"*"),""))</f>
        <v/>
      </c>
      <c r="AN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O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P410" t="str">
        <f>IF(K410="QUIEBRE",LOOKUP(2,1/($K$3:K410="ATAQUE"),$AK$3:AK410),IF(+COUNTIF(Nacsport!GI411:'Nacsport'!GQ411,"*")&gt;0,+COUNTIF(Nacsport!GI411:'Nacsport'!GQ411,"*"),""))</f>
        <v/>
      </c>
      <c r="AQ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R410" s="27"/>
    </row>
    <row r="411" spans="1:44" ht="15.75" hidden="1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21">
        <v>1</v>
      </c>
      <c r="E411" s="1" t="s">
        <v>1375</v>
      </c>
      <c r="F411" s="24">
        <f>CONVERT(LEFT(Nacsport!E412,2),"mn","hr")/24+CONVERT(MID(Nacsport!E412,4,2),"sec","hr")/24</f>
        <v>5.6423611111111112E-2</v>
      </c>
      <c r="G411" s="2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5">
        <f t="shared" si="27"/>
        <v>4870</v>
      </c>
      <c r="I411" s="25">
        <f t="shared" si="28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00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1" t="str">
        <f>+IF(OR(K411="ATTACCO",K411="DIFESA"),+CONCATENATE(Nacsport!FM412,Nacsport!FN411,Nacsport!FO412,Nacsport!FP412,Nacsport!FQ412,Nacsport!FR412,Nacsport!FS412,),"")</f>
        <v/>
      </c>
      <c r="AK411" s="1" t="str">
        <f>+IF(OR(K411="ATAQUE",K411="DEFENSA"),+CONCATENATE(Nacsport!FT412,Nacsport!FU412,Nacsport!FV412,Nacsport!FW412,Nacsport!FX412,Nacsport!FY412,Nacsport!FZ412,),"")</f>
        <v/>
      </c>
      <c r="AL411" s="1" t="str">
        <f>+CONCATENATE(Nacsport!GA412,Nacsport!GB412,Nacsport!GC412,Nacsport!GD412,Nacsport!GE412,Nacsport!GF412,Nacsport!GG412,Nacsport!GH412,)</f>
        <v/>
      </c>
      <c r="AM411" s="1" t="str">
        <f>IF(K411="PUNTOS",LOOKUP(2,1/($K$3:K411="ATAQUE"),$AM$3:AM411),IF(+COUNTIF(Nacsport!GI412:'Nacsport'!GQ412,"*")&gt;0,+COUNTIF(Nacsport!GI412:'Nacsport'!GQ412,"*"),""))</f>
        <v/>
      </c>
      <c r="AN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O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P411" t="str">
        <f>IF(K411="QUIEBRE",LOOKUP(2,1/($K$3:K411="ATAQUE"),$AK$3:AK411),IF(+COUNTIF(Nacsport!GI412:'Nacsport'!GQ412,"*")&gt;0,+COUNTIF(Nacsport!GI412:'Nacsport'!GQ412,"*"),""))</f>
        <v/>
      </c>
      <c r="AQ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R411" s="27"/>
    </row>
    <row r="412" spans="1:44" ht="15.75" hidden="1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21">
        <v>1</v>
      </c>
      <c r="E412" s="1" t="s">
        <v>1375</v>
      </c>
      <c r="F412" s="24">
        <f>CONVERT(LEFT(Nacsport!E413,2),"mn","hr")/24+CONVERT(MID(Nacsport!E413,4,2),"sec","hr")/24</f>
        <v>5.6423611111111112E-2</v>
      </c>
      <c r="G412" s="2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5">
        <f t="shared" si="27"/>
        <v>4870</v>
      </c>
      <c r="I412" s="25">
        <f t="shared" si="28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100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1" t="str">
        <f>+IF(OR(K412="ATTACCO",K412="DIFESA"),+CONCATENATE(Nacsport!FM413,Nacsport!FN412,Nacsport!FO413,Nacsport!FP413,Nacsport!FQ413,Nacsport!FR413,Nacsport!FS413,),"")</f>
        <v/>
      </c>
      <c r="AK412" s="1" t="str">
        <f>+IF(OR(K412="ATAQUE",K412="DEFENSA"),+CONCATENATE(Nacsport!FT413,Nacsport!FU413,Nacsport!FV413,Nacsport!FW413,Nacsport!FX413,Nacsport!FY413,Nacsport!FZ413,),"")</f>
        <v/>
      </c>
      <c r="AL412" s="1" t="str">
        <f>+CONCATENATE(Nacsport!GA413,Nacsport!GB413,Nacsport!GC413,Nacsport!GD413,Nacsport!GE413,Nacsport!GF413,Nacsport!GG413,Nacsport!GH413,)</f>
        <v/>
      </c>
      <c r="AM412" s="1" t="str">
        <f>IF(K412="PUNTOS",LOOKUP(2,1/($K$3:K412="ATAQUE"),$AM$3:AM412),IF(+COUNTIF(Nacsport!GI413:'Nacsport'!GQ413,"*")&gt;0,+COUNTIF(Nacsport!GI413:'Nacsport'!GQ413,"*"),""))</f>
        <v/>
      </c>
      <c r="AN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O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P412" t="str">
        <f>IF(K412="QUIEBRE",LOOKUP(2,1/($K$3:K412="ATAQUE"),$AK$3:AK412),IF(+COUNTIF(Nacsport!GI413:'Nacsport'!GQ413,"*")&gt;0,+COUNTIF(Nacsport!GI413:'Nacsport'!GQ413,"*"),""))</f>
        <v/>
      </c>
      <c r="AQ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R412" s="27"/>
    </row>
    <row r="413" spans="1:44" ht="15.75" hidden="1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21">
        <v>1</v>
      </c>
      <c r="E413" s="1" t="s">
        <v>1375</v>
      </c>
      <c r="F413" s="24">
        <f>CONVERT(LEFT(Nacsport!E414,2),"mn","hr")/24+CONVERT(MID(Nacsport!E414,4,2),"sec","hr")/24</f>
        <v>5.6458333333333333E-2</v>
      </c>
      <c r="G413" s="2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5">
        <f t="shared" si="27"/>
        <v>4873</v>
      </c>
      <c r="I413" s="25">
        <f t="shared" si="28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100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VINTA</v>
      </c>
      <c r="S413" s="1" t="str">
        <f>+CONCATENATE(Nacsport!CB414,Nacsport!CC414,Nacsport!CD414)</f>
        <v>NEUTRO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1" t="str">
        <f>+IF(OR(K413="ATTACCO",K413="DIFESA"),+CONCATENATE(Nacsport!FM414,Nacsport!FN413,Nacsport!FO414,Nacsport!FP414,Nacsport!FQ414,Nacsport!FR414,Nacsport!FS414,),"")</f>
        <v/>
      </c>
      <c r="AK413" s="1" t="str">
        <f>+IF(OR(K413="ATAQUE",K413="DEFENSA"),+CONCATENATE(Nacsport!FT414,Nacsport!FU414,Nacsport!FV414,Nacsport!FW414,Nacsport!FX414,Nacsport!FY414,Nacsport!FZ414,),"")</f>
        <v/>
      </c>
      <c r="AL413" s="1" t="str">
        <f>+CONCATENATE(Nacsport!GA414,Nacsport!GB414,Nacsport!GC414,Nacsport!GD414,Nacsport!GE414,Nacsport!GF414,Nacsport!GG414,Nacsport!GH414,)</f>
        <v/>
      </c>
      <c r="AM413" s="1" t="str">
        <f>IF(K413="PUNTOS",LOOKUP(2,1/($K$3:K413="ATAQUE"),$AM$3:AM413),IF(+COUNTIF(Nacsport!GI414:'Nacsport'!GQ414,"*")&gt;0,+COUNTIF(Nacsport!GI414:'Nacsport'!GQ414,"*"),""))</f>
        <v/>
      </c>
      <c r="AN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O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P413" t="str">
        <f>IF(K413="QUIEBRE",LOOKUP(2,1/($K$3:K413="ATAQUE"),$AK$3:AK413),IF(+COUNTIF(Nacsport!GI414:'Nacsport'!GQ414,"*")&gt;0,+COUNTIF(Nacsport!GI414:'Nacsport'!GQ414,"*"),""))</f>
        <v/>
      </c>
      <c r="AQ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R413" s="27"/>
    </row>
    <row r="414" spans="1:44" ht="15.75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21">
        <v>1</v>
      </c>
      <c r="E414" s="1" t="s">
        <v>1375</v>
      </c>
      <c r="F414" s="24">
        <f>CONVERT(LEFT(Nacsport!E415,2),"mn","hr")/24+CONVERT(MID(Nacsport!E415,4,2),"sec","hr")/24</f>
        <v>5.6550925925925928E-2</v>
      </c>
      <c r="G414" s="2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5">
        <f t="shared" si="27"/>
        <v>4881</v>
      </c>
      <c r="I414" s="25">
        <f t="shared" si="28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00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1" t="str">
        <f>+IF(OR(K414="ATTACCO",K414="DIFESA"),+CONCATENATE(Nacsport!FM415,Nacsport!FN414,Nacsport!FO415,Nacsport!FP415,Nacsport!FQ415,Nacsport!FR415,Nacsport!FS415,),"")</f>
        <v/>
      </c>
      <c r="AK414" s="1" t="str">
        <f>+IF(OR(K414="ATAQUE",K414="DEFENSA"),+CONCATENATE(Nacsport!FT415,Nacsport!FU415,Nacsport!FV415,Nacsport!FW415,Nacsport!FX415,Nacsport!FY415,Nacsport!FZ415,),"")</f>
        <v/>
      </c>
      <c r="AL414" s="1" t="str">
        <f>+CONCATENATE(Nacsport!GA415,Nacsport!GB415,Nacsport!GC415,Nacsport!GD415,Nacsport!GE415,Nacsport!GF415,Nacsport!GG415,Nacsport!GH415,)</f>
        <v/>
      </c>
      <c r="AM414" s="1" t="str">
        <f>IF(K414="PUNTOS",LOOKUP(2,1/($K$3:K414="ATAQUE"),$AM$3:AM414),IF(+COUNTIF(Nacsport!GI415:'Nacsport'!GQ415,"*")&gt;0,+COUNTIF(Nacsport!GI415:'Nacsport'!GQ415,"*"),""))</f>
        <v/>
      </c>
      <c r="AN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O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P414" t="str">
        <f>IF(K414="QUIEBRE",LOOKUP(2,1/($K$3:K414="ATAQUE"),$AK$3:AK414),IF(+COUNTIF(Nacsport!GI415:'Nacsport'!GQ415,"*")&gt;0,+COUNTIF(Nacsport!GI415:'Nacsport'!GQ415,"*"),""))</f>
        <v/>
      </c>
      <c r="AQ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R414" s="27"/>
    </row>
    <row r="415" spans="1:44" ht="15.75" hidden="1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21">
        <v>1</v>
      </c>
      <c r="E415" s="1" t="s">
        <v>1375</v>
      </c>
      <c r="F415" s="24">
        <f>CONVERT(LEFT(Nacsport!E416,2),"mn","hr")/24+CONVERT(MID(Nacsport!E416,4,2),"sec","hr")/24</f>
        <v>5.6574074074074075E-2</v>
      </c>
      <c r="G415" s="2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25">
        <f t="shared" si="27"/>
        <v>4883</v>
      </c>
      <c r="I415" s="25">
        <f t="shared" si="28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00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1" t="str">
        <f>+IF(OR(K415="ATTACCO",K415="DIFESA"),+CONCATENATE(Nacsport!FM416,Nacsport!FN415,Nacsport!FO416,Nacsport!FP416,Nacsport!FQ416,Nacsport!FR416,Nacsport!FS416,),"")</f>
        <v/>
      </c>
      <c r="AK415" s="1" t="str">
        <f>+IF(OR(K415="ATAQUE",K415="DEFENSA"),+CONCATENATE(Nacsport!FT416,Nacsport!FU416,Nacsport!FV416,Nacsport!FW416,Nacsport!FX416,Nacsport!FY416,Nacsport!FZ416,),"")</f>
        <v/>
      </c>
      <c r="AL415" s="1" t="str">
        <f>+CONCATENATE(Nacsport!GA416,Nacsport!GB416,Nacsport!GC416,Nacsport!GD416,Nacsport!GE416,Nacsport!GF416,Nacsport!GG416,Nacsport!GH416,)</f>
        <v/>
      </c>
      <c r="AM415" s="1" t="str">
        <f>IF(K415="PUNTOS",LOOKUP(2,1/($K$3:K415="ATAQUE"),$AM$3:AM415),IF(+COUNTIF(Nacsport!GI416:'Nacsport'!GQ416,"*")&gt;0,+COUNTIF(Nacsport!GI416:'Nacsport'!GQ416,"*"),""))</f>
        <v/>
      </c>
      <c r="AN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O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P415" t="str">
        <f>IF(K415="QUIEBRE",LOOKUP(2,1/($K$3:K415="ATAQUE"),$AK$3:AK415),IF(+COUNTIF(Nacsport!GI416:'Nacsport'!GQ416,"*")&gt;0,+COUNTIF(Nacsport!GI416:'Nacsport'!GQ416,"*"),""))</f>
        <v/>
      </c>
      <c r="AQ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R415" s="27"/>
    </row>
    <row r="416" spans="1:44" ht="15.75" hidden="1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21">
        <v>1</v>
      </c>
      <c r="E416" s="1" t="s">
        <v>1375</v>
      </c>
      <c r="F416" s="24">
        <f>CONVERT(LEFT(Nacsport!E417,2),"mn","hr")/24+CONVERT(MID(Nacsport!E417,4,2),"sec","hr")/24</f>
        <v>5.6585648148148149E-2</v>
      </c>
      <c r="G416" s="2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5">
        <f t="shared" si="27"/>
        <v>4884</v>
      </c>
      <c r="I416" s="25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100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VELOCE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1" t="str">
        <f>+IF(OR(K416="ATTACCO",K416="DIFESA"),+CONCATENATE(Nacsport!FM417,Nacsport!FN416,Nacsport!FO417,Nacsport!FP417,Nacsport!FQ417,Nacsport!FR417,Nacsport!FS417,),"")</f>
        <v/>
      </c>
      <c r="AK416" s="1" t="str">
        <f>+IF(OR(K416="ATAQUE",K416="DEFENSA"),+CONCATENATE(Nacsport!FT417,Nacsport!FU417,Nacsport!FV417,Nacsport!FW417,Nacsport!FX417,Nacsport!FY417,Nacsport!FZ417,),"")</f>
        <v/>
      </c>
      <c r="AL416" s="1" t="str">
        <f>+CONCATENATE(Nacsport!GA417,Nacsport!GB417,Nacsport!GC417,Nacsport!GD417,Nacsport!GE417,Nacsport!GF417,Nacsport!GG417,Nacsport!GH417,)</f>
        <v/>
      </c>
      <c r="AM416" s="1" t="str">
        <f>IF(K416="PUNTOS",LOOKUP(2,1/($K$3:K416="ATAQUE"),$AM$3:AM416),IF(+COUNTIF(Nacsport!GI417:'Nacsport'!GQ417,"*")&gt;0,+COUNTIF(Nacsport!GI417:'Nacsport'!GQ417,"*"),""))</f>
        <v/>
      </c>
      <c r="AN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O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P416" t="str">
        <f>IF(K416="QUIEBRE",LOOKUP(2,1/($K$3:K416="ATAQUE"),$AK$3:AK416),IF(+COUNTIF(Nacsport!GI417:'Nacsport'!GQ417,"*")&gt;0,+COUNTIF(Nacsport!GI417:'Nacsport'!GQ417,"*"),""))</f>
        <v/>
      </c>
      <c r="AQ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R416" s="27"/>
    </row>
    <row r="417" spans="1:44" ht="15.75" hidden="1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21">
        <v>1</v>
      </c>
      <c r="E417" s="1" t="s">
        <v>1375</v>
      </c>
      <c r="F417" s="24">
        <f>CONVERT(LEFT(Nacsport!E418,2),"mn","hr")/24+CONVERT(MID(Nacsport!E418,4,2),"sec","hr")/24</f>
        <v>5.6631944444444443E-2</v>
      </c>
      <c r="G417" s="2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25">
        <f t="shared" si="27"/>
        <v>4888</v>
      </c>
      <c r="I417" s="25">
        <f t="shared" si="28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00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1" t="str">
        <f>+IF(OR(K417="ATTACCO",K417="DIFESA"),+CONCATENATE(Nacsport!FM418,Nacsport!FN417,Nacsport!FO418,Nacsport!FP418,Nacsport!FQ418,Nacsport!FR418,Nacsport!FS418,),"")</f>
        <v/>
      </c>
      <c r="AK417" s="1" t="str">
        <f>+IF(OR(K417="ATAQUE",K417="DEFENSA"),+CONCATENATE(Nacsport!FT418,Nacsport!FU418,Nacsport!FV418,Nacsport!FW418,Nacsport!FX418,Nacsport!FY418,Nacsport!FZ418,),"")</f>
        <v/>
      </c>
      <c r="AL417" s="1" t="str">
        <f>+CONCATENATE(Nacsport!GA418,Nacsport!GB418,Nacsport!GC418,Nacsport!GD418,Nacsport!GE418,Nacsport!GF418,Nacsport!GG418,Nacsport!GH418,)</f>
        <v/>
      </c>
      <c r="AM417" s="1" t="str">
        <f>IF(K417="PUNTOS",LOOKUP(2,1/($K$3:K417="ATAQUE"),$AM$3:AM417),IF(+COUNTIF(Nacsport!GI418:'Nacsport'!GQ418,"*")&gt;0,+COUNTIF(Nacsport!GI418:'Nacsport'!GQ418,"*"),""))</f>
        <v/>
      </c>
      <c r="AN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O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P417" t="str">
        <f>IF(K417="QUIEBRE",LOOKUP(2,1/($K$3:K417="ATAQUE"),$AK$3:AK417),IF(+COUNTIF(Nacsport!GI418:'Nacsport'!GQ418,"*")&gt;0,+COUNTIF(Nacsport!GI418:'Nacsport'!GQ418,"*"),""))</f>
        <v/>
      </c>
      <c r="AQ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R417" s="27"/>
    </row>
    <row r="418" spans="1:44" ht="15.75" hidden="1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21">
        <v>1</v>
      </c>
      <c r="E418" s="1" t="s">
        <v>1375</v>
      </c>
      <c r="F418" s="24">
        <f>CONVERT(LEFT(Nacsport!E419,2),"mn","hr")/24+CONVERT(MID(Nacsport!E419,4,2),"sec","hr")/24</f>
        <v>5.6643518518518517E-2</v>
      </c>
      <c r="G418" s="2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5">
        <f t="shared" si="27"/>
        <v>4889</v>
      </c>
      <c r="I418" s="25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100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LENTO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1" t="str">
        <f>+IF(OR(K418="ATTACCO",K418="DIFESA"),+CONCATENATE(Nacsport!FM419,Nacsport!FN418,Nacsport!FO419,Nacsport!FP419,Nacsport!FQ419,Nacsport!FR419,Nacsport!FS419,),"")</f>
        <v/>
      </c>
      <c r="AK418" s="1" t="str">
        <f>+IF(OR(K418="ATAQUE",K418="DEFENSA"),+CONCATENATE(Nacsport!FT419,Nacsport!FU419,Nacsport!FV419,Nacsport!FW419,Nacsport!FX419,Nacsport!FY419,Nacsport!FZ419,),"")</f>
        <v/>
      </c>
      <c r="AL418" s="1" t="str">
        <f>+CONCATENATE(Nacsport!GA419,Nacsport!GB419,Nacsport!GC419,Nacsport!GD419,Nacsport!GE419,Nacsport!GF419,Nacsport!GG419,Nacsport!GH419,)</f>
        <v/>
      </c>
      <c r="AM418" s="1" t="str">
        <f>IF(K418="PUNTOS",LOOKUP(2,1/($K$3:K418="ATAQUE"),$AM$3:AM418),IF(+COUNTIF(Nacsport!GI419:'Nacsport'!GQ419,"*")&gt;0,+COUNTIF(Nacsport!GI419:'Nacsport'!GQ419,"*"),""))</f>
        <v/>
      </c>
      <c r="AN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O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P418" t="str">
        <f>IF(K418="QUIEBRE",LOOKUP(2,1/($K$3:K418="ATAQUE"),$AK$3:AK418),IF(+COUNTIF(Nacsport!GI419:'Nacsport'!GQ419,"*")&gt;0,+COUNTIF(Nacsport!GI419:'Nacsport'!GQ419,"*"),""))</f>
        <v/>
      </c>
      <c r="AQ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R418" s="27"/>
    </row>
    <row r="419" spans="1:44" ht="15.75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21">
        <v>1</v>
      </c>
      <c r="E419" s="1" t="s">
        <v>1375</v>
      </c>
      <c r="F419" s="24">
        <f>CONVERT(LEFT(Nacsport!E420,2),"mn","hr")/24+CONVERT(MID(Nacsport!E420,4,2),"sec","hr")/24</f>
        <v>5.6712962962962965E-2</v>
      </c>
      <c r="G419" s="2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5">
        <f t="shared" si="27"/>
        <v>4895</v>
      </c>
      <c r="I419" s="25">
        <f t="shared" si="28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00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1" t="str">
        <f>+IF(OR(K419="ATTACCO",K419="DIFESA"),+CONCATENATE(Nacsport!FM420,Nacsport!FN419,Nacsport!FO420,Nacsport!FP420,Nacsport!FQ420,Nacsport!FR420,Nacsport!FS420,),"")</f>
        <v/>
      </c>
      <c r="AK419" s="1" t="str">
        <f>+IF(OR(K419="ATAQUE",K419="DEFENSA"),+CONCATENATE(Nacsport!FT420,Nacsport!FU420,Nacsport!FV420,Nacsport!FW420,Nacsport!FX420,Nacsport!FY420,Nacsport!FZ420,),"")</f>
        <v/>
      </c>
      <c r="AL419" s="1" t="str">
        <f>+CONCATENATE(Nacsport!GA420,Nacsport!GB420,Nacsport!GC420,Nacsport!GD420,Nacsport!GE420,Nacsport!GF420,Nacsport!GG420,Nacsport!GH420,)</f>
        <v/>
      </c>
      <c r="AM419" s="1" t="str">
        <f>IF(K419="PUNTOS",LOOKUP(2,1/($K$3:K419="ATAQUE"),$AM$3:AM419),IF(+COUNTIF(Nacsport!GI420:'Nacsport'!GQ420,"*")&gt;0,+COUNTIF(Nacsport!GI420:'Nacsport'!GQ420,"*"),""))</f>
        <v/>
      </c>
      <c r="AN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O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P419" t="str">
        <f>IF(K419="QUIEBRE",LOOKUP(2,1/($K$3:K419="ATAQUE"),$AK$3:AK419),IF(+COUNTIF(Nacsport!GI420:'Nacsport'!GQ420,"*")&gt;0,+COUNTIF(Nacsport!GI420:'Nacsport'!GQ420,"*"),""))</f>
        <v/>
      </c>
      <c r="AQ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R419" s="27"/>
    </row>
    <row r="420" spans="1:44" ht="15.75" hidden="1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21">
        <v>1</v>
      </c>
      <c r="E420" s="1" t="s">
        <v>1375</v>
      </c>
      <c r="F420" s="24">
        <f>CONVERT(LEFT(Nacsport!E421,2),"mn","hr")/24+CONVERT(MID(Nacsport!E421,4,2),"sec","hr")/24</f>
        <v>5.6770833333333333E-2</v>
      </c>
      <c r="G420" s="2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25">
        <f t="shared" si="27"/>
        <v>4900</v>
      </c>
      <c r="I420" s="25">
        <f t="shared" si="28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00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1" t="str">
        <f>+IF(OR(K420="ATTACCO",K420="DIFESA"),+CONCATENATE(Nacsport!FM421,Nacsport!FN420,Nacsport!FO421,Nacsport!FP421,Nacsport!FQ421,Nacsport!FR421,Nacsport!FS421,),"")</f>
        <v/>
      </c>
      <c r="AK420" s="1" t="str">
        <f>+IF(OR(K420="ATAQUE",K420="DEFENSA"),+CONCATENATE(Nacsport!FT421,Nacsport!FU421,Nacsport!FV421,Nacsport!FW421,Nacsport!FX421,Nacsport!FY421,Nacsport!FZ421,),"")</f>
        <v/>
      </c>
      <c r="AL420" s="1" t="str">
        <f>+CONCATENATE(Nacsport!GA421,Nacsport!GB421,Nacsport!GC421,Nacsport!GD421,Nacsport!GE421,Nacsport!GF421,Nacsport!GG421,Nacsport!GH421,)</f>
        <v/>
      </c>
      <c r="AM420" s="1" t="str">
        <f>IF(K420="PUNTOS",LOOKUP(2,1/($K$3:K420="ATAQUE"),$AM$3:AM420),IF(+COUNTIF(Nacsport!GI421:'Nacsport'!GQ421,"*")&gt;0,+COUNTIF(Nacsport!GI421:'Nacsport'!GQ421,"*"),""))</f>
        <v/>
      </c>
      <c r="AN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O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P420" t="str">
        <f>IF(K420="QUIEBRE",LOOKUP(2,1/($K$3:K420="ATAQUE"),$AK$3:AK420),IF(+COUNTIF(Nacsport!GI421:'Nacsport'!GQ421,"*")&gt;0,+COUNTIF(Nacsport!GI421:'Nacsport'!GQ421,"*"),""))</f>
        <v/>
      </c>
      <c r="AQ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R420" s="27"/>
    </row>
    <row r="421" spans="1:44" ht="15.75" hidden="1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21">
        <v>1</v>
      </c>
      <c r="E421" s="1" t="s">
        <v>1375</v>
      </c>
      <c r="F421" s="24">
        <f>CONVERT(LEFT(Nacsport!E422,2),"mn","hr")/24+CONVERT(MID(Nacsport!E422,4,2),"sec","hr")/24</f>
        <v>5.6782407407407406E-2</v>
      </c>
      <c r="G421" s="2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5">
        <f t="shared" si="27"/>
        <v>4901</v>
      </c>
      <c r="I421" s="25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100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VELOCE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1" t="str">
        <f>+IF(OR(K421="ATTACCO",K421="DIFESA"),+CONCATENATE(Nacsport!FM422,Nacsport!FN421,Nacsport!FO422,Nacsport!FP422,Nacsport!FQ422,Nacsport!FR422,Nacsport!FS422,),"")</f>
        <v/>
      </c>
      <c r="AK421" s="1" t="str">
        <f>+IF(OR(K421="ATAQUE",K421="DEFENSA"),+CONCATENATE(Nacsport!FT422,Nacsport!FU422,Nacsport!FV422,Nacsport!FW422,Nacsport!FX422,Nacsport!FY422,Nacsport!FZ422,),"")</f>
        <v/>
      </c>
      <c r="AL421" s="1" t="str">
        <f>+CONCATENATE(Nacsport!GA422,Nacsport!GB422,Nacsport!GC422,Nacsport!GD422,Nacsport!GE422,Nacsport!GF422,Nacsport!GG422,Nacsport!GH422,)</f>
        <v/>
      </c>
      <c r="AM421" s="1" t="str">
        <f>IF(K421="PUNTOS",LOOKUP(2,1/($K$3:K421="ATAQUE"),$AM$3:AM421),IF(+COUNTIF(Nacsport!GI422:'Nacsport'!GQ422,"*")&gt;0,+COUNTIF(Nacsport!GI422:'Nacsport'!GQ422,"*"),""))</f>
        <v/>
      </c>
      <c r="AN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O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P421" t="str">
        <f>IF(K421="QUIEBRE",LOOKUP(2,1/($K$3:K421="ATAQUE"),$AK$3:AK421),IF(+COUNTIF(Nacsport!GI422:'Nacsport'!GQ422,"*")&gt;0,+COUNTIF(Nacsport!GI422:'Nacsport'!GQ422,"*"),""))</f>
        <v/>
      </c>
      <c r="AQ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R421" s="27"/>
    </row>
    <row r="422" spans="1:44" ht="15.75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21">
        <v>1</v>
      </c>
      <c r="E422" s="1" t="s">
        <v>1375</v>
      </c>
      <c r="F422" s="24">
        <f>CONVERT(LEFT(Nacsport!E423,2),"mn","hr")/24+CONVERT(MID(Nacsport!E423,4,2),"sec","hr")/24</f>
        <v>5.6817129629629634E-2</v>
      </c>
      <c r="G422" s="2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5">
        <f t="shared" si="27"/>
        <v>4904</v>
      </c>
      <c r="I422" s="25">
        <f t="shared" si="28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00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1" t="str">
        <f>+IF(OR(K422="ATTACCO",K422="DIFESA"),+CONCATENATE(Nacsport!FM423,Nacsport!FN422,Nacsport!FO423,Nacsport!FP423,Nacsport!FQ423,Nacsport!FR423,Nacsport!FS423,),"")</f>
        <v/>
      </c>
      <c r="AK422" s="1" t="str">
        <f>+IF(OR(K422="ATAQUE",K422="DEFENSA"),+CONCATENATE(Nacsport!FT423,Nacsport!FU423,Nacsport!FV423,Nacsport!FW423,Nacsport!FX423,Nacsport!FY423,Nacsport!FZ423,),"")</f>
        <v/>
      </c>
      <c r="AL422" s="1" t="str">
        <f>+CONCATENATE(Nacsport!GA423,Nacsport!GB423,Nacsport!GC423,Nacsport!GD423,Nacsport!GE423,Nacsport!GF423,Nacsport!GG423,Nacsport!GH423,)</f>
        <v/>
      </c>
      <c r="AM422" s="1" t="str">
        <f>IF(K422="PUNTOS",LOOKUP(2,1/($K$3:K422="ATAQUE"),$AM$3:AM422),IF(+COUNTIF(Nacsport!GI423:'Nacsport'!GQ423,"*")&gt;0,+COUNTIF(Nacsport!GI423:'Nacsport'!GQ423,"*"),""))</f>
        <v/>
      </c>
      <c r="AN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O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P422" t="str">
        <f>IF(K422="QUIEBRE",LOOKUP(2,1/($K$3:K422="ATAQUE"),$AK$3:AK422),IF(+COUNTIF(Nacsport!GI423:'Nacsport'!GQ423,"*")&gt;0,+COUNTIF(Nacsport!GI423:'Nacsport'!GQ423,"*"),""))</f>
        <v/>
      </c>
      <c r="AQ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R422" s="27"/>
    </row>
    <row r="423" spans="1:44" ht="15.75" hidden="1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21">
        <v>1</v>
      </c>
      <c r="E423" s="1" t="s">
        <v>1375</v>
      </c>
      <c r="F423" s="24">
        <f>CONVERT(LEFT(Nacsport!E424,2),"mn","hr")/24+CONVERT(MID(Nacsport!E424,4,2),"sec","hr")/24</f>
        <v>5.6863425925925928E-2</v>
      </c>
      <c r="G423" s="25">
        <f>CONVERT((CONVERT(LEFT(Nacsport!F424,2),"mn","hr")/24+CONVERT(MID(Nacsport!F424,4,2),"sec","hr")/24)-(CONVERT(LEFT(Nacsport!E424,2),"mn","hr")/24+CONVERT(MID(Nacsport!E424,4,2),"sec","hr")/24),"hr","sec")*24</f>
        <v>0</v>
      </c>
      <c r="H423" s="25">
        <f t="shared" si="27"/>
        <v>4908</v>
      </c>
      <c r="I423" s="25">
        <f t="shared" si="28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100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P META</v>
      </c>
      <c r="AH423" s="1">
        <f t="shared" si="31"/>
        <v>5</v>
      </c>
      <c r="AI423" s="1" t="str">
        <f>+CONCATENATE(Nacsport!FK424,Nacsport!FL424)</f>
        <v/>
      </c>
      <c r="AJ423" s="1" t="str">
        <f>+IF(OR(K423="ATTACCO",K423="DIFESA"),+CONCATENATE(Nacsport!FM424,Nacsport!FN423,Nacsport!FO424,Nacsport!FP424,Nacsport!FQ424,Nacsport!FR424,Nacsport!FS424,),"")</f>
        <v/>
      </c>
      <c r="AK423" s="1" t="str">
        <f>+IF(OR(K423="ATAQUE",K423="DEFENSA"),+CONCATENATE(Nacsport!FT424,Nacsport!FU424,Nacsport!FV424,Nacsport!FW424,Nacsport!FX424,Nacsport!FY424,Nacsport!FZ424,),"")</f>
        <v/>
      </c>
      <c r="AL423" s="1" t="str">
        <f>+CONCATENATE(Nacsport!GA424,Nacsport!GB424,Nacsport!GC424,Nacsport!GD424,Nacsport!GE424,Nacsport!GF424,Nacsport!GG424,Nacsport!GH424,)</f>
        <v/>
      </c>
      <c r="AM423" s="1" t="str">
        <f>IF(K423="PUNTOS",LOOKUP(2,1/($K$3:K423="ATAQUE"),$AM$3:AM423),IF(+COUNTIF(Nacsport!GI424:'Nacsport'!GQ424,"*")&gt;0,+COUNTIF(Nacsport!GI424:'Nacsport'!GQ424,"*"),""))</f>
        <v/>
      </c>
      <c r="AN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O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P423" t="str">
        <f>IF(K423="QUIEBRE",LOOKUP(2,1/($K$3:K423="ATAQUE"),$AK$3:AK423),IF(+COUNTIF(Nacsport!GI424:'Nacsport'!GQ424,"*")&gt;0,+COUNTIF(Nacsport!GI424:'Nacsport'!GQ424,"*"),""))</f>
        <v/>
      </c>
      <c r="AQ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R423" s="27"/>
    </row>
    <row r="424" spans="1:44" ht="15.75" hidden="1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21">
        <v>1</v>
      </c>
      <c r="E424" s="1" t="s">
        <v>1375</v>
      </c>
      <c r="F424" s="24">
        <f>CONVERT(LEFT(Nacsport!E425,2),"mn","hr")/24+CONVERT(MID(Nacsport!E425,4,2),"sec","hr")/24</f>
        <v>5.6863425925925928E-2</v>
      </c>
      <c r="G424" s="2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5">
        <f t="shared" si="27"/>
        <v>4908</v>
      </c>
      <c r="I424" s="25">
        <f t="shared" si="28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00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1" t="str">
        <f>+IF(OR(K424="ATTACCO",K424="DIFESA"),+CONCATENATE(Nacsport!FM425,Nacsport!FN424,Nacsport!FO425,Nacsport!FP425,Nacsport!FQ425,Nacsport!FR425,Nacsport!FS425,),"")</f>
        <v/>
      </c>
      <c r="AK424" s="1" t="str">
        <f>+IF(OR(K424="ATAQUE",K424="DEFENSA"),+CONCATENATE(Nacsport!FT425,Nacsport!FU425,Nacsport!FV425,Nacsport!FW425,Nacsport!FX425,Nacsport!FY425,Nacsport!FZ425,),"")</f>
        <v/>
      </c>
      <c r="AL424" s="1" t="str">
        <f>+CONCATENATE(Nacsport!GA425,Nacsport!GB425,Nacsport!GC425,Nacsport!GD425,Nacsport!GE425,Nacsport!GF425,Nacsport!GG425,Nacsport!GH425,)</f>
        <v/>
      </c>
      <c r="AM424" s="1" t="str">
        <f>IF(K424="PUNTOS",LOOKUP(2,1/($K$3:K424="ATAQUE"),$AM$3:AM424),IF(+COUNTIF(Nacsport!GI425:'Nacsport'!GQ425,"*")&gt;0,+COUNTIF(Nacsport!GI425:'Nacsport'!GQ425,"*"),""))</f>
        <v/>
      </c>
      <c r="AN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O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P424" t="str">
        <f>IF(K424="QUIEBRE",LOOKUP(2,1/($K$3:K424="ATAQUE"),$AK$3:AK424),IF(+COUNTIF(Nacsport!GI425:'Nacsport'!GQ425,"*")&gt;0,+COUNTIF(Nacsport!GI425:'Nacsport'!GQ425,"*"),""))</f>
        <v/>
      </c>
      <c r="AQ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R424" s="27"/>
    </row>
    <row r="425" spans="1:44" ht="15.75" hidden="1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21">
        <v>1</v>
      </c>
      <c r="E425" s="1" t="s">
        <v>1375</v>
      </c>
      <c r="F425" s="24">
        <f>CONVERT(LEFT(Nacsport!E426,2),"mn","hr")/24+CONVERT(MID(Nacsport!E426,4,2),"sec","hr")/24</f>
        <v>5.768518518518518E-2</v>
      </c>
      <c r="G425" s="2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5">
        <f t="shared" si="27"/>
        <v>4979</v>
      </c>
      <c r="I425" s="25">
        <f t="shared" si="28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100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CONVERTITO</v>
      </c>
      <c r="AJ425" s="1" t="str">
        <f>+IF(OR(K425="ATTACCO",K425="DIFESA"),+CONCATENATE(Nacsport!FM426,Nacsport!FN425,Nacsport!FO426,Nacsport!FP426,Nacsport!FQ426,Nacsport!FR426,Nacsport!FS426,),"")</f>
        <v/>
      </c>
      <c r="AK425" s="1" t="str">
        <f>+IF(OR(K425="ATAQUE",K425="DEFENSA"),+CONCATENATE(Nacsport!FT426,Nacsport!FU426,Nacsport!FV426,Nacsport!FW426,Nacsport!FX426,Nacsport!FY426,Nacsport!FZ426,),"")</f>
        <v/>
      </c>
      <c r="AL425" s="1" t="str">
        <f>+CONCATENATE(Nacsport!GA426,Nacsport!GB426,Nacsport!GC426,Nacsport!GD426,Nacsport!GE426,Nacsport!GF426,Nacsport!GG426,Nacsport!GH426,)</f>
        <v/>
      </c>
      <c r="AM425" s="1" t="str">
        <f>IF(K425="PUNTOS",LOOKUP(2,1/($K$3:K425="ATAQUE"),$AM$3:AM425),IF(+COUNTIF(Nacsport!GI426:'Nacsport'!GQ426,"*")&gt;0,+COUNTIF(Nacsport!GI426:'Nacsport'!GQ426,"*"),""))</f>
        <v/>
      </c>
      <c r="AN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O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P425" t="str">
        <f>IF(K425="QUIEBRE",LOOKUP(2,1/($K$3:K425="ATAQUE"),$AK$3:AK425),IF(+COUNTIF(Nacsport!GI426:'Nacsport'!GQ426,"*")&gt;0,+COUNTIF(Nacsport!GI426:'Nacsport'!GQ426,"*"),""))</f>
        <v/>
      </c>
      <c r="AQ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R425" s="27"/>
    </row>
    <row r="426" spans="1:44" ht="15.75" hidden="1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21">
        <v>1</v>
      </c>
      <c r="E426" s="1" t="s">
        <v>1375</v>
      </c>
      <c r="F426" s="24">
        <f>CONVERT(LEFT(Nacsport!E427,2),"mn","hr")/24+CONVERT(MID(Nacsport!E427,4,2),"sec","hr")/24</f>
        <v>5.7708333333333327E-2</v>
      </c>
      <c r="G426" s="2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5">
        <f t="shared" si="27"/>
        <v>4980.9999999999991</v>
      </c>
      <c r="I426" s="25">
        <f t="shared" si="28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100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TRASF.</v>
      </c>
      <c r="AH426" s="1">
        <f t="shared" si="31"/>
        <v>2</v>
      </c>
      <c r="AI426" s="1" t="str">
        <f>+CONCATENATE(Nacsport!FK427,Nacsport!FL427)</f>
        <v/>
      </c>
      <c r="AJ426" s="1" t="str">
        <f>+IF(OR(K426="ATTACCO",K426="DIFESA"),+CONCATENATE(Nacsport!FM427,Nacsport!FN426,Nacsport!FO427,Nacsport!FP427,Nacsport!FQ427,Nacsport!FR427,Nacsport!FS427,),"")</f>
        <v/>
      </c>
      <c r="AK426" s="1" t="str">
        <f>+IF(OR(K426="ATAQUE",K426="DEFENSA"),+CONCATENATE(Nacsport!FT427,Nacsport!FU427,Nacsport!FV427,Nacsport!FW427,Nacsport!FX427,Nacsport!FY427,Nacsport!FZ427,),"")</f>
        <v/>
      </c>
      <c r="AL426" s="1" t="str">
        <f>+CONCATENATE(Nacsport!GA427,Nacsport!GB427,Nacsport!GC427,Nacsport!GD427,Nacsport!GE427,Nacsport!GF427,Nacsport!GG427,Nacsport!GH427,)</f>
        <v/>
      </c>
      <c r="AM426" s="1" t="str">
        <f>IF(K426="PUNTOS",LOOKUP(2,1/($K$3:K426="ATAQUE"),$AM$3:AM426),IF(+COUNTIF(Nacsport!GI427:'Nacsport'!GQ427,"*")&gt;0,+COUNTIF(Nacsport!GI427:'Nacsport'!GQ427,"*"),""))</f>
        <v/>
      </c>
      <c r="AN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O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P426" t="str">
        <f>IF(K426="QUIEBRE",LOOKUP(2,1/($K$3:K426="ATAQUE"),$AK$3:AK426),IF(+COUNTIF(Nacsport!GI427:'Nacsport'!GQ427,"*")&gt;0,+COUNTIF(Nacsport!GI427:'Nacsport'!GQ427,"*"),""))</f>
        <v/>
      </c>
      <c r="AQ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R426" s="27"/>
    </row>
    <row r="427" spans="1:44" ht="15.75" hidden="1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21">
        <v>1</v>
      </c>
      <c r="E427" s="1" t="s">
        <v>1375</v>
      </c>
      <c r="F427" s="24">
        <f>CONVERT(LEFT(Nacsport!E428,2),"mn","hr")/24+CONVERT(MID(Nacsport!E428,4,2),"sec","hr")/24</f>
        <v>5.8159722222222217E-2</v>
      </c>
      <c r="G427" s="2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5">
        <f t="shared" si="27"/>
        <v>5019.9999999999991</v>
      </c>
      <c r="I427" s="25">
        <f t="shared" si="28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100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1" t="str">
        <f>+IF(OR(K427="ATTACCO",K427="DIFESA"),+CONCATENATE(Nacsport!FM428,Nacsport!FN427,Nacsport!FO428,Nacsport!FP428,Nacsport!FQ428,Nacsport!FR428,Nacsport!FS428,),"")</f>
        <v/>
      </c>
      <c r="AK427" s="1" t="str">
        <f>+IF(OR(K427="ATAQUE",K427="DEFENSA"),+CONCATENATE(Nacsport!FT428,Nacsport!FU428,Nacsport!FV428,Nacsport!FW428,Nacsport!FX428,Nacsport!FY428,Nacsport!FZ428,),"")</f>
        <v/>
      </c>
      <c r="AL427" s="1" t="str">
        <f>+CONCATENATE(Nacsport!GA428,Nacsport!GB428,Nacsport!GC428,Nacsport!GD428,Nacsport!GE428,Nacsport!GF428,Nacsport!GG428,Nacsport!GH428,)</f>
        <v/>
      </c>
      <c r="AM427" s="1" t="str">
        <f>IF(K427="PUNTOS",LOOKUP(2,1/($K$3:K427="ATAQUE"),$AM$3:AM427),IF(+COUNTIF(Nacsport!GI428:'Nacsport'!GQ428,"*")&gt;0,+COUNTIF(Nacsport!GI428:'Nacsport'!GQ428,"*"),""))</f>
        <v/>
      </c>
      <c r="AN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O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P427" t="str">
        <f>IF(K427="QUIEBRE",LOOKUP(2,1/($K$3:K427="ATAQUE"),$AK$3:AK427),IF(+COUNTIF(Nacsport!GI428:'Nacsport'!GQ428,"*")&gt;0,+COUNTIF(Nacsport!GI428:'Nacsport'!GQ428,"*"),""))</f>
        <v/>
      </c>
      <c r="AQ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R427" s="27"/>
    </row>
    <row r="428" spans="1:44" ht="15.75" hidden="1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21">
        <v>1</v>
      </c>
      <c r="E428" s="1" t="s">
        <v>1375</v>
      </c>
      <c r="F428" s="24">
        <f>CONVERT(LEFT(Nacsport!E429,2),"mn","hr")/24+CONVERT(MID(Nacsport!E429,4,2),"sec","hr")/24</f>
        <v>5.8159722222222217E-2</v>
      </c>
      <c r="G428" s="2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5">
        <f t="shared" si="27"/>
        <v>5019.9999999999991</v>
      </c>
      <c r="I428" s="25">
        <f t="shared" si="28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00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1" t="str">
        <f>+IF(OR(K428="ATTACCO",K428="DIFESA"),+CONCATENATE(Nacsport!FM429,Nacsport!FN428,Nacsport!FO429,Nacsport!FP429,Nacsport!FQ429,Nacsport!FR429,Nacsport!FS429,),"")</f>
        <v/>
      </c>
      <c r="AK428" s="1" t="str">
        <f>+IF(OR(K428="ATAQUE",K428="DEFENSA"),+CONCATENATE(Nacsport!FT429,Nacsport!FU429,Nacsport!FV429,Nacsport!FW429,Nacsport!FX429,Nacsport!FY429,Nacsport!FZ429,),"")</f>
        <v/>
      </c>
      <c r="AL428" s="1" t="str">
        <f>+CONCATENATE(Nacsport!GA429,Nacsport!GB429,Nacsport!GC429,Nacsport!GD429,Nacsport!GE429,Nacsport!GF429,Nacsport!GG429,Nacsport!GH429,)</f>
        <v/>
      </c>
      <c r="AM428" s="1" t="str">
        <f>IF(K428="PUNTOS",LOOKUP(2,1/($K$3:K428="ATAQUE"),$AM$3:AM428),IF(+COUNTIF(Nacsport!GI429:'Nacsport'!GQ429,"*")&gt;0,+COUNTIF(Nacsport!GI429:'Nacsport'!GQ429,"*"),""))</f>
        <v/>
      </c>
      <c r="AN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O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P428" t="str">
        <f>IF(K428="QUIEBRE",LOOKUP(2,1/($K$3:K428="ATAQUE"),$AK$3:AK428),IF(+COUNTIF(Nacsport!GI429:'Nacsport'!GQ429,"*")&gt;0,+COUNTIF(Nacsport!GI429:'Nacsport'!GQ429,"*"),""))</f>
        <v/>
      </c>
      <c r="AQ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R428" s="27"/>
    </row>
    <row r="429" spans="1:44" ht="15.75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21">
        <v>1</v>
      </c>
      <c r="E429" s="1" t="s">
        <v>1375</v>
      </c>
      <c r="F429" s="24">
        <f>CONVERT(LEFT(Nacsport!E430,2),"mn","hr")/24+CONVERT(MID(Nacsport!E430,4,2),"sec","hr")/24</f>
        <v>5.8194444444444438E-2</v>
      </c>
      <c r="G429" s="2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5">
        <f t="shared" si="27"/>
        <v>5022.9999999999991</v>
      </c>
      <c r="I429" s="25">
        <f t="shared" si="28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100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1" t="str">
        <f>+IF(OR(K429="ATTACCO",K429="DIFESA"),+CONCATENATE(Nacsport!FM430,Nacsport!FN429,Nacsport!FO430,Nacsport!FP430,Nacsport!FQ430,Nacsport!FR430,Nacsport!FS430,),"")</f>
        <v/>
      </c>
      <c r="AK429" s="1" t="str">
        <f>+IF(OR(K429="ATAQUE",K429="DEFENSA"),+CONCATENATE(Nacsport!FT430,Nacsport!FU430,Nacsport!FV430,Nacsport!FW430,Nacsport!FX430,Nacsport!FY430,Nacsport!FZ430,),"")</f>
        <v/>
      </c>
      <c r="AL429" s="1" t="str">
        <f>+CONCATENATE(Nacsport!GA430,Nacsport!GB430,Nacsport!GC430,Nacsport!GD430,Nacsport!GE430,Nacsport!GF430,Nacsport!GG430,Nacsport!GH430,)</f>
        <v/>
      </c>
      <c r="AM429" s="1" t="str">
        <f>IF(K429="PUNTOS",LOOKUP(2,1/($K$3:K429="ATAQUE"),$AM$3:AM429),IF(+COUNTIF(Nacsport!GI430:'Nacsport'!GQ430,"*")&gt;0,+COUNTIF(Nacsport!GI430:'Nacsport'!GQ430,"*"),""))</f>
        <v/>
      </c>
      <c r="AN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O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P429" t="str">
        <f>IF(K429="QUIEBRE",LOOKUP(2,1/($K$3:K429="ATAQUE"),$AK$3:AK429),IF(+COUNTIF(Nacsport!GI430:'Nacsport'!GQ430,"*")&gt;0,+COUNTIF(Nacsport!GI430:'Nacsport'!GQ430,"*"),""))</f>
        <v/>
      </c>
      <c r="AQ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R429" s="27"/>
    </row>
    <row r="430" spans="1:44" ht="15.75" hidden="1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21">
        <v>1</v>
      </c>
      <c r="E430" s="1" t="s">
        <v>1375</v>
      </c>
      <c r="F430" s="24">
        <f>CONVERT(LEFT(Nacsport!E431,2),"mn","hr")/24+CONVERT(MID(Nacsport!E431,4,2),"sec","hr")/24</f>
        <v>5.8194444444444438E-2</v>
      </c>
      <c r="G430" s="2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5">
        <f t="shared" si="27"/>
        <v>5022.9999999999991</v>
      </c>
      <c r="I430" s="25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100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1" t="str">
        <f>+IF(OR(K430="ATTACCO",K430="DIFESA"),+CONCATENATE(Nacsport!FM431,Nacsport!FN430,Nacsport!FO431,Nacsport!FP431,Nacsport!FQ431,Nacsport!FR431,Nacsport!FS431,),"")</f>
        <v/>
      </c>
      <c r="AK430" s="1" t="str">
        <f>+IF(OR(K430="ATAQUE",K430="DEFENSA"),+CONCATENATE(Nacsport!FT431,Nacsport!FU431,Nacsport!FV431,Nacsport!FW431,Nacsport!FX431,Nacsport!FY431,Nacsport!FZ431,),"")</f>
        <v/>
      </c>
      <c r="AL430" s="1" t="str">
        <f>+CONCATENATE(Nacsport!GA431,Nacsport!GB431,Nacsport!GC431,Nacsport!GD431,Nacsport!GE431,Nacsport!GF431,Nacsport!GG431,Nacsport!GH431,)</f>
        <v/>
      </c>
      <c r="AM430" s="1" t="str">
        <f>IF(K430="PUNTOS",LOOKUP(2,1/($K$3:K430="ATAQUE"),$AM$3:AM430),IF(+COUNTIF(Nacsport!GI431:'Nacsport'!GQ431,"*")&gt;0,+COUNTIF(Nacsport!GI431:'Nacsport'!GQ431,"*"),""))</f>
        <v/>
      </c>
      <c r="AN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O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P430" t="str">
        <f>IF(K430="QUIEBRE",LOOKUP(2,1/($K$3:K430="ATAQUE"),$AK$3:AK430),IF(+COUNTIF(Nacsport!GI431:'Nacsport'!GQ431,"*")&gt;0,+COUNTIF(Nacsport!GI431:'Nacsport'!GQ431,"*"),""))</f>
        <v/>
      </c>
      <c r="AQ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R430" s="27"/>
    </row>
    <row r="431" spans="1:44" ht="15.75" hidden="1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21">
        <v>1</v>
      </c>
      <c r="E431" s="1" t="s">
        <v>1375</v>
      </c>
      <c r="F431" s="24">
        <f>CONVERT(LEFT(Nacsport!E432,2),"mn","hr")/24+CONVERT(MID(Nacsport!E432,4,2),"sec","hr")/24</f>
        <v>5.8240740740740739E-2</v>
      </c>
      <c r="G431" s="2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25">
        <f t="shared" si="27"/>
        <v>5027</v>
      </c>
      <c r="I431" s="25">
        <f t="shared" si="28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100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NEGATIVO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1" t="str">
        <f>+IF(OR(K431="ATTACCO",K431="DIFESA"),+CONCATENATE(Nacsport!FM432,Nacsport!FN431,Nacsport!FO432,Nacsport!FP432,Nacsport!FQ432,Nacsport!FR432,Nacsport!FS432,),"")</f>
        <v/>
      </c>
      <c r="AK431" s="1" t="str">
        <f>+IF(OR(K431="ATAQUE",K431="DEFENSA"),+CONCATENATE(Nacsport!FT432,Nacsport!FU432,Nacsport!FV432,Nacsport!FW432,Nacsport!FX432,Nacsport!FY432,Nacsport!FZ432,),"")</f>
        <v/>
      </c>
      <c r="AL431" s="1" t="str">
        <f>+CONCATENATE(Nacsport!GA432,Nacsport!GB432,Nacsport!GC432,Nacsport!GD432,Nacsport!GE432,Nacsport!GF432,Nacsport!GG432,Nacsport!GH432,)</f>
        <v/>
      </c>
      <c r="AM431" s="1" t="str">
        <f>IF(K431="PUNTOS",LOOKUP(2,1/($K$3:K431="ATAQUE"),$AM$3:AM431),IF(+COUNTIF(Nacsport!GI432:'Nacsport'!GQ432,"*")&gt;0,+COUNTIF(Nacsport!GI432:'Nacsport'!GQ432,"*"),""))</f>
        <v/>
      </c>
      <c r="AN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O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P431" t="str">
        <f>IF(K431="QUIEBRE",LOOKUP(2,1/($K$3:K431="ATAQUE"),$AK$3:AK431),IF(+COUNTIF(Nacsport!GI432:'Nacsport'!GQ432,"*")&gt;0,+COUNTIF(Nacsport!GI432:'Nacsport'!GQ432,"*"),""))</f>
        <v/>
      </c>
      <c r="AQ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R431" s="27"/>
    </row>
    <row r="432" spans="1:44" ht="15.75" hidden="1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21">
        <v>1</v>
      </c>
      <c r="E432" s="1" t="s">
        <v>1375</v>
      </c>
      <c r="F432" s="24">
        <f>CONVERT(LEFT(Nacsport!E433,2),"mn","hr")/24+CONVERT(MID(Nacsport!E433,4,2),"sec","hr")/24</f>
        <v>5.8287037037037033E-2</v>
      </c>
      <c r="G432" s="2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25">
        <f t="shared" si="27"/>
        <v>5031</v>
      </c>
      <c r="I432" s="25">
        <f t="shared" si="28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100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NEGATIVO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1" t="str">
        <f>+IF(OR(K432="ATTACCO",K432="DIFESA"),+CONCATENATE(Nacsport!FM433,Nacsport!FN432,Nacsport!FO433,Nacsport!FP433,Nacsport!FQ433,Nacsport!FR433,Nacsport!FS433,),"")</f>
        <v/>
      </c>
      <c r="AK432" s="1" t="str">
        <f>+IF(OR(K432="ATAQUE",K432="DEFENSA"),+CONCATENATE(Nacsport!FT433,Nacsport!FU433,Nacsport!FV433,Nacsport!FW433,Nacsport!FX433,Nacsport!FY433,Nacsport!FZ433,),"")</f>
        <v/>
      </c>
      <c r="AL432" s="1" t="str">
        <f>+CONCATENATE(Nacsport!GA433,Nacsport!GB433,Nacsport!GC433,Nacsport!GD433,Nacsport!GE433,Nacsport!GF433,Nacsport!GG433,Nacsport!GH433,)</f>
        <v/>
      </c>
      <c r="AM432" s="1" t="str">
        <f>IF(K432="PUNTOS",LOOKUP(2,1/($K$3:K432="ATAQUE"),$AM$3:AM432),IF(+COUNTIF(Nacsport!GI433:'Nacsport'!GQ433,"*")&gt;0,+COUNTIF(Nacsport!GI433:'Nacsport'!GQ433,"*"),""))</f>
        <v/>
      </c>
      <c r="AN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O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P432" t="str">
        <f>IF(K432="QUIEBRE",LOOKUP(2,1/($K$3:K432="ATAQUE"),$AK$3:AK432),IF(+COUNTIF(Nacsport!GI433:'Nacsport'!GQ433,"*")&gt;0,+COUNTIF(Nacsport!GI433:'Nacsport'!GQ433,"*"),""))</f>
        <v/>
      </c>
      <c r="AQ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R432" s="27"/>
    </row>
    <row r="433" spans="1:44" ht="15.75" hidden="1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21">
        <v>1</v>
      </c>
      <c r="E433" s="1" t="s">
        <v>1375</v>
      </c>
      <c r="F433" s="24">
        <f>CONVERT(LEFT(Nacsport!E434,2),"mn","hr")/24+CONVERT(MID(Nacsport!E434,4,2),"sec","hr")/24</f>
        <v>5.8298611111111107E-2</v>
      </c>
      <c r="G433" s="2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5">
        <f t="shared" si="27"/>
        <v>5031.9999999999991</v>
      </c>
      <c r="I433" s="25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00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LENTO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1" t="str">
        <f>+IF(OR(K433="ATTACCO",K433="DIFESA"),+CONCATENATE(Nacsport!FM434,Nacsport!FN433,Nacsport!FO434,Nacsport!FP434,Nacsport!FQ434,Nacsport!FR434,Nacsport!FS434,),"")</f>
        <v/>
      </c>
      <c r="AK433" s="1" t="str">
        <f>+IF(OR(K433="ATAQUE",K433="DEFENSA"),+CONCATENATE(Nacsport!FT434,Nacsport!FU434,Nacsport!FV434,Nacsport!FW434,Nacsport!FX434,Nacsport!FY434,Nacsport!FZ434,),"")</f>
        <v/>
      </c>
      <c r="AL433" s="1" t="str">
        <f>+CONCATENATE(Nacsport!GA434,Nacsport!GB434,Nacsport!GC434,Nacsport!GD434,Nacsport!GE434,Nacsport!GF434,Nacsport!GG434,Nacsport!GH434,)</f>
        <v/>
      </c>
      <c r="AM433" s="1" t="str">
        <f>IF(K433="PUNTOS",LOOKUP(2,1/($K$3:K433="ATAQUE"),$AM$3:AM433),IF(+COUNTIF(Nacsport!GI434:'Nacsport'!GQ434,"*")&gt;0,+COUNTIF(Nacsport!GI434:'Nacsport'!GQ434,"*"),""))</f>
        <v/>
      </c>
      <c r="AN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O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P433" t="str">
        <f>IF(K433="QUIEBRE",LOOKUP(2,1/($K$3:K433="ATAQUE"),$AK$3:AK433),IF(+COUNTIF(Nacsport!GI434:'Nacsport'!GQ434,"*")&gt;0,+COUNTIF(Nacsport!GI434:'Nacsport'!GQ434,"*"),""))</f>
        <v/>
      </c>
      <c r="AQ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R433" s="27"/>
    </row>
    <row r="434" spans="1:44" ht="15.75" hidden="1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21">
        <v>1</v>
      </c>
      <c r="E434" s="1" t="s">
        <v>1375</v>
      </c>
      <c r="F434" s="24">
        <f>CONVERT(LEFT(Nacsport!E435,2),"mn","hr")/24+CONVERT(MID(Nacsport!E435,4,2),"sec","hr")/24</f>
        <v>5.8344907407407401E-2</v>
      </c>
      <c r="G434" s="2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25">
        <f t="shared" si="27"/>
        <v>5036</v>
      </c>
      <c r="I434" s="25">
        <f t="shared" si="28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100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NEUTRO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1" t="str">
        <f>+IF(OR(K434="ATTACCO",K434="DIFESA"),+CONCATENATE(Nacsport!FM435,Nacsport!FN434,Nacsport!FO435,Nacsport!FP435,Nacsport!FQ435,Nacsport!FR435,Nacsport!FS435,),"")</f>
        <v/>
      </c>
      <c r="AK434" s="1" t="str">
        <f>+IF(OR(K434="ATAQUE",K434="DEFENSA"),+CONCATENATE(Nacsport!FT435,Nacsport!FU435,Nacsport!FV435,Nacsport!FW435,Nacsport!FX435,Nacsport!FY435,Nacsport!FZ435,),"")</f>
        <v/>
      </c>
      <c r="AL434" s="1" t="str">
        <f>+CONCATENATE(Nacsport!GA435,Nacsport!GB435,Nacsport!GC435,Nacsport!GD435,Nacsport!GE435,Nacsport!GF435,Nacsport!GG435,Nacsport!GH435,)</f>
        <v/>
      </c>
      <c r="AM434" s="1" t="str">
        <f>IF(K434="PUNTOS",LOOKUP(2,1/($K$3:K434="ATAQUE"),$AM$3:AM434),IF(+COUNTIF(Nacsport!GI435:'Nacsport'!GQ435,"*")&gt;0,+COUNTIF(Nacsport!GI435:'Nacsport'!GQ435,"*"),""))</f>
        <v/>
      </c>
      <c r="AN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O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P434" t="str">
        <f>IF(K434="QUIEBRE",LOOKUP(2,1/($K$3:K434="ATAQUE"),$AK$3:AK434),IF(+COUNTIF(Nacsport!GI435:'Nacsport'!GQ435,"*")&gt;0,+COUNTIF(Nacsport!GI435:'Nacsport'!GQ435,"*"),""))</f>
        <v/>
      </c>
      <c r="AQ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R434" s="27"/>
    </row>
    <row r="435" spans="1:44" ht="15.75" hidden="1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21">
        <v>1</v>
      </c>
      <c r="E435" s="1" t="s">
        <v>1375</v>
      </c>
      <c r="F435" s="24">
        <f>CONVERT(LEFT(Nacsport!E436,2),"mn","hr")/24+CONVERT(MID(Nacsport!E436,4,2),"sec","hr")/24</f>
        <v>5.8379629629629622E-2</v>
      </c>
      <c r="G435" s="2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5">
        <f t="shared" si="27"/>
        <v>5038.9999999999991</v>
      </c>
      <c r="I435" s="25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00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LENTO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1" t="str">
        <f>+IF(OR(K435="ATTACCO",K435="DIFESA"),+CONCATENATE(Nacsport!FM436,Nacsport!FN435,Nacsport!FO436,Nacsport!FP436,Nacsport!FQ436,Nacsport!FR436,Nacsport!FS436,),"")</f>
        <v/>
      </c>
      <c r="AK435" s="1" t="str">
        <f>+IF(OR(K435="ATAQUE",K435="DEFENSA"),+CONCATENATE(Nacsport!FT436,Nacsport!FU436,Nacsport!FV436,Nacsport!FW436,Nacsport!FX436,Nacsport!FY436,Nacsport!FZ436,),"")</f>
        <v/>
      </c>
      <c r="AL435" s="1" t="str">
        <f>+CONCATENATE(Nacsport!GA436,Nacsport!GB436,Nacsport!GC436,Nacsport!GD436,Nacsport!GE436,Nacsport!GF436,Nacsport!GG436,Nacsport!GH436,)</f>
        <v/>
      </c>
      <c r="AM435" s="1" t="str">
        <f>IF(K435="PUNTOS",LOOKUP(2,1/($K$3:K435="ATAQUE"),$AM$3:AM435),IF(+COUNTIF(Nacsport!GI436:'Nacsport'!GQ436,"*")&gt;0,+COUNTIF(Nacsport!GI436:'Nacsport'!GQ436,"*"),""))</f>
        <v/>
      </c>
      <c r="AN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O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P435" t="str">
        <f>IF(K435="QUIEBRE",LOOKUP(2,1/($K$3:K435="ATAQUE"),$AK$3:AK435),IF(+COUNTIF(Nacsport!GI436:'Nacsport'!GQ436,"*")&gt;0,+COUNTIF(Nacsport!GI436:'Nacsport'!GQ436,"*"),""))</f>
        <v/>
      </c>
      <c r="AQ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R435" s="27"/>
    </row>
    <row r="436" spans="1:44" ht="15.75" hidden="1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21">
        <v>1</v>
      </c>
      <c r="E436" s="1" t="s">
        <v>1375</v>
      </c>
      <c r="F436" s="24">
        <f>CONVERT(LEFT(Nacsport!E437,2),"mn","hr")/24+CONVERT(MID(Nacsport!E437,4,2),"sec","hr")/24</f>
        <v>5.8414351851851849E-2</v>
      </c>
      <c r="G436" s="25">
        <v>8</v>
      </c>
      <c r="H436" s="25">
        <f t="shared" si="27"/>
        <v>5042</v>
      </c>
      <c r="I436" s="25">
        <f t="shared" si="28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100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FUORI GIOCO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1" t="str">
        <f>+IF(OR(K436="ATTACCO",K436="DIFESA"),+CONCATENATE(Nacsport!FM437,Nacsport!FN436,Nacsport!FO437,Nacsport!FP437,Nacsport!FQ437,Nacsport!FR437,Nacsport!FS437,),"")</f>
        <v/>
      </c>
      <c r="AK436" s="1" t="str">
        <f>+IF(OR(K436="ATAQUE",K436="DEFENSA"),+CONCATENATE(Nacsport!FT437,Nacsport!FU437,Nacsport!FV437,Nacsport!FW437,Nacsport!FX437,Nacsport!FY437,Nacsport!FZ437,),"")</f>
        <v/>
      </c>
      <c r="AL436" s="1" t="str">
        <f>+CONCATENATE(Nacsport!GA437,Nacsport!GB437,Nacsport!GC437,Nacsport!GD437,Nacsport!GE437,Nacsport!GF437,Nacsport!GG437,Nacsport!GH437,)</f>
        <v/>
      </c>
      <c r="AM436" s="1" t="str">
        <f>IF(K436="PUNTOS",LOOKUP(2,1/($K$3:K436="ATAQUE"),$AM$3:AM436),IF(+COUNTIF(Nacsport!GI437:'Nacsport'!GQ437,"*")&gt;0,+COUNTIF(Nacsport!GI437:'Nacsport'!GQ437,"*"),""))</f>
        <v/>
      </c>
      <c r="AN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O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P436" t="str">
        <f>IF(K436="QUIEBRE",LOOKUP(2,1/($K$3:K436="ATAQUE"),$AK$3:AK436),IF(+COUNTIF(Nacsport!GI437:'Nacsport'!GQ437,"*")&gt;0,+COUNTIF(Nacsport!GI437:'Nacsport'!GQ437,"*"),""))</f>
        <v/>
      </c>
      <c r="AQ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R436" s="27"/>
    </row>
    <row r="437" spans="1:44" ht="15.75" hidden="1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21">
        <v>1</v>
      </c>
      <c r="E437" s="1" t="s">
        <v>1375</v>
      </c>
      <c r="F437" s="24">
        <f>CONVERT(LEFT(Nacsport!E438,2),"mn","hr")/24+CONVERT(MID(Nacsport!E438,4,2),"sec","hr")/24</f>
        <v>5.844907407407407E-2</v>
      </c>
      <c r="G437" s="2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5">
        <f t="shared" si="27"/>
        <v>5045</v>
      </c>
      <c r="I437" s="25">
        <f t="shared" si="28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00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1" t="str">
        <f>+IF(OR(K437="ATTACCO",K437="DIFESA"),+CONCATENATE(Nacsport!FM438,Nacsport!FN437,Nacsport!FO438,Nacsport!FP438,Nacsport!FQ438,Nacsport!FR438,Nacsport!FS438,),"")</f>
        <v/>
      </c>
      <c r="AK437" s="1" t="str">
        <f>+IF(OR(K437="ATAQUE",K437="DEFENSA"),+CONCATENATE(Nacsport!FT438,Nacsport!FU438,Nacsport!FV438,Nacsport!FW438,Nacsport!FX438,Nacsport!FY438,Nacsport!FZ438,),"")</f>
        <v/>
      </c>
      <c r="AL437" s="1" t="str">
        <f>+CONCATENATE(Nacsport!GA438,Nacsport!GB438,Nacsport!GC438,Nacsport!GD438,Nacsport!GE438,Nacsport!GF438,Nacsport!GG438,Nacsport!GH438,)</f>
        <v/>
      </c>
      <c r="AM437" s="1" t="str">
        <f>IF(K437="PUNTOS",LOOKUP(2,1/($K$3:K437="ATAQUE"),$AM$3:AM437),IF(+COUNTIF(Nacsport!GI438:'Nacsport'!GQ438,"*")&gt;0,+COUNTIF(Nacsport!GI438:'Nacsport'!GQ438,"*"),""))</f>
        <v/>
      </c>
      <c r="AN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O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P437" t="str">
        <f>IF(K437="QUIEBRE",LOOKUP(2,1/($K$3:K437="ATAQUE"),$AK$3:AK437),IF(+COUNTIF(Nacsport!GI438:'Nacsport'!GQ438,"*")&gt;0,+COUNTIF(Nacsport!GI438:'Nacsport'!GQ438,"*"),""))</f>
        <v/>
      </c>
      <c r="AQ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R437" s="27"/>
    </row>
    <row r="438" spans="1:44" ht="15.75" hidden="1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21">
        <v>1</v>
      </c>
      <c r="E438" s="1" t="s">
        <v>1375</v>
      </c>
      <c r="F438" s="24">
        <f>CONVERT(LEFT(Nacsport!E439,2),"mn","hr")/24+CONVERT(MID(Nacsport!E439,4,2),"sec","hr")/24</f>
        <v>5.8877314814814806E-2</v>
      </c>
      <c r="G438" s="2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5">
        <f t="shared" si="27"/>
        <v>5082</v>
      </c>
      <c r="I438" s="25">
        <f t="shared" si="28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00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1" t="str">
        <f>+IF(OR(K438="ATTACCO",K438="DIFESA"),+CONCATENATE(Nacsport!FM439,Nacsport!FN438,Nacsport!FO439,Nacsport!FP439,Nacsport!FQ439,Nacsport!FR439,Nacsport!FS439,),"")</f>
        <v/>
      </c>
      <c r="AK438" s="1" t="str">
        <f>+IF(OR(K438="ATAQUE",K438="DEFENSA"),+CONCATENATE(Nacsport!FT439,Nacsport!FU439,Nacsport!FV439,Nacsport!FW439,Nacsport!FX439,Nacsport!FY439,Nacsport!FZ439,),"")</f>
        <v/>
      </c>
      <c r="AL438" s="1" t="str">
        <f>+CONCATENATE(Nacsport!GA439,Nacsport!GB439,Nacsport!GC439,Nacsport!GD439,Nacsport!GE439,Nacsport!GF439,Nacsport!GG439,Nacsport!GH439,)</f>
        <v/>
      </c>
      <c r="AM438" s="1" t="str">
        <f>IF(K438="PUNTOS",LOOKUP(2,1/($K$3:K438="ATAQUE"),$AM$3:AM438),IF(+COUNTIF(Nacsport!GI439:'Nacsport'!GQ439,"*")&gt;0,+COUNTIF(Nacsport!GI439:'Nacsport'!GQ439,"*"),""))</f>
        <v/>
      </c>
      <c r="AN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O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P438" t="str">
        <f>IF(K438="QUIEBRE",LOOKUP(2,1/($K$3:K438="ATAQUE"),$AK$3:AK438),IF(+COUNTIF(Nacsport!GI439:'Nacsport'!GQ439,"*")&gt;0,+COUNTIF(Nacsport!GI439:'Nacsport'!GQ439,"*"),""))</f>
        <v/>
      </c>
      <c r="AQ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R438" s="27"/>
    </row>
    <row r="439" spans="1:44" ht="15.75" hidden="1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21">
        <v>1</v>
      </c>
      <c r="E439" s="1" t="s">
        <v>1375</v>
      </c>
      <c r="F439" s="24">
        <f>CONVERT(LEFT(Nacsport!E440,2),"mn","hr")/24+CONVERT(MID(Nacsport!E440,4,2),"sec","hr")/24</f>
        <v>5.8877314814814806E-2</v>
      </c>
      <c r="G439" s="2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5">
        <f t="shared" si="27"/>
        <v>5082</v>
      </c>
      <c r="I439" s="25">
        <f t="shared" si="28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100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1" t="str">
        <f>+IF(OR(K439="ATTACCO",K439="DIFESA"),+CONCATENATE(Nacsport!FM440,Nacsport!FN439,Nacsport!FO440,Nacsport!FP440,Nacsport!FQ440,Nacsport!FR440,Nacsport!FS440,),"")</f>
        <v/>
      </c>
      <c r="AK439" s="1" t="str">
        <f>+IF(OR(K439="ATAQUE",K439="DEFENSA"),+CONCATENATE(Nacsport!FT440,Nacsport!FU440,Nacsport!FV440,Nacsport!FW440,Nacsport!FX440,Nacsport!FY440,Nacsport!FZ440,),"")</f>
        <v/>
      </c>
      <c r="AL439" s="1" t="str">
        <f>+CONCATENATE(Nacsport!GA440,Nacsport!GB440,Nacsport!GC440,Nacsport!GD440,Nacsport!GE440,Nacsport!GF440,Nacsport!GG440,Nacsport!GH440,)</f>
        <v/>
      </c>
      <c r="AM439" s="1" t="str">
        <f>IF(K439="PUNTOS",LOOKUP(2,1/($K$3:K439="ATAQUE"),$AM$3:AM439),IF(+COUNTIF(Nacsport!GI440:'Nacsport'!GQ440,"*")&gt;0,+COUNTIF(Nacsport!GI440:'Nacsport'!GQ440,"*"),""))</f>
        <v/>
      </c>
      <c r="AN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O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P439" t="str">
        <f>IF(K439="QUIEBRE",LOOKUP(2,1/($K$3:K439="ATAQUE"),$AK$3:AK439),IF(+COUNTIF(Nacsport!GI440:'Nacsport'!GQ440,"*")&gt;0,+COUNTIF(Nacsport!GI440:'Nacsport'!GQ440,"*"),""))</f>
        <v/>
      </c>
      <c r="AQ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R439" s="27"/>
    </row>
    <row r="440" spans="1:44" ht="15.75" hidden="1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21">
        <v>1</v>
      </c>
      <c r="E440" s="1" t="s">
        <v>1375</v>
      </c>
      <c r="F440" s="24">
        <f>CONVERT(LEFT(Nacsport!E441,2),"mn","hr")/24+CONVERT(MID(Nacsport!E441,4,2),"sec","hr")/24</f>
        <v>5.8923611111111107E-2</v>
      </c>
      <c r="G440" s="2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5">
        <f t="shared" si="27"/>
        <v>5086</v>
      </c>
      <c r="I440" s="25">
        <f t="shared" si="28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00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PULITA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1" t="str">
        <f>+IF(OR(K440="ATTACCO",K440="DIFESA"),+CONCATENATE(Nacsport!FM441,Nacsport!FN440,Nacsport!FO441,Nacsport!FP441,Nacsport!FQ441,Nacsport!FR441,Nacsport!FS441,),"")</f>
        <v/>
      </c>
      <c r="AK440" s="1" t="str">
        <f>+IF(OR(K440="ATAQUE",K440="DEFENSA"),+CONCATENATE(Nacsport!FT441,Nacsport!FU441,Nacsport!FV441,Nacsport!FW441,Nacsport!FX441,Nacsport!FY441,Nacsport!FZ441,),"")</f>
        <v/>
      </c>
      <c r="AL440" s="1" t="str">
        <f>+CONCATENATE(Nacsport!GA441,Nacsport!GB441,Nacsport!GC441,Nacsport!GD441,Nacsport!GE441,Nacsport!GF441,Nacsport!GG441,Nacsport!GH441,)</f>
        <v/>
      </c>
      <c r="AM440" s="1" t="str">
        <f>IF(K440="PUNTOS",LOOKUP(2,1/($K$3:K440="ATAQUE"),$AM$3:AM440),IF(+COUNTIF(Nacsport!GI441:'Nacsport'!GQ441,"*")&gt;0,+COUNTIF(Nacsport!GI441:'Nacsport'!GQ441,"*"),""))</f>
        <v/>
      </c>
      <c r="AN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O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P440" t="str">
        <f>IF(K440="QUIEBRE",LOOKUP(2,1/($K$3:K440="ATAQUE"),$AK$3:AK440),IF(+COUNTIF(Nacsport!GI441:'Nacsport'!GQ441,"*")&gt;0,+COUNTIF(Nacsport!GI441:'Nacsport'!GQ441,"*"),""))</f>
        <v/>
      </c>
      <c r="AQ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R440" s="27"/>
    </row>
    <row r="441" spans="1:44" ht="15.75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21">
        <v>1</v>
      </c>
      <c r="E441" s="1" t="s">
        <v>1375</v>
      </c>
      <c r="F441" s="24">
        <f>CONVERT(LEFT(Nacsport!E442,2),"mn","hr")/24+CONVERT(MID(Nacsport!E442,4,2),"sec","hr")/24</f>
        <v>5.8993055555555549E-2</v>
      </c>
      <c r="G441" s="2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5">
        <f t="shared" si="27"/>
        <v>5091.9999999999991</v>
      </c>
      <c r="I441" s="25">
        <f t="shared" si="28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100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1" t="str">
        <f>+IF(OR(K441="ATTACCO",K441="DIFESA"),+CONCATENATE(Nacsport!FM442,Nacsport!FN441,Nacsport!FO442,Nacsport!FP442,Nacsport!FQ442,Nacsport!FR442,Nacsport!FS442,),"")</f>
        <v/>
      </c>
      <c r="AK441" s="1" t="str">
        <f>+IF(OR(K441="ATAQUE",K441="DEFENSA"),+CONCATENATE(Nacsport!FT442,Nacsport!FU442,Nacsport!FV442,Nacsport!FW442,Nacsport!FX442,Nacsport!FY442,Nacsport!FZ442,),"")</f>
        <v/>
      </c>
      <c r="AL441" s="1" t="str">
        <f>+CONCATENATE(Nacsport!GA442,Nacsport!GB442,Nacsport!GC442,Nacsport!GD442,Nacsport!GE442,Nacsport!GF442,Nacsport!GG442,Nacsport!GH442,)</f>
        <v/>
      </c>
      <c r="AM441" s="1" t="str">
        <f>IF(K441="PUNTOS",LOOKUP(2,1/($K$3:K441="ATAQUE"),$AM$3:AM441),IF(+COUNTIF(Nacsport!GI442:'Nacsport'!GQ442,"*")&gt;0,+COUNTIF(Nacsport!GI442:'Nacsport'!GQ442,"*"),""))</f>
        <v/>
      </c>
      <c r="AN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O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P441" t="str">
        <f>IF(K441="QUIEBRE",LOOKUP(2,1/($K$3:K441="ATAQUE"),$AK$3:AK441),IF(+COUNTIF(Nacsport!GI442:'Nacsport'!GQ442,"*")&gt;0,+COUNTIF(Nacsport!GI442:'Nacsport'!GQ442,"*"),""))</f>
        <v/>
      </c>
      <c r="AQ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R441" s="27"/>
    </row>
    <row r="442" spans="1:44" ht="15.75" hidden="1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21">
        <v>1</v>
      </c>
      <c r="E442" s="1" t="s">
        <v>1375</v>
      </c>
      <c r="F442" s="24">
        <f>CONVERT(LEFT(Nacsport!E443,2),"mn","hr")/24+CONVERT(MID(Nacsport!E443,4,2),"sec","hr")/24</f>
        <v>5.9027777777777783E-2</v>
      </c>
      <c r="G442" s="2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5">
        <f t="shared" si="27"/>
        <v>5095.0000000000009</v>
      </c>
      <c r="I442" s="25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00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LENTO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1" t="str">
        <f>+IF(OR(K442="ATTACCO",K442="DIFESA"),+CONCATENATE(Nacsport!FM443,Nacsport!FN442,Nacsport!FO443,Nacsport!FP443,Nacsport!FQ443,Nacsport!FR443,Nacsport!FS443,),"")</f>
        <v/>
      </c>
      <c r="AK442" s="1" t="str">
        <f>+IF(OR(K442="ATAQUE",K442="DEFENSA"),+CONCATENATE(Nacsport!FT443,Nacsport!FU443,Nacsport!FV443,Nacsport!FW443,Nacsport!FX443,Nacsport!FY443,Nacsport!FZ443,),"")</f>
        <v/>
      </c>
      <c r="AL442" s="1" t="str">
        <f>+CONCATENATE(Nacsport!GA443,Nacsport!GB443,Nacsport!GC443,Nacsport!GD443,Nacsport!GE443,Nacsport!GF443,Nacsport!GG443,Nacsport!GH443,)</f>
        <v/>
      </c>
      <c r="AM442" s="1" t="str">
        <f>IF(K442="PUNTOS",LOOKUP(2,1/($K$3:K442="ATAQUE"),$AM$3:AM442),IF(+COUNTIF(Nacsport!GI443:'Nacsport'!GQ443,"*")&gt;0,+COUNTIF(Nacsport!GI443:'Nacsport'!GQ443,"*"),""))</f>
        <v/>
      </c>
      <c r="AN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O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P442" t="str">
        <f>IF(K442="QUIEBRE",LOOKUP(2,1/($K$3:K442="ATAQUE"),$AK$3:AK442),IF(+COUNTIF(Nacsport!GI443:'Nacsport'!GQ443,"*")&gt;0,+COUNTIF(Nacsport!GI443:'Nacsport'!GQ443,"*"),""))</f>
        <v/>
      </c>
      <c r="AQ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R442" s="27"/>
    </row>
    <row r="443" spans="1:44" ht="15.75" hidden="1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21">
        <v>1</v>
      </c>
      <c r="E443" s="1" t="s">
        <v>1375</v>
      </c>
      <c r="F443" s="24">
        <f>CONVERT(LEFT(Nacsport!E444,2),"mn","hr")/24+CONVERT(MID(Nacsport!E444,4,2),"sec","hr")/24</f>
        <v>5.9085648148148151E-2</v>
      </c>
      <c r="G443" s="2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25">
        <f t="shared" si="27"/>
        <v>5100</v>
      </c>
      <c r="I443" s="25">
        <f t="shared" si="28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100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NEGATIVO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1" t="str">
        <f>+IF(OR(K443="ATTACCO",K443="DIFESA"),+CONCATENATE(Nacsport!FM444,Nacsport!FN443,Nacsport!FO444,Nacsport!FP444,Nacsport!FQ444,Nacsport!FR444,Nacsport!FS444,),"")</f>
        <v/>
      </c>
      <c r="AK443" s="1" t="str">
        <f>+IF(OR(K443="ATAQUE",K443="DEFENSA"),+CONCATENATE(Nacsport!FT444,Nacsport!FU444,Nacsport!FV444,Nacsport!FW444,Nacsport!FX444,Nacsport!FY444,Nacsport!FZ444,),"")</f>
        <v/>
      </c>
      <c r="AL443" s="1" t="str">
        <f>+CONCATENATE(Nacsport!GA444,Nacsport!GB444,Nacsport!GC444,Nacsport!GD444,Nacsport!GE444,Nacsport!GF444,Nacsport!GG444,Nacsport!GH444,)</f>
        <v/>
      </c>
      <c r="AM443" s="1" t="str">
        <f>IF(K443="PUNTOS",LOOKUP(2,1/($K$3:K443="ATAQUE"),$AM$3:AM443),IF(+COUNTIF(Nacsport!GI444:'Nacsport'!GQ444,"*")&gt;0,+COUNTIF(Nacsport!GI444:'Nacsport'!GQ444,"*"),""))</f>
        <v/>
      </c>
      <c r="AN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O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P443" t="str">
        <f>IF(K443="QUIEBRE",LOOKUP(2,1/($K$3:K443="ATAQUE"),$AK$3:AK443),IF(+COUNTIF(Nacsport!GI444:'Nacsport'!GQ444,"*")&gt;0,+COUNTIF(Nacsport!GI444:'Nacsport'!GQ444,"*"),""))</f>
        <v/>
      </c>
      <c r="AQ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R443" s="27"/>
    </row>
    <row r="444" spans="1:44" ht="15.75" hidden="1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21">
        <v>1</v>
      </c>
      <c r="E444" s="1" t="s">
        <v>1375</v>
      </c>
      <c r="F444" s="24">
        <f>CONVERT(LEFT(Nacsport!E445,2),"mn","hr")/24+CONVERT(MID(Nacsport!E445,4,2),"sec","hr")/24</f>
        <v>5.9131944444444452E-2</v>
      </c>
      <c r="G444" s="2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5">
        <f t="shared" si="27"/>
        <v>5104.0000000000009</v>
      </c>
      <c r="I444" s="25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00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LENTO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1" t="str">
        <f>+IF(OR(K444="ATTACCO",K444="DIFESA"),+CONCATENATE(Nacsport!FM445,Nacsport!FN444,Nacsport!FO445,Nacsport!FP445,Nacsport!FQ445,Nacsport!FR445,Nacsport!FS445,),"")</f>
        <v/>
      </c>
      <c r="AK444" s="1" t="str">
        <f>+IF(OR(K444="ATAQUE",K444="DEFENSA"),+CONCATENATE(Nacsport!FT445,Nacsport!FU445,Nacsport!FV445,Nacsport!FW445,Nacsport!FX445,Nacsport!FY445,Nacsport!FZ445,),"")</f>
        <v/>
      </c>
      <c r="AL444" s="1" t="str">
        <f>+CONCATENATE(Nacsport!GA445,Nacsport!GB445,Nacsport!GC445,Nacsport!GD445,Nacsport!GE445,Nacsport!GF445,Nacsport!GG445,Nacsport!GH445,)</f>
        <v/>
      </c>
      <c r="AM444" s="1" t="str">
        <f>IF(K444="PUNTOS",LOOKUP(2,1/($K$3:K444="ATAQUE"),$AM$3:AM444),IF(+COUNTIF(Nacsport!GI445:'Nacsport'!GQ445,"*")&gt;0,+COUNTIF(Nacsport!GI445:'Nacsport'!GQ445,"*"),""))</f>
        <v/>
      </c>
      <c r="AN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O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P444" t="str">
        <f>IF(K444="QUIEBRE",LOOKUP(2,1/($K$3:K444="ATAQUE"),$AK$3:AK444),IF(+COUNTIF(Nacsport!GI445:'Nacsport'!GQ445,"*")&gt;0,+COUNTIF(Nacsport!GI445:'Nacsport'!GQ445,"*"),""))</f>
        <v/>
      </c>
      <c r="AQ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R444" s="27"/>
    </row>
    <row r="445" spans="1:44" ht="15.75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21">
        <v>1</v>
      </c>
      <c r="E445" s="1" t="s">
        <v>1375</v>
      </c>
      <c r="F445" s="24">
        <f>CONVERT(LEFT(Nacsport!E446,2),"mn","hr")/24+CONVERT(MID(Nacsport!E446,4,2),"sec","hr")/24</f>
        <v>5.9178240740740747E-2</v>
      </c>
      <c r="G445" s="2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5">
        <f t="shared" si="27"/>
        <v>5108</v>
      </c>
      <c r="I445" s="25">
        <f t="shared" si="28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100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1" t="str">
        <f>+IF(OR(K445="ATTACCO",K445="DIFESA"),+CONCATENATE(Nacsport!FM446,Nacsport!FN445,Nacsport!FO446,Nacsport!FP446,Nacsport!FQ446,Nacsport!FR446,Nacsport!FS446,),"")</f>
        <v/>
      </c>
      <c r="AK445" s="1" t="str">
        <f>+IF(OR(K445="ATAQUE",K445="DEFENSA"),+CONCATENATE(Nacsport!FT446,Nacsport!FU446,Nacsport!FV446,Nacsport!FW446,Nacsport!FX446,Nacsport!FY446,Nacsport!FZ446,),"")</f>
        <v/>
      </c>
      <c r="AL445" s="1" t="str">
        <f>+CONCATENATE(Nacsport!GA446,Nacsport!GB446,Nacsport!GC446,Nacsport!GD446,Nacsport!GE446,Nacsport!GF446,Nacsport!GG446,Nacsport!GH446,)</f>
        <v/>
      </c>
      <c r="AM445" s="1" t="str">
        <f>IF(K445="PUNTOS",LOOKUP(2,1/($K$3:K445="ATAQUE"),$AM$3:AM445),IF(+COUNTIF(Nacsport!GI446:'Nacsport'!GQ446,"*")&gt;0,+COUNTIF(Nacsport!GI446:'Nacsport'!GQ446,"*"),""))</f>
        <v/>
      </c>
      <c r="AN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O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P445" t="str">
        <f>IF(K445="QUIEBRE",LOOKUP(2,1/($K$3:K445="ATAQUE"),$AK$3:AK445),IF(+COUNTIF(Nacsport!GI446:'Nacsport'!GQ446,"*")&gt;0,+COUNTIF(Nacsport!GI446:'Nacsport'!GQ446,"*"),""))</f>
        <v/>
      </c>
      <c r="AQ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R445" s="27"/>
    </row>
    <row r="446" spans="1:44" ht="15.75" hidden="1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21">
        <v>1</v>
      </c>
      <c r="E446" s="1" t="s">
        <v>1375</v>
      </c>
      <c r="F446" s="24">
        <f>CONVERT(LEFT(Nacsport!E447,2),"mn","hr")/24+CONVERT(MID(Nacsport!E447,4,2),"sec","hr")/24</f>
        <v>5.9236111111111114E-2</v>
      </c>
      <c r="G446" s="2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5">
        <f t="shared" si="27"/>
        <v>5113</v>
      </c>
      <c r="I446" s="25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00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LENTO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1" t="str">
        <f>+IF(OR(K446="ATTACCO",K446="DIFESA"),+CONCATENATE(Nacsport!FM447,Nacsport!FN446,Nacsport!FO447,Nacsport!FP447,Nacsport!FQ447,Nacsport!FR447,Nacsport!FS447,),"")</f>
        <v/>
      </c>
      <c r="AK446" s="1" t="str">
        <f>+IF(OR(K446="ATAQUE",K446="DEFENSA"),+CONCATENATE(Nacsport!FT447,Nacsport!FU447,Nacsport!FV447,Nacsport!FW447,Nacsport!FX447,Nacsport!FY447,Nacsport!FZ447,),"")</f>
        <v/>
      </c>
      <c r="AL446" s="1" t="str">
        <f>+CONCATENATE(Nacsport!GA447,Nacsport!GB447,Nacsport!GC447,Nacsport!GD447,Nacsport!GE447,Nacsport!GF447,Nacsport!GG447,Nacsport!GH447,)</f>
        <v/>
      </c>
      <c r="AM446" s="1" t="str">
        <f>IF(K446="PUNTOS",LOOKUP(2,1/($K$3:K446="ATAQUE"),$AM$3:AM446),IF(+COUNTIF(Nacsport!GI447:'Nacsport'!GQ447,"*")&gt;0,+COUNTIF(Nacsport!GI447:'Nacsport'!GQ447,"*"),""))</f>
        <v/>
      </c>
      <c r="AN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O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P446" t="str">
        <f>IF(K446="QUIEBRE",LOOKUP(2,1/($K$3:K446="ATAQUE"),$AK$3:AK446),IF(+COUNTIF(Nacsport!GI447:'Nacsport'!GQ447,"*")&gt;0,+COUNTIF(Nacsport!GI447:'Nacsport'!GQ447,"*"),""))</f>
        <v/>
      </c>
      <c r="AQ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R446" s="27"/>
    </row>
    <row r="447" spans="1:44" ht="15.75" hidden="1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21">
        <v>1</v>
      </c>
      <c r="E447" s="1" t="s">
        <v>1375</v>
      </c>
      <c r="F447" s="24">
        <f>CONVERT(LEFT(Nacsport!E448,2),"mn","hr")/24+CONVERT(MID(Nacsport!E448,4,2),"sec","hr")/24</f>
        <v>5.9444444444444453E-2</v>
      </c>
      <c r="G447" s="2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25">
        <f t="shared" si="27"/>
        <v>5131.0000000000009</v>
      </c>
      <c r="I447" s="25">
        <f t="shared" si="28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100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NEGATIVO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1" t="str">
        <f>+IF(OR(K447="ATTACCO",K447="DIFESA"),+CONCATENATE(Nacsport!FM448,Nacsport!FN447,Nacsport!FO448,Nacsport!FP448,Nacsport!FQ448,Nacsport!FR448,Nacsport!FS448,),"")</f>
        <v/>
      </c>
      <c r="AK447" s="1" t="str">
        <f>+IF(OR(K447="ATAQUE",K447="DEFENSA"),+CONCATENATE(Nacsport!FT448,Nacsport!FU448,Nacsport!FV448,Nacsport!FW448,Nacsport!FX448,Nacsport!FY448,Nacsport!FZ448,),"")</f>
        <v/>
      </c>
      <c r="AL447" s="1" t="str">
        <f>+CONCATENATE(Nacsport!GA448,Nacsport!GB448,Nacsport!GC448,Nacsport!GD448,Nacsport!GE448,Nacsport!GF448,Nacsport!GG448,Nacsport!GH448,)</f>
        <v/>
      </c>
      <c r="AM447" s="1" t="str">
        <f>IF(K447="PUNTOS",LOOKUP(2,1/($K$3:K447="ATAQUE"),$AM$3:AM447),IF(+COUNTIF(Nacsport!GI448:'Nacsport'!GQ448,"*")&gt;0,+COUNTIF(Nacsport!GI448:'Nacsport'!GQ448,"*"),""))</f>
        <v/>
      </c>
      <c r="AN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O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P447" t="str">
        <f>IF(K447="QUIEBRE",LOOKUP(2,1/($K$3:K447="ATAQUE"),$AK$3:AK447),IF(+COUNTIF(Nacsport!GI448:'Nacsport'!GQ448,"*")&gt;0,+COUNTIF(Nacsport!GI448:'Nacsport'!GQ448,"*"),""))</f>
        <v/>
      </c>
      <c r="AQ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R447" s="27"/>
    </row>
    <row r="448" spans="1:44" ht="15.75" hidden="1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21">
        <v>1</v>
      </c>
      <c r="E448" s="1" t="s">
        <v>1375</v>
      </c>
      <c r="F448" s="24">
        <f>CONVERT(LEFT(Nacsport!E449,2),"mn","hr")/24+CONVERT(MID(Nacsport!E449,4,2),"sec","hr")/24</f>
        <v>5.9490740740740747E-2</v>
      </c>
      <c r="G448" s="2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5">
        <f t="shared" si="27"/>
        <v>5135</v>
      </c>
      <c r="I448" s="25">
        <f t="shared" si="28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100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PESCADA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1" t="str">
        <f>+IF(OR(K448="ATTACCO",K448="DIFESA"),+CONCATENATE(Nacsport!FM449,Nacsport!FN448,Nacsport!FO449,Nacsport!FP449,Nacsport!FQ449,Nacsport!FR449,Nacsport!FS449,),"")</f>
        <v/>
      </c>
      <c r="AK448" s="1" t="str">
        <f>+IF(OR(K448="ATAQUE",K448="DEFENSA"),+CONCATENATE(Nacsport!FT449,Nacsport!FU449,Nacsport!FV449,Nacsport!FW449,Nacsport!FX449,Nacsport!FY449,Nacsport!FZ449,),"")</f>
        <v/>
      </c>
      <c r="AL448" s="1" t="str">
        <f>+CONCATENATE(Nacsport!GA449,Nacsport!GB449,Nacsport!GC449,Nacsport!GD449,Nacsport!GE449,Nacsport!GF449,Nacsport!GG449,Nacsport!GH449,)</f>
        <v/>
      </c>
      <c r="AM448" s="1" t="str">
        <f>IF(K448="PUNTOS",LOOKUP(2,1/($K$3:K448="ATAQUE"),$AM$3:AM448),IF(+COUNTIF(Nacsport!GI449:'Nacsport'!GQ449,"*")&gt;0,+COUNTIF(Nacsport!GI449:'Nacsport'!GQ449,"*"),""))</f>
        <v/>
      </c>
      <c r="AN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O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P448" t="str">
        <f>IF(K448="QUIEBRE",LOOKUP(2,1/($K$3:K448="ATAQUE"),$AK$3:AK448),IF(+COUNTIF(Nacsport!GI449:'Nacsport'!GQ449,"*")&gt;0,+COUNTIF(Nacsport!GI449:'Nacsport'!GQ449,"*"),""))</f>
        <v/>
      </c>
      <c r="AQ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R448" s="27"/>
    </row>
    <row r="449" spans="1:44" ht="15.75" hidden="1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21">
        <v>1</v>
      </c>
      <c r="E449" s="1" t="s">
        <v>1375</v>
      </c>
      <c r="F449" s="24">
        <f>CONVERT(LEFT(Nacsport!E450,2),"mn","hr")/24+CONVERT(MID(Nacsport!E450,4,2),"sec","hr")/24</f>
        <v>5.9490740740740747E-2</v>
      </c>
      <c r="G449" s="2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5">
        <f t="shared" si="27"/>
        <v>5135</v>
      </c>
      <c r="I449" s="25">
        <f t="shared" si="28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00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1" t="str">
        <f>+IF(OR(K449="ATTACCO",K449="DIFESA"),+CONCATENATE(Nacsport!FM450,Nacsport!FN449,Nacsport!FO450,Nacsport!FP450,Nacsport!FQ450,Nacsport!FR450,Nacsport!FS450,),"")</f>
        <v/>
      </c>
      <c r="AK449" s="1" t="str">
        <f>+IF(OR(K449="ATAQUE",K449="DEFENSA"),+CONCATENATE(Nacsport!FT450,Nacsport!FU450,Nacsport!FV450,Nacsport!FW450,Nacsport!FX450,Nacsport!FY450,Nacsport!FZ450,),"")</f>
        <v/>
      </c>
      <c r="AL449" s="1" t="str">
        <f>+CONCATENATE(Nacsport!GA450,Nacsport!GB450,Nacsport!GC450,Nacsport!GD450,Nacsport!GE450,Nacsport!GF450,Nacsport!GG450,Nacsport!GH450,)</f>
        <v/>
      </c>
      <c r="AM449" s="1" t="str">
        <f>IF(K449="PUNTOS",LOOKUP(2,1/($K$3:K449="ATAQUE"),$AM$3:AM449),IF(+COUNTIF(Nacsport!GI450:'Nacsport'!GQ450,"*")&gt;0,+COUNTIF(Nacsport!GI450:'Nacsport'!GQ450,"*"),""))</f>
        <v/>
      </c>
      <c r="AN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O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P449" t="str">
        <f>IF(K449="QUIEBRE",LOOKUP(2,1/($K$3:K449="ATAQUE"),$AK$3:AK449),IF(+COUNTIF(Nacsport!GI450:'Nacsport'!GQ450,"*")&gt;0,+COUNTIF(Nacsport!GI450:'Nacsport'!GQ450,"*"),""))</f>
        <v/>
      </c>
      <c r="AQ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R449" s="27"/>
    </row>
    <row r="450" spans="1:44" ht="15.75" hidden="1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21">
        <v>1</v>
      </c>
      <c r="E450" s="1" t="s">
        <v>1375</v>
      </c>
      <c r="F450" s="24">
        <f>CONVERT(LEFT(Nacsport!E451,2),"mn","hr")/24+CONVERT(MID(Nacsport!E451,4,2),"sec","hr")/24</f>
        <v>5.9560185185185188E-2</v>
      </c>
      <c r="G450" s="2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5">
        <f t="shared" si="27"/>
        <v>5141</v>
      </c>
      <c r="I450" s="25">
        <f t="shared" si="28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100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SOMBRERO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1" t="str">
        <f>+IF(OR(K450="ATTACCO",K450="DIFESA"),+CONCATENATE(Nacsport!FM451,Nacsport!FN450,Nacsport!FO451,Nacsport!FP451,Nacsport!FQ451,Nacsport!FR451,Nacsport!FS451,),"")</f>
        <v/>
      </c>
      <c r="AK450" s="1" t="str">
        <f>+IF(OR(K450="ATAQUE",K450="DEFENSA"),+CONCATENATE(Nacsport!FT451,Nacsport!FU451,Nacsport!FV451,Nacsport!FW451,Nacsport!FX451,Nacsport!FY451,Nacsport!FZ451,),"")</f>
        <v/>
      </c>
      <c r="AL450" s="1" t="str">
        <f>+CONCATENATE(Nacsport!GA451,Nacsport!GB451,Nacsport!GC451,Nacsport!GD451,Nacsport!GE451,Nacsport!GF451,Nacsport!GG451,Nacsport!GH451,)</f>
        <v/>
      </c>
      <c r="AM450" s="1" t="str">
        <f>IF(K450="PUNTOS",LOOKUP(2,1/($K$3:K450="ATAQUE"),$AM$3:AM450),IF(+COUNTIF(Nacsport!GI451:'Nacsport'!GQ451,"*")&gt;0,+COUNTIF(Nacsport!GI451:'Nacsport'!GQ451,"*"),""))</f>
        <v/>
      </c>
      <c r="AN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O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P450" t="str">
        <f>IF(K450="QUIEBRE",LOOKUP(2,1/($K$3:K450="ATAQUE"),$AK$3:AK450),IF(+COUNTIF(Nacsport!GI451:'Nacsport'!GQ451,"*")&gt;0,+COUNTIF(Nacsport!GI451:'Nacsport'!GQ451,"*"),""))</f>
        <v/>
      </c>
      <c r="AQ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R450" s="27"/>
    </row>
    <row r="451" spans="1:44" ht="15.75" hidden="1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21">
        <v>1</v>
      </c>
      <c r="E451" s="1" t="s">
        <v>1375</v>
      </c>
      <c r="F451" s="24">
        <f>CONVERT(LEFT(Nacsport!E452,2),"mn","hr")/24+CONVERT(MID(Nacsport!E452,4,2),"sec","hr")/24</f>
        <v>5.9583333333333335E-2</v>
      </c>
      <c r="G451" s="2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5">
        <f t="shared" ref="H451:H514" si="32">(+CONVERT(F451,"hr","sec")*24)-5</f>
        <v>5143</v>
      </c>
      <c r="I451" s="25">
        <f t="shared" si="28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100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CALCIO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1" t="str">
        <f>+IF(OR(K451="ATTACCO",K451="DIFESA"),+CONCATENATE(Nacsport!FM452,Nacsport!FN451,Nacsport!FO452,Nacsport!FP452,Nacsport!FQ452,Nacsport!FR452,Nacsport!FS452,),"")</f>
        <v/>
      </c>
      <c r="AK451" s="1" t="str">
        <f>+IF(OR(K451="ATAQUE",K451="DEFENSA"),+CONCATENATE(Nacsport!FT452,Nacsport!FU452,Nacsport!FV452,Nacsport!FW452,Nacsport!FX452,Nacsport!FY452,Nacsport!FZ452,),"")</f>
        <v/>
      </c>
      <c r="AL451" s="1" t="str">
        <f>+CONCATENATE(Nacsport!GA452,Nacsport!GB452,Nacsport!GC452,Nacsport!GD452,Nacsport!GE452,Nacsport!GF452,Nacsport!GG452,Nacsport!GH452,)</f>
        <v/>
      </c>
      <c r="AM451" s="1" t="str">
        <f>IF(K451="PUNTOS",LOOKUP(2,1/($K$3:K451="ATAQUE"),$AM$3:AM451),IF(+COUNTIF(Nacsport!GI452:'Nacsport'!GQ452,"*")&gt;0,+COUNTIF(Nacsport!GI452:'Nacsport'!GQ452,"*"),""))</f>
        <v/>
      </c>
      <c r="AN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O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P451" t="str">
        <f>IF(K451="QUIEBRE",LOOKUP(2,1/($K$3:K451="ATAQUE"),$AK$3:AK451),IF(+COUNTIF(Nacsport!GI452:'Nacsport'!GQ452,"*")&gt;0,+COUNTIF(Nacsport!GI452:'Nacsport'!GQ452,"*"),""))</f>
        <v/>
      </c>
      <c r="AQ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R451" s="27"/>
    </row>
    <row r="452" spans="1:44" ht="15.75" hidden="1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21">
        <v>1</v>
      </c>
      <c r="E452" s="1" t="s">
        <v>1375</v>
      </c>
      <c r="F452" s="24">
        <f>CONVERT(LEFT(Nacsport!E453,2),"mn","hr")/24+CONVERT(MID(Nacsport!E453,4,2),"sec","hr")/24</f>
        <v>5.9583333333333335E-2</v>
      </c>
      <c r="G452" s="2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5">
        <f t="shared" si="32"/>
        <v>5143</v>
      </c>
      <c r="I452" s="25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00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1" t="str">
        <f>+IF(OR(K452="ATTACCO",K452="DIFESA"),+CONCATENATE(Nacsport!FM453,Nacsport!FN452,Nacsport!FO453,Nacsport!FP453,Nacsport!FQ453,Nacsport!FR453,Nacsport!FS453,),"")</f>
        <v/>
      </c>
      <c r="AK452" s="1" t="str">
        <f>+IF(OR(K452="ATAQUE",K452="DEFENSA"),+CONCATENATE(Nacsport!FT453,Nacsport!FU453,Nacsport!FV453,Nacsport!FW453,Nacsport!FX453,Nacsport!FY453,Nacsport!FZ453,),"")</f>
        <v/>
      </c>
      <c r="AL452" s="1" t="str">
        <f>+CONCATENATE(Nacsport!GA453,Nacsport!GB453,Nacsport!GC453,Nacsport!GD453,Nacsport!GE453,Nacsport!GF453,Nacsport!GG453,Nacsport!GH453,)</f>
        <v/>
      </c>
      <c r="AM452" s="1" t="str">
        <f>IF(K452="PUNTOS",LOOKUP(2,1/($K$3:K452="ATAQUE"),$AM$3:AM452),IF(+COUNTIF(Nacsport!GI453:'Nacsport'!GQ453,"*")&gt;0,+COUNTIF(Nacsport!GI453:'Nacsport'!GQ453,"*"),""))</f>
        <v/>
      </c>
      <c r="AN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O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P452" t="str">
        <f>IF(K452="QUIEBRE",LOOKUP(2,1/($K$3:K452="ATAQUE"),$AK$3:AK452),IF(+COUNTIF(Nacsport!GI453:'Nacsport'!GQ453,"*")&gt;0,+COUNTIF(Nacsport!GI453:'Nacsport'!GQ453,"*"),""))</f>
        <v/>
      </c>
      <c r="AQ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R452" s="27"/>
    </row>
    <row r="453" spans="1:44" ht="15.75" hidden="1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21">
        <v>1</v>
      </c>
      <c r="E453" s="1" t="s">
        <v>1375</v>
      </c>
      <c r="F453" s="24">
        <f>CONVERT(LEFT(Nacsport!E454,2),"mn","hr")/24+CONVERT(MID(Nacsport!E454,4,2),"sec","hr")/24</f>
        <v>5.9606481481481489E-2</v>
      </c>
      <c r="G453" s="2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25">
        <f t="shared" si="32"/>
        <v>5145.0000000000009</v>
      </c>
      <c r="I453" s="25">
        <f t="shared" si="33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100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NEUTRO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1" t="str">
        <f>+IF(OR(K453="ATTACCO",K453="DIFESA"),+CONCATENATE(Nacsport!FM454,Nacsport!FN453,Nacsport!FO454,Nacsport!FP454,Nacsport!FQ454,Nacsport!FR454,Nacsport!FS454,),"")</f>
        <v/>
      </c>
      <c r="AK453" s="1" t="str">
        <f>+IF(OR(K453="ATAQUE",K453="DEFENSA"),+CONCATENATE(Nacsport!FT454,Nacsport!FU454,Nacsport!FV454,Nacsport!FW454,Nacsport!FX454,Nacsport!FY454,Nacsport!FZ454,),"")</f>
        <v/>
      </c>
      <c r="AL453" s="1" t="str">
        <f>+CONCATENATE(Nacsport!GA454,Nacsport!GB454,Nacsport!GC454,Nacsport!GD454,Nacsport!GE454,Nacsport!GF454,Nacsport!GG454,Nacsport!GH454,)</f>
        <v/>
      </c>
      <c r="AM453" s="1" t="str">
        <f>IF(K453="PUNTOS",LOOKUP(2,1/($K$3:K453="ATAQUE"),$AM$3:AM453),IF(+COUNTIF(Nacsport!GI454:'Nacsport'!GQ454,"*")&gt;0,+COUNTIF(Nacsport!GI454:'Nacsport'!GQ454,"*"),""))</f>
        <v/>
      </c>
      <c r="AN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O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P453" t="str">
        <f>IF(K453="QUIEBRE",LOOKUP(2,1/($K$3:K453="ATAQUE"),$AK$3:AK453),IF(+COUNTIF(Nacsport!GI454:'Nacsport'!GQ454,"*")&gt;0,+COUNTIF(Nacsport!GI454:'Nacsport'!GQ454,"*"),""))</f>
        <v/>
      </c>
      <c r="AQ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R453" s="27"/>
    </row>
    <row r="454" spans="1:44" ht="15.75" hidden="1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21">
        <v>1</v>
      </c>
      <c r="E454" s="1" t="s">
        <v>1375</v>
      </c>
      <c r="F454" s="24">
        <f>CONVERT(LEFT(Nacsport!E455,2),"mn","hr")/24+CONVERT(MID(Nacsport!E455,4,2),"sec","hr")/24</f>
        <v>5.9629629629629637E-2</v>
      </c>
      <c r="G454" s="2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5">
        <f t="shared" si="32"/>
        <v>5147</v>
      </c>
      <c r="I454" s="25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00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LENTO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1" t="str">
        <f>+IF(OR(K454="ATTACCO",K454="DIFESA"),+CONCATENATE(Nacsport!FM455,Nacsport!FN454,Nacsport!FO455,Nacsport!FP455,Nacsport!FQ455,Nacsport!FR455,Nacsport!FS455,),"")</f>
        <v/>
      </c>
      <c r="AK454" s="1" t="str">
        <f>+IF(OR(K454="ATAQUE",K454="DEFENSA"),+CONCATENATE(Nacsport!FT455,Nacsport!FU455,Nacsport!FV455,Nacsport!FW455,Nacsport!FX455,Nacsport!FY455,Nacsport!FZ455,),"")</f>
        <v/>
      </c>
      <c r="AL454" s="1" t="str">
        <f>+CONCATENATE(Nacsport!GA455,Nacsport!GB455,Nacsport!GC455,Nacsport!GD455,Nacsport!GE455,Nacsport!GF455,Nacsport!GG455,Nacsport!GH455,)</f>
        <v/>
      </c>
      <c r="AM454" s="1" t="str">
        <f>IF(K454="PUNTOS",LOOKUP(2,1/($K$3:K454="ATAQUE"),$AM$3:AM454),IF(+COUNTIF(Nacsport!GI455:'Nacsport'!GQ455,"*")&gt;0,+COUNTIF(Nacsport!GI455:'Nacsport'!GQ455,"*"),""))</f>
        <v/>
      </c>
      <c r="AN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O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P454" t="str">
        <f>IF(K454="QUIEBRE",LOOKUP(2,1/($K$3:K454="ATAQUE"),$AK$3:AK454),IF(+COUNTIF(Nacsport!GI455:'Nacsport'!GQ455,"*")&gt;0,+COUNTIF(Nacsport!GI455:'Nacsport'!GQ455,"*"),""))</f>
        <v/>
      </c>
      <c r="AQ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R454" s="27"/>
    </row>
    <row r="455" spans="1:44" ht="15.75" hidden="1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21">
        <v>1</v>
      </c>
      <c r="E455" s="1" t="s">
        <v>1375</v>
      </c>
      <c r="F455" s="24">
        <f>CONVERT(LEFT(Nacsport!E456,2),"mn","hr")/24+CONVERT(MID(Nacsport!E456,4,2),"sec","hr")/24</f>
        <v>5.9745370370370372E-2</v>
      </c>
      <c r="G455" s="2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5">
        <f t="shared" si="32"/>
        <v>5157</v>
      </c>
      <c r="I455" s="25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00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LENTO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1" t="str">
        <f>+IF(OR(K455="ATTACCO",K455="DIFESA"),+CONCATENATE(Nacsport!FM456,Nacsport!FN455,Nacsport!FO456,Nacsport!FP456,Nacsport!FQ456,Nacsport!FR456,Nacsport!FS456,),"")</f>
        <v/>
      </c>
      <c r="AK455" s="1" t="str">
        <f>+IF(OR(K455="ATAQUE",K455="DEFENSA"),+CONCATENATE(Nacsport!FT456,Nacsport!FU456,Nacsport!FV456,Nacsport!FW456,Nacsport!FX456,Nacsport!FY456,Nacsport!FZ456,),"")</f>
        <v/>
      </c>
      <c r="AL455" s="1" t="str">
        <f>+CONCATENATE(Nacsport!GA456,Nacsport!GB456,Nacsport!GC456,Nacsport!GD456,Nacsport!GE456,Nacsport!GF456,Nacsport!GG456,Nacsport!GH456,)</f>
        <v/>
      </c>
      <c r="AM455" s="1" t="str">
        <f>IF(K455="PUNTOS",LOOKUP(2,1/($K$3:K455="ATAQUE"),$AM$3:AM455),IF(+COUNTIF(Nacsport!GI456:'Nacsport'!GQ456,"*")&gt;0,+COUNTIF(Nacsport!GI456:'Nacsport'!GQ456,"*"),""))</f>
        <v/>
      </c>
      <c r="AN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O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P455" t="str">
        <f>IF(K455="QUIEBRE",LOOKUP(2,1/($K$3:K455="ATAQUE"),$AK$3:AK455),IF(+COUNTIF(Nacsport!GI456:'Nacsport'!GQ456,"*")&gt;0,+COUNTIF(Nacsport!GI456:'Nacsport'!GQ456,"*"),""))</f>
        <v/>
      </c>
      <c r="AQ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R455" s="27"/>
    </row>
    <row r="456" spans="1:44" ht="15.75" hidden="1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21">
        <v>1</v>
      </c>
      <c r="E456" s="1" t="s">
        <v>1375</v>
      </c>
      <c r="F456" s="24">
        <f>CONVERT(LEFT(Nacsport!E457,2),"mn","hr")/24+CONVERT(MID(Nacsport!E457,4,2),"sec","hr")/24</f>
        <v>5.9826388888888894E-2</v>
      </c>
      <c r="G456" s="25">
        <v>8</v>
      </c>
      <c r="H456" s="25">
        <f t="shared" si="32"/>
        <v>5164.0000000000009</v>
      </c>
      <c r="I456" s="25">
        <f t="shared" si="33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100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DIFESA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1" t="str">
        <f>+IF(OR(K456="ATTACCO",K456="DIFESA"),+CONCATENATE(Nacsport!FM457,Nacsport!FN456,Nacsport!FO457,Nacsport!FP457,Nacsport!FQ457,Nacsport!FR457,Nacsport!FS457,),"")</f>
        <v/>
      </c>
      <c r="AK456" s="1" t="str">
        <f>+IF(OR(K456="ATAQUE",K456="DEFENSA"),+CONCATENATE(Nacsport!FT457,Nacsport!FU457,Nacsport!FV457,Nacsport!FW457,Nacsport!FX457,Nacsport!FY457,Nacsport!FZ457,),"")</f>
        <v/>
      </c>
      <c r="AL456" s="1" t="str">
        <f>+CONCATENATE(Nacsport!GA457,Nacsport!GB457,Nacsport!GC457,Nacsport!GD457,Nacsport!GE457,Nacsport!GF457,Nacsport!GG457,Nacsport!GH457,)</f>
        <v/>
      </c>
      <c r="AM456" s="1" t="str">
        <f>IF(K456="PUNTOS",LOOKUP(2,1/($K$3:K456="ATAQUE"),$AM$3:AM456),IF(+COUNTIF(Nacsport!GI457:'Nacsport'!GQ457,"*")&gt;0,+COUNTIF(Nacsport!GI457:'Nacsport'!GQ457,"*"),""))</f>
        <v/>
      </c>
      <c r="AN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O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P456" t="str">
        <f>IF(K456="QUIEBRE",LOOKUP(2,1/($K$3:K456="ATAQUE"),$AK$3:AK456),IF(+COUNTIF(Nacsport!GI457:'Nacsport'!GQ457,"*")&gt;0,+COUNTIF(Nacsport!GI457:'Nacsport'!GQ457,"*"),""))</f>
        <v/>
      </c>
      <c r="AQ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R456" s="27"/>
    </row>
    <row r="457" spans="1:44" ht="15.75" hidden="1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21">
        <v>1</v>
      </c>
      <c r="E457" s="1" t="s">
        <v>1375</v>
      </c>
      <c r="F457" s="24">
        <f>CONVERT(LEFT(Nacsport!E458,2),"mn","hr")/24+CONVERT(MID(Nacsport!E458,4,2),"sec","hr")/24</f>
        <v>5.9826388888888894E-2</v>
      </c>
      <c r="G457" s="2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5">
        <f t="shared" si="32"/>
        <v>5164.0000000000009</v>
      </c>
      <c r="I457" s="25">
        <f t="shared" si="33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00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1" t="str">
        <f>+IF(OR(K457="ATTACCO",K457="DIFESA"),+CONCATENATE(Nacsport!FM458,Nacsport!FN457,Nacsport!FO458,Nacsport!FP458,Nacsport!FQ458,Nacsport!FR458,Nacsport!FS458,),"")</f>
        <v/>
      </c>
      <c r="AK457" s="1" t="str">
        <f>+IF(OR(K457="ATAQUE",K457="DEFENSA"),+CONCATENATE(Nacsport!FT458,Nacsport!FU458,Nacsport!FV458,Nacsport!FW458,Nacsport!FX458,Nacsport!FY458,Nacsport!FZ458,),"")</f>
        <v/>
      </c>
      <c r="AL457" s="1" t="str">
        <f>+CONCATENATE(Nacsport!GA458,Nacsport!GB458,Nacsport!GC458,Nacsport!GD458,Nacsport!GE458,Nacsport!GF458,Nacsport!GG458,Nacsport!GH458,)</f>
        <v/>
      </c>
      <c r="AM457" s="1" t="str">
        <f>IF(K457="PUNTOS",LOOKUP(2,1/($K$3:K457="ATAQUE"),$AM$3:AM457),IF(+COUNTIF(Nacsport!GI458:'Nacsport'!GQ458,"*")&gt;0,+COUNTIF(Nacsport!GI458:'Nacsport'!GQ458,"*"),""))</f>
        <v/>
      </c>
      <c r="AN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O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P457" t="str">
        <f>IF(K457="QUIEBRE",LOOKUP(2,1/($K$3:K457="ATAQUE"),$AK$3:AK457),IF(+COUNTIF(Nacsport!GI458:'Nacsport'!GQ458,"*")&gt;0,+COUNTIF(Nacsport!GI458:'Nacsport'!GQ458,"*"),""))</f>
        <v/>
      </c>
      <c r="AQ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R457" s="27"/>
    </row>
    <row r="458" spans="1:44" ht="15.75" hidden="1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21">
        <v>1</v>
      </c>
      <c r="E458" s="1" t="s">
        <v>1375</v>
      </c>
      <c r="F458" s="24">
        <f>CONVERT(LEFT(Nacsport!E459,2),"mn","hr")/24+CONVERT(MID(Nacsport!E459,4,2),"sec","hr")/24</f>
        <v>6.0659722222222226E-2</v>
      </c>
      <c r="G458" s="2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5">
        <f t="shared" si="32"/>
        <v>5236</v>
      </c>
      <c r="I458" s="25">
        <f t="shared" si="33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00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1" t="str">
        <f>+IF(OR(K458="ATTACCO",K458="DIFESA"),+CONCATENATE(Nacsport!FM459,Nacsport!FN458,Nacsport!FO459,Nacsport!FP459,Nacsport!FQ459,Nacsport!FR459,Nacsport!FS459,),"")</f>
        <v/>
      </c>
      <c r="AK458" s="1" t="str">
        <f>+IF(OR(K458="ATAQUE",K458="DEFENSA"),+CONCATENATE(Nacsport!FT459,Nacsport!FU459,Nacsport!FV459,Nacsport!FW459,Nacsport!FX459,Nacsport!FY459,Nacsport!FZ459,),"")</f>
        <v/>
      </c>
      <c r="AL458" s="1" t="str">
        <f>+CONCATENATE(Nacsport!GA459,Nacsport!GB459,Nacsport!GC459,Nacsport!GD459,Nacsport!GE459,Nacsport!GF459,Nacsport!GG459,Nacsport!GH459,)</f>
        <v/>
      </c>
      <c r="AM458" s="1" t="str">
        <f>IF(K458="PUNTOS",LOOKUP(2,1/($K$3:K458="ATAQUE"),$AM$3:AM458),IF(+COUNTIF(Nacsport!GI459:'Nacsport'!GQ459,"*")&gt;0,+COUNTIF(Nacsport!GI459:'Nacsport'!GQ459,"*"),""))</f>
        <v/>
      </c>
      <c r="AN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O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P458" t="str">
        <f>IF(K458="QUIEBRE",LOOKUP(2,1/($K$3:K458="ATAQUE"),$AK$3:AK458),IF(+COUNTIF(Nacsport!GI459:'Nacsport'!GQ459,"*")&gt;0,+COUNTIF(Nacsport!GI459:'Nacsport'!GQ459,"*"),""))</f>
        <v/>
      </c>
      <c r="AQ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R458" s="27"/>
    </row>
    <row r="459" spans="1:44" ht="15.75" hidden="1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21">
        <v>1</v>
      </c>
      <c r="E459" s="1" t="s">
        <v>1375</v>
      </c>
      <c r="F459" s="24">
        <f>CONVERT(LEFT(Nacsport!E460,2),"mn","hr")/24+CONVERT(MID(Nacsport!E460,4,2),"sec","hr")/24</f>
        <v>6.0659722222222226E-2</v>
      </c>
      <c r="G459" s="2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5">
        <f t="shared" si="32"/>
        <v>5236</v>
      </c>
      <c r="I459" s="25">
        <f t="shared" si="33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100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1" t="str">
        <f>+IF(OR(K459="ATTACCO",K459="DIFESA"),+CONCATENATE(Nacsport!FM460,Nacsport!FN459,Nacsport!FO460,Nacsport!FP460,Nacsport!FQ460,Nacsport!FR460,Nacsport!FS460,),"")</f>
        <v/>
      </c>
      <c r="AK459" s="1" t="str">
        <f>+IF(OR(K459="ATAQUE",K459="DEFENSA"),+CONCATENATE(Nacsport!FT460,Nacsport!FU460,Nacsport!FV460,Nacsport!FW460,Nacsport!FX460,Nacsport!FY460,Nacsport!FZ460,),"")</f>
        <v/>
      </c>
      <c r="AL459" s="1" t="str">
        <f>+CONCATENATE(Nacsport!GA460,Nacsport!GB460,Nacsport!GC460,Nacsport!GD460,Nacsport!GE460,Nacsport!GF460,Nacsport!GG460,Nacsport!GH460,)</f>
        <v/>
      </c>
      <c r="AM459" s="1" t="str">
        <f>IF(K459="PUNTOS",LOOKUP(2,1/($K$3:K459="ATAQUE"),$AM$3:AM459),IF(+COUNTIF(Nacsport!GI460:'Nacsport'!GQ460,"*")&gt;0,+COUNTIF(Nacsport!GI460:'Nacsport'!GQ460,"*"),""))</f>
        <v/>
      </c>
      <c r="AN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O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P459" t="str">
        <f>IF(K459="QUIEBRE",LOOKUP(2,1/($K$3:K459="ATAQUE"),$AK$3:AK459),IF(+COUNTIF(Nacsport!GI460:'Nacsport'!GQ460,"*")&gt;0,+COUNTIF(Nacsport!GI460:'Nacsport'!GQ460,"*"),""))</f>
        <v/>
      </c>
      <c r="AQ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R459" s="27"/>
    </row>
    <row r="460" spans="1:44" ht="15.75" hidden="1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21">
        <v>1</v>
      </c>
      <c r="E460" s="1" t="s">
        <v>1375</v>
      </c>
      <c r="F460" s="24">
        <f>CONVERT(LEFT(Nacsport!E461,2),"mn","hr")/24+CONVERT(MID(Nacsport!E461,4,2),"sec","hr")/24</f>
        <v>6.0752314814814815E-2</v>
      </c>
      <c r="G460" s="2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5">
        <f t="shared" si="32"/>
        <v>5244</v>
      </c>
      <c r="I460" s="25">
        <f t="shared" si="33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00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PULITA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1" t="str">
        <f>+IF(OR(K460="ATTACCO",K460="DIFESA"),+CONCATENATE(Nacsport!FM461,Nacsport!FN460,Nacsport!FO461,Nacsport!FP461,Nacsport!FQ461,Nacsport!FR461,Nacsport!FS461,),"")</f>
        <v/>
      </c>
      <c r="AK460" s="1" t="str">
        <f>+IF(OR(K460="ATAQUE",K460="DEFENSA"),+CONCATENATE(Nacsport!FT461,Nacsport!FU461,Nacsport!FV461,Nacsport!FW461,Nacsport!FX461,Nacsport!FY461,Nacsport!FZ461,),"")</f>
        <v/>
      </c>
      <c r="AL460" s="1" t="str">
        <f>+CONCATENATE(Nacsport!GA461,Nacsport!GB461,Nacsport!GC461,Nacsport!GD461,Nacsport!GE461,Nacsport!GF461,Nacsport!GG461,Nacsport!GH461,)</f>
        <v/>
      </c>
      <c r="AM460" s="1" t="str">
        <f>IF(K460="PUNTOS",LOOKUP(2,1/($K$3:K460="ATAQUE"),$AM$3:AM460),IF(+COUNTIF(Nacsport!GI461:'Nacsport'!GQ461,"*")&gt;0,+COUNTIF(Nacsport!GI461:'Nacsport'!GQ461,"*"),""))</f>
        <v/>
      </c>
      <c r="AN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O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P460" t="str">
        <f>IF(K460="QUIEBRE",LOOKUP(2,1/($K$3:K460="ATAQUE"),$AK$3:AK460),IF(+COUNTIF(Nacsport!GI461:'Nacsport'!GQ461,"*")&gt;0,+COUNTIF(Nacsport!GI461:'Nacsport'!GQ461,"*"),""))</f>
        <v/>
      </c>
      <c r="AQ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R460" s="27"/>
    </row>
    <row r="461" spans="1:44" ht="15.75" hidden="1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21">
        <v>1</v>
      </c>
      <c r="E461" s="1" t="s">
        <v>1375</v>
      </c>
      <c r="F461" s="24">
        <f>CONVERT(LEFT(Nacsport!E462,2),"mn","hr")/24+CONVERT(MID(Nacsport!E462,4,2),"sec","hr")/24</f>
        <v>6.084490740740741E-2</v>
      </c>
      <c r="G461" s="2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25">
        <f t="shared" si="32"/>
        <v>5252</v>
      </c>
      <c r="I461" s="25">
        <f t="shared" si="33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100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NEGATIVO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1" t="str">
        <f>+IF(OR(K461="ATTACCO",K461="DIFESA"),+CONCATENATE(Nacsport!FM462,Nacsport!FN461,Nacsport!FO462,Nacsport!FP462,Nacsport!FQ462,Nacsport!FR462,Nacsport!FS462,),"")</f>
        <v/>
      </c>
      <c r="AK461" s="1" t="str">
        <f>+IF(OR(K461="ATAQUE",K461="DEFENSA"),+CONCATENATE(Nacsport!FT462,Nacsport!FU462,Nacsport!FV462,Nacsport!FW462,Nacsport!FX462,Nacsport!FY462,Nacsport!FZ462,),"")</f>
        <v/>
      </c>
      <c r="AL461" s="1" t="str">
        <f>+CONCATENATE(Nacsport!GA462,Nacsport!GB462,Nacsport!GC462,Nacsport!GD462,Nacsport!GE462,Nacsport!GF462,Nacsport!GG462,Nacsport!GH462,)</f>
        <v/>
      </c>
      <c r="AM461" s="1" t="str">
        <f>IF(K461="PUNTOS",LOOKUP(2,1/($K$3:K461="ATAQUE"),$AM$3:AM461),IF(+COUNTIF(Nacsport!GI462:'Nacsport'!GQ462,"*")&gt;0,+COUNTIF(Nacsport!GI462:'Nacsport'!GQ462,"*"),""))</f>
        <v/>
      </c>
      <c r="AN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O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P461" t="str">
        <f>IF(K461="QUIEBRE",LOOKUP(2,1/($K$3:K461="ATAQUE"),$AK$3:AK461),IF(+COUNTIF(Nacsport!GI462:'Nacsport'!GQ462,"*")&gt;0,+COUNTIF(Nacsport!GI462:'Nacsport'!GQ462,"*"),""))</f>
        <v/>
      </c>
      <c r="AQ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R461" s="27"/>
    </row>
    <row r="462" spans="1:44" ht="15.75" hidden="1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21">
        <v>1</v>
      </c>
      <c r="E462" s="1" t="s">
        <v>1375</v>
      </c>
      <c r="F462" s="24">
        <f>CONVERT(LEFT(Nacsport!E463,2),"mn","hr")/24+CONVERT(MID(Nacsport!E463,4,2),"sec","hr")/24</f>
        <v>6.0856481481481484E-2</v>
      </c>
      <c r="G462" s="2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5">
        <f t="shared" si="32"/>
        <v>5253</v>
      </c>
      <c r="I462" s="25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00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LENTO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1" t="str">
        <f>+IF(OR(K462="ATTACCO",K462="DIFESA"),+CONCATENATE(Nacsport!FM463,Nacsport!FN462,Nacsport!FO463,Nacsport!FP463,Nacsport!FQ463,Nacsport!FR463,Nacsport!FS463,),"")</f>
        <v/>
      </c>
      <c r="AK462" s="1" t="str">
        <f>+IF(OR(K462="ATAQUE",K462="DEFENSA"),+CONCATENATE(Nacsport!FT463,Nacsport!FU463,Nacsport!FV463,Nacsport!FW463,Nacsport!FX463,Nacsport!FY463,Nacsport!FZ463,),"")</f>
        <v/>
      </c>
      <c r="AL462" s="1" t="str">
        <f>+CONCATENATE(Nacsport!GA463,Nacsport!GB463,Nacsport!GC463,Nacsport!GD463,Nacsport!GE463,Nacsport!GF463,Nacsport!GG463,Nacsport!GH463,)</f>
        <v/>
      </c>
      <c r="AM462" s="1" t="str">
        <f>IF(K462="PUNTOS",LOOKUP(2,1/($K$3:K462="ATAQUE"),$AM$3:AM462),IF(+COUNTIF(Nacsport!GI463:'Nacsport'!GQ463,"*")&gt;0,+COUNTIF(Nacsport!GI463:'Nacsport'!GQ463,"*"),""))</f>
        <v/>
      </c>
      <c r="AN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O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P462" t="str">
        <f>IF(K462="QUIEBRE",LOOKUP(2,1/($K$3:K462="ATAQUE"),$AK$3:AK462),IF(+COUNTIF(Nacsport!GI463:'Nacsport'!GQ463,"*")&gt;0,+COUNTIF(Nacsport!GI463:'Nacsport'!GQ463,"*"),""))</f>
        <v/>
      </c>
      <c r="AQ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R462" s="27"/>
    </row>
    <row r="463" spans="1:44" ht="15.75" hidden="1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21">
        <v>1</v>
      </c>
      <c r="E463" s="1" t="s">
        <v>1375</v>
      </c>
      <c r="F463" s="24">
        <f>CONVERT(LEFT(Nacsport!E464,2),"mn","hr")/24+CONVERT(MID(Nacsport!E464,4,2),"sec","hr")/24</f>
        <v>6.0972222222222219E-2</v>
      </c>
      <c r="G463" s="25">
        <v>8</v>
      </c>
      <c r="H463" s="25">
        <f t="shared" si="32"/>
        <v>5263</v>
      </c>
      <c r="I463" s="25">
        <f t="shared" si="33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100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GIOCO SPORCO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1" t="str">
        <f>+IF(OR(K463="ATTACCO",K463="DIFESA"),+CONCATENATE(Nacsport!FM464,Nacsport!FN463,Nacsport!FO464,Nacsport!FP464,Nacsport!FQ464,Nacsport!FR464,Nacsport!FS464,),"")</f>
        <v/>
      </c>
      <c r="AK463" s="1" t="str">
        <f>+IF(OR(K463="ATAQUE",K463="DEFENSA"),+CONCATENATE(Nacsport!FT464,Nacsport!FU464,Nacsport!FV464,Nacsport!FW464,Nacsport!FX464,Nacsport!FY464,Nacsport!FZ464,),"")</f>
        <v/>
      </c>
      <c r="AL463" s="1" t="str">
        <f>+CONCATENATE(Nacsport!GA464,Nacsport!GB464,Nacsport!GC464,Nacsport!GD464,Nacsport!GE464,Nacsport!GF464,Nacsport!GG464,Nacsport!GH464,)</f>
        <v/>
      </c>
      <c r="AM463" s="1" t="str">
        <f>IF(K463="PUNTOS",LOOKUP(2,1/($K$3:K463="ATAQUE"),$AM$3:AM463),IF(+COUNTIF(Nacsport!GI464:'Nacsport'!GQ464,"*")&gt;0,+COUNTIF(Nacsport!GI464:'Nacsport'!GQ464,"*"),""))</f>
        <v/>
      </c>
      <c r="AN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O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P463" t="str">
        <f>IF(K463="QUIEBRE",LOOKUP(2,1/($K$3:K463="ATAQUE"),$AK$3:AK463),IF(+COUNTIF(Nacsport!GI464:'Nacsport'!GQ464,"*")&gt;0,+COUNTIF(Nacsport!GI464:'Nacsport'!GQ464,"*"),""))</f>
        <v/>
      </c>
      <c r="AQ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R463" s="27"/>
    </row>
    <row r="464" spans="1:44" ht="15.75" hidden="1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21">
        <v>1</v>
      </c>
      <c r="E464" s="1" t="s">
        <v>1375</v>
      </c>
      <c r="F464" s="24">
        <f>CONVERT(LEFT(Nacsport!E465,2),"mn","hr")/24+CONVERT(MID(Nacsport!E465,4,2),"sec","hr")/24</f>
        <v>6.0972222222222219E-2</v>
      </c>
      <c r="G464" s="2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5">
        <f t="shared" si="32"/>
        <v>5263</v>
      </c>
      <c r="I464" s="25">
        <f t="shared" si="33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00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1" t="str">
        <f>+IF(OR(K464="ATTACCO",K464="DIFESA"),+CONCATENATE(Nacsport!FM465,Nacsport!FN464,Nacsport!FO465,Nacsport!FP465,Nacsport!FQ465,Nacsport!FR465,Nacsport!FS465,),"")</f>
        <v/>
      </c>
      <c r="AK464" s="1" t="str">
        <f>+IF(OR(K464="ATAQUE",K464="DEFENSA"),+CONCATENATE(Nacsport!FT465,Nacsport!FU465,Nacsport!FV465,Nacsport!FW465,Nacsport!FX465,Nacsport!FY465,Nacsport!FZ465,),"")</f>
        <v/>
      </c>
      <c r="AL464" s="1" t="str">
        <f>+CONCATENATE(Nacsport!GA465,Nacsport!GB465,Nacsport!GC465,Nacsport!GD465,Nacsport!GE465,Nacsport!GF465,Nacsport!GG465,Nacsport!GH465,)</f>
        <v/>
      </c>
      <c r="AM464" s="1" t="str">
        <f>IF(K464="PUNTOS",LOOKUP(2,1/($K$3:K464="ATAQUE"),$AM$3:AM464),IF(+COUNTIF(Nacsport!GI465:'Nacsport'!GQ465,"*")&gt;0,+COUNTIF(Nacsport!GI465:'Nacsport'!GQ465,"*"),""))</f>
        <v/>
      </c>
      <c r="AN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O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P464" t="str">
        <f>IF(K464="QUIEBRE",LOOKUP(2,1/($K$3:K464="ATAQUE"),$AK$3:AK464),IF(+COUNTIF(Nacsport!GI465:'Nacsport'!GQ465,"*")&gt;0,+COUNTIF(Nacsport!GI465:'Nacsport'!GQ465,"*"),""))</f>
        <v/>
      </c>
      <c r="AQ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R464" s="27"/>
    </row>
    <row r="465" spans="1:44" ht="15.75" hidden="1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21">
        <v>1</v>
      </c>
      <c r="E465" s="1" t="s">
        <v>1375</v>
      </c>
      <c r="F465" s="24">
        <f>CONVERT(LEFT(Nacsport!E466,2),"mn","hr")/24+CONVERT(MID(Nacsport!E466,4,2),"sec","hr")/24</f>
        <v>6.1388888888888889E-2</v>
      </c>
      <c r="G465" s="2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5">
        <f t="shared" si="32"/>
        <v>5299</v>
      </c>
      <c r="I465" s="25">
        <f t="shared" si="33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00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1" t="str">
        <f>+IF(OR(K465="ATTACCO",K465="DIFESA"),+CONCATENATE(Nacsport!FM466,Nacsport!FN465,Nacsport!FO466,Nacsport!FP466,Nacsport!FQ466,Nacsport!FR466,Nacsport!FS466,),"")</f>
        <v/>
      </c>
      <c r="AK465" s="1" t="str">
        <f>+IF(OR(K465="ATAQUE",K465="DEFENSA"),+CONCATENATE(Nacsport!FT466,Nacsport!FU466,Nacsport!FV466,Nacsport!FW466,Nacsport!FX466,Nacsport!FY466,Nacsport!FZ466,),"")</f>
        <v/>
      </c>
      <c r="AL465" s="1" t="str">
        <f>+CONCATENATE(Nacsport!GA466,Nacsport!GB466,Nacsport!GC466,Nacsport!GD466,Nacsport!GE466,Nacsport!GF466,Nacsport!GG466,Nacsport!GH466,)</f>
        <v/>
      </c>
      <c r="AM465" s="1" t="str">
        <f>IF(K465="PUNTOS",LOOKUP(2,1/($K$3:K465="ATAQUE"),$AM$3:AM465),IF(+COUNTIF(Nacsport!GI466:'Nacsport'!GQ466,"*")&gt;0,+COUNTIF(Nacsport!GI466:'Nacsport'!GQ466,"*"),""))</f>
        <v/>
      </c>
      <c r="AN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O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P465" t="str">
        <f>IF(K465="QUIEBRE",LOOKUP(2,1/($K$3:K465="ATAQUE"),$AK$3:AK465),IF(+COUNTIF(Nacsport!GI466:'Nacsport'!GQ466,"*")&gt;0,+COUNTIF(Nacsport!GI466:'Nacsport'!GQ466,"*"),""))</f>
        <v/>
      </c>
      <c r="AQ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R465" s="27"/>
    </row>
    <row r="466" spans="1:44" ht="15.75" hidden="1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21">
        <v>1</v>
      </c>
      <c r="E466" s="1" t="s">
        <v>1375</v>
      </c>
      <c r="F466" s="24">
        <f>CONVERT(LEFT(Nacsport!E467,2),"mn","hr")/24+CONVERT(MID(Nacsport!E467,4,2),"sec","hr")/24</f>
        <v>6.1388888888888889E-2</v>
      </c>
      <c r="G466" s="2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5">
        <f t="shared" si="32"/>
        <v>5299</v>
      </c>
      <c r="I466" s="25">
        <f t="shared" si="33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100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1" t="str">
        <f>+IF(OR(K466="ATTACCO",K466="DIFESA"),+CONCATENATE(Nacsport!FM467,Nacsport!FN466,Nacsport!FO467,Nacsport!FP467,Nacsport!FQ467,Nacsport!FR467,Nacsport!FS467,),"")</f>
        <v/>
      </c>
      <c r="AK466" s="1" t="str">
        <f>+IF(OR(K466="ATAQUE",K466="DEFENSA"),+CONCATENATE(Nacsport!FT467,Nacsport!FU467,Nacsport!FV467,Nacsport!FW467,Nacsport!FX467,Nacsport!FY467,Nacsport!FZ467,),"")</f>
        <v/>
      </c>
      <c r="AL466" s="1" t="str">
        <f>+CONCATENATE(Nacsport!GA467,Nacsport!GB467,Nacsport!GC467,Nacsport!GD467,Nacsport!GE467,Nacsport!GF467,Nacsport!GG467,Nacsport!GH467,)</f>
        <v/>
      </c>
      <c r="AM466" s="1" t="str">
        <f>IF(K466="PUNTOS",LOOKUP(2,1/($K$3:K466="ATAQUE"),$AM$3:AM466),IF(+COUNTIF(Nacsport!GI467:'Nacsport'!GQ467,"*")&gt;0,+COUNTIF(Nacsport!GI467:'Nacsport'!GQ467,"*"),""))</f>
        <v/>
      </c>
      <c r="AN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O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P466" t="str">
        <f>IF(K466="QUIEBRE",LOOKUP(2,1/($K$3:K466="ATAQUE"),$AK$3:AK466),IF(+COUNTIF(Nacsport!GI467:'Nacsport'!GQ467,"*")&gt;0,+COUNTIF(Nacsport!GI467:'Nacsport'!GQ467,"*"),""))</f>
        <v/>
      </c>
      <c r="AQ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R466" s="27"/>
    </row>
    <row r="467" spans="1:44" ht="15.75" hidden="1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21">
        <v>1</v>
      </c>
      <c r="E467" s="1" t="s">
        <v>1375</v>
      </c>
      <c r="F467" s="24">
        <f>CONVERT(LEFT(Nacsport!E468,2),"mn","hr")/24+CONVERT(MID(Nacsport!E468,4,2),"sec","hr")/24</f>
        <v>6.1516203703703705E-2</v>
      </c>
      <c r="G467" s="2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5">
        <f t="shared" si="32"/>
        <v>5310</v>
      </c>
      <c r="I467" s="25">
        <f t="shared" si="33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00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PULITA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1" t="str">
        <f>+IF(OR(K467="ATTACCO",K467="DIFESA"),+CONCATENATE(Nacsport!FM468,Nacsport!FN467,Nacsport!FO468,Nacsport!FP468,Nacsport!FQ468,Nacsport!FR468,Nacsport!FS468,),"")</f>
        <v/>
      </c>
      <c r="AK467" s="1" t="str">
        <f>+IF(OR(K467="ATAQUE",K467="DEFENSA"),+CONCATENATE(Nacsport!FT468,Nacsport!FU468,Nacsport!FV468,Nacsport!FW468,Nacsport!FX468,Nacsport!FY468,Nacsport!FZ468,),"")</f>
        <v/>
      </c>
      <c r="AL467" s="1" t="str">
        <f>+CONCATENATE(Nacsport!GA468,Nacsport!GB468,Nacsport!GC468,Nacsport!GD468,Nacsport!GE468,Nacsport!GF468,Nacsport!GG468,Nacsport!GH468,)</f>
        <v/>
      </c>
      <c r="AM467" s="1" t="str">
        <f>IF(K467="PUNTOS",LOOKUP(2,1/($K$3:K467="ATAQUE"),$AM$3:AM467),IF(+COUNTIF(Nacsport!GI468:'Nacsport'!GQ468,"*")&gt;0,+COUNTIF(Nacsport!GI468:'Nacsport'!GQ468,"*"),""))</f>
        <v/>
      </c>
      <c r="AN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O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P467" t="str">
        <f>IF(K467="QUIEBRE",LOOKUP(2,1/($K$3:K467="ATAQUE"),$AK$3:AK467),IF(+COUNTIF(Nacsport!GI468:'Nacsport'!GQ468,"*")&gt;0,+COUNTIF(Nacsport!GI468:'Nacsport'!GQ468,"*"),""))</f>
        <v/>
      </c>
      <c r="AQ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R467" s="27"/>
    </row>
    <row r="468" spans="1:44" ht="15.75" hidden="1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21">
        <v>1</v>
      </c>
      <c r="E468" s="1" t="s">
        <v>1375</v>
      </c>
      <c r="F468" s="24">
        <f>CONVERT(LEFT(Nacsport!E469,2),"mn","hr")/24+CONVERT(MID(Nacsport!E469,4,2),"sec","hr")/24</f>
        <v>6.173611111111111E-2</v>
      </c>
      <c r="G468" s="2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5">
        <f t="shared" si="32"/>
        <v>5329</v>
      </c>
      <c r="I468" s="25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00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NEUTRO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1" t="str">
        <f>+IF(OR(K468="ATTACCO",K468="DIFESA"),+CONCATENATE(Nacsport!FM469,Nacsport!FN468,Nacsport!FO469,Nacsport!FP469,Nacsport!FQ469,Nacsport!FR469,Nacsport!FS469,),"")</f>
        <v/>
      </c>
      <c r="AK468" s="1" t="str">
        <f>+IF(OR(K468="ATAQUE",K468="DEFENSA"),+CONCATENATE(Nacsport!FT469,Nacsport!FU469,Nacsport!FV469,Nacsport!FW469,Nacsport!FX469,Nacsport!FY469,Nacsport!FZ469,),"")</f>
        <v/>
      </c>
      <c r="AL468" s="1" t="str">
        <f>+CONCATENATE(Nacsport!GA469,Nacsport!GB469,Nacsport!GC469,Nacsport!GD469,Nacsport!GE469,Nacsport!GF469,Nacsport!GG469,Nacsport!GH469,)</f>
        <v/>
      </c>
      <c r="AM468" s="1" t="str">
        <f>IF(K468="PUNTOS",LOOKUP(2,1/($K$3:K468="ATAQUE"),$AM$3:AM468),IF(+COUNTIF(Nacsport!GI469:'Nacsport'!GQ469,"*")&gt;0,+COUNTIF(Nacsport!GI469:'Nacsport'!GQ469,"*"),""))</f>
        <v/>
      </c>
      <c r="AN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O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P468" t="str">
        <f>IF(K468="QUIEBRE",LOOKUP(2,1/($K$3:K468="ATAQUE"),$AK$3:AK468),IF(+COUNTIF(Nacsport!GI469:'Nacsport'!GQ469,"*")&gt;0,+COUNTIF(Nacsport!GI469:'Nacsport'!GQ469,"*"),""))</f>
        <v/>
      </c>
      <c r="AQ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R468" s="27"/>
    </row>
    <row r="469" spans="1:44" ht="15.75" hidden="1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21">
        <v>1</v>
      </c>
      <c r="E469" s="1" t="s">
        <v>1375</v>
      </c>
      <c r="F469" s="24">
        <f>CONVERT(LEFT(Nacsport!E470,2),"mn","hr")/24+CONVERT(MID(Nacsport!E470,4,2),"sec","hr")/24</f>
        <v>6.1805555555555558E-2</v>
      </c>
      <c r="G469" s="25">
        <v>8</v>
      </c>
      <c r="H469" s="25">
        <f t="shared" si="32"/>
        <v>5335</v>
      </c>
      <c r="I469" s="25">
        <f t="shared" si="33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100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DIFESA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1" t="str">
        <f>+IF(OR(K469="ATTACCO",K469="DIFESA"),+CONCATENATE(Nacsport!FM470,Nacsport!FN469,Nacsport!FO470,Nacsport!FP470,Nacsport!FQ470,Nacsport!FR470,Nacsport!FS470,),"")</f>
        <v/>
      </c>
      <c r="AK469" s="1" t="str">
        <f>+IF(OR(K469="ATAQUE",K469="DEFENSA"),+CONCATENATE(Nacsport!FT470,Nacsport!FU470,Nacsport!FV470,Nacsport!FW470,Nacsport!FX470,Nacsport!FY470,Nacsport!FZ470,),"")</f>
        <v/>
      </c>
      <c r="AL469" s="1" t="str">
        <f>+CONCATENATE(Nacsport!GA470,Nacsport!GB470,Nacsport!GC470,Nacsport!GD470,Nacsport!GE470,Nacsport!GF470,Nacsport!GG470,Nacsport!GH470,)</f>
        <v/>
      </c>
      <c r="AM469" s="1" t="str">
        <f>IF(K469="PUNTOS",LOOKUP(2,1/($K$3:K469="ATAQUE"),$AM$3:AM469),IF(+COUNTIF(Nacsport!GI470:'Nacsport'!GQ470,"*")&gt;0,+COUNTIF(Nacsport!GI470:'Nacsport'!GQ470,"*"),""))</f>
        <v/>
      </c>
      <c r="AN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O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P469" t="str">
        <f>IF(K469="QUIEBRE",LOOKUP(2,1/($K$3:K469="ATAQUE"),$AK$3:AK469),IF(+COUNTIF(Nacsport!GI470:'Nacsport'!GQ470,"*")&gt;0,+COUNTIF(Nacsport!GI470:'Nacsport'!GQ470,"*"),""))</f>
        <v/>
      </c>
      <c r="AQ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R469" s="27"/>
    </row>
    <row r="470" spans="1:44" ht="15.75" hidden="1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21">
        <v>1</v>
      </c>
      <c r="E470" s="1" t="s">
        <v>1375</v>
      </c>
      <c r="F470" s="24">
        <f>CONVERT(LEFT(Nacsport!E471,2),"mn","hr")/24+CONVERT(MID(Nacsport!E471,4,2),"sec","hr")/24</f>
        <v>6.1805555555555558E-2</v>
      </c>
      <c r="G470" s="2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5">
        <f t="shared" si="32"/>
        <v>5335</v>
      </c>
      <c r="I470" s="25">
        <f t="shared" si="33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00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1" t="str">
        <f>+IF(OR(K470="ATTACCO",K470="DIFESA"),+CONCATENATE(Nacsport!FM471,Nacsport!FN470,Nacsport!FO471,Nacsport!FP471,Nacsport!FQ471,Nacsport!FR471,Nacsport!FS471,),"")</f>
        <v/>
      </c>
      <c r="AK470" s="1" t="str">
        <f>+IF(OR(K470="ATAQUE",K470="DEFENSA"),+CONCATENATE(Nacsport!FT471,Nacsport!FU471,Nacsport!FV471,Nacsport!FW471,Nacsport!FX471,Nacsport!FY471,Nacsport!FZ471,),"")</f>
        <v/>
      </c>
      <c r="AL470" s="1" t="str">
        <f>+CONCATENATE(Nacsport!GA471,Nacsport!GB471,Nacsport!GC471,Nacsport!GD471,Nacsport!GE471,Nacsport!GF471,Nacsport!GG471,Nacsport!GH471,)</f>
        <v/>
      </c>
      <c r="AM470" s="1" t="str">
        <f>IF(K470="PUNTOS",LOOKUP(2,1/($K$3:K470="ATAQUE"),$AM$3:AM470),IF(+COUNTIF(Nacsport!GI471:'Nacsport'!GQ471,"*")&gt;0,+COUNTIF(Nacsport!GI471:'Nacsport'!GQ471,"*"),""))</f>
        <v/>
      </c>
      <c r="AN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O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P470" t="str">
        <f>IF(K470="QUIEBRE",LOOKUP(2,1/($K$3:K470="ATAQUE"),$AK$3:AK470),IF(+COUNTIF(Nacsport!GI471:'Nacsport'!GQ471,"*")&gt;0,+COUNTIF(Nacsport!GI471:'Nacsport'!GQ471,"*"),""))</f>
        <v/>
      </c>
      <c r="AQ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R470" s="27"/>
    </row>
    <row r="471" spans="1:44" ht="15.75" hidden="1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21">
        <v>1</v>
      </c>
      <c r="E471" s="1" t="s">
        <v>1375</v>
      </c>
      <c r="F471" s="24">
        <f>CONVERT(LEFT(Nacsport!E472,2),"mn","hr")/24+CONVERT(MID(Nacsport!E472,4,2),"sec","hr")/24</f>
        <v>6.1817129629629632E-2</v>
      </c>
      <c r="G471" s="2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5">
        <f t="shared" si="32"/>
        <v>5336</v>
      </c>
      <c r="I471" s="25">
        <f t="shared" si="33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00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1" t="str">
        <f>+IF(OR(K471="ATTACCO",K471="DIFESA"),+CONCATENATE(Nacsport!FM472,Nacsport!FN471,Nacsport!FO472,Nacsport!FP472,Nacsport!FQ472,Nacsport!FR472,Nacsport!FS472,),"")</f>
        <v/>
      </c>
      <c r="AK471" s="1" t="str">
        <f>+IF(OR(K471="ATAQUE",K471="DEFENSA"),+CONCATENATE(Nacsport!FT472,Nacsport!FU472,Nacsport!FV472,Nacsport!FW472,Nacsport!FX472,Nacsport!FY472,Nacsport!FZ472,),"")</f>
        <v/>
      </c>
      <c r="AL471" s="1" t="str">
        <f>+CONCATENATE(Nacsport!GA472,Nacsport!GB472,Nacsport!GC472,Nacsport!GD472,Nacsport!GE472,Nacsport!GF472,Nacsport!GG472,Nacsport!GH472,)</f>
        <v/>
      </c>
      <c r="AM471" s="1" t="str">
        <f>IF(K471="PUNTOS",LOOKUP(2,1/($K$3:K471="ATAQUE"),$AM$3:AM471),IF(+COUNTIF(Nacsport!GI472:'Nacsport'!GQ472,"*")&gt;0,+COUNTIF(Nacsport!GI472:'Nacsport'!GQ472,"*"),""))</f>
        <v/>
      </c>
      <c r="AN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O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P471" t="str">
        <f>IF(K471="QUIEBRE",LOOKUP(2,1/($K$3:K471="ATAQUE"),$AK$3:AK471),IF(+COUNTIF(Nacsport!GI472:'Nacsport'!GQ472,"*")&gt;0,+COUNTIF(Nacsport!GI472:'Nacsport'!GQ472,"*"),""))</f>
        <v/>
      </c>
      <c r="AQ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R471" s="27"/>
    </row>
    <row r="472" spans="1:44" ht="15.75" hidden="1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21">
        <v>1</v>
      </c>
      <c r="E472" s="1" t="s">
        <v>1375</v>
      </c>
      <c r="F472" s="24">
        <f>CONVERT(LEFT(Nacsport!E473,2),"mn","hr")/24+CONVERT(MID(Nacsport!E473,4,2),"sec","hr")/24</f>
        <v>6.1817129629629632E-2</v>
      </c>
      <c r="G472" s="2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5">
        <f t="shared" si="32"/>
        <v>5336</v>
      </c>
      <c r="I472" s="25">
        <f t="shared" si="33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100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1" t="str">
        <f>+IF(OR(K472="ATTACCO",K472="DIFESA"),+CONCATENATE(Nacsport!FM473,Nacsport!FN472,Nacsport!FO473,Nacsport!FP473,Nacsport!FQ473,Nacsport!FR473,Nacsport!FS473,),"")</f>
        <v/>
      </c>
      <c r="AK472" s="1" t="str">
        <f>+IF(OR(K472="ATAQUE",K472="DEFENSA"),+CONCATENATE(Nacsport!FT473,Nacsport!FU473,Nacsport!FV473,Nacsport!FW473,Nacsport!FX473,Nacsport!FY473,Nacsport!FZ473,),"")</f>
        <v/>
      </c>
      <c r="AL472" s="1" t="str">
        <f>+CONCATENATE(Nacsport!GA473,Nacsport!GB473,Nacsport!GC473,Nacsport!GD473,Nacsport!GE473,Nacsport!GF473,Nacsport!GG473,Nacsport!GH473,)</f>
        <v/>
      </c>
      <c r="AM472" s="1" t="str">
        <f>IF(K472="PUNTOS",LOOKUP(2,1/($K$3:K472="ATAQUE"),$AM$3:AM472),IF(+COUNTIF(Nacsport!GI473:'Nacsport'!GQ473,"*")&gt;0,+COUNTIF(Nacsport!GI473:'Nacsport'!GQ473,"*"),""))</f>
        <v/>
      </c>
      <c r="AN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O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P472" t="str">
        <f>IF(K472="QUIEBRE",LOOKUP(2,1/($K$3:K472="ATAQUE"),$AK$3:AK472),IF(+COUNTIF(Nacsport!GI473:'Nacsport'!GQ473,"*")&gt;0,+COUNTIF(Nacsport!GI473:'Nacsport'!GQ473,"*"),""))</f>
        <v/>
      </c>
      <c r="AQ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R472" s="27"/>
    </row>
    <row r="473" spans="1:44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21">
        <v>1</v>
      </c>
      <c r="E473" s="1" t="s">
        <v>1375</v>
      </c>
      <c r="F473" s="24">
        <f>CONVERT(LEFT(Nacsport!E474,2),"mn","hr")/24+CONVERT(MID(Nacsport!E474,4,2),"sec","hr")/24</f>
        <v>6.1863425925925926E-2</v>
      </c>
      <c r="G473" s="2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5">
        <f t="shared" si="32"/>
        <v>5340</v>
      </c>
      <c r="I473" s="25">
        <f t="shared" si="33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00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1" t="str">
        <f>+IF(OR(K473="ATTACCO",K473="DIFESA"),+CONCATENATE(Nacsport!FM474,Nacsport!FN473,Nacsport!FO474,Nacsport!FP474,Nacsport!FQ474,Nacsport!FR474,Nacsport!FS474,),"")</f>
        <v/>
      </c>
      <c r="AK473" s="1" t="str">
        <f>+IF(OR(K473="ATAQUE",K473="DEFENSA"),+CONCATENATE(Nacsport!FT474,Nacsport!FU474,Nacsport!FV474,Nacsport!FW474,Nacsport!FX474,Nacsport!FY474,Nacsport!FZ474,),"")</f>
        <v/>
      </c>
      <c r="AL473" s="1" t="str">
        <f>+CONCATENATE(Nacsport!GA474,Nacsport!GB474,Nacsport!GC474,Nacsport!GD474,Nacsport!GE474,Nacsport!GF474,Nacsport!GG474,Nacsport!GH474,)</f>
        <v/>
      </c>
      <c r="AM473" s="1" t="str">
        <f>IF(K473="PUNTOS",LOOKUP(2,1/($K$3:K473="ATAQUE"),$AM$3:AM473),IF(+COUNTIF(Nacsport!GI474:'Nacsport'!GQ474,"*")&gt;0,+COUNTIF(Nacsport!GI474:'Nacsport'!GQ474,"*"),""))</f>
        <v/>
      </c>
      <c r="AN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O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P473" t="str">
        <f>IF(K473="QUIEBRE",LOOKUP(2,1/($K$3:K473="ATAQUE"),$AK$3:AK473),IF(+COUNTIF(Nacsport!GI474:'Nacsport'!GQ474,"*")&gt;0,+COUNTIF(Nacsport!GI474:'Nacsport'!GQ474,"*"),""))</f>
        <v/>
      </c>
      <c r="AQ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R473" s="27"/>
    </row>
    <row r="474" spans="1:44" ht="15.75" hidden="1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21">
        <v>1</v>
      </c>
      <c r="E474" s="1" t="s">
        <v>1375</v>
      </c>
      <c r="F474" s="24">
        <f>CONVERT(LEFT(Nacsport!E475,2),"mn","hr")/24+CONVERT(MID(Nacsport!E475,4,2),"sec","hr")/24</f>
        <v>6.188657407407408E-2</v>
      </c>
      <c r="G474" s="25">
        <v>8</v>
      </c>
      <c r="H474" s="25">
        <f t="shared" si="32"/>
        <v>5342</v>
      </c>
      <c r="I474" s="25">
        <f t="shared" si="33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100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FUORI GIOCO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1" t="str">
        <f>+IF(OR(K474="ATTACCO",K474="DIFESA"),+CONCATENATE(Nacsport!FM475,Nacsport!FN474,Nacsport!FO475,Nacsport!FP475,Nacsport!FQ475,Nacsport!FR475,Nacsport!FS475,),"")</f>
        <v/>
      </c>
      <c r="AK474" s="1" t="str">
        <f>+IF(OR(K474="ATAQUE",K474="DEFENSA"),+CONCATENATE(Nacsport!FT475,Nacsport!FU475,Nacsport!FV475,Nacsport!FW475,Nacsport!FX475,Nacsport!FY475,Nacsport!FZ475,),"")</f>
        <v/>
      </c>
      <c r="AL474" s="1" t="str">
        <f>+CONCATENATE(Nacsport!GA475,Nacsport!GB475,Nacsport!GC475,Nacsport!GD475,Nacsport!GE475,Nacsport!GF475,Nacsport!GG475,Nacsport!GH475,)</f>
        <v/>
      </c>
      <c r="AM474" s="1" t="str">
        <f>IF(K474="PUNTOS",LOOKUP(2,1/($K$3:K474="ATAQUE"),$AM$3:AM474),IF(+COUNTIF(Nacsport!GI475:'Nacsport'!GQ475,"*")&gt;0,+COUNTIF(Nacsport!GI475:'Nacsport'!GQ475,"*"),""))</f>
        <v/>
      </c>
      <c r="AN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O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P474" t="str">
        <f>IF(K474="QUIEBRE",LOOKUP(2,1/($K$3:K474="ATAQUE"),$AK$3:AK474),IF(+COUNTIF(Nacsport!GI475:'Nacsport'!GQ475,"*")&gt;0,+COUNTIF(Nacsport!GI475:'Nacsport'!GQ475,"*"),""))</f>
        <v/>
      </c>
      <c r="AQ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R474" s="27"/>
    </row>
    <row r="475" spans="1:44" ht="15.75" hidden="1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21">
        <v>1</v>
      </c>
      <c r="E475" s="1" t="s">
        <v>1375</v>
      </c>
      <c r="F475" s="24">
        <f>CONVERT(LEFT(Nacsport!E476,2),"mn","hr")/24+CONVERT(MID(Nacsport!E476,4,2),"sec","hr")/24</f>
        <v>6.1921296296296301E-2</v>
      </c>
      <c r="G475" s="2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25">
        <f t="shared" si="32"/>
        <v>5345</v>
      </c>
      <c r="I475" s="25">
        <f t="shared" si="33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100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NEUTRO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1" t="str">
        <f>+IF(OR(K475="ATTACCO",K475="DIFESA"),+CONCATENATE(Nacsport!FM476,Nacsport!FN475,Nacsport!FO476,Nacsport!FP476,Nacsport!FQ476,Nacsport!FR476,Nacsport!FS476,),"")</f>
        <v/>
      </c>
      <c r="AK475" s="1" t="str">
        <f>+IF(OR(K475="ATAQUE",K475="DEFENSA"),+CONCATENATE(Nacsport!FT476,Nacsport!FU476,Nacsport!FV476,Nacsport!FW476,Nacsport!FX476,Nacsport!FY476,Nacsport!FZ476,),"")</f>
        <v/>
      </c>
      <c r="AL475" s="1" t="str">
        <f>+CONCATENATE(Nacsport!GA476,Nacsport!GB476,Nacsport!GC476,Nacsport!GD476,Nacsport!GE476,Nacsport!GF476,Nacsport!GG476,Nacsport!GH476,)</f>
        <v/>
      </c>
      <c r="AM475" s="1" t="str">
        <f>IF(K475="PUNTOS",LOOKUP(2,1/($K$3:K475="ATAQUE"),$AM$3:AM475),IF(+COUNTIF(Nacsport!GI476:'Nacsport'!GQ476,"*")&gt;0,+COUNTIF(Nacsport!GI476:'Nacsport'!GQ476,"*"),""))</f>
        <v/>
      </c>
      <c r="AN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O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P475" t="str">
        <f>IF(K475="QUIEBRE",LOOKUP(2,1/($K$3:K475="ATAQUE"),$AK$3:AK475),IF(+COUNTIF(Nacsport!GI476:'Nacsport'!GQ476,"*")&gt;0,+COUNTIF(Nacsport!GI476:'Nacsport'!GQ476,"*"),""))</f>
        <v/>
      </c>
      <c r="AQ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R475" s="27"/>
    </row>
    <row r="476" spans="1:44" ht="15.75" hidden="1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21">
        <v>1</v>
      </c>
      <c r="E476" s="1" t="s">
        <v>1375</v>
      </c>
      <c r="F476" s="24">
        <f>CONVERT(LEFT(Nacsport!E477,2),"mn","hr")/24+CONVERT(MID(Nacsport!E477,4,2),"sec","hr")/24</f>
        <v>6.1921296296296301E-2</v>
      </c>
      <c r="G476" s="2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5">
        <f t="shared" si="32"/>
        <v>5345</v>
      </c>
      <c r="I476" s="25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00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LENTO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1" t="str">
        <f>+IF(OR(K476="ATTACCO",K476="DIFESA"),+CONCATENATE(Nacsport!FM477,Nacsport!FN476,Nacsport!FO477,Nacsport!FP477,Nacsport!FQ477,Nacsport!FR477,Nacsport!FS477,),"")</f>
        <v/>
      </c>
      <c r="AK476" s="1" t="str">
        <f>+IF(OR(K476="ATAQUE",K476="DEFENSA"),+CONCATENATE(Nacsport!FT477,Nacsport!FU477,Nacsport!FV477,Nacsport!FW477,Nacsport!FX477,Nacsport!FY477,Nacsport!FZ477,),"")</f>
        <v/>
      </c>
      <c r="AL476" s="1" t="str">
        <f>+CONCATENATE(Nacsport!GA477,Nacsport!GB477,Nacsport!GC477,Nacsport!GD477,Nacsport!GE477,Nacsport!GF477,Nacsport!GG477,Nacsport!GH477,)</f>
        <v/>
      </c>
      <c r="AM476" s="1" t="str">
        <f>IF(K476="PUNTOS",LOOKUP(2,1/($K$3:K476="ATAQUE"),$AM$3:AM476),IF(+COUNTIF(Nacsport!GI477:'Nacsport'!GQ477,"*")&gt;0,+COUNTIF(Nacsport!GI477:'Nacsport'!GQ477,"*"),""))</f>
        <v/>
      </c>
      <c r="AN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O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P476" t="str">
        <f>IF(K476="QUIEBRE",LOOKUP(2,1/($K$3:K476="ATAQUE"),$AK$3:AK476),IF(+COUNTIF(Nacsport!GI477:'Nacsport'!GQ477,"*")&gt;0,+COUNTIF(Nacsport!GI477:'Nacsport'!GQ477,"*"),""))</f>
        <v/>
      </c>
      <c r="AQ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R476" s="27"/>
    </row>
    <row r="477" spans="1:44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21">
        <v>1</v>
      </c>
      <c r="E477" s="1" t="s">
        <v>1375</v>
      </c>
      <c r="F477" s="24">
        <f>CONVERT(LEFT(Nacsport!E478,2),"mn","hr")/24+CONVERT(MID(Nacsport!E478,4,2),"sec","hr")/24</f>
        <v>6.2002314814814816E-2</v>
      </c>
      <c r="G477" s="2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5">
        <f t="shared" si="32"/>
        <v>5352</v>
      </c>
      <c r="I477" s="25">
        <f t="shared" si="33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100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1" t="str">
        <f>+IF(OR(K477="ATTACCO",K477="DIFESA"),+CONCATENATE(Nacsport!FM478,Nacsport!FN477,Nacsport!FO478,Nacsport!FP478,Nacsport!FQ478,Nacsport!FR478,Nacsport!FS478,),"")</f>
        <v/>
      </c>
      <c r="AK477" s="1" t="str">
        <f>+IF(OR(K477="ATAQUE",K477="DEFENSA"),+CONCATENATE(Nacsport!FT478,Nacsport!FU478,Nacsport!FV478,Nacsport!FW478,Nacsport!FX478,Nacsport!FY478,Nacsport!FZ478,),"")</f>
        <v/>
      </c>
      <c r="AL477" s="1" t="str">
        <f>+CONCATENATE(Nacsport!GA478,Nacsport!GB478,Nacsport!GC478,Nacsport!GD478,Nacsport!GE478,Nacsport!GF478,Nacsport!GG478,Nacsport!GH478,)</f>
        <v/>
      </c>
      <c r="AM477" s="1" t="str">
        <f>IF(K477="PUNTOS",LOOKUP(2,1/($K$3:K477="ATAQUE"),$AM$3:AM477),IF(+COUNTIF(Nacsport!GI478:'Nacsport'!GQ478,"*")&gt;0,+COUNTIF(Nacsport!GI478:'Nacsport'!GQ478,"*"),""))</f>
        <v/>
      </c>
      <c r="AN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O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P477" t="str">
        <f>IF(K477="QUIEBRE",LOOKUP(2,1/($K$3:K477="ATAQUE"),$AK$3:AK477),IF(+COUNTIF(Nacsport!GI478:'Nacsport'!GQ478,"*")&gt;0,+COUNTIF(Nacsport!GI478:'Nacsport'!GQ478,"*"),""))</f>
        <v/>
      </c>
      <c r="AQ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R477" s="27"/>
    </row>
    <row r="478" spans="1:44" ht="15.75" hidden="1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21">
        <v>1</v>
      </c>
      <c r="E478" s="1" t="s">
        <v>1375</v>
      </c>
      <c r="F478" s="24">
        <f>CONVERT(LEFT(Nacsport!E479,2),"mn","hr")/24+CONVERT(MID(Nacsport!E479,4,2),"sec","hr")/24</f>
        <v>6.2025462962962963E-2</v>
      </c>
      <c r="G478" s="2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5">
        <f t="shared" si="32"/>
        <v>5354</v>
      </c>
      <c r="I478" s="25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00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LENTO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1" t="str">
        <f>+IF(OR(K478="ATTACCO",K478="DIFESA"),+CONCATENATE(Nacsport!FM479,Nacsport!FN478,Nacsport!FO479,Nacsport!FP479,Nacsport!FQ479,Nacsport!FR479,Nacsport!FS479,),"")</f>
        <v/>
      </c>
      <c r="AK478" s="1" t="str">
        <f>+IF(OR(K478="ATAQUE",K478="DEFENSA"),+CONCATENATE(Nacsport!FT479,Nacsport!FU479,Nacsport!FV479,Nacsport!FW479,Nacsport!FX479,Nacsport!FY479,Nacsport!FZ479,),"")</f>
        <v/>
      </c>
      <c r="AL478" s="1" t="str">
        <f>+CONCATENATE(Nacsport!GA479,Nacsport!GB479,Nacsport!GC479,Nacsport!GD479,Nacsport!GE479,Nacsport!GF479,Nacsport!GG479,Nacsport!GH479,)</f>
        <v/>
      </c>
      <c r="AM478" s="1" t="str">
        <f>IF(K478="PUNTOS",LOOKUP(2,1/($K$3:K478="ATAQUE"),$AM$3:AM478),IF(+COUNTIF(Nacsport!GI479:'Nacsport'!GQ479,"*")&gt;0,+COUNTIF(Nacsport!GI479:'Nacsport'!GQ479,"*"),""))</f>
        <v/>
      </c>
      <c r="AN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O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P478" t="str">
        <f>IF(K478="QUIEBRE",LOOKUP(2,1/($K$3:K478="ATAQUE"),$AK$3:AK478),IF(+COUNTIF(Nacsport!GI479:'Nacsport'!GQ479,"*")&gt;0,+COUNTIF(Nacsport!GI479:'Nacsport'!GQ479,"*"),""))</f>
        <v/>
      </c>
      <c r="AQ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R478" s="27"/>
    </row>
    <row r="479" spans="1:44" ht="15.75" hidden="1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21">
        <v>1</v>
      </c>
      <c r="E479" s="1" t="s">
        <v>1375</v>
      </c>
      <c r="F479" s="24">
        <f>CONVERT(LEFT(Nacsport!E480,2),"mn","hr")/24+CONVERT(MID(Nacsport!E480,4,2),"sec","hr")/24</f>
        <v>6.2129629629629632E-2</v>
      </c>
      <c r="G479" s="25">
        <f>CONVERT((CONVERT(LEFT(Nacsport!F480,2),"mn","hr")/24+CONVERT(MID(Nacsport!F480,4,2),"sec","hr")/24)-(CONVERT(LEFT(Nacsport!E480,2),"mn","hr")/24+CONVERT(MID(Nacsport!E480,4,2),"sec","hr")/24),"hr","sec")*24</f>
        <v>0</v>
      </c>
      <c r="H479" s="25">
        <f t="shared" si="32"/>
        <v>5363</v>
      </c>
      <c r="I479" s="25">
        <f t="shared" si="33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00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P META</v>
      </c>
      <c r="AH479" s="1">
        <f t="shared" si="31"/>
        <v>5</v>
      </c>
      <c r="AI479" s="1" t="str">
        <f>+CONCATENATE(Nacsport!FK480,Nacsport!FL480)</f>
        <v/>
      </c>
      <c r="AJ479" s="1" t="str">
        <f>+IF(OR(K479="ATTACCO",K479="DIFESA"),+CONCATENATE(Nacsport!FM480,Nacsport!FN479,Nacsport!FO480,Nacsport!FP480,Nacsport!FQ480,Nacsport!FR480,Nacsport!FS480,),"")</f>
        <v/>
      </c>
      <c r="AK479" s="1" t="str">
        <f>+IF(OR(K479="ATAQUE",K479="DEFENSA"),+CONCATENATE(Nacsport!FT480,Nacsport!FU480,Nacsport!FV480,Nacsport!FW480,Nacsport!FX480,Nacsport!FY480,Nacsport!FZ480,),"")</f>
        <v/>
      </c>
      <c r="AL479" s="1" t="str">
        <f>+CONCATENATE(Nacsport!GA480,Nacsport!GB480,Nacsport!GC480,Nacsport!GD480,Nacsport!GE480,Nacsport!GF480,Nacsport!GG480,Nacsport!GH480,)</f>
        <v/>
      </c>
      <c r="AM479" s="1" t="str">
        <f>IF(K479="PUNTOS",LOOKUP(2,1/($K$3:K479="ATAQUE"),$AM$3:AM479),IF(+COUNTIF(Nacsport!GI480:'Nacsport'!GQ480,"*")&gt;0,+COUNTIF(Nacsport!GI480:'Nacsport'!GQ480,"*"),""))</f>
        <v/>
      </c>
      <c r="AN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O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P479" t="str">
        <f>IF(K479="QUIEBRE",LOOKUP(2,1/($K$3:K479="ATAQUE"),$AK$3:AK479),IF(+COUNTIF(Nacsport!GI480:'Nacsport'!GQ480,"*")&gt;0,+COUNTIF(Nacsport!GI480:'Nacsport'!GQ480,"*"),""))</f>
        <v/>
      </c>
      <c r="AQ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R479" s="27"/>
    </row>
    <row r="480" spans="1:44" ht="15.75" hidden="1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21">
        <v>1</v>
      </c>
      <c r="E480" s="1" t="s">
        <v>1375</v>
      </c>
      <c r="F480" s="24">
        <f>CONVERT(LEFT(Nacsport!E481,2),"mn","hr")/24+CONVERT(MID(Nacsport!E481,4,2),"sec","hr")/24</f>
        <v>6.2129629629629632E-2</v>
      </c>
      <c r="G480" s="2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5">
        <f t="shared" si="32"/>
        <v>5363</v>
      </c>
      <c r="I480" s="25">
        <f t="shared" si="33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00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1" t="str">
        <f>+IF(OR(K480="ATTACCO",K480="DIFESA"),+CONCATENATE(Nacsport!FM481,Nacsport!FN480,Nacsport!FO481,Nacsport!FP481,Nacsport!FQ481,Nacsport!FR481,Nacsport!FS481,),"")</f>
        <v/>
      </c>
      <c r="AK480" s="1" t="str">
        <f>+IF(OR(K480="ATAQUE",K480="DEFENSA"),+CONCATENATE(Nacsport!FT481,Nacsport!FU481,Nacsport!FV481,Nacsport!FW481,Nacsport!FX481,Nacsport!FY481,Nacsport!FZ481,),"")</f>
        <v/>
      </c>
      <c r="AL480" s="1" t="str">
        <f>+CONCATENATE(Nacsport!GA481,Nacsport!GB481,Nacsport!GC481,Nacsport!GD481,Nacsport!GE481,Nacsport!GF481,Nacsport!GG481,Nacsport!GH481,)</f>
        <v/>
      </c>
      <c r="AM480" s="1" t="str">
        <f>IF(K480="PUNTOS",LOOKUP(2,1/($K$3:K480="ATAQUE"),$AM$3:AM480),IF(+COUNTIF(Nacsport!GI481:'Nacsport'!GQ481,"*")&gt;0,+COUNTIF(Nacsport!GI481:'Nacsport'!GQ481,"*"),""))</f>
        <v/>
      </c>
      <c r="AN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O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P480" t="str">
        <f>IF(K480="QUIEBRE",LOOKUP(2,1/($K$3:K480="ATAQUE"),$AK$3:AK480),IF(+COUNTIF(Nacsport!GI481:'Nacsport'!GQ481,"*")&gt;0,+COUNTIF(Nacsport!GI481:'Nacsport'!GQ481,"*"),""))</f>
        <v/>
      </c>
      <c r="AQ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R480" s="27"/>
    </row>
    <row r="481" spans="1:44" ht="15.75" hidden="1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21">
        <v>1</v>
      </c>
      <c r="E481" s="1" t="s">
        <v>1375</v>
      </c>
      <c r="F481" s="24">
        <f>CONVERT(LEFT(Nacsport!E482,2),"mn","hr")/24+CONVERT(MID(Nacsport!E482,4,2),"sec","hr")/24</f>
        <v>6.3020833333333331E-2</v>
      </c>
      <c r="G481" s="2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5">
        <f t="shared" si="32"/>
        <v>5440</v>
      </c>
      <c r="I481" s="25">
        <f t="shared" si="33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00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1" t="str">
        <f>+IF(OR(K481="ATTACCO",K481="DIFESA"),+CONCATENATE(Nacsport!FM482,Nacsport!FN481,Nacsport!FO482,Nacsport!FP482,Nacsport!FQ482,Nacsport!FR482,Nacsport!FS482,),"")</f>
        <v/>
      </c>
      <c r="AK481" s="1" t="str">
        <f>+IF(OR(K481="ATAQUE",K481="DEFENSA"),+CONCATENATE(Nacsport!FT482,Nacsport!FU482,Nacsport!FV482,Nacsport!FW482,Nacsport!FX482,Nacsport!FY482,Nacsport!FZ482,),"")</f>
        <v/>
      </c>
      <c r="AL481" s="1" t="str">
        <f>+CONCATENATE(Nacsport!GA482,Nacsport!GB482,Nacsport!GC482,Nacsport!GD482,Nacsport!GE482,Nacsport!GF482,Nacsport!GG482,Nacsport!GH482,)</f>
        <v/>
      </c>
      <c r="AM481" s="1" t="str">
        <f>IF(K481="PUNTOS",LOOKUP(2,1/($K$3:K481="ATAQUE"),$AM$3:AM481),IF(+COUNTIF(Nacsport!GI482:'Nacsport'!GQ482,"*")&gt;0,+COUNTIF(Nacsport!GI482:'Nacsport'!GQ482,"*"),""))</f>
        <v/>
      </c>
      <c r="AN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O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P481" t="str">
        <f>IF(K481="QUIEBRE",LOOKUP(2,1/($K$3:K481="ATAQUE"),$AK$3:AK481),IF(+COUNTIF(Nacsport!GI482:'Nacsport'!GQ482,"*")&gt;0,+COUNTIF(Nacsport!GI482:'Nacsport'!GQ482,"*"),""))</f>
        <v/>
      </c>
      <c r="AQ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R481" s="27"/>
    </row>
    <row r="482" spans="1:44" ht="15.75" hidden="1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21">
        <v>1</v>
      </c>
      <c r="E482" s="1" t="s">
        <v>1375</v>
      </c>
      <c r="F482" s="24">
        <f>CONVERT(LEFT(Nacsport!E483,2),"mn","hr")/24+CONVERT(MID(Nacsport!E483,4,2),"sec","hr")/24</f>
        <v>6.3020833333333331E-2</v>
      </c>
      <c r="G482" s="2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5">
        <f t="shared" si="32"/>
        <v>5440</v>
      </c>
      <c r="I482" s="25">
        <f t="shared" si="33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100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1" t="str">
        <f>+IF(OR(K482="ATTACCO",K482="DIFESA"),+CONCATENATE(Nacsport!FM483,Nacsport!FN482,Nacsport!FO483,Nacsport!FP483,Nacsport!FQ483,Nacsport!FR483,Nacsport!FS483,),"")</f>
        <v/>
      </c>
      <c r="AK482" s="1" t="str">
        <f>+IF(OR(K482="ATAQUE",K482="DEFENSA"),+CONCATENATE(Nacsport!FT483,Nacsport!FU483,Nacsport!FV483,Nacsport!FW483,Nacsport!FX483,Nacsport!FY483,Nacsport!FZ483,),"")</f>
        <v/>
      </c>
      <c r="AL482" s="1" t="str">
        <f>+CONCATENATE(Nacsport!GA483,Nacsport!GB483,Nacsport!GC483,Nacsport!GD483,Nacsport!GE483,Nacsport!GF483,Nacsport!GG483,Nacsport!GH483,)</f>
        <v/>
      </c>
      <c r="AM482" s="1" t="str">
        <f>IF(K482="PUNTOS",LOOKUP(2,1/($K$3:K482="ATAQUE"),$AM$3:AM482),IF(+COUNTIF(Nacsport!GI483:'Nacsport'!GQ483,"*")&gt;0,+COUNTIF(Nacsport!GI483:'Nacsport'!GQ483,"*"),""))</f>
        <v/>
      </c>
      <c r="AN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O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P482" t="str">
        <f>IF(K482="QUIEBRE",LOOKUP(2,1/($K$3:K482="ATAQUE"),$AK$3:AK482),IF(+COUNTIF(Nacsport!GI483:'Nacsport'!GQ483,"*")&gt;0,+COUNTIF(Nacsport!GI483:'Nacsport'!GQ483,"*"),""))</f>
        <v/>
      </c>
      <c r="AQ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R482" s="27"/>
    </row>
    <row r="483" spans="1:44" ht="15.75" hidden="1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21">
        <v>1</v>
      </c>
      <c r="E483" s="1" t="s">
        <v>1375</v>
      </c>
      <c r="F483" s="24">
        <f>CONVERT(LEFT(Nacsport!E484,2),"mn","hr")/24+CONVERT(MID(Nacsport!E484,4,2),"sec","hr")/24</f>
        <v>6.3020833333333331E-2</v>
      </c>
      <c r="G483" s="2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5">
        <f t="shared" si="32"/>
        <v>5440</v>
      </c>
      <c r="I483" s="25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100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1" t="str">
        <f>+IF(OR(K483="ATTACCO",K483="DIFESA"),+CONCATENATE(Nacsport!FM484,Nacsport!FN483,Nacsport!FO484,Nacsport!FP484,Nacsport!FQ484,Nacsport!FR484,Nacsport!FS484,),"")</f>
        <v/>
      </c>
      <c r="AK483" s="1" t="str">
        <f>+IF(OR(K483="ATAQUE",K483="DEFENSA"),+CONCATENATE(Nacsport!FT484,Nacsport!FU484,Nacsport!FV484,Nacsport!FW484,Nacsport!FX484,Nacsport!FY484,Nacsport!FZ484,),"")</f>
        <v/>
      </c>
      <c r="AL483" s="1" t="str">
        <f>+CONCATENATE(Nacsport!GA484,Nacsport!GB484,Nacsport!GC484,Nacsport!GD484,Nacsport!GE484,Nacsport!GF484,Nacsport!GG484,Nacsport!GH484,)</f>
        <v/>
      </c>
      <c r="AM483" s="1" t="str">
        <f>IF(K483="PUNTOS",LOOKUP(2,1/($K$3:K483="ATAQUE"),$AM$3:AM483),IF(+COUNTIF(Nacsport!GI484:'Nacsport'!GQ484,"*")&gt;0,+COUNTIF(Nacsport!GI484:'Nacsport'!GQ484,"*"),""))</f>
        <v/>
      </c>
      <c r="AN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O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P483" t="str">
        <f>IF(K483="QUIEBRE",LOOKUP(2,1/($K$3:K483="ATAQUE"),$AK$3:AK483),IF(+COUNTIF(Nacsport!GI484:'Nacsport'!GQ484,"*")&gt;0,+COUNTIF(Nacsport!GI484:'Nacsport'!GQ484,"*"),""))</f>
        <v/>
      </c>
      <c r="AQ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R483" s="27"/>
    </row>
    <row r="484" spans="1:44" ht="15.75" hidden="1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21">
        <v>1</v>
      </c>
      <c r="E484" s="1" t="s">
        <v>1375</v>
      </c>
      <c r="F484" s="24">
        <f>CONVERT(LEFT(Nacsport!E485,2),"mn","hr")/24+CONVERT(MID(Nacsport!E485,4,2),"sec","hr")/24</f>
        <v>6.311342592592592E-2</v>
      </c>
      <c r="G484" s="25">
        <v>8</v>
      </c>
      <c r="H484" s="25">
        <f t="shared" si="32"/>
        <v>5448</v>
      </c>
      <c r="I484" s="25">
        <f t="shared" si="33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00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GIOCO SPORCO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1" t="str">
        <f>+IF(OR(K484="ATTACCO",K484="DIFESA"),+CONCATENATE(Nacsport!FM485,Nacsport!FN484,Nacsport!FO485,Nacsport!FP485,Nacsport!FQ485,Nacsport!FR485,Nacsport!FS485,),"")</f>
        <v/>
      </c>
      <c r="AK484" s="1" t="str">
        <f>+IF(OR(K484="ATAQUE",K484="DEFENSA"),+CONCATENATE(Nacsport!FT485,Nacsport!FU485,Nacsport!FV485,Nacsport!FW485,Nacsport!FX485,Nacsport!FY485,Nacsport!FZ485,),"")</f>
        <v/>
      </c>
      <c r="AL484" s="1" t="str">
        <f>+CONCATENATE(Nacsport!GA485,Nacsport!GB485,Nacsport!GC485,Nacsport!GD485,Nacsport!GE485,Nacsport!GF485,Nacsport!GG485,Nacsport!GH485,)</f>
        <v/>
      </c>
      <c r="AM484" s="1" t="str">
        <f>IF(K484="PUNTOS",LOOKUP(2,1/($K$3:K484="ATAQUE"),$AM$3:AM484),IF(+COUNTIF(Nacsport!GI485:'Nacsport'!GQ485,"*")&gt;0,+COUNTIF(Nacsport!GI485:'Nacsport'!GQ485,"*"),""))</f>
        <v/>
      </c>
      <c r="AN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O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P484" t="str">
        <f>IF(K484="QUIEBRE",LOOKUP(2,1/($K$3:K484="ATAQUE"),$AK$3:AK484),IF(+COUNTIF(Nacsport!GI485:'Nacsport'!GQ485,"*")&gt;0,+COUNTIF(Nacsport!GI485:'Nacsport'!GQ485,"*"),""))</f>
        <v/>
      </c>
      <c r="AQ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R484" s="27"/>
    </row>
    <row r="485" spans="1:44" ht="15.75" hidden="1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21">
        <v>1</v>
      </c>
      <c r="E485" s="1" t="s">
        <v>1375</v>
      </c>
      <c r="F485" s="24">
        <f>CONVERT(LEFT(Nacsport!E486,2),"mn","hr")/24+CONVERT(MID(Nacsport!E486,4,2),"sec","hr")/24</f>
        <v>6.311342592592592E-2</v>
      </c>
      <c r="G485" s="2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5">
        <f t="shared" si="32"/>
        <v>5448</v>
      </c>
      <c r="I485" s="25">
        <f t="shared" si="33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00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1" t="str">
        <f>+IF(OR(K485="ATTACCO",K485="DIFESA"),+CONCATENATE(Nacsport!FM486,Nacsport!FN485,Nacsport!FO486,Nacsport!FP486,Nacsport!FQ486,Nacsport!FR486,Nacsport!FS486,),"")</f>
        <v/>
      </c>
      <c r="AK485" s="1" t="str">
        <f>+IF(OR(K485="ATAQUE",K485="DEFENSA"),+CONCATENATE(Nacsport!FT486,Nacsport!FU486,Nacsport!FV486,Nacsport!FW486,Nacsport!FX486,Nacsport!FY486,Nacsport!FZ486,),"")</f>
        <v/>
      </c>
      <c r="AL485" s="1" t="str">
        <f>+CONCATENATE(Nacsport!GA486,Nacsport!GB486,Nacsport!GC486,Nacsport!GD486,Nacsport!GE486,Nacsport!GF486,Nacsport!GG486,Nacsport!GH486,)</f>
        <v/>
      </c>
      <c r="AM485" s="1" t="str">
        <f>IF(K485="PUNTOS",LOOKUP(2,1/($K$3:K485="ATAQUE"),$AM$3:AM485),IF(+COUNTIF(Nacsport!GI486:'Nacsport'!GQ486,"*")&gt;0,+COUNTIF(Nacsport!GI486:'Nacsport'!GQ486,"*"),""))</f>
        <v/>
      </c>
      <c r="AN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O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P485" t="str">
        <f>IF(K485="QUIEBRE",LOOKUP(2,1/($K$3:K485="ATAQUE"),$AK$3:AK485),IF(+COUNTIF(Nacsport!GI486:'Nacsport'!GQ486,"*")&gt;0,+COUNTIF(Nacsport!GI486:'Nacsport'!GQ486,"*"),""))</f>
        <v/>
      </c>
      <c r="AQ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R485" s="27"/>
    </row>
    <row r="486" spans="1:44" ht="15.75" hidden="1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21">
        <v>1</v>
      </c>
      <c r="E486" s="1" t="s">
        <v>1375</v>
      </c>
      <c r="F486" s="24">
        <f>CONVERT(LEFT(Nacsport!E487,2),"mn","hr")/24+CONVERT(MID(Nacsport!E487,4,2),"sec","hr")/24</f>
        <v>6.3692129629629626E-2</v>
      </c>
      <c r="G486" s="2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5">
        <f t="shared" si="32"/>
        <v>5498</v>
      </c>
      <c r="I486" s="25">
        <f t="shared" si="33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00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DIFESA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1" t="str">
        <f>+IF(OR(K486="ATTACCO",K486="DIFESA"),+CONCATENATE(Nacsport!FM487,Nacsport!FN486,Nacsport!FO487,Nacsport!FP487,Nacsport!FQ487,Nacsport!FR487,Nacsport!FS487,),"")</f>
        <v/>
      </c>
      <c r="AK486" s="1" t="str">
        <f>+IF(OR(K486="ATAQUE",K486="DEFENSA"),+CONCATENATE(Nacsport!FT487,Nacsport!FU487,Nacsport!FV487,Nacsport!FW487,Nacsport!FX487,Nacsport!FY487,Nacsport!FZ487,),"")</f>
        <v/>
      </c>
      <c r="AL486" s="1" t="str">
        <f>+CONCATENATE(Nacsport!GA487,Nacsport!GB487,Nacsport!GC487,Nacsport!GD487,Nacsport!GE487,Nacsport!GF487,Nacsport!GG487,Nacsport!GH487,)</f>
        <v/>
      </c>
      <c r="AM486" s="1" t="str">
        <f>IF(K486="PUNTOS",LOOKUP(2,1/($K$3:K486="ATAQUE"),$AM$3:AM486),IF(+COUNTIF(Nacsport!GI487:'Nacsport'!GQ487,"*")&gt;0,+COUNTIF(Nacsport!GI487:'Nacsport'!GQ487,"*"),""))</f>
        <v/>
      </c>
      <c r="AN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O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P486" t="str">
        <f>IF(K486="QUIEBRE",LOOKUP(2,1/($K$3:K486="ATAQUE"),$AK$3:AK486),IF(+COUNTIF(Nacsport!GI487:'Nacsport'!GQ487,"*")&gt;0,+COUNTIF(Nacsport!GI487:'Nacsport'!GQ487,"*"),""))</f>
        <v/>
      </c>
      <c r="AQ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R486" s="27"/>
    </row>
    <row r="487" spans="1:44" ht="15.75" hidden="1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21">
        <v>1</v>
      </c>
      <c r="E487" s="1" t="s">
        <v>1375</v>
      </c>
      <c r="F487" s="24">
        <f>CONVERT(LEFT(Nacsport!E488,2),"mn","hr")/24+CONVERT(MID(Nacsport!E488,4,2),"sec","hr")/24</f>
        <v>6.3692129629629626E-2</v>
      </c>
      <c r="G487" s="2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5">
        <f t="shared" si="32"/>
        <v>5498</v>
      </c>
      <c r="I487" s="25">
        <f t="shared" si="33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100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1" t="str">
        <f>+IF(OR(K487="ATTACCO",K487="DIFESA"),+CONCATENATE(Nacsport!FM488,Nacsport!FN487,Nacsport!FO488,Nacsport!FP488,Nacsport!FQ488,Nacsport!FR488,Nacsport!FS488,),"")</f>
        <v/>
      </c>
      <c r="AK487" s="1" t="str">
        <f>+IF(OR(K487="ATAQUE",K487="DEFENSA"),+CONCATENATE(Nacsport!FT488,Nacsport!FU488,Nacsport!FV488,Nacsport!FW488,Nacsport!FX488,Nacsport!FY488,Nacsport!FZ488,),"")</f>
        <v/>
      </c>
      <c r="AL487" s="1" t="str">
        <f>+CONCATENATE(Nacsport!GA488,Nacsport!GB488,Nacsport!GC488,Nacsport!GD488,Nacsport!GE488,Nacsport!GF488,Nacsport!GG488,Nacsport!GH488,)</f>
        <v/>
      </c>
      <c r="AM487" s="1" t="str">
        <f>IF(K487="PUNTOS",LOOKUP(2,1/($K$3:K487="ATAQUE"),$AM$3:AM487),IF(+COUNTIF(Nacsport!GI488:'Nacsport'!GQ488,"*")&gt;0,+COUNTIF(Nacsport!GI488:'Nacsport'!GQ488,"*"),""))</f>
        <v/>
      </c>
      <c r="AN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O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P487" t="str">
        <f>IF(K487="QUIEBRE",LOOKUP(2,1/($K$3:K487="ATAQUE"),$AK$3:AK487),IF(+COUNTIF(Nacsport!GI488:'Nacsport'!GQ488,"*")&gt;0,+COUNTIF(Nacsport!GI488:'Nacsport'!GQ488,"*"),""))</f>
        <v/>
      </c>
      <c r="AQ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R487" s="27"/>
    </row>
    <row r="488" spans="1:44" ht="15.75" hidden="1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21">
        <v>1</v>
      </c>
      <c r="E488" s="1" t="s">
        <v>1375</v>
      </c>
      <c r="F488" s="24">
        <f>CONVERT(LEFT(Nacsport!E489,2),"mn","hr")/24+CONVERT(MID(Nacsport!E489,4,2),"sec","hr")/24</f>
        <v>6.3738425925925921E-2</v>
      </c>
      <c r="G488" s="2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5">
        <f t="shared" si="32"/>
        <v>5502</v>
      </c>
      <c r="I488" s="25">
        <f t="shared" si="33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100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1" t="str">
        <f>+IF(OR(K488="ATTACCO",K488="DIFESA"),+CONCATENATE(Nacsport!FM489,Nacsport!FN488,Nacsport!FO489,Nacsport!FP489,Nacsport!FQ489,Nacsport!FR489,Nacsport!FS489,),"")</f>
        <v/>
      </c>
      <c r="AK488" s="1" t="str">
        <f>+IF(OR(K488="ATAQUE",K488="DEFENSA"),+CONCATENATE(Nacsport!FT489,Nacsport!FU489,Nacsport!FV489,Nacsport!FW489,Nacsport!FX489,Nacsport!FY489,Nacsport!FZ489,),"")</f>
        <v/>
      </c>
      <c r="AL488" s="1" t="str">
        <f>+CONCATENATE(Nacsport!GA489,Nacsport!GB489,Nacsport!GC489,Nacsport!GD489,Nacsport!GE489,Nacsport!GF489,Nacsport!GG489,Nacsport!GH489,)</f>
        <v/>
      </c>
      <c r="AM488" s="1" t="str">
        <f>IF(K488="PUNTOS",LOOKUP(2,1/($K$3:K488="ATAQUE"),$AM$3:AM488),IF(+COUNTIF(Nacsport!GI489:'Nacsport'!GQ489,"*")&gt;0,+COUNTIF(Nacsport!GI489:'Nacsport'!GQ489,"*"),""))</f>
        <v/>
      </c>
      <c r="AN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O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P488" t="str">
        <f>IF(K488="QUIEBRE",LOOKUP(2,1/($K$3:K488="ATAQUE"),$AK$3:AK488),IF(+COUNTIF(Nacsport!GI489:'Nacsport'!GQ489,"*")&gt;0,+COUNTIF(Nacsport!GI489:'Nacsport'!GQ489,"*"),""))</f>
        <v/>
      </c>
      <c r="AQ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R488" s="27"/>
    </row>
    <row r="489" spans="1:44" ht="15.75" hidden="1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21">
        <v>1</v>
      </c>
      <c r="E489" s="1" t="s">
        <v>1375</v>
      </c>
      <c r="F489" s="24">
        <f>CONVERT(LEFT(Nacsport!E490,2),"mn","hr")/24+CONVERT(MID(Nacsport!E490,4,2),"sec","hr")/24</f>
        <v>6.3865740740740737E-2</v>
      </c>
      <c r="G489" s="25">
        <v>8</v>
      </c>
      <c r="H489" s="25">
        <f t="shared" si="32"/>
        <v>5513</v>
      </c>
      <c r="I489" s="25">
        <f t="shared" si="33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100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DIFESA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1" t="str">
        <f>+IF(OR(K489="ATTACCO",K489="DIFESA"),+CONCATENATE(Nacsport!FM490,Nacsport!FN489,Nacsport!FO490,Nacsport!FP490,Nacsport!FQ490,Nacsport!FR490,Nacsport!FS490,),"")</f>
        <v/>
      </c>
      <c r="AK489" s="1" t="str">
        <f>+IF(OR(K489="ATAQUE",K489="DEFENSA"),+CONCATENATE(Nacsport!FT490,Nacsport!FU490,Nacsport!FV490,Nacsport!FW490,Nacsport!FX490,Nacsport!FY490,Nacsport!FZ490,),"")</f>
        <v/>
      </c>
      <c r="AL489" s="1" t="str">
        <f>+CONCATENATE(Nacsport!GA490,Nacsport!GB490,Nacsport!GC490,Nacsport!GD490,Nacsport!GE490,Nacsport!GF490,Nacsport!GG490,Nacsport!GH490,)</f>
        <v/>
      </c>
      <c r="AM489" s="1" t="str">
        <f>IF(K489="PUNTOS",LOOKUP(2,1/($K$3:K489="ATAQUE"),$AM$3:AM489),IF(+COUNTIF(Nacsport!GI490:'Nacsport'!GQ490,"*")&gt;0,+COUNTIF(Nacsport!GI490:'Nacsport'!GQ490,"*"),""))</f>
        <v/>
      </c>
      <c r="AN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O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P489" t="str">
        <f>IF(K489="QUIEBRE",LOOKUP(2,1/($K$3:K489="ATAQUE"),$AK$3:AK489),IF(+COUNTIF(Nacsport!GI490:'Nacsport'!GQ490,"*")&gt;0,+COUNTIF(Nacsport!GI490:'Nacsport'!GQ490,"*"),""))</f>
        <v/>
      </c>
      <c r="AQ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R489" s="27"/>
    </row>
    <row r="490" spans="1:44" ht="15.75" hidden="1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21">
        <v>1</v>
      </c>
      <c r="E490" s="1" t="s">
        <v>1375</v>
      </c>
      <c r="F490" s="24">
        <f>CONVERT(LEFT(Nacsport!E491,2),"mn","hr")/24+CONVERT(MID(Nacsport!E491,4,2),"sec","hr")/24</f>
        <v>6.3888888888888898E-2</v>
      </c>
      <c r="G490" s="2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5">
        <f t="shared" si="32"/>
        <v>5515.0000000000009</v>
      </c>
      <c r="I490" s="25">
        <f t="shared" si="33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00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1" t="str">
        <f>+IF(OR(K490="ATTACCO",K490="DIFESA"),+CONCATENATE(Nacsport!FM491,Nacsport!FN490,Nacsport!FO491,Nacsport!FP491,Nacsport!FQ491,Nacsport!FR491,Nacsport!FS491,),"")</f>
        <v/>
      </c>
      <c r="AK490" s="1" t="str">
        <f>+IF(OR(K490="ATAQUE",K490="DEFENSA"),+CONCATENATE(Nacsport!FT491,Nacsport!FU491,Nacsport!FV491,Nacsport!FW491,Nacsport!FX491,Nacsport!FY491,Nacsport!FZ491,),"")</f>
        <v/>
      </c>
      <c r="AL490" s="1" t="str">
        <f>+CONCATENATE(Nacsport!GA491,Nacsport!GB491,Nacsport!GC491,Nacsport!GD491,Nacsport!GE491,Nacsport!GF491,Nacsport!GG491,Nacsport!GH491,)</f>
        <v/>
      </c>
      <c r="AM490" s="1" t="str">
        <f>IF(K490="PUNTOS",LOOKUP(2,1/($K$3:K490="ATAQUE"),$AM$3:AM490),IF(+COUNTIF(Nacsport!GI491:'Nacsport'!GQ491,"*")&gt;0,+COUNTIF(Nacsport!GI491:'Nacsport'!GQ491,"*"),""))</f>
        <v/>
      </c>
      <c r="AN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O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P490" t="str">
        <f>IF(K490="QUIEBRE",LOOKUP(2,1/($K$3:K490="ATAQUE"),$AK$3:AK490),IF(+COUNTIF(Nacsport!GI491:'Nacsport'!GQ491,"*")&gt;0,+COUNTIF(Nacsport!GI491:'Nacsport'!GQ491,"*"),""))</f>
        <v/>
      </c>
      <c r="AQ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R490" s="27"/>
    </row>
    <row r="491" spans="1:44" ht="15.75" hidden="1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21">
        <v>1</v>
      </c>
      <c r="E491" s="1" t="s">
        <v>1375</v>
      </c>
      <c r="F491" s="24">
        <f>CONVERT(LEFT(Nacsport!E492,2),"mn","hr")/24+CONVERT(MID(Nacsport!E492,4,2),"sec","hr")/24</f>
        <v>6.4259259259259266E-2</v>
      </c>
      <c r="G491" s="2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5">
        <f t="shared" si="32"/>
        <v>5547.0000000000009</v>
      </c>
      <c r="I491" s="25">
        <f t="shared" si="33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00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1" t="str">
        <f>+IF(OR(K491="ATTACCO",K491="DIFESA"),+CONCATENATE(Nacsport!FM492,Nacsport!FN491,Nacsport!FO492,Nacsport!FP492,Nacsport!FQ492,Nacsport!FR492,Nacsport!FS492,),"")</f>
        <v/>
      </c>
      <c r="AK491" s="1" t="str">
        <f>+IF(OR(K491="ATAQUE",K491="DEFENSA"),+CONCATENATE(Nacsport!FT492,Nacsport!FU492,Nacsport!FV492,Nacsport!FW492,Nacsport!FX492,Nacsport!FY492,Nacsport!FZ492,),"")</f>
        <v/>
      </c>
      <c r="AL491" s="1" t="str">
        <f>+CONCATENATE(Nacsport!GA492,Nacsport!GB492,Nacsport!GC492,Nacsport!GD492,Nacsport!GE492,Nacsport!GF492,Nacsport!GG492,Nacsport!GH492,)</f>
        <v/>
      </c>
      <c r="AM491" s="1" t="str">
        <f>IF(K491="PUNTOS",LOOKUP(2,1/($K$3:K491="ATAQUE"),$AM$3:AM491),IF(+COUNTIF(Nacsport!GI492:'Nacsport'!GQ492,"*")&gt;0,+COUNTIF(Nacsport!GI492:'Nacsport'!GQ492,"*"),""))</f>
        <v/>
      </c>
      <c r="AN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O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P491" t="str">
        <f>IF(K491="QUIEBRE",LOOKUP(2,1/($K$3:K491="ATAQUE"),$AK$3:AK491),IF(+COUNTIF(Nacsport!GI492:'Nacsport'!GQ492,"*")&gt;0,+COUNTIF(Nacsport!GI492:'Nacsport'!GQ492,"*"),""))</f>
        <v/>
      </c>
      <c r="AQ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R491" s="27"/>
    </row>
    <row r="492" spans="1:44" ht="15.75" hidden="1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21">
        <v>1</v>
      </c>
      <c r="E492" s="1" t="s">
        <v>1375</v>
      </c>
      <c r="F492" s="24">
        <f>CONVERT(LEFT(Nacsport!E493,2),"mn","hr")/24+CONVERT(MID(Nacsport!E493,4,2),"sec","hr")/24</f>
        <v>6.4259259259259266E-2</v>
      </c>
      <c r="G492" s="2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5">
        <f t="shared" si="32"/>
        <v>5547.0000000000009</v>
      </c>
      <c r="I492" s="25">
        <f t="shared" si="33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100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1" t="str">
        <f>+IF(OR(K492="ATTACCO",K492="DIFESA"),+CONCATENATE(Nacsport!FM493,Nacsport!FN492,Nacsport!FO493,Nacsport!FP493,Nacsport!FQ493,Nacsport!FR493,Nacsport!FS493,),"")</f>
        <v/>
      </c>
      <c r="AK492" s="1" t="str">
        <f>+IF(OR(K492="ATAQUE",K492="DEFENSA"),+CONCATENATE(Nacsport!FT493,Nacsport!FU493,Nacsport!FV493,Nacsport!FW493,Nacsport!FX493,Nacsport!FY493,Nacsport!FZ493,),"")</f>
        <v/>
      </c>
      <c r="AL492" s="1" t="str">
        <f>+CONCATENATE(Nacsport!GA493,Nacsport!GB493,Nacsport!GC493,Nacsport!GD493,Nacsport!GE493,Nacsport!GF493,Nacsport!GG493,Nacsport!GH493,)</f>
        <v/>
      </c>
      <c r="AM492" s="1" t="str">
        <f>IF(K492="PUNTOS",LOOKUP(2,1/($K$3:K492="ATAQUE"),$AM$3:AM492),IF(+COUNTIF(Nacsport!GI493:'Nacsport'!GQ493,"*")&gt;0,+COUNTIF(Nacsport!GI493:'Nacsport'!GQ493,"*"),""))</f>
        <v/>
      </c>
      <c r="AN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O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P492" t="str">
        <f>IF(K492="QUIEBRE",LOOKUP(2,1/($K$3:K492="ATAQUE"),$AK$3:AK492),IF(+COUNTIF(Nacsport!GI493:'Nacsport'!GQ493,"*")&gt;0,+COUNTIF(Nacsport!GI493:'Nacsport'!GQ493,"*"),""))</f>
        <v/>
      </c>
      <c r="AQ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R492" s="27"/>
    </row>
    <row r="493" spans="1:44" ht="15.75" hidden="1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21">
        <v>1</v>
      </c>
      <c r="E493" s="1" t="s">
        <v>1375</v>
      </c>
      <c r="F493" s="24">
        <f>CONVERT(LEFT(Nacsport!E494,2),"mn","hr")/24+CONVERT(MID(Nacsport!E494,4,2),"sec","hr")/24</f>
        <v>6.430555555555556E-2</v>
      </c>
      <c r="G493" s="2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5">
        <f t="shared" si="32"/>
        <v>5551.0000000000009</v>
      </c>
      <c r="I493" s="25">
        <f t="shared" si="33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00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PULITA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1" t="str">
        <f>+IF(OR(K493="ATTACCO",K493="DIFESA"),+CONCATENATE(Nacsport!FM494,Nacsport!FN493,Nacsport!FO494,Nacsport!FP494,Nacsport!FQ494,Nacsport!FR494,Nacsport!FS494,),"")</f>
        <v/>
      </c>
      <c r="AK493" s="1" t="str">
        <f>+IF(OR(K493="ATAQUE",K493="DEFENSA"),+CONCATENATE(Nacsport!FT494,Nacsport!FU494,Nacsport!FV494,Nacsport!FW494,Nacsport!FX494,Nacsport!FY494,Nacsport!FZ494,),"")</f>
        <v/>
      </c>
      <c r="AL493" s="1" t="str">
        <f>+CONCATENATE(Nacsport!GA494,Nacsport!GB494,Nacsport!GC494,Nacsport!GD494,Nacsport!GE494,Nacsport!GF494,Nacsport!GG494,Nacsport!GH494,)</f>
        <v/>
      </c>
      <c r="AM493" s="1" t="str">
        <f>IF(K493="PUNTOS",LOOKUP(2,1/($K$3:K493="ATAQUE"),$AM$3:AM493),IF(+COUNTIF(Nacsport!GI494:'Nacsport'!GQ494,"*")&gt;0,+COUNTIF(Nacsport!GI494:'Nacsport'!GQ494,"*"),""))</f>
        <v/>
      </c>
      <c r="AN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O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P493" t="str">
        <f>IF(K493="QUIEBRE",LOOKUP(2,1/($K$3:K493="ATAQUE"),$AK$3:AK493),IF(+COUNTIF(Nacsport!GI494:'Nacsport'!GQ494,"*")&gt;0,+COUNTIF(Nacsport!GI494:'Nacsport'!GQ494,"*"),""))</f>
        <v/>
      </c>
      <c r="AQ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R493" s="27"/>
    </row>
    <row r="494" spans="1:44" ht="15.75" hidden="1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21">
        <v>1</v>
      </c>
      <c r="E494" s="1" t="s">
        <v>1375</v>
      </c>
      <c r="F494" s="24">
        <f>CONVERT(LEFT(Nacsport!E495,2),"mn","hr")/24+CONVERT(MID(Nacsport!E495,4,2),"sec","hr")/24</f>
        <v>6.4456018518518524E-2</v>
      </c>
      <c r="G494" s="2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5">
        <f t="shared" si="32"/>
        <v>5564</v>
      </c>
      <c r="I494" s="25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00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POSITIVO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1" t="str">
        <f>+IF(OR(K494="ATTACCO",K494="DIFESA"),+CONCATENATE(Nacsport!FM495,Nacsport!FN494,Nacsport!FO495,Nacsport!FP495,Nacsport!FQ495,Nacsport!FR495,Nacsport!FS495,),"")</f>
        <v/>
      </c>
      <c r="AK494" s="1" t="str">
        <f>+IF(OR(K494="ATAQUE",K494="DEFENSA"),+CONCATENATE(Nacsport!FT495,Nacsport!FU495,Nacsport!FV495,Nacsport!FW495,Nacsport!FX495,Nacsport!FY495,Nacsport!FZ495,),"")</f>
        <v/>
      </c>
      <c r="AL494" s="1" t="str">
        <f>+CONCATENATE(Nacsport!GA495,Nacsport!GB495,Nacsport!GC495,Nacsport!GD495,Nacsport!GE495,Nacsport!GF495,Nacsport!GG495,Nacsport!GH495,)</f>
        <v/>
      </c>
      <c r="AM494" s="1" t="str">
        <f>IF(K494="PUNTOS",LOOKUP(2,1/($K$3:K494="ATAQUE"),$AM$3:AM494),IF(+COUNTIF(Nacsport!GI495:'Nacsport'!GQ495,"*")&gt;0,+COUNTIF(Nacsport!GI495:'Nacsport'!GQ495,"*"),""))</f>
        <v/>
      </c>
      <c r="AN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O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P494" t="str">
        <f>IF(K494="QUIEBRE",LOOKUP(2,1/($K$3:K494="ATAQUE"),$AK$3:AK494),IF(+COUNTIF(Nacsport!GI495:'Nacsport'!GQ495,"*")&gt;0,+COUNTIF(Nacsport!GI495:'Nacsport'!GQ495,"*"),""))</f>
        <v/>
      </c>
      <c r="AQ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R494" s="27"/>
    </row>
    <row r="495" spans="1:44" ht="15.75" hidden="1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21">
        <v>1</v>
      </c>
      <c r="E495" s="1" t="s">
        <v>1375</v>
      </c>
      <c r="F495" s="24">
        <f>CONVERT(LEFT(Nacsport!E496,2),"mn","hr")/24+CONVERT(MID(Nacsport!E496,4,2),"sec","hr")/24</f>
        <v>6.4479166666666671E-2</v>
      </c>
      <c r="G495" s="2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25">
        <f t="shared" si="32"/>
        <v>5566.0000000000009</v>
      </c>
      <c r="I495" s="25">
        <f t="shared" si="33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100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NEGATIVO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1" t="str">
        <f>+IF(OR(K495="ATTACCO",K495="DIFESA"),+CONCATENATE(Nacsport!FM496,Nacsport!FN495,Nacsport!FO496,Nacsport!FP496,Nacsport!FQ496,Nacsport!FR496,Nacsport!FS496,),"")</f>
        <v/>
      </c>
      <c r="AK495" s="1" t="str">
        <f>+IF(OR(K495="ATAQUE",K495="DEFENSA"),+CONCATENATE(Nacsport!FT496,Nacsport!FU496,Nacsport!FV496,Nacsport!FW496,Nacsport!FX496,Nacsport!FY496,Nacsport!FZ496,),"")</f>
        <v/>
      </c>
      <c r="AL495" s="1" t="str">
        <f>+CONCATENATE(Nacsport!GA496,Nacsport!GB496,Nacsport!GC496,Nacsport!GD496,Nacsport!GE496,Nacsport!GF496,Nacsport!GG496,Nacsport!GH496,)</f>
        <v/>
      </c>
      <c r="AM495" s="1" t="str">
        <f>IF(K495="PUNTOS",LOOKUP(2,1/($K$3:K495="ATAQUE"),$AM$3:AM495),IF(+COUNTIF(Nacsport!GI496:'Nacsport'!GQ496,"*")&gt;0,+COUNTIF(Nacsport!GI496:'Nacsport'!GQ496,"*"),""))</f>
        <v/>
      </c>
      <c r="AN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O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P495" t="str">
        <f>IF(K495="QUIEBRE",LOOKUP(2,1/($K$3:K495="ATAQUE"),$AK$3:AK495),IF(+COUNTIF(Nacsport!GI496:'Nacsport'!GQ496,"*")&gt;0,+COUNTIF(Nacsport!GI496:'Nacsport'!GQ496,"*"),""))</f>
        <v/>
      </c>
      <c r="AQ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R495" s="27"/>
    </row>
    <row r="496" spans="1:44" ht="15.75" hidden="1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21">
        <v>1</v>
      </c>
      <c r="E496" s="1" t="s">
        <v>1375</v>
      </c>
      <c r="F496" s="24">
        <f>CONVERT(LEFT(Nacsport!E497,2),"mn","hr")/24+CONVERT(MID(Nacsport!E497,4,2),"sec","hr")/24</f>
        <v>6.4513888888888898E-2</v>
      </c>
      <c r="G496" s="2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5">
        <f t="shared" si="32"/>
        <v>5569.0000000000009</v>
      </c>
      <c r="I496" s="25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00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LENTO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1" t="str">
        <f>+IF(OR(K496="ATTACCO",K496="DIFESA"),+CONCATENATE(Nacsport!FM497,Nacsport!FN496,Nacsport!FO497,Nacsport!FP497,Nacsport!FQ497,Nacsport!FR497,Nacsport!FS497,),"")</f>
        <v/>
      </c>
      <c r="AK496" s="1" t="str">
        <f>+IF(OR(K496="ATAQUE",K496="DEFENSA"),+CONCATENATE(Nacsport!FT497,Nacsport!FU497,Nacsport!FV497,Nacsport!FW497,Nacsport!FX497,Nacsport!FY497,Nacsport!FZ497,),"")</f>
        <v/>
      </c>
      <c r="AL496" s="1" t="str">
        <f>+CONCATENATE(Nacsport!GA497,Nacsport!GB497,Nacsport!GC497,Nacsport!GD497,Nacsport!GE497,Nacsport!GF497,Nacsport!GG497,Nacsport!GH497,)</f>
        <v/>
      </c>
      <c r="AM496" s="1" t="str">
        <f>IF(K496="PUNTOS",LOOKUP(2,1/($K$3:K496="ATAQUE"),$AM$3:AM496),IF(+COUNTIF(Nacsport!GI497:'Nacsport'!GQ497,"*")&gt;0,+COUNTIF(Nacsport!GI497:'Nacsport'!GQ497,"*"),""))</f>
        <v/>
      </c>
      <c r="AN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O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P496" t="str">
        <f>IF(K496="QUIEBRE",LOOKUP(2,1/($K$3:K496="ATAQUE"),$AK$3:AK496),IF(+COUNTIF(Nacsport!GI497:'Nacsport'!GQ497,"*")&gt;0,+COUNTIF(Nacsport!GI497:'Nacsport'!GQ497,"*"),""))</f>
        <v/>
      </c>
      <c r="AQ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R496" s="27"/>
    </row>
    <row r="497" spans="1:44" ht="15.75" hidden="1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21">
        <v>1</v>
      </c>
      <c r="E497" s="1" t="s">
        <v>1375</v>
      </c>
      <c r="F497" s="24">
        <f>CONVERT(LEFT(Nacsport!E498,2),"mn","hr")/24+CONVERT(MID(Nacsport!E498,4,2),"sec","hr")/24</f>
        <v>6.458333333333334E-2</v>
      </c>
      <c r="G497" s="2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5">
        <f t="shared" si="32"/>
        <v>5575.0000000000009</v>
      </c>
      <c r="I497" s="25">
        <f t="shared" si="33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100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CALCIO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1" t="str">
        <f>+IF(OR(K497="ATTACCO",K497="DIFESA"),+CONCATENATE(Nacsport!FM498,Nacsport!FN497,Nacsport!FO498,Nacsport!FP498,Nacsport!FQ498,Nacsport!FR498,Nacsport!FS498,),"")</f>
        <v/>
      </c>
      <c r="AK497" s="1" t="str">
        <f>+IF(OR(K497="ATAQUE",K497="DEFENSA"),+CONCATENATE(Nacsport!FT498,Nacsport!FU498,Nacsport!FV498,Nacsport!FW498,Nacsport!FX498,Nacsport!FY498,Nacsport!FZ498,),"")</f>
        <v/>
      </c>
      <c r="AL497" s="1" t="str">
        <f>+CONCATENATE(Nacsport!GA498,Nacsport!GB498,Nacsport!GC498,Nacsport!GD498,Nacsport!GE498,Nacsport!GF498,Nacsport!GG498,Nacsport!GH498,)</f>
        <v/>
      </c>
      <c r="AM497" s="1" t="str">
        <f>IF(K497="PUNTOS",LOOKUP(2,1/($K$3:K497="ATAQUE"),$AM$3:AM497),IF(+COUNTIF(Nacsport!GI498:'Nacsport'!GQ498,"*")&gt;0,+COUNTIF(Nacsport!GI498:'Nacsport'!GQ498,"*"),""))</f>
        <v/>
      </c>
      <c r="AN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O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P497" t="str">
        <f>IF(K497="QUIEBRE",LOOKUP(2,1/($K$3:K497="ATAQUE"),$AK$3:AK497),IF(+COUNTIF(Nacsport!GI498:'Nacsport'!GQ498,"*")&gt;0,+COUNTIF(Nacsport!GI498:'Nacsport'!GQ498,"*"),""))</f>
        <v/>
      </c>
      <c r="AQ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R497" s="27"/>
    </row>
    <row r="498" spans="1:44" ht="15.75" hidden="1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21">
        <v>1</v>
      </c>
      <c r="E498" s="1" t="s">
        <v>1375</v>
      </c>
      <c r="F498" s="24">
        <f>CONVERT(LEFT(Nacsport!E499,2),"mn","hr")/24+CONVERT(MID(Nacsport!E499,4,2),"sec","hr")/24</f>
        <v>6.458333333333334E-2</v>
      </c>
      <c r="G498" s="2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5">
        <f t="shared" si="32"/>
        <v>5575.0000000000009</v>
      </c>
      <c r="I498" s="25">
        <f t="shared" si="33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00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1" t="str">
        <f>+IF(OR(K498="ATTACCO",K498="DIFESA"),+CONCATENATE(Nacsport!FM499,Nacsport!FN498,Nacsport!FO499,Nacsport!FP499,Nacsport!FQ499,Nacsport!FR499,Nacsport!FS499,),"")</f>
        <v/>
      </c>
      <c r="AK498" s="1" t="str">
        <f>+IF(OR(K498="ATAQUE",K498="DEFENSA"),+CONCATENATE(Nacsport!FT499,Nacsport!FU499,Nacsport!FV499,Nacsport!FW499,Nacsport!FX499,Nacsport!FY499,Nacsport!FZ499,),"")</f>
        <v/>
      </c>
      <c r="AL498" s="1" t="str">
        <f>+CONCATENATE(Nacsport!GA499,Nacsport!GB499,Nacsport!GC499,Nacsport!GD499,Nacsport!GE499,Nacsport!GF499,Nacsport!GG499,Nacsport!GH499,)</f>
        <v/>
      </c>
      <c r="AM498" s="1" t="str">
        <f>IF(K498="PUNTOS",LOOKUP(2,1/($K$3:K498="ATAQUE"),$AM$3:AM498),IF(+COUNTIF(Nacsport!GI499:'Nacsport'!GQ499,"*")&gt;0,+COUNTIF(Nacsport!GI499:'Nacsport'!GQ499,"*"),""))</f>
        <v/>
      </c>
      <c r="AN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O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P498" t="str">
        <f>IF(K498="QUIEBRE",LOOKUP(2,1/($K$3:K498="ATAQUE"),$AK$3:AK498),IF(+COUNTIF(Nacsport!GI499:'Nacsport'!GQ499,"*")&gt;0,+COUNTIF(Nacsport!GI499:'Nacsport'!GQ499,"*"),""))</f>
        <v/>
      </c>
      <c r="AQ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R498" s="27"/>
    </row>
    <row r="499" spans="1:44" ht="15.75" hidden="1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21">
        <v>1</v>
      </c>
      <c r="E499" s="1" t="s">
        <v>1375</v>
      </c>
      <c r="F499" s="24">
        <f>CONVERT(LEFT(Nacsport!E500,2),"mn","hr")/24+CONVERT(MID(Nacsport!E500,4,2),"sec","hr")/24</f>
        <v>6.4664351851851862E-2</v>
      </c>
      <c r="G499" s="2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5">
        <f t="shared" si="32"/>
        <v>5582.0000000000009</v>
      </c>
      <c r="I499" s="25">
        <f t="shared" si="33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00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1" t="str">
        <f>+IF(OR(K499="ATTACCO",K499="DIFESA"),+CONCATENATE(Nacsport!FM500,Nacsport!FN499,Nacsport!FO500,Nacsport!FP500,Nacsport!FQ500,Nacsport!FR500,Nacsport!FS500,),"")</f>
        <v/>
      </c>
      <c r="AK499" s="1" t="str">
        <f>+IF(OR(K499="ATAQUE",K499="DEFENSA"),+CONCATENATE(Nacsport!FT500,Nacsport!FU500,Nacsport!FV500,Nacsport!FW500,Nacsport!FX500,Nacsport!FY500,Nacsport!FZ500,),"")</f>
        <v/>
      </c>
      <c r="AL499" s="1" t="str">
        <f>+CONCATENATE(Nacsport!GA500,Nacsport!GB500,Nacsport!GC500,Nacsport!GD500,Nacsport!GE500,Nacsport!GF500,Nacsport!GG500,Nacsport!GH500,)</f>
        <v/>
      </c>
      <c r="AM499" s="1" t="str">
        <f>IF(K499="PUNTOS",LOOKUP(2,1/($K$3:K499="ATAQUE"),$AM$3:AM499),IF(+COUNTIF(Nacsport!GI500:'Nacsport'!GQ500,"*")&gt;0,+COUNTIF(Nacsport!GI500:'Nacsport'!GQ500,"*"),""))</f>
        <v/>
      </c>
      <c r="AN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O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P499" t="str">
        <f>IF(K499="QUIEBRE",LOOKUP(2,1/($K$3:K499="ATAQUE"),$AK$3:AK499),IF(+COUNTIF(Nacsport!GI500:'Nacsport'!GQ500,"*")&gt;0,+COUNTIF(Nacsport!GI500:'Nacsport'!GQ500,"*"),""))</f>
        <v/>
      </c>
      <c r="AQ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R499" s="27"/>
    </row>
    <row r="500" spans="1:44" ht="15.75" hidden="1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21">
        <v>1</v>
      </c>
      <c r="E500" s="1" t="s">
        <v>1375</v>
      </c>
      <c r="F500" s="24">
        <f>CONVERT(LEFT(Nacsport!E501,2),"mn","hr")/24+CONVERT(MID(Nacsport!E501,4,2),"sec","hr")/24</f>
        <v>6.4675925925925928E-2</v>
      </c>
      <c r="G500" s="2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5">
        <f t="shared" si="32"/>
        <v>5583</v>
      </c>
      <c r="I500" s="25">
        <f t="shared" si="33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100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PESCADA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1" t="str">
        <f>+IF(OR(K500="ATTACCO",K500="DIFESA"),+CONCATENATE(Nacsport!FM501,Nacsport!FN500,Nacsport!FO501,Nacsport!FP501,Nacsport!FQ501,Nacsport!FR501,Nacsport!FS501,),"")</f>
        <v/>
      </c>
      <c r="AK500" s="1" t="str">
        <f>+IF(OR(K500="ATAQUE",K500="DEFENSA"),+CONCATENATE(Nacsport!FT501,Nacsport!FU501,Nacsport!FV501,Nacsport!FW501,Nacsport!FX501,Nacsport!FY501,Nacsport!FZ501,),"")</f>
        <v/>
      </c>
      <c r="AL500" s="1" t="str">
        <f>+CONCATENATE(Nacsport!GA501,Nacsport!GB501,Nacsport!GC501,Nacsport!GD501,Nacsport!GE501,Nacsport!GF501,Nacsport!GG501,Nacsport!GH501,)</f>
        <v/>
      </c>
      <c r="AM500" s="1" t="str">
        <f>IF(K500="PUNTOS",LOOKUP(2,1/($K$3:K500="ATAQUE"),$AM$3:AM500),IF(+COUNTIF(Nacsport!GI501:'Nacsport'!GQ501,"*")&gt;0,+COUNTIF(Nacsport!GI501:'Nacsport'!GQ501,"*"),""))</f>
        <v/>
      </c>
      <c r="AN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O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P500" t="str">
        <f>IF(K500="QUIEBRE",LOOKUP(2,1/($K$3:K500="ATAQUE"),$AK$3:AK500),IF(+COUNTIF(Nacsport!GI501:'Nacsport'!GQ501,"*")&gt;0,+COUNTIF(Nacsport!GI501:'Nacsport'!GQ501,"*"),""))</f>
        <v/>
      </c>
      <c r="AQ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R500" s="27"/>
    </row>
    <row r="501" spans="1:44" ht="15.75" hidden="1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21">
        <v>1</v>
      </c>
      <c r="E501" s="1" t="s">
        <v>1375</v>
      </c>
      <c r="F501" s="24">
        <f>CONVERT(LEFT(Nacsport!E502,2),"mn","hr")/24+CONVERT(MID(Nacsport!E502,4,2),"sec","hr")/24</f>
        <v>6.4791666666666678E-2</v>
      </c>
      <c r="G501" s="2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5">
        <f t="shared" si="32"/>
        <v>5593.0000000000009</v>
      </c>
      <c r="I501" s="25">
        <f t="shared" si="33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100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PESCADA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1" t="str">
        <f>+IF(OR(K501="ATTACCO",K501="DIFESA"),+CONCATENATE(Nacsport!FM502,Nacsport!FN501,Nacsport!FO502,Nacsport!FP502,Nacsport!FQ502,Nacsport!FR502,Nacsport!FS502,),"")</f>
        <v/>
      </c>
      <c r="AK501" s="1" t="str">
        <f>+IF(OR(K501="ATAQUE",K501="DEFENSA"),+CONCATENATE(Nacsport!FT502,Nacsport!FU502,Nacsport!FV502,Nacsport!FW502,Nacsport!FX502,Nacsport!FY502,Nacsport!FZ502,),"")</f>
        <v/>
      </c>
      <c r="AL501" s="1" t="str">
        <f>+CONCATENATE(Nacsport!GA502,Nacsport!GB502,Nacsport!GC502,Nacsport!GD502,Nacsport!GE502,Nacsport!GF502,Nacsport!GG502,Nacsport!GH502,)</f>
        <v/>
      </c>
      <c r="AM501" s="1" t="str">
        <f>IF(K501="PUNTOS",LOOKUP(2,1/($K$3:K501="ATAQUE"),$AM$3:AM501),IF(+COUNTIF(Nacsport!GI502:'Nacsport'!GQ502,"*")&gt;0,+COUNTIF(Nacsport!GI502:'Nacsport'!GQ502,"*"),""))</f>
        <v/>
      </c>
      <c r="AN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O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P501" t="str">
        <f>IF(K501="QUIEBRE",LOOKUP(2,1/($K$3:K501="ATAQUE"),$AK$3:AK501),IF(+COUNTIF(Nacsport!GI502:'Nacsport'!GQ502,"*")&gt;0,+COUNTIF(Nacsport!GI502:'Nacsport'!GQ502,"*"),""))</f>
        <v/>
      </c>
      <c r="AQ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R501" s="27"/>
    </row>
    <row r="502" spans="1:44" ht="15.75" hidden="1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21">
        <v>1</v>
      </c>
      <c r="E502" s="1" t="s">
        <v>1375</v>
      </c>
      <c r="F502" s="24">
        <f>CONVERT(LEFT(Nacsport!E503,2),"mn","hr")/24+CONVERT(MID(Nacsport!E503,4,2),"sec","hr")/24</f>
        <v>6.4791666666666678E-2</v>
      </c>
      <c r="G502" s="2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5">
        <f t="shared" si="32"/>
        <v>5593.0000000000009</v>
      </c>
      <c r="I502" s="25">
        <f t="shared" si="33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00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1" t="str">
        <f>+IF(OR(K502="ATTACCO",K502="DIFESA"),+CONCATENATE(Nacsport!FM503,Nacsport!FN502,Nacsport!FO503,Nacsport!FP503,Nacsport!FQ503,Nacsport!FR503,Nacsport!FS503,),"")</f>
        <v/>
      </c>
      <c r="AK502" s="1" t="str">
        <f>+IF(OR(K502="ATAQUE",K502="DEFENSA"),+CONCATENATE(Nacsport!FT503,Nacsport!FU503,Nacsport!FV503,Nacsport!FW503,Nacsport!FX503,Nacsport!FY503,Nacsport!FZ503,),"")</f>
        <v/>
      </c>
      <c r="AL502" s="1" t="str">
        <f>+CONCATENATE(Nacsport!GA503,Nacsport!GB503,Nacsport!GC503,Nacsport!GD503,Nacsport!GE503,Nacsport!GF503,Nacsport!GG503,Nacsport!GH503,)</f>
        <v/>
      </c>
      <c r="AM502" s="1" t="str">
        <f>IF(K502="PUNTOS",LOOKUP(2,1/($K$3:K502="ATAQUE"),$AM$3:AM502),IF(+COUNTIF(Nacsport!GI503:'Nacsport'!GQ503,"*")&gt;0,+COUNTIF(Nacsport!GI503:'Nacsport'!GQ503,"*"),""))</f>
        <v/>
      </c>
      <c r="AN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O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P502" t="str">
        <f>IF(K502="QUIEBRE",LOOKUP(2,1/($K$3:K502="ATAQUE"),$AK$3:AK502),IF(+COUNTIF(Nacsport!GI503:'Nacsport'!GQ503,"*")&gt;0,+COUNTIF(Nacsport!GI503:'Nacsport'!GQ503,"*"),""))</f>
        <v/>
      </c>
      <c r="AQ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R502" s="27"/>
    </row>
    <row r="503" spans="1:44" ht="15.75" hidden="1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21">
        <v>1</v>
      </c>
      <c r="E503" s="1" t="s">
        <v>1375</v>
      </c>
      <c r="F503" s="24">
        <f>CONVERT(LEFT(Nacsport!E504,2),"mn","hr")/24+CONVERT(MID(Nacsport!E504,4,2),"sec","hr")/24</f>
        <v>6.4872685185185186E-2</v>
      </c>
      <c r="G503" s="2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5">
        <f t="shared" si="32"/>
        <v>5600</v>
      </c>
      <c r="I503" s="25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100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LENTO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1" t="str">
        <f>+IF(OR(K503="ATTACCO",K503="DIFESA"),+CONCATENATE(Nacsport!FM504,Nacsport!FN503,Nacsport!FO504,Nacsport!FP504,Nacsport!FQ504,Nacsport!FR504,Nacsport!FS504,),"")</f>
        <v/>
      </c>
      <c r="AK503" s="1" t="str">
        <f>+IF(OR(K503="ATAQUE",K503="DEFENSA"),+CONCATENATE(Nacsport!FT504,Nacsport!FU504,Nacsport!FV504,Nacsport!FW504,Nacsport!FX504,Nacsport!FY504,Nacsport!FZ504,),"")</f>
        <v/>
      </c>
      <c r="AL503" s="1" t="str">
        <f>+CONCATENATE(Nacsport!GA504,Nacsport!GB504,Nacsport!GC504,Nacsport!GD504,Nacsport!GE504,Nacsport!GF504,Nacsport!GG504,Nacsport!GH504,)</f>
        <v/>
      </c>
      <c r="AM503" s="1" t="str">
        <f>IF(K503="PUNTOS",LOOKUP(2,1/($K$3:K503="ATAQUE"),$AM$3:AM503),IF(+COUNTIF(Nacsport!GI504:'Nacsport'!GQ504,"*")&gt;0,+COUNTIF(Nacsport!GI504:'Nacsport'!GQ504,"*"),""))</f>
        <v/>
      </c>
      <c r="AN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O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P503" t="str">
        <f>IF(K503="QUIEBRE",LOOKUP(2,1/($K$3:K503="ATAQUE"),$AK$3:AK503),IF(+COUNTIF(Nacsport!GI504:'Nacsport'!GQ504,"*")&gt;0,+COUNTIF(Nacsport!GI504:'Nacsport'!GQ504,"*"),""))</f>
        <v/>
      </c>
      <c r="AQ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R503" s="27"/>
    </row>
    <row r="504" spans="1:44" ht="15.75" hidden="1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21">
        <v>1</v>
      </c>
      <c r="E504" s="1" t="s">
        <v>1375</v>
      </c>
      <c r="F504" s="24">
        <f>CONVERT(LEFT(Nacsport!E505,2),"mn","hr")/24+CONVERT(MID(Nacsport!E505,4,2),"sec","hr")/24</f>
        <v>6.4953703703703708E-2</v>
      </c>
      <c r="G504" s="2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5">
        <f t="shared" si="32"/>
        <v>5607</v>
      </c>
      <c r="I504" s="25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100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LENTO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1" t="str">
        <f>+IF(OR(K504="ATTACCO",K504="DIFESA"),+CONCATENATE(Nacsport!FM505,Nacsport!FN504,Nacsport!FO505,Nacsport!FP505,Nacsport!FQ505,Nacsport!FR505,Nacsport!FS505,),"")</f>
        <v/>
      </c>
      <c r="AK504" s="1" t="str">
        <f>+IF(OR(K504="ATAQUE",K504="DEFENSA"),+CONCATENATE(Nacsport!FT505,Nacsport!FU505,Nacsport!FV505,Nacsport!FW505,Nacsport!FX505,Nacsport!FY505,Nacsport!FZ505,),"")</f>
        <v/>
      </c>
      <c r="AL504" s="1" t="str">
        <f>+CONCATENATE(Nacsport!GA505,Nacsport!GB505,Nacsport!GC505,Nacsport!GD505,Nacsport!GE505,Nacsport!GF505,Nacsport!GG505,Nacsport!GH505,)</f>
        <v/>
      </c>
      <c r="AM504" s="1" t="str">
        <f>IF(K504="PUNTOS",LOOKUP(2,1/($K$3:K504="ATAQUE"),$AM$3:AM504),IF(+COUNTIF(Nacsport!GI505:'Nacsport'!GQ505,"*")&gt;0,+COUNTIF(Nacsport!GI505:'Nacsport'!GQ505,"*"),""))</f>
        <v/>
      </c>
      <c r="AN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O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P504" t="str">
        <f>IF(K504="QUIEBRE",LOOKUP(2,1/($K$3:K504="ATAQUE"),$AK$3:AK504),IF(+COUNTIF(Nacsport!GI505:'Nacsport'!GQ505,"*")&gt;0,+COUNTIF(Nacsport!GI505:'Nacsport'!GQ505,"*"),""))</f>
        <v/>
      </c>
      <c r="AQ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R504" s="27"/>
    </row>
    <row r="505" spans="1:44" ht="15.75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21">
        <v>1</v>
      </c>
      <c r="E505" s="1" t="s">
        <v>1375</v>
      </c>
      <c r="F505" s="24">
        <f>CONVERT(LEFT(Nacsport!E506,2),"mn","hr")/24+CONVERT(MID(Nacsport!E506,4,2),"sec","hr")/24</f>
        <v>6.5011574074074083E-2</v>
      </c>
      <c r="G505" s="2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5">
        <f t="shared" si="32"/>
        <v>5612</v>
      </c>
      <c r="I505" s="25">
        <f t="shared" si="33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00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1" t="str">
        <f>+IF(OR(K505="ATTACCO",K505="DIFESA"),+CONCATENATE(Nacsport!FM506,Nacsport!FN505,Nacsport!FO506,Nacsport!FP506,Nacsport!FQ506,Nacsport!FR506,Nacsport!FS506,),"")</f>
        <v/>
      </c>
      <c r="AK505" s="1" t="str">
        <f>+IF(OR(K505="ATAQUE",K505="DEFENSA"),+CONCATENATE(Nacsport!FT506,Nacsport!FU506,Nacsport!FV506,Nacsport!FW506,Nacsport!FX506,Nacsport!FY506,Nacsport!FZ506,),"")</f>
        <v/>
      </c>
      <c r="AL505" s="1" t="str">
        <f>+CONCATENATE(Nacsport!GA506,Nacsport!GB506,Nacsport!GC506,Nacsport!GD506,Nacsport!GE506,Nacsport!GF506,Nacsport!GG506,Nacsport!GH506,)</f>
        <v/>
      </c>
      <c r="AM505" s="1" t="str">
        <f>IF(K505="PUNTOS",LOOKUP(2,1/($K$3:K505="ATAQUE"),$AM$3:AM505),IF(+COUNTIF(Nacsport!GI506:'Nacsport'!GQ506,"*")&gt;0,+COUNTIF(Nacsport!GI506:'Nacsport'!GQ506,"*"),""))</f>
        <v/>
      </c>
      <c r="AN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O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P505" t="str">
        <f>IF(K505="QUIEBRE",LOOKUP(2,1/($K$3:K505="ATAQUE"),$AK$3:AK505),IF(+COUNTIF(Nacsport!GI506:'Nacsport'!GQ506,"*")&gt;0,+COUNTIF(Nacsport!GI506:'Nacsport'!GQ506,"*"),""))</f>
        <v/>
      </c>
      <c r="AQ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R505" s="27"/>
    </row>
    <row r="506" spans="1:44" ht="15.75" hidden="1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21">
        <v>1</v>
      </c>
      <c r="E506" s="1" t="s">
        <v>1375</v>
      </c>
      <c r="F506" s="24">
        <f>CONVERT(LEFT(Nacsport!E507,2),"mn","hr")/24+CONVERT(MID(Nacsport!E507,4,2),"sec","hr")/24</f>
        <v>6.503472222222223E-2</v>
      </c>
      <c r="G506" s="2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25">
        <f t="shared" si="32"/>
        <v>5614.0000000000009</v>
      </c>
      <c r="I506" s="25">
        <f t="shared" si="33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00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1" t="str">
        <f>+IF(OR(K506="ATTACCO",K506="DIFESA"),+CONCATENATE(Nacsport!FM507,Nacsport!FN506,Nacsport!FO507,Nacsport!FP507,Nacsport!FQ507,Nacsport!FR507,Nacsport!FS507,),"")</f>
        <v/>
      </c>
      <c r="AK506" s="1" t="str">
        <f>+IF(OR(K506="ATAQUE",K506="DEFENSA"),+CONCATENATE(Nacsport!FT507,Nacsport!FU507,Nacsport!FV507,Nacsport!FW507,Nacsport!FX507,Nacsport!FY507,Nacsport!FZ507,),"")</f>
        <v/>
      </c>
      <c r="AL506" s="1" t="str">
        <f>+CONCATENATE(Nacsport!GA507,Nacsport!GB507,Nacsport!GC507,Nacsport!GD507,Nacsport!GE507,Nacsport!GF507,Nacsport!GG507,Nacsport!GH507,)</f>
        <v/>
      </c>
      <c r="AM506" s="1" t="str">
        <f>IF(K506="PUNTOS",LOOKUP(2,1/($K$3:K506="ATAQUE"),$AM$3:AM506),IF(+COUNTIF(Nacsport!GI507:'Nacsport'!GQ507,"*")&gt;0,+COUNTIF(Nacsport!GI507:'Nacsport'!GQ507,"*"),""))</f>
        <v/>
      </c>
      <c r="AN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O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P506" t="str">
        <f>IF(K506="QUIEBRE",LOOKUP(2,1/($K$3:K506="ATAQUE"),$AK$3:AK506),IF(+COUNTIF(Nacsport!GI507:'Nacsport'!GQ507,"*")&gt;0,+COUNTIF(Nacsport!GI507:'Nacsport'!GQ507,"*"),""))</f>
        <v/>
      </c>
      <c r="AQ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R506" s="27"/>
    </row>
    <row r="507" spans="1:44" ht="15.75" hidden="1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21">
        <v>1</v>
      </c>
      <c r="E507" s="1" t="s">
        <v>1375</v>
      </c>
      <c r="F507" s="24">
        <f>CONVERT(LEFT(Nacsport!E508,2),"mn","hr")/24+CONVERT(MID(Nacsport!E508,4,2),"sec","hr")/24</f>
        <v>6.5069444444444458E-2</v>
      </c>
      <c r="G507" s="2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5">
        <f t="shared" si="32"/>
        <v>5617.0000000000018</v>
      </c>
      <c r="I507" s="25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100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LENTO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1" t="str">
        <f>+IF(OR(K507="ATTACCO",K507="DIFESA"),+CONCATENATE(Nacsport!FM508,Nacsport!FN507,Nacsport!FO508,Nacsport!FP508,Nacsport!FQ508,Nacsport!FR508,Nacsport!FS508,),"")</f>
        <v/>
      </c>
      <c r="AK507" s="1" t="str">
        <f>+IF(OR(K507="ATAQUE",K507="DEFENSA"),+CONCATENATE(Nacsport!FT508,Nacsport!FU508,Nacsport!FV508,Nacsport!FW508,Nacsport!FX508,Nacsport!FY508,Nacsport!FZ508,),"")</f>
        <v/>
      </c>
      <c r="AL507" s="1" t="str">
        <f>+CONCATENATE(Nacsport!GA508,Nacsport!GB508,Nacsport!GC508,Nacsport!GD508,Nacsport!GE508,Nacsport!GF508,Nacsport!GG508,Nacsport!GH508,)</f>
        <v/>
      </c>
      <c r="AM507" s="1" t="str">
        <f>IF(K507="PUNTOS",LOOKUP(2,1/($K$3:K507="ATAQUE"),$AM$3:AM507),IF(+COUNTIF(Nacsport!GI508:'Nacsport'!GQ508,"*")&gt;0,+COUNTIF(Nacsport!GI508:'Nacsport'!GQ508,"*"),""))</f>
        <v/>
      </c>
      <c r="AN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O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P507" t="str">
        <f>IF(K507="QUIEBRE",LOOKUP(2,1/($K$3:K507="ATAQUE"),$AK$3:AK507),IF(+COUNTIF(Nacsport!GI508:'Nacsport'!GQ508,"*")&gt;0,+COUNTIF(Nacsport!GI508:'Nacsport'!GQ508,"*"),""))</f>
        <v/>
      </c>
      <c r="AQ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R507" s="27"/>
    </row>
    <row r="508" spans="1:44" ht="15.75" hidden="1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21">
        <v>1</v>
      </c>
      <c r="E508" s="1" t="s">
        <v>1375</v>
      </c>
      <c r="F508" s="24">
        <f>CONVERT(LEFT(Nacsport!E509,2),"mn","hr")/24+CONVERT(MID(Nacsport!E509,4,2),"sec","hr")/24</f>
        <v>6.5150462962962966E-2</v>
      </c>
      <c r="G508" s="25">
        <v>8</v>
      </c>
      <c r="H508" s="25">
        <f t="shared" si="32"/>
        <v>5624</v>
      </c>
      <c r="I508" s="25">
        <f t="shared" si="33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00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DIFESA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1" t="str">
        <f>+IF(OR(K508="ATTACCO",K508="DIFESA"),+CONCATENATE(Nacsport!FM509,Nacsport!FN508,Nacsport!FO509,Nacsport!FP509,Nacsport!FQ509,Nacsport!FR509,Nacsport!FS509,),"")</f>
        <v/>
      </c>
      <c r="AK508" s="1" t="str">
        <f>+IF(OR(K508="ATAQUE",K508="DEFENSA"),+CONCATENATE(Nacsport!FT509,Nacsport!FU509,Nacsport!FV509,Nacsport!FW509,Nacsport!FX509,Nacsport!FY509,Nacsport!FZ509,),"")</f>
        <v/>
      </c>
      <c r="AL508" s="1" t="str">
        <f>+CONCATENATE(Nacsport!GA509,Nacsport!GB509,Nacsport!GC509,Nacsport!GD509,Nacsport!GE509,Nacsport!GF509,Nacsport!GG509,Nacsport!GH509,)</f>
        <v/>
      </c>
      <c r="AM508" s="1" t="str">
        <f>IF(K508="PUNTOS",LOOKUP(2,1/($K$3:K508="ATAQUE"),$AM$3:AM508),IF(+COUNTIF(Nacsport!GI509:'Nacsport'!GQ509,"*")&gt;0,+COUNTIF(Nacsport!GI509:'Nacsport'!GQ509,"*"),""))</f>
        <v/>
      </c>
      <c r="AN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O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P508" t="str">
        <f>IF(K508="QUIEBRE",LOOKUP(2,1/($K$3:K508="ATAQUE"),$AK$3:AK508),IF(+COUNTIF(Nacsport!GI509:'Nacsport'!GQ509,"*")&gt;0,+COUNTIF(Nacsport!GI509:'Nacsport'!GQ509,"*"),""))</f>
        <v/>
      </c>
      <c r="AQ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R508" s="27"/>
    </row>
    <row r="509" spans="1:44" ht="15.75" hidden="1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21">
        <v>1</v>
      </c>
      <c r="E509" s="1" t="s">
        <v>1375</v>
      </c>
      <c r="F509" s="24">
        <f>CONVERT(LEFT(Nacsport!E510,2),"mn","hr")/24+CONVERT(MID(Nacsport!E510,4,2),"sec","hr")/24</f>
        <v>6.5150462962962966E-2</v>
      </c>
      <c r="G509" s="2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5">
        <f t="shared" si="32"/>
        <v>5624</v>
      </c>
      <c r="I509" s="25">
        <f t="shared" si="33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00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1" t="str">
        <f>+IF(OR(K509="ATTACCO",K509="DIFESA"),+CONCATENATE(Nacsport!FM510,Nacsport!FN509,Nacsport!FO510,Nacsport!FP510,Nacsport!FQ510,Nacsport!FR510,Nacsport!FS510,),"")</f>
        <v/>
      </c>
      <c r="AK509" s="1" t="str">
        <f>+IF(OR(K509="ATAQUE",K509="DEFENSA"),+CONCATENATE(Nacsport!FT510,Nacsport!FU510,Nacsport!FV510,Nacsport!FW510,Nacsport!FX510,Nacsport!FY510,Nacsport!FZ510,),"")</f>
        <v/>
      </c>
      <c r="AL509" s="1" t="str">
        <f>+CONCATENATE(Nacsport!GA510,Nacsport!GB510,Nacsport!GC510,Nacsport!GD510,Nacsport!GE510,Nacsport!GF510,Nacsport!GG510,Nacsport!GH510,)</f>
        <v/>
      </c>
      <c r="AM509" s="1" t="str">
        <f>IF(K509="PUNTOS",LOOKUP(2,1/($K$3:K509="ATAQUE"),$AM$3:AM509),IF(+COUNTIF(Nacsport!GI510:'Nacsport'!GQ510,"*")&gt;0,+COUNTIF(Nacsport!GI510:'Nacsport'!GQ510,"*"),""))</f>
        <v/>
      </c>
      <c r="AN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O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P509" t="str">
        <f>IF(K509="QUIEBRE",LOOKUP(2,1/($K$3:K509="ATAQUE"),$AK$3:AK509),IF(+COUNTIF(Nacsport!GI510:'Nacsport'!GQ510,"*")&gt;0,+COUNTIF(Nacsport!GI510:'Nacsport'!GQ510,"*"),""))</f>
        <v/>
      </c>
      <c r="AQ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R509" s="27"/>
    </row>
    <row r="510" spans="1:44" ht="15.75" hidden="1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21">
        <v>1</v>
      </c>
      <c r="E510" s="1" t="s">
        <v>1375</v>
      </c>
      <c r="F510" s="24">
        <f>CONVERT(LEFT(Nacsport!E511,2),"mn","hr")/24+CONVERT(MID(Nacsport!E511,4,2),"sec","hr")/24</f>
        <v>6.5173611111111113E-2</v>
      </c>
      <c r="G510" s="2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5">
        <f t="shared" si="32"/>
        <v>5626</v>
      </c>
      <c r="I510" s="25">
        <f t="shared" si="33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00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1" t="str">
        <f>+IF(OR(K510="ATTACCO",K510="DIFESA"),+CONCATENATE(Nacsport!FM511,Nacsport!FN510,Nacsport!FO511,Nacsport!FP511,Nacsport!FQ511,Nacsport!FR511,Nacsport!FS511,),"")</f>
        <v/>
      </c>
      <c r="AK510" s="1" t="str">
        <f>+IF(OR(K510="ATAQUE",K510="DEFENSA"),+CONCATENATE(Nacsport!FT511,Nacsport!FU511,Nacsport!FV511,Nacsport!FW511,Nacsport!FX511,Nacsport!FY511,Nacsport!FZ511,),"")</f>
        <v/>
      </c>
      <c r="AL510" s="1" t="str">
        <f>+CONCATENATE(Nacsport!GA511,Nacsport!GB511,Nacsport!GC511,Nacsport!GD511,Nacsport!GE511,Nacsport!GF511,Nacsport!GG511,Nacsport!GH511,)</f>
        <v/>
      </c>
      <c r="AM510" s="1" t="str">
        <f>IF(K510="PUNTOS",LOOKUP(2,1/($K$3:K510="ATAQUE"),$AM$3:AM510),IF(+COUNTIF(Nacsport!GI511:'Nacsport'!GQ511,"*")&gt;0,+COUNTIF(Nacsport!GI511:'Nacsport'!GQ511,"*"),""))</f>
        <v/>
      </c>
      <c r="AN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O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P510" t="str">
        <f>IF(K510="QUIEBRE",LOOKUP(2,1/($K$3:K510="ATAQUE"),$AK$3:AK510),IF(+COUNTIF(Nacsport!GI511:'Nacsport'!GQ511,"*")&gt;0,+COUNTIF(Nacsport!GI511:'Nacsport'!GQ511,"*"),""))</f>
        <v/>
      </c>
      <c r="AQ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R510" s="27"/>
    </row>
    <row r="511" spans="1:44" ht="15.75" hidden="1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21">
        <v>1</v>
      </c>
      <c r="E511" s="1" t="s">
        <v>1375</v>
      </c>
      <c r="F511" s="24">
        <f>CONVERT(LEFT(Nacsport!E512,2),"mn","hr")/24+CONVERT(MID(Nacsport!E512,4,2),"sec","hr")/24</f>
        <v>6.5173611111111113E-2</v>
      </c>
      <c r="G511" s="2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5">
        <f t="shared" si="32"/>
        <v>5626</v>
      </c>
      <c r="I511" s="25">
        <f t="shared" si="33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100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1" t="str">
        <f>+IF(OR(K511="ATTACCO",K511="DIFESA"),+CONCATENATE(Nacsport!FM512,Nacsport!FN511,Nacsport!FO512,Nacsport!FP512,Nacsport!FQ512,Nacsport!FR512,Nacsport!FS512,),"")</f>
        <v/>
      </c>
      <c r="AK511" s="1" t="str">
        <f>+IF(OR(K511="ATAQUE",K511="DEFENSA"),+CONCATENATE(Nacsport!FT512,Nacsport!FU512,Nacsport!FV512,Nacsport!FW512,Nacsport!FX512,Nacsport!FY512,Nacsport!FZ512,),"")</f>
        <v/>
      </c>
      <c r="AL511" s="1" t="str">
        <f>+CONCATENATE(Nacsport!GA512,Nacsport!GB512,Nacsport!GC512,Nacsport!GD512,Nacsport!GE512,Nacsport!GF512,Nacsport!GG512,Nacsport!GH512,)</f>
        <v/>
      </c>
      <c r="AM511" s="1" t="str">
        <f>IF(K511="PUNTOS",LOOKUP(2,1/($K$3:K511="ATAQUE"),$AM$3:AM511),IF(+COUNTIF(Nacsport!GI512:'Nacsport'!GQ512,"*")&gt;0,+COUNTIF(Nacsport!GI512:'Nacsport'!GQ512,"*"),""))</f>
        <v/>
      </c>
      <c r="AN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O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P511" t="str">
        <f>IF(K511="QUIEBRE",LOOKUP(2,1/($K$3:K511="ATAQUE"),$AK$3:AK511),IF(+COUNTIF(Nacsport!GI512:'Nacsport'!GQ512,"*")&gt;0,+COUNTIF(Nacsport!GI512:'Nacsport'!GQ512,"*"),""))</f>
        <v/>
      </c>
      <c r="AQ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R511" s="27"/>
    </row>
    <row r="512" spans="1:44" ht="15.75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21">
        <v>1</v>
      </c>
      <c r="E512" s="1" t="s">
        <v>1375</v>
      </c>
      <c r="F512" s="24">
        <f>CONVERT(LEFT(Nacsport!E513,2),"mn","hr")/24+CONVERT(MID(Nacsport!E513,4,2),"sec","hr")/24</f>
        <v>6.5243055555555568E-2</v>
      </c>
      <c r="G512" s="2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5">
        <f t="shared" si="32"/>
        <v>5632.0000000000018</v>
      </c>
      <c r="I512" s="25">
        <f t="shared" si="33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00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1" t="str">
        <f>+IF(OR(K512="ATTACCO",K512="DIFESA"),+CONCATENATE(Nacsport!FM513,Nacsport!FN512,Nacsport!FO513,Nacsport!FP513,Nacsport!FQ513,Nacsport!FR513,Nacsport!FS513,),"")</f>
        <v/>
      </c>
      <c r="AK512" s="1" t="str">
        <f>+IF(OR(K512="ATAQUE",K512="DEFENSA"),+CONCATENATE(Nacsport!FT513,Nacsport!FU513,Nacsport!FV513,Nacsport!FW513,Nacsport!FX513,Nacsport!FY513,Nacsport!FZ513,),"")</f>
        <v/>
      </c>
      <c r="AL512" s="1" t="str">
        <f>+CONCATENATE(Nacsport!GA513,Nacsport!GB513,Nacsport!GC513,Nacsport!GD513,Nacsport!GE513,Nacsport!GF513,Nacsport!GG513,Nacsport!GH513,)</f>
        <v/>
      </c>
      <c r="AM512" s="1" t="str">
        <f>IF(K512="PUNTOS",LOOKUP(2,1/($K$3:K512="ATAQUE"),$AM$3:AM512),IF(+COUNTIF(Nacsport!GI513:'Nacsport'!GQ513,"*")&gt;0,+COUNTIF(Nacsport!GI513:'Nacsport'!GQ513,"*"),""))</f>
        <v/>
      </c>
      <c r="AN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O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P512" t="str">
        <f>IF(K512="QUIEBRE",LOOKUP(2,1/($K$3:K512="ATAQUE"),$AK$3:AK512),IF(+COUNTIF(Nacsport!GI513:'Nacsport'!GQ513,"*")&gt;0,+COUNTIF(Nacsport!GI513:'Nacsport'!GQ513,"*"),""))</f>
        <v/>
      </c>
      <c r="AQ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R512" s="27"/>
    </row>
    <row r="513" spans="1:44" ht="15.75" hidden="1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21">
        <v>1</v>
      </c>
      <c r="E513" s="1" t="s">
        <v>1375</v>
      </c>
      <c r="F513" s="24">
        <f>CONVERT(LEFT(Nacsport!E514,2),"mn","hr")/24+CONVERT(MID(Nacsport!E514,4,2),"sec","hr")/24</f>
        <v>6.5277777777777782E-2</v>
      </c>
      <c r="G513" s="2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25">
        <f t="shared" si="32"/>
        <v>5635.0000000000009</v>
      </c>
      <c r="I513" s="25">
        <f t="shared" si="33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00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1" t="str">
        <f>+IF(OR(K513="ATTACCO",K513="DIFESA"),+CONCATENATE(Nacsport!FM514,Nacsport!FN513,Nacsport!FO514,Nacsport!FP514,Nacsport!FQ514,Nacsport!FR514,Nacsport!FS514,),"")</f>
        <v/>
      </c>
      <c r="AK513" s="1" t="str">
        <f>+IF(OR(K513="ATAQUE",K513="DEFENSA"),+CONCATENATE(Nacsport!FT514,Nacsport!FU514,Nacsport!FV514,Nacsport!FW514,Nacsport!FX514,Nacsport!FY514,Nacsport!FZ514,),"")</f>
        <v/>
      </c>
      <c r="AL513" s="1" t="str">
        <f>+CONCATENATE(Nacsport!GA514,Nacsport!GB514,Nacsport!GC514,Nacsport!GD514,Nacsport!GE514,Nacsport!GF514,Nacsport!GG514,Nacsport!GH514,)</f>
        <v/>
      </c>
      <c r="AM513" s="1" t="str">
        <f>IF(K513="PUNTOS",LOOKUP(2,1/($K$3:K513="ATAQUE"),$AM$3:AM513),IF(+COUNTIF(Nacsport!GI514:'Nacsport'!GQ514,"*")&gt;0,+COUNTIF(Nacsport!GI514:'Nacsport'!GQ514,"*"),""))</f>
        <v/>
      </c>
      <c r="AN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O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P513" t="str">
        <f>IF(K513="QUIEBRE",LOOKUP(2,1/($K$3:K513="ATAQUE"),$AK$3:AK513),IF(+COUNTIF(Nacsport!GI514:'Nacsport'!GQ514,"*")&gt;0,+COUNTIF(Nacsport!GI514:'Nacsport'!GQ514,"*"),""))</f>
        <v/>
      </c>
      <c r="AQ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R513" s="27"/>
    </row>
    <row r="514" spans="1:44" ht="15.75" hidden="1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21">
        <v>1</v>
      </c>
      <c r="E514" s="1" t="s">
        <v>1375</v>
      </c>
      <c r="F514" s="24">
        <f>CONVERT(LEFT(Nacsport!E515,2),"mn","hr")/24+CONVERT(MID(Nacsport!E515,4,2),"sec","hr")/24</f>
        <v>6.5289351851851862E-2</v>
      </c>
      <c r="G514" s="2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5">
        <f t="shared" si="32"/>
        <v>5636.0000000000009</v>
      </c>
      <c r="I514" s="25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100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VELOCE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1" t="str">
        <f>+IF(OR(K514="ATTACCO",K514="DIFESA"),+CONCATENATE(Nacsport!FM515,Nacsport!FN514,Nacsport!FO515,Nacsport!FP515,Nacsport!FQ515,Nacsport!FR515,Nacsport!FS515,),"")</f>
        <v/>
      </c>
      <c r="AK514" s="1" t="str">
        <f>+IF(OR(K514="ATAQUE",K514="DEFENSA"),+CONCATENATE(Nacsport!FT515,Nacsport!FU515,Nacsport!FV515,Nacsport!FW515,Nacsport!FX515,Nacsport!FY515,Nacsport!FZ515,),"")</f>
        <v/>
      </c>
      <c r="AL514" s="1" t="str">
        <f>+CONCATENATE(Nacsport!GA515,Nacsport!GB515,Nacsport!GC515,Nacsport!GD515,Nacsport!GE515,Nacsport!GF515,Nacsport!GG515,Nacsport!GH515,)</f>
        <v/>
      </c>
      <c r="AM514" s="1" t="str">
        <f>IF(K514="PUNTOS",LOOKUP(2,1/($K$3:K514="ATAQUE"),$AM$3:AM514),IF(+COUNTIF(Nacsport!GI515:'Nacsport'!GQ515,"*")&gt;0,+COUNTIF(Nacsport!GI515:'Nacsport'!GQ515,"*"),""))</f>
        <v/>
      </c>
      <c r="AN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O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P514" t="str">
        <f>IF(K514="QUIEBRE",LOOKUP(2,1/($K$3:K514="ATAQUE"),$AK$3:AK514),IF(+COUNTIF(Nacsport!GI515:'Nacsport'!GQ515,"*")&gt;0,+COUNTIF(Nacsport!GI515:'Nacsport'!GQ515,"*"),""))</f>
        <v/>
      </c>
      <c r="AQ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R514" s="27"/>
    </row>
    <row r="515" spans="1:44" ht="15.75" hidden="1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21">
        <v>1</v>
      </c>
      <c r="E515" s="1" t="s">
        <v>1375</v>
      </c>
      <c r="F515" s="24">
        <f>CONVERT(LEFT(Nacsport!E516,2),"mn","hr")/24+CONVERT(MID(Nacsport!E516,4,2),"sec","hr")/24</f>
        <v>6.5324074074074076E-2</v>
      </c>
      <c r="G515" s="2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5">
        <f t="shared" ref="H515:H543" si="37">(+CONVERT(F515,"hr","sec")*24)-5</f>
        <v>5639</v>
      </c>
      <c r="I515" s="25">
        <f t="shared" si="33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100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RUBATA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1" t="str">
        <f>+IF(OR(K515="ATTACCO",K515="DIFESA"),+CONCATENATE(Nacsport!FM516,Nacsport!FN515,Nacsport!FO516,Nacsport!FP516,Nacsport!FQ516,Nacsport!FR516,Nacsport!FS516,),"")</f>
        <v/>
      </c>
      <c r="AK515" s="1" t="str">
        <f>+IF(OR(K515="ATAQUE",K515="DEFENSA"),+CONCATENATE(Nacsport!FT516,Nacsport!FU516,Nacsport!FV516,Nacsport!FW516,Nacsport!FX516,Nacsport!FY516,Nacsport!FZ516,),"")</f>
        <v/>
      </c>
      <c r="AL515" s="1" t="str">
        <f>+CONCATENATE(Nacsport!GA516,Nacsport!GB516,Nacsport!GC516,Nacsport!GD516,Nacsport!GE516,Nacsport!GF516,Nacsport!GG516,Nacsport!GH516,)</f>
        <v/>
      </c>
      <c r="AM515" s="1" t="str">
        <f>IF(K515="PUNTOS",LOOKUP(2,1/($K$3:K515="ATAQUE"),$AM$3:AM515),IF(+COUNTIF(Nacsport!GI516:'Nacsport'!GQ516,"*")&gt;0,+COUNTIF(Nacsport!GI516:'Nacsport'!GQ516,"*"),""))</f>
        <v/>
      </c>
      <c r="AN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O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P515" t="str">
        <f>IF(K515="QUIEBRE",LOOKUP(2,1/($K$3:K515="ATAQUE"),$AK$3:AK515),IF(+COUNTIF(Nacsport!GI516:'Nacsport'!GQ516,"*")&gt;0,+COUNTIF(Nacsport!GI516:'Nacsport'!GQ516,"*"),""))</f>
        <v/>
      </c>
      <c r="AQ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R515" s="27"/>
    </row>
    <row r="516" spans="1:44" ht="15.75" hidden="1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21">
        <v>1</v>
      </c>
      <c r="E516" s="1" t="s">
        <v>1375</v>
      </c>
      <c r="F516" s="24">
        <f>CONVERT(LEFT(Nacsport!E517,2),"mn","hr")/24+CONVERT(MID(Nacsport!E517,4,2),"sec","hr")/24</f>
        <v>6.5335648148148157E-2</v>
      </c>
      <c r="G516" s="2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5">
        <f t="shared" si="37"/>
        <v>5640.0000000000009</v>
      </c>
      <c r="I516" s="25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00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1" t="str">
        <f>+IF(OR(K516="ATTACCO",K516="DIFESA"),+CONCATENATE(Nacsport!FM517,Nacsport!FN516,Nacsport!FO517,Nacsport!FP517,Nacsport!FQ517,Nacsport!FR517,Nacsport!FS517,),"")</f>
        <v/>
      </c>
      <c r="AK516" s="1" t="str">
        <f>+IF(OR(K516="ATAQUE",K516="DEFENSA"),+CONCATENATE(Nacsport!FT517,Nacsport!FU517,Nacsport!FV517,Nacsport!FW517,Nacsport!FX517,Nacsport!FY517,Nacsport!FZ517,),"")</f>
        <v/>
      </c>
      <c r="AL516" s="1" t="str">
        <f>+CONCATENATE(Nacsport!GA517,Nacsport!GB517,Nacsport!GC517,Nacsport!GD517,Nacsport!GE517,Nacsport!GF517,Nacsport!GG517,Nacsport!GH517,)</f>
        <v/>
      </c>
      <c r="AM516" s="1" t="str">
        <f>IF(K516="PUNTOS",LOOKUP(2,1/($K$3:K516="ATAQUE"),$AM$3:AM516),IF(+COUNTIF(Nacsport!GI517:'Nacsport'!GQ517,"*")&gt;0,+COUNTIF(Nacsport!GI517:'Nacsport'!GQ517,"*"),""))</f>
        <v/>
      </c>
      <c r="AN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O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P516" t="str">
        <f>IF(K516="QUIEBRE",LOOKUP(2,1/($K$3:K516="ATAQUE"),$AK$3:AK516),IF(+COUNTIF(Nacsport!GI517:'Nacsport'!GQ517,"*")&gt;0,+COUNTIF(Nacsport!GI517:'Nacsport'!GQ517,"*"),""))</f>
        <v/>
      </c>
      <c r="AQ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R516" s="27"/>
    </row>
    <row r="517" spans="1:44" ht="15.75" hidden="1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21">
        <v>1</v>
      </c>
      <c r="E517" s="1" t="s">
        <v>1375</v>
      </c>
      <c r="F517" s="24">
        <f>CONVERT(LEFT(Nacsport!E518,2),"mn","hr")/24+CONVERT(MID(Nacsport!E518,4,2),"sec","hr")/24</f>
        <v>6.5451388888888892E-2</v>
      </c>
      <c r="G517" s="2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5">
        <f t="shared" si="37"/>
        <v>5650</v>
      </c>
      <c r="I517" s="25">
        <f t="shared" si="38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00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P META</v>
      </c>
      <c r="AH517" s="1">
        <f t="shared" si="36"/>
        <v>5</v>
      </c>
      <c r="AI517" s="1" t="str">
        <f>+CONCATENATE(Nacsport!FK518,Nacsport!FL518)</f>
        <v/>
      </c>
      <c r="AJ517" s="1" t="str">
        <f>+IF(OR(K517="ATTACCO",K517="DIFESA"),+CONCATENATE(Nacsport!FM518,Nacsport!FN517,Nacsport!FO518,Nacsport!FP518,Nacsport!FQ518,Nacsport!FR518,Nacsport!FS518,),"")</f>
        <v/>
      </c>
      <c r="AK517" s="1" t="str">
        <f>+IF(OR(K517="ATAQUE",K517="DEFENSA"),+CONCATENATE(Nacsport!FT518,Nacsport!FU518,Nacsport!FV518,Nacsport!FW518,Nacsport!FX518,Nacsport!FY518,Nacsport!FZ518,),"")</f>
        <v/>
      </c>
      <c r="AL517" s="1" t="str">
        <f>+CONCATENATE(Nacsport!GA518,Nacsport!GB518,Nacsport!GC518,Nacsport!GD518,Nacsport!GE518,Nacsport!GF518,Nacsport!GG518,Nacsport!GH518,)</f>
        <v/>
      </c>
      <c r="AM517" s="1" t="str">
        <f>IF(K517="PUNTOS",LOOKUP(2,1/($K$3:K517="ATAQUE"),$AM$3:AM517),IF(+COUNTIF(Nacsport!GI518:'Nacsport'!GQ518,"*")&gt;0,+COUNTIF(Nacsport!GI518:'Nacsport'!GQ518,"*"),""))</f>
        <v/>
      </c>
      <c r="AN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O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P517" t="str">
        <f>IF(K517="QUIEBRE",LOOKUP(2,1/($K$3:K517="ATAQUE"),$AK$3:AK517),IF(+COUNTIF(Nacsport!GI518:'Nacsport'!GQ518,"*")&gt;0,+COUNTIF(Nacsport!GI518:'Nacsport'!GQ518,"*"),""))</f>
        <v/>
      </c>
      <c r="AQ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R517" s="27"/>
    </row>
    <row r="518" spans="1:44" ht="15.75" hidden="1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21">
        <v>1</v>
      </c>
      <c r="E518" s="1" t="s">
        <v>1375</v>
      </c>
      <c r="F518" s="24">
        <f>CONVERT(LEFT(Nacsport!E519,2),"mn","hr")/24+CONVERT(MID(Nacsport!E519,4,2),"sec","hr")/24</f>
        <v>6.5532407407407414E-2</v>
      </c>
      <c r="G518" s="25">
        <f>CONVERT((CONVERT(LEFT(Nacsport!F519,2),"mn","hr")/24+CONVERT(MID(Nacsport!F519,4,2),"sec","hr")/24)-(CONVERT(LEFT(Nacsport!E519,2),"mn","hr")/24+CONVERT(MID(Nacsport!E519,4,2),"sec","hr")/24),"hr","sec")*24</f>
        <v>0</v>
      </c>
      <c r="H518" s="25">
        <f t="shared" si="37"/>
        <v>5657</v>
      </c>
      <c r="I518" s="25">
        <f t="shared" si="38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00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TRASF.</v>
      </c>
      <c r="AH518" s="1">
        <f t="shared" si="36"/>
        <v>2</v>
      </c>
      <c r="AI518" s="1" t="str">
        <f>+CONCATENATE(Nacsport!FK519,Nacsport!FL519)</f>
        <v/>
      </c>
      <c r="AJ518" s="1" t="str">
        <f>+IF(OR(K518="ATTACCO",K518="DIFESA"),+CONCATENATE(Nacsport!FM519,Nacsport!FN518,Nacsport!FO519,Nacsport!FP519,Nacsport!FQ519,Nacsport!FR519,Nacsport!FS519,),"")</f>
        <v/>
      </c>
      <c r="AK518" s="1" t="str">
        <f>+IF(OR(K518="ATAQUE",K518="DEFENSA"),+CONCATENATE(Nacsport!FT519,Nacsport!FU519,Nacsport!FV519,Nacsport!FW519,Nacsport!FX519,Nacsport!FY519,Nacsport!FZ519,),"")</f>
        <v/>
      </c>
      <c r="AL518" s="1" t="str">
        <f>+CONCATENATE(Nacsport!GA519,Nacsport!GB519,Nacsport!GC519,Nacsport!GD519,Nacsport!GE519,Nacsport!GF519,Nacsport!GG519,Nacsport!GH519,)</f>
        <v/>
      </c>
      <c r="AM518" s="1" t="str">
        <f>IF(K518="PUNTOS",LOOKUP(2,1/($K$3:K518="ATAQUE"),$AM$3:AM518),IF(+COUNTIF(Nacsport!GI519:'Nacsport'!GQ519,"*")&gt;0,+COUNTIF(Nacsport!GI519:'Nacsport'!GQ519,"*"),""))</f>
        <v/>
      </c>
      <c r="AN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O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P518" t="str">
        <f>IF(K518="QUIEBRE",LOOKUP(2,1/($K$3:K518="ATAQUE"),$AK$3:AK518),IF(+COUNTIF(Nacsport!GI519:'Nacsport'!GQ519,"*")&gt;0,+COUNTIF(Nacsport!GI519:'Nacsport'!GQ519,"*"),""))</f>
        <v/>
      </c>
      <c r="AQ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R518" s="27"/>
    </row>
    <row r="519" spans="1:44" ht="15.75" hidden="1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21">
        <v>1</v>
      </c>
      <c r="E519" s="1" t="s">
        <v>1375</v>
      </c>
      <c r="F519" s="24">
        <f>CONVERT(LEFT(Nacsport!E520,2),"mn","hr")/24+CONVERT(MID(Nacsport!E520,4,2),"sec","hr")/24</f>
        <v>6.5868055555555555E-2</v>
      </c>
      <c r="G519" s="2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5">
        <f t="shared" si="37"/>
        <v>5686</v>
      </c>
      <c r="I519" s="25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100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1" t="str">
        <f>+IF(OR(K519="ATTACCO",K519="DIFESA"),+CONCATENATE(Nacsport!FM520,Nacsport!FN519,Nacsport!FO520,Nacsport!FP520,Nacsport!FQ520,Nacsport!FR520,Nacsport!FS520,),"")</f>
        <v/>
      </c>
      <c r="AK519" s="1" t="str">
        <f>+IF(OR(K519="ATAQUE",K519="DEFENSA"),+CONCATENATE(Nacsport!FT520,Nacsport!FU520,Nacsport!FV520,Nacsport!FW520,Nacsport!FX520,Nacsport!FY520,Nacsport!FZ520,),"")</f>
        <v/>
      </c>
      <c r="AL519" s="1" t="str">
        <f>+CONCATENATE(Nacsport!GA520,Nacsport!GB520,Nacsport!GC520,Nacsport!GD520,Nacsport!GE520,Nacsport!GF520,Nacsport!GG520,Nacsport!GH520,)</f>
        <v/>
      </c>
      <c r="AM519" s="1" t="str">
        <f>IF(K519="PUNTOS",LOOKUP(2,1/($K$3:K519="ATAQUE"),$AM$3:AM519),IF(+COUNTIF(Nacsport!GI520:'Nacsport'!GQ520,"*")&gt;0,+COUNTIF(Nacsport!GI520:'Nacsport'!GQ520,"*"),""))</f>
        <v/>
      </c>
      <c r="AN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O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P519" t="str">
        <f>IF(K519="QUIEBRE",LOOKUP(2,1/($K$3:K519="ATAQUE"),$AK$3:AK519),IF(+COUNTIF(Nacsport!GI520:'Nacsport'!GQ520,"*")&gt;0,+COUNTIF(Nacsport!GI520:'Nacsport'!GQ520,"*"),""))</f>
        <v/>
      </c>
      <c r="AQ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R519" s="27"/>
    </row>
    <row r="520" spans="1:44" ht="15.75" hidden="1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21">
        <v>1</v>
      </c>
      <c r="E520" s="1" t="s">
        <v>1375</v>
      </c>
      <c r="F520" s="24">
        <f>CONVERT(LEFT(Nacsport!E521,2),"mn","hr")/24+CONVERT(MID(Nacsport!E521,4,2),"sec","hr")/24</f>
        <v>6.5879629629629635E-2</v>
      </c>
      <c r="G520" s="2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5">
        <f t="shared" si="37"/>
        <v>5687</v>
      </c>
      <c r="I520" s="25">
        <f t="shared" si="38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00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1" t="str">
        <f>+IF(OR(K520="ATTACCO",K520="DIFESA"),+CONCATENATE(Nacsport!FM521,Nacsport!FN520,Nacsport!FO521,Nacsport!FP521,Nacsport!FQ521,Nacsport!FR521,Nacsport!FS521,),"")</f>
        <v/>
      </c>
      <c r="AK520" s="1" t="str">
        <f>+IF(OR(K520="ATAQUE",K520="DEFENSA"),+CONCATENATE(Nacsport!FT521,Nacsport!FU521,Nacsport!FV521,Nacsport!FW521,Nacsport!FX521,Nacsport!FY521,Nacsport!FZ521,),"")</f>
        <v/>
      </c>
      <c r="AL520" s="1" t="str">
        <f>+CONCATENATE(Nacsport!GA521,Nacsport!GB521,Nacsport!GC521,Nacsport!GD521,Nacsport!GE521,Nacsport!GF521,Nacsport!GG521,Nacsport!GH521,)</f>
        <v/>
      </c>
      <c r="AM520" s="1" t="str">
        <f>IF(K520="PUNTOS",LOOKUP(2,1/($K$3:K520="ATAQUE"),$AM$3:AM520),IF(+COUNTIF(Nacsport!GI521:'Nacsport'!GQ521,"*")&gt;0,+COUNTIF(Nacsport!GI521:'Nacsport'!GQ521,"*"),""))</f>
        <v/>
      </c>
      <c r="AN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O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P520" t="str">
        <f>IF(K520="QUIEBRE",LOOKUP(2,1/($K$3:K520="ATAQUE"),$AK$3:AK520),IF(+COUNTIF(Nacsport!GI521:'Nacsport'!GQ521,"*")&gt;0,+COUNTIF(Nacsport!GI521:'Nacsport'!GQ521,"*"),""))</f>
        <v/>
      </c>
      <c r="AQ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R520" s="27"/>
    </row>
    <row r="521" spans="1:44" ht="15.75" hidden="1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21">
        <v>1</v>
      </c>
      <c r="E521" s="1" t="s">
        <v>1375</v>
      </c>
      <c r="F521" s="24">
        <f>CONVERT(LEFT(Nacsport!E522,2),"mn","hr")/24+CONVERT(MID(Nacsport!E522,4,2),"sec","hr")/24</f>
        <v>6.5879629629629635E-2</v>
      </c>
      <c r="G521" s="2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5">
        <f t="shared" si="37"/>
        <v>5687</v>
      </c>
      <c r="I521" s="25">
        <f t="shared" si="38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100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1" t="str">
        <f>+IF(OR(K521="ATTACCO",K521="DIFESA"),+CONCATENATE(Nacsport!FM522,Nacsport!FN521,Nacsport!FO522,Nacsport!FP522,Nacsport!FQ522,Nacsport!FR522,Nacsport!FS522,),"")</f>
        <v/>
      </c>
      <c r="AK521" s="1" t="str">
        <f>+IF(OR(K521="ATAQUE",K521="DEFENSA"),+CONCATENATE(Nacsport!FT522,Nacsport!FU522,Nacsport!FV522,Nacsport!FW522,Nacsport!FX522,Nacsport!FY522,Nacsport!FZ522,),"")</f>
        <v/>
      </c>
      <c r="AL521" s="1" t="str">
        <f>+CONCATENATE(Nacsport!GA522,Nacsport!GB522,Nacsport!GC522,Nacsport!GD522,Nacsport!GE522,Nacsport!GF522,Nacsport!GG522,Nacsport!GH522,)</f>
        <v/>
      </c>
      <c r="AM521" s="1" t="str">
        <f>IF(K521="PUNTOS",LOOKUP(2,1/($K$3:K521="ATAQUE"),$AM$3:AM521),IF(+COUNTIF(Nacsport!GI522:'Nacsport'!GQ522,"*")&gt;0,+COUNTIF(Nacsport!GI522:'Nacsport'!GQ522,"*"),""))</f>
        <v/>
      </c>
      <c r="AN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O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P521" t="str">
        <f>IF(K521="QUIEBRE",LOOKUP(2,1/($K$3:K521="ATAQUE"),$AK$3:AK521),IF(+COUNTIF(Nacsport!GI522:'Nacsport'!GQ522,"*")&gt;0,+COUNTIF(Nacsport!GI522:'Nacsport'!GQ522,"*"),""))</f>
        <v/>
      </c>
      <c r="AQ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R521" s="27"/>
    </row>
    <row r="522" spans="1:44" ht="15.75" hidden="1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21">
        <v>1</v>
      </c>
      <c r="E522" s="1" t="s">
        <v>1375</v>
      </c>
      <c r="F522" s="24">
        <f>CONVERT(LEFT(Nacsport!E523,2),"mn","hr")/24+CONVERT(MID(Nacsport!E523,4,2),"sec","hr")/24</f>
        <v>6.5949074074074077E-2</v>
      </c>
      <c r="G522" s="2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25">
        <f t="shared" si="37"/>
        <v>5693</v>
      </c>
      <c r="I522" s="25">
        <f t="shared" si="38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100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NEGATIVO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1" t="str">
        <f>+IF(OR(K522="ATTACCO",K522="DIFESA"),+CONCATENATE(Nacsport!FM523,Nacsport!FN522,Nacsport!FO523,Nacsport!FP523,Nacsport!FQ523,Nacsport!FR523,Nacsport!FS523,),"")</f>
        <v/>
      </c>
      <c r="AK522" s="1" t="str">
        <f>+IF(OR(K522="ATAQUE",K522="DEFENSA"),+CONCATENATE(Nacsport!FT523,Nacsport!FU523,Nacsport!FV523,Nacsport!FW523,Nacsport!FX523,Nacsport!FY523,Nacsport!FZ523,),"")</f>
        <v/>
      </c>
      <c r="AL522" s="1" t="str">
        <f>+CONCATENATE(Nacsport!GA523,Nacsport!GB523,Nacsport!GC523,Nacsport!GD523,Nacsport!GE523,Nacsport!GF523,Nacsport!GG523,Nacsport!GH523,)</f>
        <v/>
      </c>
      <c r="AM522" s="1" t="str">
        <f>IF(K522="PUNTOS",LOOKUP(2,1/($K$3:K522="ATAQUE"),$AM$3:AM522),IF(+COUNTIF(Nacsport!GI523:'Nacsport'!GQ523,"*")&gt;0,+COUNTIF(Nacsport!GI523:'Nacsport'!GQ523,"*"),""))</f>
        <v/>
      </c>
      <c r="AN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O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P522" t="str">
        <f>IF(K522="QUIEBRE",LOOKUP(2,1/($K$3:K522="ATAQUE"),$AK$3:AK522),IF(+COUNTIF(Nacsport!GI523:'Nacsport'!GQ523,"*")&gt;0,+COUNTIF(Nacsport!GI523:'Nacsport'!GQ523,"*"),""))</f>
        <v/>
      </c>
      <c r="AQ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R522" s="27"/>
    </row>
    <row r="523" spans="1:44" ht="15.75" hidden="1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21">
        <v>1</v>
      </c>
      <c r="E523" s="1" t="s">
        <v>1375</v>
      </c>
      <c r="F523" s="24">
        <f>CONVERT(LEFT(Nacsport!E524,2),"mn","hr")/24+CONVERT(MID(Nacsport!E524,4,2),"sec","hr")/24</f>
        <v>6.5995370370370371E-2</v>
      </c>
      <c r="G523" s="2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5">
        <f t="shared" si="37"/>
        <v>5697</v>
      </c>
      <c r="I523" s="25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00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LENTO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1" t="str">
        <f>+IF(OR(K523="ATTACCO",K523="DIFESA"),+CONCATENATE(Nacsport!FM524,Nacsport!FN523,Nacsport!FO524,Nacsport!FP524,Nacsport!FQ524,Nacsport!FR524,Nacsport!FS524,),"")</f>
        <v/>
      </c>
      <c r="AK523" s="1" t="str">
        <f>+IF(OR(K523="ATAQUE",K523="DEFENSA"),+CONCATENATE(Nacsport!FT524,Nacsport!FU524,Nacsport!FV524,Nacsport!FW524,Nacsport!FX524,Nacsport!FY524,Nacsport!FZ524,),"")</f>
        <v/>
      </c>
      <c r="AL523" s="1" t="str">
        <f>+CONCATENATE(Nacsport!GA524,Nacsport!GB524,Nacsport!GC524,Nacsport!GD524,Nacsport!GE524,Nacsport!GF524,Nacsport!GG524,Nacsport!GH524,)</f>
        <v/>
      </c>
      <c r="AM523" s="1" t="str">
        <f>IF(K523="PUNTOS",LOOKUP(2,1/($K$3:K523="ATAQUE"),$AM$3:AM523),IF(+COUNTIF(Nacsport!GI524:'Nacsport'!GQ524,"*")&gt;0,+COUNTIF(Nacsport!GI524:'Nacsport'!GQ524,"*"),""))</f>
        <v/>
      </c>
      <c r="AN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O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P523" t="str">
        <f>IF(K523="QUIEBRE",LOOKUP(2,1/($K$3:K523="ATAQUE"),$AK$3:AK523),IF(+COUNTIF(Nacsport!GI524:'Nacsport'!GQ524,"*")&gt;0,+COUNTIF(Nacsport!GI524:'Nacsport'!GQ524,"*"),""))</f>
        <v/>
      </c>
      <c r="AQ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R523" s="27"/>
    </row>
    <row r="524" spans="1:44" ht="15.75" hidden="1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21">
        <v>1</v>
      </c>
      <c r="E524" s="1" t="s">
        <v>1375</v>
      </c>
      <c r="F524" s="24">
        <f>CONVERT(LEFT(Nacsport!E525,2),"mn","hr")/24+CONVERT(MID(Nacsport!E525,4,2),"sec","hr")/24</f>
        <v>6.6018518518518518E-2</v>
      </c>
      <c r="G524" s="25">
        <v>8</v>
      </c>
      <c r="H524" s="25">
        <f t="shared" si="37"/>
        <v>5699</v>
      </c>
      <c r="I524" s="25">
        <f t="shared" si="38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100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DIFESA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1" t="str">
        <f>+IF(OR(K524="ATTACCO",K524="DIFESA"),+CONCATENATE(Nacsport!FM525,Nacsport!FN524,Nacsport!FO525,Nacsport!FP525,Nacsport!FQ525,Nacsport!FR525,Nacsport!FS525,),"")</f>
        <v/>
      </c>
      <c r="AK524" s="1" t="str">
        <f>+IF(OR(K524="ATAQUE",K524="DEFENSA"),+CONCATENATE(Nacsport!FT525,Nacsport!FU525,Nacsport!FV525,Nacsport!FW525,Nacsport!FX525,Nacsport!FY525,Nacsport!FZ525,),"")</f>
        <v/>
      </c>
      <c r="AL524" s="1" t="str">
        <f>+CONCATENATE(Nacsport!GA525,Nacsport!GB525,Nacsport!GC525,Nacsport!GD525,Nacsport!GE525,Nacsport!GF525,Nacsport!GG525,Nacsport!GH525,)</f>
        <v/>
      </c>
      <c r="AM524" s="1" t="str">
        <f>IF(K524="PUNTOS",LOOKUP(2,1/($K$3:K524="ATAQUE"),$AM$3:AM524),IF(+COUNTIF(Nacsport!GI525:'Nacsport'!GQ525,"*")&gt;0,+COUNTIF(Nacsport!GI525:'Nacsport'!GQ525,"*"),""))</f>
        <v/>
      </c>
      <c r="AN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O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P524" t="str">
        <f>IF(K524="QUIEBRE",LOOKUP(2,1/($K$3:K524="ATAQUE"),$AK$3:AK524),IF(+COUNTIF(Nacsport!GI525:'Nacsport'!GQ525,"*")&gt;0,+COUNTIF(Nacsport!GI525:'Nacsport'!GQ525,"*"),""))</f>
        <v/>
      </c>
      <c r="AQ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R524" s="27"/>
    </row>
    <row r="525" spans="1:44" ht="15.75" hidden="1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21">
        <v>1</v>
      </c>
      <c r="E525" s="1" t="s">
        <v>1375</v>
      </c>
      <c r="F525" s="24">
        <f>CONVERT(LEFT(Nacsport!E526,2),"mn","hr")/24+CONVERT(MID(Nacsport!E526,4,2),"sec","hr")/24</f>
        <v>6.6018518518518518E-2</v>
      </c>
      <c r="G525" s="2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5">
        <f t="shared" si="37"/>
        <v>5699</v>
      </c>
      <c r="I525" s="25">
        <f t="shared" si="38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00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1" t="str">
        <f>+IF(OR(K525="ATTACCO",K525="DIFESA"),+CONCATENATE(Nacsport!FM526,Nacsport!FN525,Nacsport!FO526,Nacsport!FP526,Nacsport!FQ526,Nacsport!FR526,Nacsport!FS526,),"")</f>
        <v/>
      </c>
      <c r="AK525" s="1" t="str">
        <f>+IF(OR(K525="ATAQUE",K525="DEFENSA"),+CONCATENATE(Nacsport!FT526,Nacsport!FU526,Nacsport!FV526,Nacsport!FW526,Nacsport!FX526,Nacsport!FY526,Nacsport!FZ526,),"")</f>
        <v/>
      </c>
      <c r="AL525" s="1" t="str">
        <f>+CONCATENATE(Nacsport!GA526,Nacsport!GB526,Nacsport!GC526,Nacsport!GD526,Nacsport!GE526,Nacsport!GF526,Nacsport!GG526,Nacsport!GH526,)</f>
        <v/>
      </c>
      <c r="AM525" s="1" t="str">
        <f>IF(K525="PUNTOS",LOOKUP(2,1/($K$3:K525="ATAQUE"),$AM$3:AM525),IF(+COUNTIF(Nacsport!GI526:'Nacsport'!GQ526,"*")&gt;0,+COUNTIF(Nacsport!GI526:'Nacsport'!GQ526,"*"),""))</f>
        <v/>
      </c>
      <c r="AN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O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P525" t="str">
        <f>IF(K525="QUIEBRE",LOOKUP(2,1/($K$3:K525="ATAQUE"),$AK$3:AK525),IF(+COUNTIF(Nacsport!GI526:'Nacsport'!GQ526,"*")&gt;0,+COUNTIF(Nacsport!GI526:'Nacsport'!GQ526,"*"),""))</f>
        <v/>
      </c>
      <c r="AQ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R525" s="27"/>
    </row>
    <row r="526" spans="1:44" ht="15.75" hidden="1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21">
        <v>1</v>
      </c>
      <c r="E526" s="1" t="s">
        <v>1375</v>
      </c>
      <c r="F526" s="24">
        <f>CONVERT(LEFT(Nacsport!E527,2),"mn","hr")/24+CONVERT(MID(Nacsport!E527,4,2),"sec","hr")/24</f>
        <v>6.6504629629629636E-2</v>
      </c>
      <c r="G526" s="2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5">
        <f t="shared" si="37"/>
        <v>5741</v>
      </c>
      <c r="I526" s="25">
        <f t="shared" si="38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00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1" t="str">
        <f>+IF(OR(K526="ATTACCO",K526="DIFESA"),+CONCATENATE(Nacsport!FM527,Nacsport!FN526,Nacsport!FO527,Nacsport!FP527,Nacsport!FQ527,Nacsport!FR527,Nacsport!FS527,),"")</f>
        <v/>
      </c>
      <c r="AK526" s="1" t="str">
        <f>+IF(OR(K526="ATAQUE",K526="DEFENSA"),+CONCATENATE(Nacsport!FT527,Nacsport!FU527,Nacsport!FV527,Nacsport!FW527,Nacsport!FX527,Nacsport!FY527,Nacsport!FZ527,),"")</f>
        <v/>
      </c>
      <c r="AL526" s="1" t="str">
        <f>+CONCATENATE(Nacsport!GA527,Nacsport!GB527,Nacsport!GC527,Nacsport!GD527,Nacsport!GE527,Nacsport!GF527,Nacsport!GG527,Nacsport!GH527,)</f>
        <v/>
      </c>
      <c r="AM526" s="1" t="str">
        <f>IF(K526="PUNTOS",LOOKUP(2,1/($K$3:K526="ATAQUE"),$AM$3:AM526),IF(+COUNTIF(Nacsport!GI527:'Nacsport'!GQ527,"*")&gt;0,+COUNTIF(Nacsport!GI527:'Nacsport'!GQ527,"*"),""))</f>
        <v/>
      </c>
      <c r="AN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O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P526" t="str">
        <f>IF(K526="QUIEBRE",LOOKUP(2,1/($K$3:K526="ATAQUE"),$AK$3:AK526),IF(+COUNTIF(Nacsport!GI527:'Nacsport'!GQ527,"*")&gt;0,+COUNTIF(Nacsport!GI527:'Nacsport'!GQ527,"*"),""))</f>
        <v/>
      </c>
      <c r="AQ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R526" s="27"/>
    </row>
    <row r="527" spans="1:44" ht="15.75" hidden="1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21">
        <v>1</v>
      </c>
      <c r="E527" s="1" t="s">
        <v>1375</v>
      </c>
      <c r="F527" s="24">
        <f>CONVERT(LEFT(Nacsport!E528,2),"mn","hr")/24+CONVERT(MID(Nacsport!E528,4,2),"sec","hr")/24</f>
        <v>6.6504629629629636E-2</v>
      </c>
      <c r="G527" s="2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5">
        <f t="shared" si="37"/>
        <v>5741</v>
      </c>
      <c r="I527" s="25">
        <f t="shared" si="38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100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1" t="str">
        <f>+IF(OR(K527="ATTACCO",K527="DIFESA"),+CONCATENATE(Nacsport!FM528,Nacsport!FN527,Nacsport!FO528,Nacsport!FP528,Nacsport!FQ528,Nacsport!FR528,Nacsport!FS528,),"")</f>
        <v/>
      </c>
      <c r="AK527" s="1" t="str">
        <f>+IF(OR(K527="ATAQUE",K527="DEFENSA"),+CONCATENATE(Nacsport!FT528,Nacsport!FU528,Nacsport!FV528,Nacsport!FW528,Nacsport!FX528,Nacsport!FY528,Nacsport!FZ528,),"")</f>
        <v/>
      </c>
      <c r="AL527" s="1" t="str">
        <f>+CONCATENATE(Nacsport!GA528,Nacsport!GB528,Nacsport!GC528,Nacsport!GD528,Nacsport!GE528,Nacsport!GF528,Nacsport!GG528,Nacsport!GH528,)</f>
        <v/>
      </c>
      <c r="AM527" s="1" t="str">
        <f>IF(K527="PUNTOS",LOOKUP(2,1/($K$3:K527="ATAQUE"),$AM$3:AM527),IF(+COUNTIF(Nacsport!GI528:'Nacsport'!GQ528,"*")&gt;0,+COUNTIF(Nacsport!GI528:'Nacsport'!GQ528,"*"),""))</f>
        <v/>
      </c>
      <c r="AN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O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P527" t="str">
        <f>IF(K527="QUIEBRE",LOOKUP(2,1/($K$3:K527="ATAQUE"),$AK$3:AK527),IF(+COUNTIF(Nacsport!GI528:'Nacsport'!GQ528,"*")&gt;0,+COUNTIF(Nacsport!GI528:'Nacsport'!GQ528,"*"),""))</f>
        <v/>
      </c>
      <c r="AQ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R527" s="27"/>
    </row>
    <row r="528" spans="1:44" ht="15.75" hidden="1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21">
        <v>1</v>
      </c>
      <c r="E528" s="1" t="s">
        <v>1375</v>
      </c>
      <c r="F528" s="24">
        <f>CONVERT(LEFT(Nacsport!E529,2),"mn","hr")/24+CONVERT(MID(Nacsport!E529,4,2),"sec","hr")/24</f>
        <v>6.6574074074074077E-2</v>
      </c>
      <c r="G528" s="2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5">
        <f t="shared" si="37"/>
        <v>5747</v>
      </c>
      <c r="I528" s="25">
        <f t="shared" si="38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00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PULITA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1" t="str">
        <f>+IF(OR(K528="ATTACCO",K528="DIFESA"),+CONCATENATE(Nacsport!FM529,Nacsport!FN528,Nacsport!FO529,Nacsport!FP529,Nacsport!FQ529,Nacsport!FR529,Nacsport!FS529,),"")</f>
        <v/>
      </c>
      <c r="AK528" s="1" t="str">
        <f>+IF(OR(K528="ATAQUE",K528="DEFENSA"),+CONCATENATE(Nacsport!FT529,Nacsport!FU529,Nacsport!FV529,Nacsport!FW529,Nacsport!FX529,Nacsport!FY529,Nacsport!FZ529,),"")</f>
        <v/>
      </c>
      <c r="AL528" s="1" t="str">
        <f>+CONCATENATE(Nacsport!GA529,Nacsport!GB529,Nacsport!GC529,Nacsport!GD529,Nacsport!GE529,Nacsport!GF529,Nacsport!GG529,Nacsport!GH529,)</f>
        <v/>
      </c>
      <c r="AM528" s="1" t="str">
        <f>IF(K528="PUNTOS",LOOKUP(2,1/($K$3:K528="ATAQUE"),$AM$3:AM528),IF(+COUNTIF(Nacsport!GI529:'Nacsport'!GQ529,"*")&gt;0,+COUNTIF(Nacsport!GI529:'Nacsport'!GQ529,"*"),""))</f>
        <v/>
      </c>
      <c r="AN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O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P528" t="str">
        <f>IF(K528="QUIEBRE",LOOKUP(2,1/($K$3:K528="ATAQUE"),$AK$3:AK528),IF(+COUNTIF(Nacsport!GI529:'Nacsport'!GQ529,"*")&gt;0,+COUNTIF(Nacsport!GI529:'Nacsport'!GQ529,"*"),""))</f>
        <v/>
      </c>
      <c r="AQ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R528" s="27"/>
    </row>
    <row r="529" spans="1:44" ht="15.75" hidden="1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21">
        <v>1</v>
      </c>
      <c r="E529" s="1" t="s">
        <v>1375</v>
      </c>
      <c r="F529" s="24">
        <f>CONVERT(LEFT(Nacsport!E530,2),"mn","hr")/24+CONVERT(MID(Nacsport!E530,4,2),"sec","hr")/24</f>
        <v>6.6643518518518519E-2</v>
      </c>
      <c r="G529" s="2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25">
        <f t="shared" si="37"/>
        <v>5753</v>
      </c>
      <c r="I529" s="25">
        <f t="shared" si="38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100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NEGATIVO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1" t="str">
        <f>+IF(OR(K529="ATTACCO",K529="DIFESA"),+CONCATENATE(Nacsport!FM530,Nacsport!FN529,Nacsport!FO530,Nacsport!FP530,Nacsport!FQ530,Nacsport!FR530,Nacsport!FS530,),"")</f>
        <v/>
      </c>
      <c r="AK529" s="1" t="str">
        <f>+IF(OR(K529="ATAQUE",K529="DEFENSA"),+CONCATENATE(Nacsport!FT530,Nacsport!FU530,Nacsport!FV530,Nacsport!FW530,Nacsport!FX530,Nacsport!FY530,Nacsport!FZ530,),"")</f>
        <v/>
      </c>
      <c r="AL529" s="1" t="str">
        <f>+CONCATENATE(Nacsport!GA530,Nacsport!GB530,Nacsport!GC530,Nacsport!GD530,Nacsport!GE530,Nacsport!GF530,Nacsport!GG530,Nacsport!GH530,)</f>
        <v/>
      </c>
      <c r="AM529" s="1" t="str">
        <f>IF(K529="PUNTOS",LOOKUP(2,1/($K$3:K529="ATAQUE"),$AM$3:AM529),IF(+COUNTIF(Nacsport!GI530:'Nacsport'!GQ530,"*")&gt;0,+COUNTIF(Nacsport!GI530:'Nacsport'!GQ530,"*"),""))</f>
        <v/>
      </c>
      <c r="AN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O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P529" t="str">
        <f>IF(K529="QUIEBRE",LOOKUP(2,1/($K$3:K529="ATAQUE"),$AK$3:AK529),IF(+COUNTIF(Nacsport!GI530:'Nacsport'!GQ530,"*")&gt;0,+COUNTIF(Nacsport!GI530:'Nacsport'!GQ530,"*"),""))</f>
        <v/>
      </c>
      <c r="AQ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R529" s="27"/>
    </row>
    <row r="530" spans="1:44" ht="15.75" hidden="1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21">
        <v>1</v>
      </c>
      <c r="E530" s="1" t="s">
        <v>1375</v>
      </c>
      <c r="F530" s="24">
        <f>CONVERT(LEFT(Nacsport!E531,2),"mn","hr")/24+CONVERT(MID(Nacsport!E531,4,2),"sec","hr")/24</f>
        <v>6.6666666666666666E-2</v>
      </c>
      <c r="G530" s="2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5">
        <f t="shared" si="37"/>
        <v>5755</v>
      </c>
      <c r="I530" s="25">
        <f t="shared" si="38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100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AVANTI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1" t="str">
        <f>+IF(OR(K530="ATTACCO",K530="DIFESA"),+CONCATENATE(Nacsport!FM531,Nacsport!FN530,Nacsport!FO531,Nacsport!FP531,Nacsport!FQ531,Nacsport!FR531,Nacsport!FS531,),"")</f>
        <v/>
      </c>
      <c r="AK530" s="1" t="str">
        <f>+IF(OR(K530="ATAQUE",K530="DEFENSA"),+CONCATENATE(Nacsport!FT531,Nacsport!FU531,Nacsport!FV531,Nacsport!FW531,Nacsport!FX531,Nacsport!FY531,Nacsport!FZ531,),"")</f>
        <v/>
      </c>
      <c r="AL530" s="1" t="str">
        <f>+CONCATENATE(Nacsport!GA531,Nacsport!GB531,Nacsport!GC531,Nacsport!GD531,Nacsport!GE531,Nacsport!GF531,Nacsport!GG531,Nacsport!GH531,)</f>
        <v/>
      </c>
      <c r="AM530" s="1" t="str">
        <f>IF(K530="PUNTOS",LOOKUP(2,1/($K$3:K530="ATAQUE"),$AM$3:AM530),IF(+COUNTIF(Nacsport!GI531:'Nacsport'!GQ531,"*")&gt;0,+COUNTIF(Nacsport!GI531:'Nacsport'!GQ531,"*"),""))</f>
        <v/>
      </c>
      <c r="AN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O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P530" t="str">
        <f>IF(K530="QUIEBRE",LOOKUP(2,1/($K$3:K530="ATAQUE"),$AK$3:AK530),IF(+COUNTIF(Nacsport!GI531:'Nacsport'!GQ531,"*")&gt;0,+COUNTIF(Nacsport!GI531:'Nacsport'!GQ531,"*"),""))</f>
        <v/>
      </c>
      <c r="AQ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R530" s="27"/>
    </row>
    <row r="531" spans="1:44" ht="15.75" hidden="1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21">
        <v>1</v>
      </c>
      <c r="E531" s="1" t="s">
        <v>1375</v>
      </c>
      <c r="F531" s="24">
        <f>CONVERT(LEFT(Nacsport!E532,2),"mn","hr")/24+CONVERT(MID(Nacsport!E532,4,2),"sec","hr")/24</f>
        <v>6.6678240740740746E-2</v>
      </c>
      <c r="G531" s="2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5">
        <f t="shared" si="37"/>
        <v>5756</v>
      </c>
      <c r="I531" s="25">
        <f t="shared" si="38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00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1" t="str">
        <f>+IF(OR(K531="ATTACCO",K531="DIFESA"),+CONCATENATE(Nacsport!FM532,Nacsport!FN531,Nacsport!FO532,Nacsport!FP532,Nacsport!FQ532,Nacsport!FR532,Nacsport!FS532,),"")</f>
        <v/>
      </c>
      <c r="AK531" s="1" t="str">
        <f>+IF(OR(K531="ATAQUE",K531="DEFENSA"),+CONCATENATE(Nacsport!FT532,Nacsport!FU532,Nacsport!FV532,Nacsport!FW532,Nacsport!FX532,Nacsport!FY532,Nacsport!FZ532,),"")</f>
        <v/>
      </c>
      <c r="AL531" s="1" t="str">
        <f>+CONCATENATE(Nacsport!GA532,Nacsport!GB532,Nacsport!GC532,Nacsport!GD532,Nacsport!GE532,Nacsport!GF532,Nacsport!GG532,Nacsport!GH532,)</f>
        <v/>
      </c>
      <c r="AM531" s="1" t="str">
        <f>IF(K531="PUNTOS",LOOKUP(2,1/($K$3:K531="ATAQUE"),$AM$3:AM531),IF(+COUNTIF(Nacsport!GI532:'Nacsport'!GQ532,"*")&gt;0,+COUNTIF(Nacsport!GI532:'Nacsport'!GQ532,"*"),""))</f>
        <v/>
      </c>
      <c r="AN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O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P531" t="str">
        <f>IF(K531="QUIEBRE",LOOKUP(2,1/($K$3:K531="ATAQUE"),$AK$3:AK531),IF(+COUNTIF(Nacsport!GI532:'Nacsport'!GQ532,"*")&gt;0,+COUNTIF(Nacsport!GI532:'Nacsport'!GQ532,"*"),""))</f>
        <v/>
      </c>
      <c r="AQ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R531" s="27"/>
    </row>
    <row r="532" spans="1:44" ht="15.75" hidden="1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21">
        <v>1</v>
      </c>
      <c r="E532" s="1" t="s">
        <v>1375</v>
      </c>
      <c r="F532" s="24">
        <f>CONVERT(LEFT(Nacsport!E533,2),"mn","hr")/24+CONVERT(MID(Nacsport!E533,4,2),"sec","hr")/24</f>
        <v>6.7094907407407409E-2</v>
      </c>
      <c r="G532" s="2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5">
        <f t="shared" si="37"/>
        <v>5792</v>
      </c>
      <c r="I532" s="25">
        <f t="shared" si="38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00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1" t="str">
        <f>+IF(OR(K532="ATTACCO",K532="DIFESA"),+CONCATENATE(Nacsport!FM533,Nacsport!FN532,Nacsport!FO533,Nacsport!FP533,Nacsport!FQ533,Nacsport!FR533,Nacsport!FS533,),"")</f>
        <v/>
      </c>
      <c r="AK532" s="1" t="str">
        <f>+IF(OR(K532="ATAQUE",K532="DEFENSA"),+CONCATENATE(Nacsport!FT533,Nacsport!FU533,Nacsport!FV533,Nacsport!FW533,Nacsport!FX533,Nacsport!FY533,Nacsport!FZ533,),"")</f>
        <v/>
      </c>
      <c r="AL532" s="1" t="str">
        <f>+CONCATENATE(Nacsport!GA533,Nacsport!GB533,Nacsport!GC533,Nacsport!GD533,Nacsport!GE533,Nacsport!GF533,Nacsport!GG533,Nacsport!GH533,)</f>
        <v/>
      </c>
      <c r="AM532" s="1" t="str">
        <f>IF(K532="PUNTOS",LOOKUP(2,1/($K$3:K532="ATAQUE"),$AM$3:AM532),IF(+COUNTIF(Nacsport!GI533:'Nacsport'!GQ533,"*")&gt;0,+COUNTIF(Nacsport!GI533:'Nacsport'!GQ533,"*"),""))</f>
        <v/>
      </c>
      <c r="AN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O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P532" t="str">
        <f>IF(K532="QUIEBRE",LOOKUP(2,1/($K$3:K532="ATAQUE"),$AK$3:AK532),IF(+COUNTIF(Nacsport!GI533:'Nacsport'!GQ533,"*")&gt;0,+COUNTIF(Nacsport!GI533:'Nacsport'!GQ533,"*"),""))</f>
        <v/>
      </c>
      <c r="AQ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R532" s="27"/>
    </row>
    <row r="533" spans="1:44" ht="15.75" hidden="1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21">
        <v>1</v>
      </c>
      <c r="E533" s="1" t="s">
        <v>1375</v>
      </c>
      <c r="F533" s="24">
        <f>CONVERT(LEFT(Nacsport!E534,2),"mn","hr")/24+CONVERT(MID(Nacsport!E534,4,2),"sec","hr")/24</f>
        <v>6.7094907407407409E-2</v>
      </c>
      <c r="G533" s="2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5">
        <f t="shared" si="37"/>
        <v>5792</v>
      </c>
      <c r="I533" s="25">
        <f t="shared" si="38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100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1" t="str">
        <f>+IF(OR(K533="ATTACCO",K533="DIFESA"),+CONCATENATE(Nacsport!FM534,Nacsport!FN533,Nacsport!FO534,Nacsport!FP534,Nacsport!FQ534,Nacsport!FR534,Nacsport!FS534,),"")</f>
        <v/>
      </c>
      <c r="AK533" s="1" t="str">
        <f>+IF(OR(K533="ATAQUE",K533="DEFENSA"),+CONCATENATE(Nacsport!FT534,Nacsport!FU534,Nacsport!FV534,Nacsport!FW534,Nacsport!FX534,Nacsport!FY534,Nacsport!FZ534,),"")</f>
        <v/>
      </c>
      <c r="AL533" s="1" t="str">
        <f>+CONCATENATE(Nacsport!GA534,Nacsport!GB534,Nacsport!GC534,Nacsport!GD534,Nacsport!GE534,Nacsport!GF534,Nacsport!GG534,Nacsport!GH534,)</f>
        <v/>
      </c>
      <c r="AM533" s="1" t="str">
        <f>IF(K533="PUNTOS",LOOKUP(2,1/($K$3:K533="ATAQUE"),$AM$3:AM533),IF(+COUNTIF(Nacsport!GI534:'Nacsport'!GQ534,"*")&gt;0,+COUNTIF(Nacsport!GI534:'Nacsport'!GQ534,"*"),""))</f>
        <v/>
      </c>
      <c r="AN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O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P533" t="str">
        <f>IF(K533="QUIEBRE",LOOKUP(2,1/($K$3:K533="ATAQUE"),$AK$3:AK533),IF(+COUNTIF(Nacsport!GI534:'Nacsport'!GQ534,"*")&gt;0,+COUNTIF(Nacsport!GI534:'Nacsport'!GQ534,"*"),""))</f>
        <v/>
      </c>
      <c r="AQ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R533" s="27"/>
    </row>
    <row r="534" spans="1:44" ht="15.75" hidden="1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21">
        <v>1</v>
      </c>
      <c r="E534" s="1" t="s">
        <v>1375</v>
      </c>
      <c r="F534" s="24">
        <f>CONVERT(LEFT(Nacsport!E535,2),"mn","hr")/24+CONVERT(MID(Nacsport!E535,4,2),"sec","hr")/24</f>
        <v>6.7152777777777783E-2</v>
      </c>
      <c r="G534" s="2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5">
        <f t="shared" si="37"/>
        <v>5797.0000000000009</v>
      </c>
      <c r="I534" s="25">
        <f t="shared" si="38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100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VINTA</v>
      </c>
      <c r="S534" s="1" t="str">
        <f>+CONCATENATE(Nacsport!CB535,Nacsport!CC535,Nacsport!CD535)</f>
        <v>NEUTRO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1" t="str">
        <f>+IF(OR(K534="ATTACCO",K534="DIFESA"),+CONCATENATE(Nacsport!FM535,Nacsport!FN534,Nacsport!FO535,Nacsport!FP535,Nacsport!FQ535,Nacsport!FR535,Nacsport!FS535,),"")</f>
        <v/>
      </c>
      <c r="AK534" s="1" t="str">
        <f>+IF(OR(K534="ATAQUE",K534="DEFENSA"),+CONCATENATE(Nacsport!FT535,Nacsport!FU535,Nacsport!FV535,Nacsport!FW535,Nacsport!FX535,Nacsport!FY535,Nacsport!FZ535,),"")</f>
        <v/>
      </c>
      <c r="AL534" s="1" t="str">
        <f>+CONCATENATE(Nacsport!GA535,Nacsport!GB535,Nacsport!GC535,Nacsport!GD535,Nacsport!GE535,Nacsport!GF535,Nacsport!GG535,Nacsport!GH535,)</f>
        <v/>
      </c>
      <c r="AM534" s="1" t="str">
        <f>IF(K534="PUNTOS",LOOKUP(2,1/($K$3:K534="ATAQUE"),$AM$3:AM534),IF(+COUNTIF(Nacsport!GI535:'Nacsport'!GQ535,"*")&gt;0,+COUNTIF(Nacsport!GI535:'Nacsport'!GQ535,"*"),""))</f>
        <v/>
      </c>
      <c r="AN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O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P534" t="str">
        <f>IF(K534="QUIEBRE",LOOKUP(2,1/($K$3:K534="ATAQUE"),$AK$3:AK534),IF(+COUNTIF(Nacsport!GI535:'Nacsport'!GQ535,"*")&gt;0,+COUNTIF(Nacsport!GI535:'Nacsport'!GQ535,"*"),""))</f>
        <v/>
      </c>
      <c r="AQ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R534" s="27"/>
    </row>
    <row r="535" spans="1:44" ht="15.75" hidden="1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21">
        <v>1</v>
      </c>
      <c r="E535" s="1" t="s">
        <v>1375</v>
      </c>
      <c r="F535" s="24">
        <f>CONVERT(LEFT(Nacsport!E536,2),"mn","hr")/24+CONVERT(MID(Nacsport!E536,4,2),"sec","hr")/24</f>
        <v>6.7222222222222225E-2</v>
      </c>
      <c r="G535" s="2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5">
        <f t="shared" si="37"/>
        <v>5803</v>
      </c>
      <c r="I535" s="25">
        <f t="shared" si="38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100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AVANTI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1" t="str">
        <f>+IF(OR(K535="ATTACCO",K535="DIFESA"),+CONCATENATE(Nacsport!FM536,Nacsport!FN535,Nacsport!FO536,Nacsport!FP536,Nacsport!FQ536,Nacsport!FR536,Nacsport!FS536,),"")</f>
        <v/>
      </c>
      <c r="AK535" s="1" t="str">
        <f>+IF(OR(K535="ATAQUE",K535="DEFENSA"),+CONCATENATE(Nacsport!FT536,Nacsport!FU536,Nacsport!FV536,Nacsport!FW536,Nacsport!FX536,Nacsport!FY536,Nacsport!FZ536,),"")</f>
        <v/>
      </c>
      <c r="AL535" s="1" t="str">
        <f>+CONCATENATE(Nacsport!GA536,Nacsport!GB536,Nacsport!GC536,Nacsport!GD536,Nacsport!GE536,Nacsport!GF536,Nacsport!GG536,Nacsport!GH536,)</f>
        <v/>
      </c>
      <c r="AM535" s="1" t="str">
        <f>IF(K535="PUNTOS",LOOKUP(2,1/($K$3:K535="ATAQUE"),$AM$3:AM535),IF(+COUNTIF(Nacsport!GI536:'Nacsport'!GQ536,"*")&gt;0,+COUNTIF(Nacsport!GI536:'Nacsport'!GQ536,"*"),""))</f>
        <v/>
      </c>
      <c r="AN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O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P535" t="str">
        <f>IF(K535="QUIEBRE",LOOKUP(2,1/($K$3:K535="ATAQUE"),$AK$3:AK535),IF(+COUNTIF(Nacsport!GI536:'Nacsport'!GQ536,"*")&gt;0,+COUNTIF(Nacsport!GI536:'Nacsport'!GQ536,"*"),""))</f>
        <v/>
      </c>
      <c r="AQ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R535" s="27"/>
    </row>
    <row r="536" spans="1:44" ht="15.75" hidden="1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21">
        <v>1</v>
      </c>
      <c r="E536" s="1" t="s">
        <v>1375</v>
      </c>
      <c r="F536" s="24">
        <f>CONVERT(LEFT(Nacsport!E537,2),"mn","hr")/24+CONVERT(MID(Nacsport!E537,4,2),"sec","hr")/24</f>
        <v>6.7222222222222225E-2</v>
      </c>
      <c r="G536" s="2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5">
        <f t="shared" si="37"/>
        <v>5803</v>
      </c>
      <c r="I536" s="25">
        <f t="shared" si="38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00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1" t="str">
        <f>+IF(OR(K536="ATTACCO",K536="DIFESA"),+CONCATENATE(Nacsport!FM537,Nacsport!FN536,Nacsport!FO537,Nacsport!FP537,Nacsport!FQ537,Nacsport!FR537,Nacsport!FS537,),"")</f>
        <v/>
      </c>
      <c r="AK536" s="1" t="str">
        <f>+IF(OR(K536="ATAQUE",K536="DEFENSA"),+CONCATENATE(Nacsport!FT537,Nacsport!FU537,Nacsport!FV537,Nacsport!FW537,Nacsport!FX537,Nacsport!FY537,Nacsport!FZ537,),"")</f>
        <v/>
      </c>
      <c r="AL536" s="1" t="str">
        <f>+CONCATENATE(Nacsport!GA537,Nacsport!GB537,Nacsport!GC537,Nacsport!GD537,Nacsport!GE537,Nacsport!GF537,Nacsport!GG537,Nacsport!GH537,)</f>
        <v/>
      </c>
      <c r="AM536" s="1" t="str">
        <f>IF(K536="PUNTOS",LOOKUP(2,1/($K$3:K536="ATAQUE"),$AM$3:AM536),IF(+COUNTIF(Nacsport!GI537:'Nacsport'!GQ537,"*")&gt;0,+COUNTIF(Nacsport!GI537:'Nacsport'!GQ537,"*"),""))</f>
        <v/>
      </c>
      <c r="AN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O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P536" t="str">
        <f>IF(K536="QUIEBRE",LOOKUP(2,1/($K$3:K536="ATAQUE"),$AK$3:AK536),IF(+COUNTIF(Nacsport!GI537:'Nacsport'!GQ537,"*")&gt;0,+COUNTIF(Nacsport!GI537:'Nacsport'!GQ537,"*"),""))</f>
        <v/>
      </c>
      <c r="AQ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R536" s="27"/>
    </row>
    <row r="537" spans="1:44" ht="15.75" hidden="1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21">
        <v>1</v>
      </c>
      <c r="E537" s="1" t="s">
        <v>1375</v>
      </c>
      <c r="F537" s="24">
        <f>CONVERT(LEFT(Nacsport!E538,2),"mn","hr")/24+CONVERT(MID(Nacsport!E538,4,2),"sec","hr")/24</f>
        <v>6.760416666666666E-2</v>
      </c>
      <c r="G537" s="2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5">
        <f t="shared" si="37"/>
        <v>5835.9999999999991</v>
      </c>
      <c r="I537" s="25">
        <f t="shared" si="38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00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VINTA</v>
      </c>
      <c r="S537" s="1" t="str">
        <f>+CONCATENATE(Nacsport!CB538,Nacsport!CC538,Nacsport!CD538)</f>
        <v>NEUTRO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1" t="str">
        <f>+IF(OR(K537="ATTACCO",K537="DIFESA"),+CONCATENATE(Nacsport!FM538,Nacsport!FN537,Nacsport!FO538,Nacsport!FP538,Nacsport!FQ538,Nacsport!FR538,Nacsport!FS538,),"")</f>
        <v/>
      </c>
      <c r="AK537" s="1" t="str">
        <f>+IF(OR(K537="ATAQUE",K537="DEFENSA"),+CONCATENATE(Nacsport!FT538,Nacsport!FU538,Nacsport!FV538,Nacsport!FW538,Nacsport!FX538,Nacsport!FY538,Nacsport!FZ538,),"")</f>
        <v/>
      </c>
      <c r="AL537" s="1" t="str">
        <f>+CONCATENATE(Nacsport!GA538,Nacsport!GB538,Nacsport!GC538,Nacsport!GD538,Nacsport!GE538,Nacsport!GF538,Nacsport!GG538,Nacsport!GH538,)</f>
        <v/>
      </c>
      <c r="AM537" s="1" t="str">
        <f>IF(K537="PUNTOS",LOOKUP(2,1/($K$3:K537="ATAQUE"),$AM$3:AM537),IF(+COUNTIF(Nacsport!GI538:'Nacsport'!GQ538,"*")&gt;0,+COUNTIF(Nacsport!GI538:'Nacsport'!GQ538,"*"),""))</f>
        <v/>
      </c>
      <c r="AN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O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P537" t="str">
        <f>IF(K537="QUIEBRE",LOOKUP(2,1/($K$3:K537="ATAQUE"),$AK$3:AK537),IF(+COUNTIF(Nacsport!GI538:'Nacsport'!GQ538,"*")&gt;0,+COUNTIF(Nacsport!GI538:'Nacsport'!GQ538,"*"),""))</f>
        <v/>
      </c>
      <c r="AQ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R537" s="27"/>
    </row>
    <row r="538" spans="1:44" ht="15.75" hidden="1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21">
        <v>1</v>
      </c>
      <c r="E538" s="1" t="s">
        <v>1375</v>
      </c>
      <c r="F538" s="24">
        <f>CONVERT(LEFT(Nacsport!E539,2),"mn","hr")/24+CONVERT(MID(Nacsport!E539,4,2),"sec","hr")/24</f>
        <v>6.760416666666666E-2</v>
      </c>
      <c r="G538" s="2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5">
        <f t="shared" si="37"/>
        <v>5835.9999999999991</v>
      </c>
      <c r="I538" s="25">
        <f t="shared" si="38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00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1" t="str">
        <f>+IF(OR(K538="ATTACCO",K538="DIFESA"),+CONCATENATE(Nacsport!FM539,Nacsport!FN538,Nacsport!FO539,Nacsport!FP539,Nacsport!FQ539,Nacsport!FR539,Nacsport!FS539,),"")</f>
        <v/>
      </c>
      <c r="AK538" s="1" t="str">
        <f>+IF(OR(K538="ATAQUE",K538="DEFENSA"),+CONCATENATE(Nacsport!FT539,Nacsport!FU539,Nacsport!FV539,Nacsport!FW539,Nacsport!FX539,Nacsport!FY539,Nacsport!FZ539,),"")</f>
        <v/>
      </c>
      <c r="AL538" s="1" t="str">
        <f>+CONCATENATE(Nacsport!GA539,Nacsport!GB539,Nacsport!GC539,Nacsport!GD539,Nacsport!GE539,Nacsport!GF539,Nacsport!GG539,Nacsport!GH539,)</f>
        <v/>
      </c>
      <c r="AM538" s="1" t="str">
        <f>IF(K538="PUNTOS",LOOKUP(2,1/($K$3:K538="ATAQUE"),$AM$3:AM538),IF(+COUNTIF(Nacsport!GI539:'Nacsport'!GQ539,"*")&gt;0,+COUNTIF(Nacsport!GI539:'Nacsport'!GQ539,"*"),""))</f>
        <v/>
      </c>
      <c r="AN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O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P538" t="str">
        <f>IF(K538="QUIEBRE",LOOKUP(2,1/($K$3:K538="ATAQUE"),$AK$3:AK538),IF(+COUNTIF(Nacsport!GI539:'Nacsport'!GQ539,"*")&gt;0,+COUNTIF(Nacsport!GI539:'Nacsport'!GQ539,"*"),""))</f>
        <v/>
      </c>
      <c r="AQ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R538" s="27"/>
    </row>
    <row r="539" spans="1:44" ht="15.75" hidden="1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21">
        <v>1</v>
      </c>
      <c r="E539" s="1" t="s">
        <v>1375</v>
      </c>
      <c r="F539" s="24">
        <f>CONVERT(LEFT(Nacsport!E540,2),"mn","hr")/24+CONVERT(MID(Nacsport!E540,4,2),"sec","hr")/24</f>
        <v>6.760416666666666E-2</v>
      </c>
      <c r="G539" s="2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5">
        <f t="shared" si="37"/>
        <v>5835.9999999999991</v>
      </c>
      <c r="I539" s="25">
        <f t="shared" si="38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100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1" t="str">
        <f>+IF(OR(K539="ATTACCO",K539="DIFESA"),+CONCATENATE(Nacsport!FM540,Nacsport!FN539,Nacsport!FO540,Nacsport!FP540,Nacsport!FQ540,Nacsport!FR540,Nacsport!FS540,),"")</f>
        <v/>
      </c>
      <c r="AK539" s="1" t="str">
        <f>+IF(OR(K539="ATAQUE",K539="DEFENSA"),+CONCATENATE(Nacsport!FT540,Nacsport!FU540,Nacsport!FV540,Nacsport!FW540,Nacsport!FX540,Nacsport!FY540,Nacsport!FZ540,),"")</f>
        <v/>
      </c>
      <c r="AL539" s="1" t="str">
        <f>+CONCATENATE(Nacsport!GA540,Nacsport!GB540,Nacsport!GC540,Nacsport!GD540,Nacsport!GE540,Nacsport!GF540,Nacsport!GG540,Nacsport!GH540,)</f>
        <v/>
      </c>
      <c r="AM539" s="1" t="str">
        <f>IF(K539="PUNTOS",LOOKUP(2,1/($K$3:K539="ATAQUE"),$AM$3:AM539),IF(+COUNTIF(Nacsport!GI540:'Nacsport'!GQ540,"*")&gt;0,+COUNTIF(Nacsport!GI540:'Nacsport'!GQ540,"*"),""))</f>
        <v/>
      </c>
      <c r="AN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O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P539" t="str">
        <f>IF(K539="QUIEBRE",LOOKUP(2,1/($K$3:K539="ATAQUE"),$AK$3:AK539),IF(+COUNTIF(Nacsport!GI540:'Nacsport'!GQ540,"*")&gt;0,+COUNTIF(Nacsport!GI540:'Nacsport'!GQ540,"*"),""))</f>
        <v/>
      </c>
      <c r="AQ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R539" s="27"/>
    </row>
    <row r="540" spans="1:44" ht="15.75" hidden="1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21">
        <v>1</v>
      </c>
      <c r="E540" s="1" t="s">
        <v>1375</v>
      </c>
      <c r="F540" s="24">
        <f>CONVERT(LEFT(Nacsport!E541,2),"mn","hr")/24+CONVERT(MID(Nacsport!E541,4,2),"sec","hr")/24</f>
        <v>6.7685185185185182E-2</v>
      </c>
      <c r="G540" s="2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25">
        <f t="shared" si="37"/>
        <v>5843</v>
      </c>
      <c r="I540" s="25">
        <f t="shared" si="38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100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NEUTRO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1" t="str">
        <f>+IF(OR(K540="ATTACCO",K540="DIFESA"),+CONCATENATE(Nacsport!FM541,Nacsport!FN540,Nacsport!FO541,Nacsport!FP541,Nacsport!FQ541,Nacsport!FR541,Nacsport!FS541,),"")</f>
        <v/>
      </c>
      <c r="AK540" s="1" t="str">
        <f>+IF(OR(K540="ATAQUE",K540="DEFENSA"),+CONCATENATE(Nacsport!FT541,Nacsport!FU541,Nacsport!FV541,Nacsport!FW541,Nacsport!FX541,Nacsport!FY541,Nacsport!FZ541,),"")</f>
        <v/>
      </c>
      <c r="AL540" s="1" t="str">
        <f>+CONCATENATE(Nacsport!GA541,Nacsport!GB541,Nacsport!GC541,Nacsport!GD541,Nacsport!GE541,Nacsport!GF541,Nacsport!GG541,Nacsport!GH541,)</f>
        <v/>
      </c>
      <c r="AM540" s="1" t="str">
        <f>IF(K540="PUNTOS",LOOKUP(2,1/($K$3:K540="ATAQUE"),$AM$3:AM540),IF(+COUNTIF(Nacsport!GI541:'Nacsport'!GQ541,"*")&gt;0,+COUNTIF(Nacsport!GI541:'Nacsport'!GQ541,"*"),""))</f>
        <v/>
      </c>
      <c r="AN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O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P540" t="str">
        <f>IF(K540="QUIEBRE",LOOKUP(2,1/($K$3:K540="ATAQUE"),$AK$3:AK540),IF(+COUNTIF(Nacsport!GI541:'Nacsport'!GQ541,"*")&gt;0,+COUNTIF(Nacsport!GI541:'Nacsport'!GQ541,"*"),""))</f>
        <v/>
      </c>
      <c r="AQ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R540" s="27"/>
    </row>
    <row r="541" spans="1:44" ht="15.75" hidden="1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21">
        <v>1</v>
      </c>
      <c r="E541" s="1" t="s">
        <v>1375</v>
      </c>
      <c r="F541" s="24">
        <f>CONVERT(LEFT(Nacsport!E542,2),"mn","hr")/24+CONVERT(MID(Nacsport!E542,4,2),"sec","hr")/24</f>
        <v>6.7685185185185182E-2</v>
      </c>
      <c r="G541" s="2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5">
        <f t="shared" si="37"/>
        <v>5843</v>
      </c>
      <c r="I541" s="25">
        <f t="shared" si="38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100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AVANTI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1" t="str">
        <f>+IF(OR(K541="ATTACCO",K541="DIFESA"),+CONCATENATE(Nacsport!FM542,Nacsport!FN541,Nacsport!FO542,Nacsport!FP542,Nacsport!FQ542,Nacsport!FR542,Nacsport!FS542,),"")</f>
        <v/>
      </c>
      <c r="AK541" s="1" t="str">
        <f>+IF(OR(K541="ATAQUE",K541="DEFENSA"),+CONCATENATE(Nacsport!FT542,Nacsport!FU542,Nacsport!FV542,Nacsport!FW542,Nacsport!FX542,Nacsport!FY542,Nacsport!FZ542,),"")</f>
        <v/>
      </c>
      <c r="AL541" s="1" t="str">
        <f>+CONCATENATE(Nacsport!GA542,Nacsport!GB542,Nacsport!GC542,Nacsport!GD542,Nacsport!GE542,Nacsport!GF542,Nacsport!GG542,Nacsport!GH542,)</f>
        <v/>
      </c>
      <c r="AM541" s="1" t="str">
        <f>IF(K541="PUNTOS",LOOKUP(2,1/($K$3:K541="ATAQUE"),$AM$3:AM541),IF(+COUNTIF(Nacsport!GI542:'Nacsport'!GQ542,"*")&gt;0,+COUNTIF(Nacsport!GI542:'Nacsport'!GQ542,"*"),""))</f>
        <v/>
      </c>
      <c r="AN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O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P541" t="str">
        <f>IF(K541="QUIEBRE",LOOKUP(2,1/($K$3:K541="ATAQUE"),$AK$3:AK541),IF(+COUNTIF(Nacsport!GI542:'Nacsport'!GQ542,"*")&gt;0,+COUNTIF(Nacsport!GI542:'Nacsport'!GQ542,"*"),""))</f>
        <v/>
      </c>
      <c r="AQ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R541" s="27"/>
    </row>
    <row r="542" spans="1:44" ht="15.75" hidden="1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21">
        <v>1</v>
      </c>
      <c r="E542" s="1" t="s">
        <v>1375</v>
      </c>
      <c r="F542" s="24">
        <f>CONVERT(LEFT(Nacsport!E543,2),"mn","hr")/24+CONVERT(MID(Nacsport!E543,4,2),"sec","hr")/24</f>
        <v>6.7824074074074064E-2</v>
      </c>
      <c r="G542" s="2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5">
        <f t="shared" si="37"/>
        <v>5854.9999999999991</v>
      </c>
      <c r="I542" s="25">
        <f t="shared" si="38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100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1" t="str">
        <f>+IF(OR(K542="ATTACCO",K542="DIFESA"),+CONCATENATE(Nacsport!FM543,Nacsport!FN542,Nacsport!FO543,Nacsport!FP543,Nacsport!FQ543,Nacsport!FR543,Nacsport!FS543,),"")</f>
        <v/>
      </c>
      <c r="AK542" s="1" t="str">
        <f>+IF(OR(K542="ATAQUE",K542="DEFENSA"),+CONCATENATE(Nacsport!FT543,Nacsport!FU543,Nacsport!FV543,Nacsport!FW543,Nacsport!FX543,Nacsport!FY543,Nacsport!FZ543,),"")</f>
        <v/>
      </c>
      <c r="AL542" s="1" t="str">
        <f>+CONCATENATE(Nacsport!GA543,Nacsport!GB543,Nacsport!GC543,Nacsport!GD543,Nacsport!GE543,Nacsport!GF543,Nacsport!GG543,Nacsport!GH543,)</f>
        <v/>
      </c>
      <c r="AM542" s="1" t="str">
        <f>IF(K542="PUNTOS",LOOKUP(2,1/($K$3:K542="ATAQUE"),$AM$3:AM542),IF(+COUNTIF(Nacsport!GI543:'Nacsport'!GQ543,"*")&gt;0,+COUNTIF(Nacsport!GI543:'Nacsport'!GQ543,"*"),""))</f>
        <v/>
      </c>
      <c r="AN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O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P542" t="str">
        <f>IF(K542="QUIEBRE",LOOKUP(2,1/($K$3:K542="ATAQUE"),$AK$3:AK542),IF(+COUNTIF(Nacsport!GI543:'Nacsport'!GQ543,"*")&gt;0,+COUNTIF(Nacsport!GI543:'Nacsport'!GQ543,"*"),""))</f>
        <v/>
      </c>
      <c r="AQ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R542" s="27"/>
    </row>
    <row r="543" spans="1:44" ht="15.75" hidden="1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21">
        <v>1</v>
      </c>
      <c r="E543" s="1" t="s">
        <v>1375</v>
      </c>
      <c r="F543" s="24">
        <f>CONVERT(LEFT(Nacsport!E544,2),"mn","hr")/24+CONVERT(MID(Nacsport!E544,4,2),"sec","hr")/24</f>
        <v>2.2361111111111113E-2</v>
      </c>
      <c r="G543" s="2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25">
        <f t="shared" si="37"/>
        <v>1927</v>
      </c>
      <c r="I543" s="25">
        <f t="shared" ref="I543" si="41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100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NEUTRO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DOPPIO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1" t="str">
        <f>+IF(OR(K543="ATTACCO",K543="DIFESA"),+CONCATENATE(Nacsport!FM544,Nacsport!FN543,Nacsport!FO544,Nacsport!FP544,Nacsport!FQ544,Nacsport!FR544,Nacsport!FS544,),"")</f>
        <v/>
      </c>
      <c r="AK543" s="1" t="str">
        <f>+IF(OR(K543="ATAQUE",K543="DEFENSA"),+CONCATENATE(Nacsport!FT544,Nacsport!FU544,Nacsport!FV544,Nacsport!FW544,Nacsport!FX544,Nacsport!FY544,Nacsport!FZ544,),"")</f>
        <v/>
      </c>
      <c r="AL543" s="1" t="str">
        <f>+CONCATENATE(Nacsport!GA544,Nacsport!GB544,Nacsport!GC544,Nacsport!GD544,Nacsport!GE544,Nacsport!GF544,Nacsport!GG544,Nacsport!GH544,)</f>
        <v/>
      </c>
      <c r="AM543" s="1" t="str">
        <f>IF(K543="PUNTOS",LOOKUP(2,1/($K$3:K543="ATAQUE"),$AM$3:AM543),IF(+COUNTIF(Nacsport!GI544:'Nacsport'!GQ544,"*")&gt;0,+COUNTIF(Nacsport!GI544:'Nacsport'!GQ544,"*"),""))</f>
        <v/>
      </c>
      <c r="AN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O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P543" t="str">
        <f>IF(K543="QUIEBRE",LOOKUP(2,1/($K$3:K543="ATAQUE"),$AK$3:AK543),IF(+COUNTIF(Nacsport!GI544:'Nacsport'!GQ544,"*")&gt;0,+COUNTIF(Nacsport!GI544:'Nacsport'!GQ544,"*"),""))</f>
        <v/>
      </c>
      <c r="AQ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R543" s="27"/>
    </row>
  </sheetData>
  <autoFilter ref="A1:AQ543" xr:uid="{00000000-0009-0000-0000-000001000000}">
    <filterColumn colId="10">
      <filters>
        <filter val="BREAK"/>
        <filter val="PLAC-SBAGLIATT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617"/>
  <sheetViews>
    <sheetView zoomScaleNormal="100" workbookViewId="0">
      <pane ySplit="2" topLeftCell="A283" activePane="bottomLeft" state="frozen"/>
      <selection pane="bottomLeft" activeCell="C306" sqref="C306"/>
    </sheetView>
  </sheetViews>
  <sheetFormatPr baseColWidth="10" defaultColWidth="11" defaultRowHeight="16" x14ac:dyDescent="0.2"/>
  <cols>
    <col min="3" max="3" width="19.33203125" style="37" customWidth="1"/>
    <col min="4" max="7" width="11" customWidth="1"/>
    <col min="8" max="8" width="12.5" customWidth="1"/>
    <col min="9" max="107" width="11" customWidth="1"/>
    <col min="108" max="118" width="11" style="29" customWidth="1"/>
    <col min="119" max="295" width="11" customWidth="1"/>
  </cols>
  <sheetData>
    <row r="1" spans="1:601" x14ac:dyDescent="0.2">
      <c r="A1">
        <v>1</v>
      </c>
      <c r="B1" s="30"/>
      <c r="C1" s="30"/>
      <c r="D1" s="30"/>
      <c r="E1" s="30"/>
      <c r="F1" s="30"/>
      <c r="G1" s="30"/>
      <c r="H1" s="30"/>
      <c r="I1" s="42" t="s">
        <v>0</v>
      </c>
      <c r="J1" s="42"/>
      <c r="K1" s="39" t="s">
        <v>1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3" t="s">
        <v>2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63" t="s">
        <v>3</v>
      </c>
      <c r="CA1" s="64"/>
      <c r="CB1" s="65" t="s">
        <v>4</v>
      </c>
      <c r="CC1" s="66"/>
      <c r="CD1" s="67"/>
      <c r="CE1" s="68" t="s">
        <v>169</v>
      </c>
      <c r="CF1" s="69"/>
      <c r="CG1" s="69"/>
      <c r="CH1" s="70"/>
      <c r="CI1" s="71" t="s">
        <v>170</v>
      </c>
      <c r="CJ1" s="72"/>
      <c r="CK1" s="72"/>
      <c r="CL1" s="72"/>
      <c r="CM1" s="72"/>
      <c r="CN1" s="72"/>
      <c r="CO1" s="72"/>
      <c r="CP1" s="73"/>
      <c r="CQ1" s="74" t="s">
        <v>171</v>
      </c>
      <c r="CR1" s="75"/>
      <c r="CS1" s="75"/>
      <c r="CT1" s="75"/>
      <c r="CU1" s="75"/>
      <c r="CV1" s="76"/>
      <c r="CW1" s="77" t="s">
        <v>172</v>
      </c>
      <c r="CX1" s="78"/>
      <c r="CY1" s="78"/>
      <c r="CZ1" s="78"/>
      <c r="DA1" s="78"/>
      <c r="DB1" s="78"/>
      <c r="DC1" s="78"/>
      <c r="DD1" s="79" t="s">
        <v>173</v>
      </c>
      <c r="DE1" s="80"/>
      <c r="DF1" s="80"/>
      <c r="DG1" s="80"/>
      <c r="DH1" s="80"/>
      <c r="DI1" s="80"/>
      <c r="DJ1" s="80"/>
      <c r="DK1" s="80"/>
      <c r="DL1" s="80"/>
      <c r="DM1" s="80"/>
      <c r="DN1" s="81"/>
      <c r="DO1" s="60" t="s">
        <v>125</v>
      </c>
      <c r="DP1" s="61"/>
      <c r="DQ1" s="61"/>
      <c r="DR1" s="61"/>
      <c r="DS1" s="61"/>
      <c r="DT1" s="61"/>
      <c r="DU1" s="61"/>
      <c r="DV1" s="62"/>
      <c r="DW1" s="45" t="s">
        <v>11</v>
      </c>
      <c r="DX1" s="46"/>
      <c r="DY1" s="46"/>
      <c r="DZ1" s="47"/>
      <c r="EA1" s="48" t="s">
        <v>12</v>
      </c>
      <c r="EB1" s="49"/>
      <c r="EC1" s="49"/>
      <c r="ED1" s="49"/>
      <c r="EE1" s="50"/>
      <c r="EF1" s="51" t="s">
        <v>179</v>
      </c>
      <c r="EG1" s="52"/>
      <c r="EH1" s="52"/>
      <c r="EI1" s="52"/>
      <c r="EJ1" s="53"/>
      <c r="EK1" s="31"/>
      <c r="EL1" s="54" t="s">
        <v>14</v>
      </c>
      <c r="EM1" s="55"/>
      <c r="EN1" s="55"/>
      <c r="EO1" s="55"/>
      <c r="EP1" s="55"/>
      <c r="EQ1" s="55"/>
      <c r="ER1" s="56"/>
      <c r="ES1" s="57" t="s">
        <v>15</v>
      </c>
      <c r="ET1" s="58"/>
      <c r="EU1" s="58"/>
      <c r="EV1" s="58"/>
      <c r="EW1" s="58"/>
      <c r="EX1" s="58"/>
      <c r="EY1" s="58"/>
      <c r="EZ1" s="59"/>
      <c r="FA1" s="90" t="s">
        <v>16</v>
      </c>
      <c r="FB1" s="91"/>
      <c r="FC1" s="91"/>
      <c r="FD1" s="92" t="s">
        <v>17</v>
      </c>
      <c r="FE1" s="93"/>
      <c r="FF1" s="94" t="s">
        <v>181</v>
      </c>
      <c r="FG1" s="95"/>
      <c r="FH1" s="95"/>
      <c r="FI1" s="95"/>
      <c r="FJ1" s="96"/>
      <c r="FK1" s="97" t="s">
        <v>180</v>
      </c>
      <c r="FL1" s="98"/>
      <c r="FM1" s="57" t="s">
        <v>20</v>
      </c>
      <c r="FN1" s="58"/>
      <c r="FO1" s="58"/>
      <c r="FP1" s="58"/>
      <c r="FQ1" s="58"/>
      <c r="FR1" s="58"/>
      <c r="FS1" s="59"/>
      <c r="FT1" s="82" t="s">
        <v>21</v>
      </c>
      <c r="FU1" s="83"/>
      <c r="FV1" s="83"/>
      <c r="FW1" s="83"/>
      <c r="FX1" s="83"/>
      <c r="FY1" s="83"/>
      <c r="FZ1" s="83"/>
      <c r="GA1" s="87" t="s">
        <v>22</v>
      </c>
      <c r="GB1" s="88"/>
      <c r="GC1" s="88"/>
      <c r="GD1" s="88"/>
      <c r="GE1" s="88"/>
      <c r="GF1" s="88"/>
      <c r="GG1" s="88"/>
      <c r="GH1" s="89"/>
      <c r="GI1" s="84" t="s">
        <v>23</v>
      </c>
      <c r="GJ1" s="85"/>
      <c r="GK1" s="85"/>
      <c r="GL1" s="85"/>
      <c r="GM1" s="85"/>
      <c r="GN1" s="85"/>
      <c r="GO1" s="85"/>
      <c r="GP1" s="85"/>
      <c r="GQ1" s="86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</row>
    <row r="2" spans="1:601" x14ac:dyDescent="0.2">
      <c r="A2">
        <v>2</v>
      </c>
      <c r="B2" s="30" t="s">
        <v>24</v>
      </c>
      <c r="C2" s="30" t="s">
        <v>25</v>
      </c>
      <c r="D2" s="30" t="s">
        <v>26</v>
      </c>
      <c r="E2" s="30" t="s">
        <v>27</v>
      </c>
      <c r="F2" s="30" t="s">
        <v>28</v>
      </c>
      <c r="G2" s="30" t="s">
        <v>29</v>
      </c>
      <c r="H2" s="30" t="s">
        <v>30</v>
      </c>
      <c r="I2" t="s">
        <v>1374</v>
      </c>
      <c r="J2" s="30" t="s">
        <v>33</v>
      </c>
      <c r="K2" s="30" t="s">
        <v>85</v>
      </c>
      <c r="L2" s="30" t="s">
        <v>86</v>
      </c>
      <c r="M2" s="30" t="s">
        <v>87</v>
      </c>
      <c r="N2" s="30" t="s">
        <v>88</v>
      </c>
      <c r="O2" s="30" t="s">
        <v>89</v>
      </c>
      <c r="P2" s="30" t="s">
        <v>90</v>
      </c>
      <c r="Q2" s="30" t="s">
        <v>91</v>
      </c>
      <c r="R2" s="30" t="s">
        <v>92</v>
      </c>
      <c r="S2" s="30" t="s">
        <v>93</v>
      </c>
      <c r="T2" s="30" t="s">
        <v>92</v>
      </c>
      <c r="U2" s="30" t="s">
        <v>94</v>
      </c>
      <c r="V2" s="30" t="s">
        <v>95</v>
      </c>
      <c r="W2" s="30" t="s">
        <v>96</v>
      </c>
      <c r="X2" s="30" t="s">
        <v>97</v>
      </c>
      <c r="Y2" s="30" t="s">
        <v>98</v>
      </c>
      <c r="Z2" s="30" t="s">
        <v>99</v>
      </c>
      <c r="AA2" s="32" t="str">
        <f t="shared" ref="AA2:BF2" si="0">IF(ISNA(LOOKUP(2,1/(AA3:AA543&lt;&gt;""),AA3:AA3)),0,LOOKUP(2,1/(AA3:AA543&lt;&gt;""),AA3:AA543))</f>
        <v>3</v>
      </c>
      <c r="AB2" s="32" t="str">
        <f t="shared" si="0"/>
        <v>5</v>
      </c>
      <c r="AC2" s="32" t="str">
        <f t="shared" si="0"/>
        <v>6</v>
      </c>
      <c r="AD2" s="32" t="str">
        <f t="shared" si="0"/>
        <v>7</v>
      </c>
      <c r="AE2" s="32" t="str">
        <f t="shared" si="0"/>
        <v>8</v>
      </c>
      <c r="AF2" s="32" t="str">
        <f t="shared" si="0"/>
        <v>9</v>
      </c>
      <c r="AG2" s="32" t="str">
        <f t="shared" si="0"/>
        <v>10</v>
      </c>
      <c r="AH2" s="32" t="str">
        <f t="shared" si="0"/>
        <v>11</v>
      </c>
      <c r="AI2" s="32" t="str">
        <f t="shared" si="0"/>
        <v>12</v>
      </c>
      <c r="AJ2" s="32" t="str">
        <f t="shared" si="0"/>
        <v>13</v>
      </c>
      <c r="AK2" s="32" t="str">
        <f t="shared" si="0"/>
        <v>14</v>
      </c>
      <c r="AL2" s="32" t="str">
        <f t="shared" si="0"/>
        <v>15</v>
      </c>
      <c r="AM2" s="32">
        <f t="shared" si="0"/>
        <v>22</v>
      </c>
      <c r="AN2" s="32" t="str">
        <f t="shared" si="0"/>
        <v>18</v>
      </c>
      <c r="AO2" s="32" t="str">
        <f t="shared" si="0"/>
        <v>19</v>
      </c>
      <c r="AP2" s="32" t="str">
        <f t="shared" si="0"/>
        <v>20</v>
      </c>
      <c r="AQ2" s="32">
        <f t="shared" si="0"/>
        <v>27</v>
      </c>
      <c r="AR2" s="32">
        <f t="shared" si="0"/>
        <v>23</v>
      </c>
      <c r="AS2" s="32">
        <f t="shared" si="0"/>
        <v>28</v>
      </c>
      <c r="AT2" s="32">
        <f t="shared" si="0"/>
        <v>0</v>
      </c>
      <c r="AU2" s="32">
        <f t="shared" si="0"/>
        <v>0</v>
      </c>
      <c r="AV2" s="32">
        <f t="shared" si="0"/>
        <v>0</v>
      </c>
      <c r="AW2" s="32">
        <f t="shared" si="0"/>
        <v>0</v>
      </c>
      <c r="AX2" s="32">
        <f t="shared" si="0"/>
        <v>0</v>
      </c>
      <c r="AY2" s="32">
        <f t="shared" si="0"/>
        <v>0</v>
      </c>
      <c r="AZ2" s="32">
        <f t="shared" si="0"/>
        <v>0</v>
      </c>
      <c r="BA2" s="32">
        <f t="shared" si="0"/>
        <v>0</v>
      </c>
      <c r="BB2" s="32">
        <f t="shared" si="0"/>
        <v>0</v>
      </c>
      <c r="BC2" s="32">
        <f t="shared" si="0"/>
        <v>0</v>
      </c>
      <c r="BD2" s="32">
        <f t="shared" si="0"/>
        <v>0</v>
      </c>
      <c r="BE2" s="32">
        <f t="shared" si="0"/>
        <v>0</v>
      </c>
      <c r="BF2" s="32">
        <f t="shared" si="0"/>
        <v>0</v>
      </c>
      <c r="BG2" s="32">
        <f t="shared" ref="BG2:CL2" si="1">IF(ISNA(LOOKUP(2,1/(BG3:BG543&lt;&gt;""),BG3:BG3)),0,LOOKUP(2,1/(BG3:BG543&lt;&gt;""),BG3:BG543))</f>
        <v>0</v>
      </c>
      <c r="BH2" s="32">
        <f t="shared" si="1"/>
        <v>0</v>
      </c>
      <c r="BI2" s="32">
        <f t="shared" si="1"/>
        <v>0</v>
      </c>
      <c r="BJ2" s="32">
        <f t="shared" si="1"/>
        <v>0</v>
      </c>
      <c r="BK2" s="32">
        <f t="shared" si="1"/>
        <v>0</v>
      </c>
      <c r="BL2" s="32">
        <f t="shared" si="1"/>
        <v>0</v>
      </c>
      <c r="BM2" s="32">
        <f t="shared" si="1"/>
        <v>0</v>
      </c>
      <c r="BN2" s="32">
        <f t="shared" si="1"/>
        <v>0</v>
      </c>
      <c r="BO2" s="32">
        <f t="shared" si="1"/>
        <v>0</v>
      </c>
      <c r="BP2" s="32">
        <f t="shared" si="1"/>
        <v>0</v>
      </c>
      <c r="BQ2" s="32">
        <f t="shared" si="1"/>
        <v>0</v>
      </c>
      <c r="BR2" s="32">
        <f t="shared" si="1"/>
        <v>0</v>
      </c>
      <c r="BS2" s="32">
        <f t="shared" si="1"/>
        <v>0</v>
      </c>
      <c r="BT2" s="32">
        <f t="shared" si="1"/>
        <v>0</v>
      </c>
      <c r="BU2" s="32">
        <f t="shared" si="1"/>
        <v>0</v>
      </c>
      <c r="BV2" s="32">
        <f t="shared" si="1"/>
        <v>0</v>
      </c>
      <c r="BW2" s="32">
        <f t="shared" si="1"/>
        <v>0</v>
      </c>
      <c r="BX2" s="32">
        <f t="shared" si="1"/>
        <v>0</v>
      </c>
      <c r="BY2" s="32">
        <f t="shared" si="1"/>
        <v>0</v>
      </c>
      <c r="BZ2" s="32" t="str">
        <f t="shared" si="1"/>
        <v>VINTA</v>
      </c>
      <c r="CA2" s="32" t="str">
        <f t="shared" si="1"/>
        <v>PERSA</v>
      </c>
      <c r="CB2" s="32" t="str">
        <f t="shared" si="1"/>
        <v>POSITIVO</v>
      </c>
      <c r="CC2" s="32" t="str">
        <f t="shared" si="1"/>
        <v>NEUTRO</v>
      </c>
      <c r="CD2" s="32" t="str">
        <f t="shared" si="1"/>
        <v>NEGATIVO</v>
      </c>
      <c r="CE2" s="32" t="str">
        <f t="shared" si="1"/>
        <v>PULITA</v>
      </c>
      <c r="CF2" s="32" t="str">
        <f t="shared" si="1"/>
        <v>PERSA L</v>
      </c>
      <c r="CG2" s="32" t="str">
        <f t="shared" si="1"/>
        <v>STORTA</v>
      </c>
      <c r="CH2" s="32">
        <f t="shared" si="1"/>
        <v>0</v>
      </c>
      <c r="CI2" s="32" t="str">
        <f t="shared" si="1"/>
        <v>L4</v>
      </c>
      <c r="CJ2" s="32" t="str">
        <f t="shared" si="1"/>
        <v>L5</v>
      </c>
      <c r="CK2" s="32" t="str">
        <f t="shared" si="1"/>
        <v>L6</v>
      </c>
      <c r="CL2" s="32" t="str">
        <f t="shared" si="1"/>
        <v>L7</v>
      </c>
      <c r="CM2" s="32">
        <f t="shared" ref="CM2:DN2" si="2">IF(ISNA(LOOKUP(2,1/(CM3:CM543&lt;&gt;""),CM3:CM3)),0,LOOKUP(2,1/(CM3:CM543&lt;&gt;""),CM3:CM543))</f>
        <v>0</v>
      </c>
      <c r="CN2" s="32">
        <f t="shared" si="2"/>
        <v>0</v>
      </c>
      <c r="CO2" s="32">
        <f t="shared" si="2"/>
        <v>0</v>
      </c>
      <c r="CP2" s="32">
        <f t="shared" si="2"/>
        <v>0</v>
      </c>
      <c r="CQ2" s="32" t="str">
        <f t="shared" si="2"/>
        <v>A</v>
      </c>
      <c r="CR2" s="32" t="str">
        <f t="shared" si="2"/>
        <v>E</v>
      </c>
      <c r="CS2" s="32" t="str">
        <f t="shared" si="2"/>
        <v>B</v>
      </c>
      <c r="CT2" s="32" t="str">
        <f t="shared" si="2"/>
        <v>D</v>
      </c>
      <c r="CU2" s="32" t="str">
        <f t="shared" si="2"/>
        <v>ZERO</v>
      </c>
      <c r="CV2" s="32" t="str">
        <f t="shared" si="2"/>
        <v>ALTRO</v>
      </c>
      <c r="CW2" s="32">
        <f t="shared" si="2"/>
        <v>0</v>
      </c>
      <c r="CX2" s="32">
        <f t="shared" si="2"/>
        <v>0</v>
      </c>
      <c r="CY2" s="32">
        <f t="shared" si="2"/>
        <v>0</v>
      </c>
      <c r="CZ2" s="32">
        <f t="shared" si="2"/>
        <v>0</v>
      </c>
      <c r="DA2" s="32">
        <f t="shared" si="2"/>
        <v>0</v>
      </c>
      <c r="DB2" s="32">
        <f t="shared" si="2"/>
        <v>0</v>
      </c>
      <c r="DC2" s="32">
        <f t="shared" si="2"/>
        <v>0</v>
      </c>
      <c r="DD2" s="32">
        <f t="shared" si="2"/>
        <v>0</v>
      </c>
      <c r="DE2" s="32">
        <f t="shared" si="2"/>
        <v>0</v>
      </c>
      <c r="DF2" s="32">
        <f t="shared" si="2"/>
        <v>0</v>
      </c>
      <c r="DG2" s="32">
        <f t="shared" si="2"/>
        <v>0</v>
      </c>
      <c r="DH2" s="32">
        <f t="shared" si="2"/>
        <v>0</v>
      </c>
      <c r="DI2" s="32">
        <f t="shared" si="2"/>
        <v>0</v>
      </c>
      <c r="DJ2" s="32">
        <f t="shared" si="2"/>
        <v>0</v>
      </c>
      <c r="DK2" s="32">
        <f t="shared" si="2"/>
        <v>0</v>
      </c>
      <c r="DL2" s="32">
        <f t="shared" si="2"/>
        <v>0</v>
      </c>
      <c r="DM2" s="32">
        <f t="shared" si="2"/>
        <v>0</v>
      </c>
      <c r="DN2" s="32">
        <f t="shared" si="2"/>
        <v>0</v>
      </c>
      <c r="DO2" s="32"/>
      <c r="DP2" s="32">
        <f t="shared" ref="DP2:EU2" si="3">IF(ISNA(LOOKUP(2,1/(DP3:DP543&lt;&gt;""),DP3:DP3)),0,LOOKUP(2,1/(DP3:DP543&lt;&gt;""),DP3:DP543))</f>
        <v>0</v>
      </c>
      <c r="DQ2" s="32">
        <f t="shared" si="3"/>
        <v>0</v>
      </c>
      <c r="DR2" s="32">
        <f t="shared" si="3"/>
        <v>0</v>
      </c>
      <c r="DS2" s="32">
        <f t="shared" si="3"/>
        <v>0</v>
      </c>
      <c r="DT2" s="32">
        <f t="shared" si="3"/>
        <v>0</v>
      </c>
      <c r="DU2" s="32">
        <f t="shared" si="3"/>
        <v>0</v>
      </c>
      <c r="DV2" s="32">
        <f t="shared" si="3"/>
        <v>0</v>
      </c>
      <c r="DW2" s="32" t="str">
        <f t="shared" si="3"/>
        <v>CALCIO</v>
      </c>
      <c r="DX2" s="32" t="str">
        <f t="shared" si="3"/>
        <v>INDIVIDUALE</v>
      </c>
      <c r="DY2" s="32" t="str">
        <f t="shared" si="3"/>
        <v>NUMERI</v>
      </c>
      <c r="DZ2" s="32">
        <f t="shared" si="3"/>
        <v>0</v>
      </c>
      <c r="EA2" s="32">
        <f t="shared" si="3"/>
        <v>0</v>
      </c>
      <c r="EB2" s="32">
        <f t="shared" si="3"/>
        <v>0</v>
      </c>
      <c r="EC2" s="32">
        <f t="shared" si="3"/>
        <v>0</v>
      </c>
      <c r="ED2" s="32">
        <f t="shared" si="3"/>
        <v>0</v>
      </c>
      <c r="EE2" s="32">
        <f t="shared" si="3"/>
        <v>0</v>
      </c>
      <c r="EF2" s="32" t="str">
        <f t="shared" si="3"/>
        <v>AVANTI</v>
      </c>
      <c r="EG2" s="32" t="str">
        <f t="shared" si="3"/>
        <v>PESCADA</v>
      </c>
      <c r="EH2" s="32" t="str">
        <f t="shared" si="3"/>
        <v>RUBATA</v>
      </c>
      <c r="EI2" s="32" t="str">
        <f t="shared" si="3"/>
        <v>R TOUCH</v>
      </c>
      <c r="EJ2" s="32" t="str">
        <f t="shared" si="3"/>
        <v>CALCIO</v>
      </c>
      <c r="EK2" s="32">
        <f t="shared" si="3"/>
        <v>0</v>
      </c>
      <c r="EL2" s="32" t="str">
        <f t="shared" si="3"/>
        <v>GIOCO SPORCO</v>
      </c>
      <c r="EM2" s="32" t="str">
        <f t="shared" si="3"/>
        <v>MAUL INF</v>
      </c>
      <c r="EN2" s="32" t="str">
        <f t="shared" si="3"/>
        <v>FUORI GIOCO</v>
      </c>
      <c r="EO2" s="32" t="str">
        <f t="shared" si="3"/>
        <v>RUCK ATTACCO</v>
      </c>
      <c r="EP2" s="32" t="str">
        <f t="shared" si="3"/>
        <v>RUCK DIFESA</v>
      </c>
      <c r="EQ2" s="32" t="str">
        <f t="shared" si="3"/>
        <v>MISCHIA INF</v>
      </c>
      <c r="ER2" s="32">
        <f t="shared" si="3"/>
        <v>0</v>
      </c>
      <c r="ES2" s="32">
        <f t="shared" si="3"/>
        <v>0</v>
      </c>
      <c r="ET2" s="32">
        <f t="shared" si="3"/>
        <v>0</v>
      </c>
      <c r="EU2" s="32">
        <f t="shared" si="3"/>
        <v>0</v>
      </c>
      <c r="EV2" s="32">
        <f t="shared" ref="EV2:GA2" si="4">IF(ISNA(LOOKUP(2,1/(EV3:EV543&lt;&gt;""),EV3:EV3)),0,LOOKUP(2,1/(EV3:EV543&lt;&gt;""),EV3:EV543))</f>
        <v>0</v>
      </c>
      <c r="EW2" s="32">
        <f t="shared" si="4"/>
        <v>0</v>
      </c>
      <c r="EX2" s="32">
        <f t="shared" si="4"/>
        <v>0</v>
      </c>
      <c r="EY2" s="32" t="str">
        <f t="shared" si="4"/>
        <v>DESPEJE</v>
      </c>
      <c r="EZ2" s="32" t="str">
        <f t="shared" si="4"/>
        <v>SOMBRERO</v>
      </c>
      <c r="FA2" s="32" t="str">
        <f t="shared" si="4"/>
        <v>DOPPIO</v>
      </c>
      <c r="FB2" s="32">
        <f t="shared" si="4"/>
        <v>0</v>
      </c>
      <c r="FC2" s="32">
        <f t="shared" si="4"/>
        <v>0</v>
      </c>
      <c r="FD2" s="32" t="str">
        <f t="shared" si="4"/>
        <v>VELOCE</v>
      </c>
      <c r="FE2" s="32" t="str">
        <f t="shared" si="4"/>
        <v>LENTO</v>
      </c>
      <c r="FF2" s="32" t="str">
        <f t="shared" si="4"/>
        <v>TRASF.</v>
      </c>
      <c r="FG2" s="32" t="str">
        <f t="shared" si="4"/>
        <v>P CALCIO</v>
      </c>
      <c r="FH2" s="32" t="str">
        <f t="shared" si="4"/>
        <v>P META</v>
      </c>
      <c r="FI2" s="32">
        <f t="shared" si="4"/>
        <v>0</v>
      </c>
      <c r="FJ2" s="32">
        <f t="shared" si="4"/>
        <v>0</v>
      </c>
      <c r="FK2" s="32" t="str">
        <f t="shared" si="4"/>
        <v>CONVERTITO</v>
      </c>
      <c r="FL2" s="32" t="str">
        <f t="shared" si="4"/>
        <v>SBAGLIATO</v>
      </c>
      <c r="FM2" s="32">
        <f t="shared" si="4"/>
        <v>0</v>
      </c>
      <c r="FN2" s="32">
        <f t="shared" si="4"/>
        <v>0</v>
      </c>
      <c r="FO2" s="32">
        <f t="shared" si="4"/>
        <v>0</v>
      </c>
      <c r="FP2" s="32">
        <f t="shared" si="4"/>
        <v>0</v>
      </c>
      <c r="FQ2" s="32">
        <f t="shared" si="4"/>
        <v>0</v>
      </c>
      <c r="FR2" s="32">
        <f t="shared" si="4"/>
        <v>0</v>
      </c>
      <c r="FS2" s="32">
        <f t="shared" si="4"/>
        <v>0</v>
      </c>
      <c r="FT2" s="32">
        <f t="shared" si="4"/>
        <v>0</v>
      </c>
      <c r="FU2" s="32">
        <f t="shared" si="4"/>
        <v>0</v>
      </c>
      <c r="FV2" s="32">
        <f t="shared" si="4"/>
        <v>0</v>
      </c>
      <c r="FW2" s="32">
        <f t="shared" si="4"/>
        <v>0</v>
      </c>
      <c r="FX2" s="32">
        <f t="shared" si="4"/>
        <v>0</v>
      </c>
      <c r="FY2" s="32">
        <f t="shared" si="4"/>
        <v>0</v>
      </c>
      <c r="FZ2" s="32">
        <f t="shared" si="4"/>
        <v>0</v>
      </c>
      <c r="GA2" s="32">
        <f t="shared" si="4"/>
        <v>0</v>
      </c>
      <c r="GB2" s="32">
        <f t="shared" ref="GB2:GQ2" si="5">IF(ISNA(LOOKUP(2,1/(GB3:GB543&lt;&gt;""),GB3:GB3)),0,LOOKUP(2,1/(GB3:GB543&lt;&gt;""),GB3:GB543))</f>
        <v>0</v>
      </c>
      <c r="GC2" s="32">
        <f t="shared" si="5"/>
        <v>0</v>
      </c>
      <c r="GD2" s="32">
        <f t="shared" si="5"/>
        <v>0</v>
      </c>
      <c r="GE2" s="32">
        <f t="shared" si="5"/>
        <v>0</v>
      </c>
      <c r="GF2" s="32">
        <f t="shared" si="5"/>
        <v>0</v>
      </c>
      <c r="GG2" s="32">
        <f t="shared" si="5"/>
        <v>0</v>
      </c>
      <c r="GH2" s="32">
        <f t="shared" si="5"/>
        <v>0</v>
      </c>
      <c r="GI2" s="32">
        <f t="shared" si="5"/>
        <v>0</v>
      </c>
      <c r="GJ2" s="32">
        <f t="shared" si="5"/>
        <v>0</v>
      </c>
      <c r="GK2" s="32">
        <f t="shared" si="5"/>
        <v>0</v>
      </c>
      <c r="GL2" s="32">
        <f t="shared" si="5"/>
        <v>0</v>
      </c>
      <c r="GM2" s="32">
        <f t="shared" si="5"/>
        <v>0</v>
      </c>
      <c r="GN2" s="32">
        <f t="shared" si="5"/>
        <v>0</v>
      </c>
      <c r="GO2" s="32">
        <f t="shared" si="5"/>
        <v>0</v>
      </c>
      <c r="GP2" s="32">
        <f t="shared" si="5"/>
        <v>0</v>
      </c>
      <c r="GQ2" s="32">
        <f t="shared" si="5"/>
        <v>0</v>
      </c>
      <c r="GR2" s="32" t="e">
        <f t="shared" ref="GR2:JC2" si="6">IF(ISNA(LOOKUP(2,1/(GR3:GR3&lt;&gt;""),GR3:GR3)),0,LOOKUP(2,1/(GR3:GR3&lt;&gt;""),GR3:GR3))</f>
        <v>#DIV/0!</v>
      </c>
      <c r="GS2" s="32" t="e">
        <f t="shared" si="6"/>
        <v>#DIV/0!</v>
      </c>
      <c r="GT2" s="32" t="e">
        <f t="shared" si="6"/>
        <v>#DIV/0!</v>
      </c>
      <c r="GU2" s="32" t="e">
        <f t="shared" si="6"/>
        <v>#DIV/0!</v>
      </c>
      <c r="GV2" s="32" t="e">
        <f t="shared" si="6"/>
        <v>#DIV/0!</v>
      </c>
      <c r="GW2" s="32" t="e">
        <f t="shared" si="6"/>
        <v>#DIV/0!</v>
      </c>
      <c r="GX2" s="32" t="e">
        <f t="shared" si="6"/>
        <v>#DIV/0!</v>
      </c>
      <c r="GY2" s="32" t="e">
        <f t="shared" si="6"/>
        <v>#DIV/0!</v>
      </c>
      <c r="GZ2" s="32" t="e">
        <f t="shared" si="6"/>
        <v>#DIV/0!</v>
      </c>
      <c r="HA2" s="32" t="e">
        <f t="shared" si="6"/>
        <v>#DIV/0!</v>
      </c>
      <c r="HB2" s="32" t="e">
        <f t="shared" si="6"/>
        <v>#DIV/0!</v>
      </c>
      <c r="HC2" s="32" t="e">
        <f t="shared" si="6"/>
        <v>#DIV/0!</v>
      </c>
      <c r="HD2" s="32" t="e">
        <f t="shared" si="6"/>
        <v>#DIV/0!</v>
      </c>
      <c r="HE2" s="32" t="e">
        <f t="shared" si="6"/>
        <v>#DIV/0!</v>
      </c>
      <c r="HF2" s="32" t="e">
        <f t="shared" si="6"/>
        <v>#DIV/0!</v>
      </c>
      <c r="HG2" s="32" t="e">
        <f t="shared" si="6"/>
        <v>#DIV/0!</v>
      </c>
      <c r="HH2" s="32" t="e">
        <f t="shared" si="6"/>
        <v>#DIV/0!</v>
      </c>
      <c r="HI2" s="32" t="e">
        <f t="shared" si="6"/>
        <v>#DIV/0!</v>
      </c>
      <c r="HJ2" s="32" t="e">
        <f t="shared" si="6"/>
        <v>#DIV/0!</v>
      </c>
      <c r="HK2" s="32" t="e">
        <f t="shared" si="6"/>
        <v>#DIV/0!</v>
      </c>
      <c r="HL2" s="32" t="e">
        <f t="shared" si="6"/>
        <v>#DIV/0!</v>
      </c>
      <c r="HM2" s="32" t="e">
        <f t="shared" si="6"/>
        <v>#DIV/0!</v>
      </c>
      <c r="HN2" s="32" t="e">
        <f t="shared" si="6"/>
        <v>#DIV/0!</v>
      </c>
      <c r="HO2" s="32" t="e">
        <f t="shared" si="6"/>
        <v>#DIV/0!</v>
      </c>
      <c r="HP2" s="32" t="e">
        <f t="shared" si="6"/>
        <v>#DIV/0!</v>
      </c>
      <c r="HQ2" s="32" t="e">
        <f t="shared" si="6"/>
        <v>#DIV/0!</v>
      </c>
      <c r="HR2" s="32" t="e">
        <f t="shared" si="6"/>
        <v>#DIV/0!</v>
      </c>
      <c r="HS2" s="32" t="e">
        <f t="shared" si="6"/>
        <v>#DIV/0!</v>
      </c>
      <c r="HT2" s="32" t="e">
        <f t="shared" si="6"/>
        <v>#DIV/0!</v>
      </c>
      <c r="HU2" s="32" t="e">
        <f t="shared" si="6"/>
        <v>#DIV/0!</v>
      </c>
      <c r="HV2" s="32" t="e">
        <f t="shared" si="6"/>
        <v>#DIV/0!</v>
      </c>
      <c r="HW2" s="32" t="e">
        <f t="shared" si="6"/>
        <v>#DIV/0!</v>
      </c>
      <c r="HX2" s="32" t="e">
        <f t="shared" si="6"/>
        <v>#DIV/0!</v>
      </c>
      <c r="HY2" s="32" t="e">
        <f t="shared" si="6"/>
        <v>#DIV/0!</v>
      </c>
      <c r="HZ2" s="32" t="e">
        <f t="shared" si="6"/>
        <v>#DIV/0!</v>
      </c>
      <c r="IA2" s="32" t="e">
        <f t="shared" si="6"/>
        <v>#DIV/0!</v>
      </c>
      <c r="IB2" s="32" t="e">
        <f t="shared" si="6"/>
        <v>#DIV/0!</v>
      </c>
      <c r="IC2" s="32" t="e">
        <f t="shared" si="6"/>
        <v>#DIV/0!</v>
      </c>
      <c r="ID2" s="32" t="e">
        <f t="shared" si="6"/>
        <v>#DIV/0!</v>
      </c>
      <c r="IE2" s="32" t="e">
        <f t="shared" si="6"/>
        <v>#DIV/0!</v>
      </c>
      <c r="IF2" s="32" t="e">
        <f t="shared" si="6"/>
        <v>#DIV/0!</v>
      </c>
      <c r="IG2" s="32" t="e">
        <f t="shared" si="6"/>
        <v>#DIV/0!</v>
      </c>
      <c r="IH2" s="32" t="e">
        <f t="shared" si="6"/>
        <v>#DIV/0!</v>
      </c>
      <c r="II2" s="32" t="e">
        <f t="shared" si="6"/>
        <v>#DIV/0!</v>
      </c>
      <c r="IJ2" s="32" t="e">
        <f t="shared" si="6"/>
        <v>#DIV/0!</v>
      </c>
      <c r="IK2" s="32" t="e">
        <f t="shared" si="6"/>
        <v>#DIV/0!</v>
      </c>
      <c r="IL2" s="32" t="e">
        <f t="shared" si="6"/>
        <v>#DIV/0!</v>
      </c>
      <c r="IM2" s="32" t="e">
        <f t="shared" si="6"/>
        <v>#DIV/0!</v>
      </c>
      <c r="IN2" s="32" t="e">
        <f t="shared" si="6"/>
        <v>#DIV/0!</v>
      </c>
      <c r="IO2" s="32" t="e">
        <f t="shared" si="6"/>
        <v>#DIV/0!</v>
      </c>
      <c r="IP2" s="32" t="e">
        <f t="shared" si="6"/>
        <v>#DIV/0!</v>
      </c>
      <c r="IQ2" s="32" t="e">
        <f t="shared" si="6"/>
        <v>#DIV/0!</v>
      </c>
      <c r="IR2" s="32" t="e">
        <f t="shared" si="6"/>
        <v>#DIV/0!</v>
      </c>
      <c r="IS2" s="32" t="e">
        <f t="shared" si="6"/>
        <v>#DIV/0!</v>
      </c>
      <c r="IT2" s="32" t="e">
        <f t="shared" si="6"/>
        <v>#DIV/0!</v>
      </c>
      <c r="IU2" s="32" t="e">
        <f t="shared" si="6"/>
        <v>#DIV/0!</v>
      </c>
      <c r="IV2" s="32" t="e">
        <f t="shared" si="6"/>
        <v>#DIV/0!</v>
      </c>
      <c r="IW2" s="32" t="e">
        <f t="shared" si="6"/>
        <v>#DIV/0!</v>
      </c>
      <c r="IX2" s="32" t="e">
        <f t="shared" si="6"/>
        <v>#DIV/0!</v>
      </c>
      <c r="IY2" s="32" t="e">
        <f t="shared" si="6"/>
        <v>#DIV/0!</v>
      </c>
      <c r="IZ2" s="32" t="e">
        <f t="shared" si="6"/>
        <v>#DIV/0!</v>
      </c>
      <c r="JA2" s="32" t="e">
        <f t="shared" si="6"/>
        <v>#DIV/0!</v>
      </c>
      <c r="JB2" s="32" t="e">
        <f t="shared" si="6"/>
        <v>#DIV/0!</v>
      </c>
      <c r="JC2" s="32" t="e">
        <f t="shared" si="6"/>
        <v>#DIV/0!</v>
      </c>
      <c r="JD2" s="32" t="e">
        <f t="shared" ref="JD2:LN2" si="7">IF(ISNA(LOOKUP(2,1/(JD3:JD3&lt;&gt;""),JD3:JD3)),0,LOOKUP(2,1/(JD3:JD3&lt;&gt;""),JD3:JD3))</f>
        <v>#DIV/0!</v>
      </c>
      <c r="JE2" s="32" t="e">
        <f t="shared" si="7"/>
        <v>#DIV/0!</v>
      </c>
      <c r="JF2" s="32" t="e">
        <f t="shared" si="7"/>
        <v>#DIV/0!</v>
      </c>
      <c r="JG2" s="32" t="e">
        <f t="shared" si="7"/>
        <v>#DIV/0!</v>
      </c>
      <c r="JH2" s="32" t="e">
        <f t="shared" si="7"/>
        <v>#DIV/0!</v>
      </c>
      <c r="JI2" s="32" t="e">
        <f t="shared" si="7"/>
        <v>#DIV/0!</v>
      </c>
      <c r="JJ2" s="32" t="e">
        <f t="shared" si="7"/>
        <v>#DIV/0!</v>
      </c>
      <c r="JK2" s="32" t="e">
        <f t="shared" si="7"/>
        <v>#DIV/0!</v>
      </c>
      <c r="JL2" s="32" t="e">
        <f t="shared" si="7"/>
        <v>#DIV/0!</v>
      </c>
      <c r="JM2" s="32" t="e">
        <f t="shared" si="7"/>
        <v>#DIV/0!</v>
      </c>
      <c r="JN2" s="32" t="e">
        <f t="shared" si="7"/>
        <v>#DIV/0!</v>
      </c>
      <c r="JO2" s="32" t="e">
        <f t="shared" si="7"/>
        <v>#DIV/0!</v>
      </c>
      <c r="JP2" s="32" t="e">
        <f t="shared" si="7"/>
        <v>#DIV/0!</v>
      </c>
      <c r="JQ2" s="32" t="e">
        <f t="shared" si="7"/>
        <v>#DIV/0!</v>
      </c>
      <c r="JR2" s="32" t="e">
        <f t="shared" si="7"/>
        <v>#DIV/0!</v>
      </c>
      <c r="JS2" s="32" t="e">
        <f t="shared" si="7"/>
        <v>#DIV/0!</v>
      </c>
      <c r="JT2" s="32" t="e">
        <f t="shared" si="7"/>
        <v>#DIV/0!</v>
      </c>
      <c r="JU2" s="32" t="e">
        <f t="shared" si="7"/>
        <v>#DIV/0!</v>
      </c>
      <c r="JV2" s="32" t="e">
        <f t="shared" si="7"/>
        <v>#DIV/0!</v>
      </c>
      <c r="JW2" s="32" t="e">
        <f t="shared" si="7"/>
        <v>#DIV/0!</v>
      </c>
      <c r="JX2" s="32" t="e">
        <f t="shared" si="7"/>
        <v>#DIV/0!</v>
      </c>
      <c r="JY2" s="32" t="e">
        <f t="shared" si="7"/>
        <v>#DIV/0!</v>
      </c>
      <c r="JZ2" s="32" t="e">
        <f t="shared" si="7"/>
        <v>#DIV/0!</v>
      </c>
      <c r="KA2" s="32" t="e">
        <f t="shared" si="7"/>
        <v>#DIV/0!</v>
      </c>
      <c r="KB2" s="32" t="e">
        <f t="shared" si="7"/>
        <v>#DIV/0!</v>
      </c>
      <c r="KC2" s="32" t="e">
        <f t="shared" si="7"/>
        <v>#DIV/0!</v>
      </c>
      <c r="KD2" s="32" t="e">
        <f t="shared" si="7"/>
        <v>#DIV/0!</v>
      </c>
      <c r="KE2" s="32" t="e">
        <f t="shared" si="7"/>
        <v>#DIV/0!</v>
      </c>
      <c r="KF2" s="32" t="e">
        <f t="shared" si="7"/>
        <v>#DIV/0!</v>
      </c>
      <c r="KG2" s="32" t="e">
        <f t="shared" si="7"/>
        <v>#DIV/0!</v>
      </c>
      <c r="KH2" s="32" t="e">
        <f t="shared" si="7"/>
        <v>#DIV/0!</v>
      </c>
      <c r="KI2" s="32" t="e">
        <f t="shared" si="7"/>
        <v>#DIV/0!</v>
      </c>
      <c r="KJ2" s="32" t="e">
        <f t="shared" si="7"/>
        <v>#DIV/0!</v>
      </c>
      <c r="KK2" s="32" t="e">
        <f t="shared" si="7"/>
        <v>#DIV/0!</v>
      </c>
      <c r="KL2" s="32" t="e">
        <f t="shared" si="7"/>
        <v>#DIV/0!</v>
      </c>
      <c r="KM2" s="32" t="e">
        <f t="shared" si="7"/>
        <v>#DIV/0!</v>
      </c>
      <c r="KN2" s="32" t="e">
        <f t="shared" si="7"/>
        <v>#DIV/0!</v>
      </c>
      <c r="KO2" s="32" t="e">
        <f t="shared" si="7"/>
        <v>#DIV/0!</v>
      </c>
      <c r="KP2" s="32" t="e">
        <f t="shared" si="7"/>
        <v>#DIV/0!</v>
      </c>
      <c r="KQ2" s="32" t="e">
        <f t="shared" si="7"/>
        <v>#DIV/0!</v>
      </c>
      <c r="KR2" s="32" t="e">
        <f t="shared" si="7"/>
        <v>#DIV/0!</v>
      </c>
      <c r="KS2" s="32" t="e">
        <f t="shared" si="7"/>
        <v>#DIV/0!</v>
      </c>
      <c r="KT2" s="32" t="e">
        <f t="shared" si="7"/>
        <v>#DIV/0!</v>
      </c>
      <c r="KU2" s="32" t="e">
        <f t="shared" si="7"/>
        <v>#DIV/0!</v>
      </c>
      <c r="KV2" s="32" t="e">
        <f t="shared" si="7"/>
        <v>#DIV/0!</v>
      </c>
      <c r="KW2" s="32" t="e">
        <f t="shared" si="7"/>
        <v>#DIV/0!</v>
      </c>
      <c r="KX2" s="32" t="e">
        <f t="shared" si="7"/>
        <v>#DIV/0!</v>
      </c>
      <c r="KY2" s="32" t="e">
        <f t="shared" si="7"/>
        <v>#DIV/0!</v>
      </c>
      <c r="KZ2" s="32" t="e">
        <f t="shared" si="7"/>
        <v>#DIV/0!</v>
      </c>
      <c r="LA2" s="32" t="e">
        <f t="shared" si="7"/>
        <v>#DIV/0!</v>
      </c>
      <c r="LB2" s="32" t="e">
        <f t="shared" si="7"/>
        <v>#DIV/0!</v>
      </c>
      <c r="LC2" s="32" t="e">
        <f t="shared" si="7"/>
        <v>#DIV/0!</v>
      </c>
      <c r="LD2" s="32" t="e">
        <f t="shared" si="7"/>
        <v>#DIV/0!</v>
      </c>
      <c r="LE2" s="32" t="e">
        <f t="shared" si="7"/>
        <v>#DIV/0!</v>
      </c>
      <c r="LF2" s="32" t="e">
        <f t="shared" si="7"/>
        <v>#DIV/0!</v>
      </c>
      <c r="LG2" s="32" t="e">
        <f t="shared" si="7"/>
        <v>#DIV/0!</v>
      </c>
      <c r="LH2" s="32" t="e">
        <f t="shared" si="7"/>
        <v>#DIV/0!</v>
      </c>
      <c r="LI2" s="32" t="e">
        <f t="shared" si="7"/>
        <v>#DIV/0!</v>
      </c>
      <c r="LJ2" s="32" t="e">
        <f t="shared" si="7"/>
        <v>#DIV/0!</v>
      </c>
      <c r="LK2" s="32" t="e">
        <f t="shared" si="7"/>
        <v>#DIV/0!</v>
      </c>
      <c r="LL2" s="32" t="e">
        <f t="shared" si="7"/>
        <v>#DIV/0!</v>
      </c>
      <c r="LM2" s="32" t="e">
        <f t="shared" si="7"/>
        <v>#DIV/0!</v>
      </c>
      <c r="LN2" s="32" t="e">
        <f t="shared" si="7"/>
        <v>#DIV/0!</v>
      </c>
      <c r="LO2" s="32" t="e">
        <f t="shared" ref="LO2:NZ2" si="8">IF(ISNA(LOOKUP(2,1/(LO3:LO3&lt;&gt;""),LO3:LO3)),0,LOOKUP(2,1/(LO3:LO3&lt;&gt;""),LO3:LO3))</f>
        <v>#DIV/0!</v>
      </c>
      <c r="LP2" s="32" t="e">
        <f t="shared" si="8"/>
        <v>#DIV/0!</v>
      </c>
      <c r="LQ2" s="32" t="e">
        <f t="shared" si="8"/>
        <v>#DIV/0!</v>
      </c>
      <c r="LR2" s="32" t="e">
        <f t="shared" si="8"/>
        <v>#DIV/0!</v>
      </c>
      <c r="LS2" s="32" t="e">
        <f t="shared" si="8"/>
        <v>#DIV/0!</v>
      </c>
      <c r="LT2" s="32" t="e">
        <f t="shared" si="8"/>
        <v>#DIV/0!</v>
      </c>
      <c r="LU2" s="32" t="e">
        <f t="shared" si="8"/>
        <v>#DIV/0!</v>
      </c>
      <c r="LV2" s="32" t="e">
        <f t="shared" si="8"/>
        <v>#DIV/0!</v>
      </c>
      <c r="LW2" s="32" t="e">
        <f t="shared" si="8"/>
        <v>#DIV/0!</v>
      </c>
      <c r="LX2" s="32" t="e">
        <f t="shared" si="8"/>
        <v>#DIV/0!</v>
      </c>
      <c r="LY2" s="32" t="e">
        <f t="shared" si="8"/>
        <v>#DIV/0!</v>
      </c>
      <c r="LZ2" s="32" t="e">
        <f t="shared" si="8"/>
        <v>#DIV/0!</v>
      </c>
      <c r="MA2" s="32" t="e">
        <f t="shared" si="8"/>
        <v>#DIV/0!</v>
      </c>
      <c r="MB2" s="32" t="e">
        <f t="shared" si="8"/>
        <v>#DIV/0!</v>
      </c>
      <c r="MC2" s="32" t="e">
        <f t="shared" si="8"/>
        <v>#DIV/0!</v>
      </c>
      <c r="MD2" s="32" t="e">
        <f t="shared" si="8"/>
        <v>#DIV/0!</v>
      </c>
      <c r="ME2" s="32" t="e">
        <f t="shared" si="8"/>
        <v>#DIV/0!</v>
      </c>
      <c r="MF2" s="32" t="e">
        <f t="shared" si="8"/>
        <v>#DIV/0!</v>
      </c>
      <c r="MG2" s="32" t="e">
        <f t="shared" si="8"/>
        <v>#DIV/0!</v>
      </c>
      <c r="MH2" s="32" t="e">
        <f t="shared" si="8"/>
        <v>#DIV/0!</v>
      </c>
      <c r="MI2" s="32" t="e">
        <f t="shared" si="8"/>
        <v>#DIV/0!</v>
      </c>
      <c r="MJ2" s="32" t="e">
        <f t="shared" si="8"/>
        <v>#DIV/0!</v>
      </c>
      <c r="MK2" s="32" t="e">
        <f t="shared" si="8"/>
        <v>#DIV/0!</v>
      </c>
      <c r="ML2" s="32" t="e">
        <f t="shared" si="8"/>
        <v>#DIV/0!</v>
      </c>
      <c r="MM2" s="32" t="e">
        <f t="shared" si="8"/>
        <v>#DIV/0!</v>
      </c>
      <c r="MN2" s="32" t="e">
        <f t="shared" si="8"/>
        <v>#DIV/0!</v>
      </c>
      <c r="MO2" s="32" t="e">
        <f t="shared" si="8"/>
        <v>#DIV/0!</v>
      </c>
      <c r="MP2" s="32" t="e">
        <f t="shared" si="8"/>
        <v>#DIV/0!</v>
      </c>
      <c r="MQ2" s="32" t="e">
        <f t="shared" si="8"/>
        <v>#DIV/0!</v>
      </c>
      <c r="MR2" s="32" t="e">
        <f t="shared" si="8"/>
        <v>#DIV/0!</v>
      </c>
      <c r="MS2" s="32" t="e">
        <f t="shared" si="8"/>
        <v>#DIV/0!</v>
      </c>
      <c r="MT2" s="32" t="e">
        <f t="shared" si="8"/>
        <v>#DIV/0!</v>
      </c>
      <c r="MU2" s="32" t="e">
        <f t="shared" si="8"/>
        <v>#DIV/0!</v>
      </c>
      <c r="MV2" s="32" t="e">
        <f t="shared" si="8"/>
        <v>#DIV/0!</v>
      </c>
      <c r="MW2" s="32" t="e">
        <f t="shared" si="8"/>
        <v>#DIV/0!</v>
      </c>
      <c r="MX2" s="32" t="e">
        <f t="shared" si="8"/>
        <v>#DIV/0!</v>
      </c>
      <c r="MY2" s="32" t="e">
        <f t="shared" si="8"/>
        <v>#DIV/0!</v>
      </c>
      <c r="MZ2" s="32" t="e">
        <f t="shared" si="8"/>
        <v>#DIV/0!</v>
      </c>
      <c r="NA2" s="32" t="e">
        <f t="shared" si="8"/>
        <v>#DIV/0!</v>
      </c>
      <c r="NB2" s="32" t="e">
        <f t="shared" si="8"/>
        <v>#DIV/0!</v>
      </c>
      <c r="NC2" s="32" t="e">
        <f t="shared" si="8"/>
        <v>#DIV/0!</v>
      </c>
      <c r="ND2" s="32" t="e">
        <f t="shared" si="8"/>
        <v>#DIV/0!</v>
      </c>
      <c r="NE2" s="32" t="e">
        <f t="shared" si="8"/>
        <v>#DIV/0!</v>
      </c>
      <c r="NF2" s="32" t="e">
        <f t="shared" si="8"/>
        <v>#DIV/0!</v>
      </c>
      <c r="NG2" s="32" t="e">
        <f t="shared" si="8"/>
        <v>#DIV/0!</v>
      </c>
      <c r="NH2" s="32" t="e">
        <f t="shared" si="8"/>
        <v>#DIV/0!</v>
      </c>
      <c r="NI2" s="32" t="e">
        <f t="shared" si="8"/>
        <v>#DIV/0!</v>
      </c>
      <c r="NJ2" s="32" t="e">
        <f t="shared" si="8"/>
        <v>#DIV/0!</v>
      </c>
      <c r="NK2" s="32" t="e">
        <f t="shared" si="8"/>
        <v>#DIV/0!</v>
      </c>
      <c r="NL2" s="32" t="e">
        <f t="shared" si="8"/>
        <v>#DIV/0!</v>
      </c>
      <c r="NM2" s="32" t="e">
        <f t="shared" si="8"/>
        <v>#DIV/0!</v>
      </c>
      <c r="NN2" s="32" t="e">
        <f t="shared" si="8"/>
        <v>#DIV/0!</v>
      </c>
      <c r="NO2" s="32" t="e">
        <f t="shared" si="8"/>
        <v>#DIV/0!</v>
      </c>
      <c r="NP2" s="32" t="e">
        <f t="shared" si="8"/>
        <v>#DIV/0!</v>
      </c>
      <c r="NQ2" s="32" t="e">
        <f t="shared" si="8"/>
        <v>#DIV/0!</v>
      </c>
      <c r="NR2" s="32" t="e">
        <f t="shared" si="8"/>
        <v>#DIV/0!</v>
      </c>
      <c r="NS2" s="32" t="e">
        <f t="shared" si="8"/>
        <v>#DIV/0!</v>
      </c>
      <c r="NT2" s="32" t="e">
        <f t="shared" si="8"/>
        <v>#DIV/0!</v>
      </c>
      <c r="NU2" s="32" t="e">
        <f t="shared" si="8"/>
        <v>#DIV/0!</v>
      </c>
      <c r="NV2" s="32" t="e">
        <f t="shared" si="8"/>
        <v>#DIV/0!</v>
      </c>
      <c r="NW2" s="32" t="e">
        <f t="shared" si="8"/>
        <v>#DIV/0!</v>
      </c>
      <c r="NX2" s="32" t="e">
        <f t="shared" si="8"/>
        <v>#DIV/0!</v>
      </c>
      <c r="NY2" s="32" t="e">
        <f t="shared" si="8"/>
        <v>#DIV/0!</v>
      </c>
      <c r="NZ2" s="32" t="e">
        <f t="shared" si="8"/>
        <v>#DIV/0!</v>
      </c>
      <c r="OA2" s="32" t="e">
        <f t="shared" ref="OA2:QL2" si="9">IF(ISNA(LOOKUP(2,1/(OA3:OA3&lt;&gt;""),OA3:OA3)),0,LOOKUP(2,1/(OA3:OA3&lt;&gt;""),OA3:OA3))</f>
        <v>#DIV/0!</v>
      </c>
      <c r="OB2" s="32" t="e">
        <f t="shared" si="9"/>
        <v>#DIV/0!</v>
      </c>
      <c r="OC2" s="32" t="e">
        <f t="shared" si="9"/>
        <v>#DIV/0!</v>
      </c>
      <c r="OD2" s="32" t="e">
        <f t="shared" si="9"/>
        <v>#DIV/0!</v>
      </c>
      <c r="OE2" s="32" t="e">
        <f t="shared" si="9"/>
        <v>#DIV/0!</v>
      </c>
      <c r="OF2" s="32" t="e">
        <f t="shared" si="9"/>
        <v>#DIV/0!</v>
      </c>
      <c r="OG2" s="32" t="e">
        <f t="shared" si="9"/>
        <v>#DIV/0!</v>
      </c>
      <c r="OH2" s="32" t="e">
        <f t="shared" si="9"/>
        <v>#DIV/0!</v>
      </c>
      <c r="OI2" s="32" t="e">
        <f t="shared" si="9"/>
        <v>#DIV/0!</v>
      </c>
      <c r="OJ2" s="32" t="e">
        <f t="shared" si="9"/>
        <v>#DIV/0!</v>
      </c>
      <c r="OK2" s="32" t="e">
        <f t="shared" si="9"/>
        <v>#DIV/0!</v>
      </c>
      <c r="OL2" s="32" t="e">
        <f t="shared" si="9"/>
        <v>#DIV/0!</v>
      </c>
      <c r="OM2" s="32" t="e">
        <f t="shared" si="9"/>
        <v>#DIV/0!</v>
      </c>
      <c r="ON2" s="32" t="e">
        <f t="shared" si="9"/>
        <v>#DIV/0!</v>
      </c>
      <c r="OO2" s="32" t="e">
        <f t="shared" si="9"/>
        <v>#DIV/0!</v>
      </c>
      <c r="OP2" s="32" t="e">
        <f t="shared" si="9"/>
        <v>#DIV/0!</v>
      </c>
      <c r="OQ2" s="32" t="e">
        <f t="shared" si="9"/>
        <v>#DIV/0!</v>
      </c>
      <c r="OR2" s="32" t="e">
        <f t="shared" si="9"/>
        <v>#DIV/0!</v>
      </c>
      <c r="OS2" s="32" t="e">
        <f t="shared" si="9"/>
        <v>#DIV/0!</v>
      </c>
      <c r="OT2" s="32" t="e">
        <f t="shared" si="9"/>
        <v>#DIV/0!</v>
      </c>
      <c r="OU2" s="32" t="e">
        <f t="shared" si="9"/>
        <v>#DIV/0!</v>
      </c>
      <c r="OV2" s="32" t="e">
        <f t="shared" si="9"/>
        <v>#DIV/0!</v>
      </c>
      <c r="OW2" s="32" t="e">
        <f t="shared" si="9"/>
        <v>#DIV/0!</v>
      </c>
      <c r="OX2" s="32" t="e">
        <f t="shared" si="9"/>
        <v>#DIV/0!</v>
      </c>
      <c r="OY2" s="32" t="e">
        <f t="shared" si="9"/>
        <v>#DIV/0!</v>
      </c>
      <c r="OZ2" s="32" t="e">
        <f t="shared" si="9"/>
        <v>#DIV/0!</v>
      </c>
      <c r="PA2" s="32" t="e">
        <f t="shared" si="9"/>
        <v>#DIV/0!</v>
      </c>
      <c r="PB2" s="32" t="e">
        <f t="shared" si="9"/>
        <v>#DIV/0!</v>
      </c>
      <c r="PC2" s="32" t="e">
        <f t="shared" si="9"/>
        <v>#DIV/0!</v>
      </c>
      <c r="PD2" s="32" t="e">
        <f t="shared" si="9"/>
        <v>#DIV/0!</v>
      </c>
      <c r="PE2" s="32" t="e">
        <f t="shared" si="9"/>
        <v>#DIV/0!</v>
      </c>
      <c r="PF2" s="32" t="e">
        <f t="shared" si="9"/>
        <v>#DIV/0!</v>
      </c>
      <c r="PG2" s="32" t="e">
        <f t="shared" si="9"/>
        <v>#DIV/0!</v>
      </c>
      <c r="PH2" s="32" t="e">
        <f t="shared" si="9"/>
        <v>#DIV/0!</v>
      </c>
      <c r="PI2" s="32" t="e">
        <f t="shared" si="9"/>
        <v>#DIV/0!</v>
      </c>
      <c r="PJ2" s="32" t="e">
        <f t="shared" si="9"/>
        <v>#DIV/0!</v>
      </c>
      <c r="PK2" s="32" t="e">
        <f t="shared" si="9"/>
        <v>#DIV/0!</v>
      </c>
      <c r="PL2" s="32" t="e">
        <f t="shared" si="9"/>
        <v>#DIV/0!</v>
      </c>
      <c r="PM2" s="32" t="e">
        <f t="shared" si="9"/>
        <v>#DIV/0!</v>
      </c>
      <c r="PN2" s="32" t="e">
        <f t="shared" si="9"/>
        <v>#DIV/0!</v>
      </c>
      <c r="PO2" s="32" t="e">
        <f t="shared" si="9"/>
        <v>#DIV/0!</v>
      </c>
      <c r="PP2" s="32" t="e">
        <f t="shared" si="9"/>
        <v>#DIV/0!</v>
      </c>
      <c r="PQ2" s="32" t="e">
        <f t="shared" si="9"/>
        <v>#DIV/0!</v>
      </c>
      <c r="PR2" s="32" t="e">
        <f t="shared" si="9"/>
        <v>#DIV/0!</v>
      </c>
      <c r="PS2" s="32" t="e">
        <f t="shared" si="9"/>
        <v>#DIV/0!</v>
      </c>
      <c r="PT2" s="32" t="e">
        <f t="shared" si="9"/>
        <v>#DIV/0!</v>
      </c>
      <c r="PU2" s="32" t="e">
        <f t="shared" si="9"/>
        <v>#DIV/0!</v>
      </c>
      <c r="PV2" s="32" t="e">
        <f t="shared" si="9"/>
        <v>#DIV/0!</v>
      </c>
      <c r="PW2" s="32" t="e">
        <f t="shared" si="9"/>
        <v>#DIV/0!</v>
      </c>
      <c r="PX2" s="32" t="e">
        <f t="shared" si="9"/>
        <v>#DIV/0!</v>
      </c>
      <c r="PY2" s="32" t="e">
        <f t="shared" si="9"/>
        <v>#DIV/0!</v>
      </c>
      <c r="PZ2" s="32" t="e">
        <f t="shared" si="9"/>
        <v>#DIV/0!</v>
      </c>
      <c r="QA2" s="32" t="e">
        <f t="shared" si="9"/>
        <v>#DIV/0!</v>
      </c>
      <c r="QB2" s="32" t="e">
        <f t="shared" si="9"/>
        <v>#DIV/0!</v>
      </c>
      <c r="QC2" s="32" t="e">
        <f t="shared" si="9"/>
        <v>#DIV/0!</v>
      </c>
      <c r="QD2" s="32" t="e">
        <f t="shared" si="9"/>
        <v>#DIV/0!</v>
      </c>
      <c r="QE2" s="32" t="e">
        <f t="shared" si="9"/>
        <v>#DIV/0!</v>
      </c>
      <c r="QF2" s="32" t="e">
        <f t="shared" si="9"/>
        <v>#DIV/0!</v>
      </c>
      <c r="QG2" s="32" t="e">
        <f t="shared" si="9"/>
        <v>#DIV/0!</v>
      </c>
      <c r="QH2" s="32" t="e">
        <f t="shared" si="9"/>
        <v>#DIV/0!</v>
      </c>
      <c r="QI2" s="32" t="e">
        <f t="shared" si="9"/>
        <v>#DIV/0!</v>
      </c>
      <c r="QJ2" s="32" t="e">
        <f t="shared" si="9"/>
        <v>#DIV/0!</v>
      </c>
      <c r="QK2" s="32" t="e">
        <f t="shared" si="9"/>
        <v>#DIV/0!</v>
      </c>
      <c r="QL2" s="32" t="e">
        <f t="shared" si="9"/>
        <v>#DIV/0!</v>
      </c>
      <c r="QM2" s="32" t="e">
        <f t="shared" ref="QM2:SX2" si="10">IF(ISNA(LOOKUP(2,1/(QM3:QM3&lt;&gt;""),QM3:QM3)),0,LOOKUP(2,1/(QM3:QM3&lt;&gt;""),QM3:QM3))</f>
        <v>#DIV/0!</v>
      </c>
      <c r="QN2" s="32" t="e">
        <f t="shared" si="10"/>
        <v>#DIV/0!</v>
      </c>
      <c r="QO2" s="32" t="e">
        <f t="shared" si="10"/>
        <v>#DIV/0!</v>
      </c>
      <c r="QP2" s="32" t="e">
        <f t="shared" si="10"/>
        <v>#DIV/0!</v>
      </c>
      <c r="QQ2" s="32" t="e">
        <f t="shared" si="10"/>
        <v>#DIV/0!</v>
      </c>
      <c r="QR2" s="32" t="e">
        <f t="shared" si="10"/>
        <v>#DIV/0!</v>
      </c>
      <c r="QS2" s="32" t="e">
        <f t="shared" si="10"/>
        <v>#DIV/0!</v>
      </c>
      <c r="QT2" s="32" t="e">
        <f t="shared" si="10"/>
        <v>#DIV/0!</v>
      </c>
      <c r="QU2" s="32" t="e">
        <f t="shared" si="10"/>
        <v>#DIV/0!</v>
      </c>
      <c r="QV2" s="32" t="e">
        <f t="shared" si="10"/>
        <v>#DIV/0!</v>
      </c>
      <c r="QW2" s="32" t="e">
        <f t="shared" si="10"/>
        <v>#DIV/0!</v>
      </c>
      <c r="QX2" s="32" t="e">
        <f t="shared" si="10"/>
        <v>#DIV/0!</v>
      </c>
      <c r="QY2" s="32" t="e">
        <f t="shared" si="10"/>
        <v>#DIV/0!</v>
      </c>
      <c r="QZ2" s="32" t="e">
        <f t="shared" si="10"/>
        <v>#DIV/0!</v>
      </c>
      <c r="RA2" s="32" t="e">
        <f t="shared" si="10"/>
        <v>#DIV/0!</v>
      </c>
      <c r="RB2" s="32" t="e">
        <f t="shared" si="10"/>
        <v>#DIV/0!</v>
      </c>
      <c r="RC2" s="32" t="e">
        <f t="shared" si="10"/>
        <v>#DIV/0!</v>
      </c>
      <c r="RD2" s="32" t="e">
        <f t="shared" si="10"/>
        <v>#DIV/0!</v>
      </c>
      <c r="RE2" s="32" t="e">
        <f t="shared" si="10"/>
        <v>#DIV/0!</v>
      </c>
      <c r="RF2" s="32" t="e">
        <f t="shared" si="10"/>
        <v>#DIV/0!</v>
      </c>
      <c r="RG2" s="32" t="e">
        <f t="shared" si="10"/>
        <v>#DIV/0!</v>
      </c>
      <c r="RH2" s="32" t="e">
        <f t="shared" si="10"/>
        <v>#DIV/0!</v>
      </c>
      <c r="RI2" s="32" t="e">
        <f t="shared" si="10"/>
        <v>#DIV/0!</v>
      </c>
      <c r="RJ2" s="32" t="e">
        <f t="shared" si="10"/>
        <v>#DIV/0!</v>
      </c>
      <c r="RK2" s="32" t="e">
        <f t="shared" si="10"/>
        <v>#DIV/0!</v>
      </c>
      <c r="RL2" s="32" t="e">
        <f t="shared" si="10"/>
        <v>#DIV/0!</v>
      </c>
      <c r="RM2" s="32" t="e">
        <f t="shared" si="10"/>
        <v>#DIV/0!</v>
      </c>
      <c r="RN2" s="32" t="e">
        <f t="shared" si="10"/>
        <v>#DIV/0!</v>
      </c>
      <c r="RO2" s="32" t="e">
        <f t="shared" si="10"/>
        <v>#DIV/0!</v>
      </c>
      <c r="RP2" s="32" t="e">
        <f t="shared" si="10"/>
        <v>#DIV/0!</v>
      </c>
      <c r="RQ2" s="32" t="e">
        <f t="shared" si="10"/>
        <v>#DIV/0!</v>
      </c>
      <c r="RR2" s="32" t="e">
        <f t="shared" si="10"/>
        <v>#DIV/0!</v>
      </c>
      <c r="RS2" s="32" t="e">
        <f t="shared" si="10"/>
        <v>#DIV/0!</v>
      </c>
      <c r="RT2" s="32" t="e">
        <f t="shared" si="10"/>
        <v>#DIV/0!</v>
      </c>
      <c r="RU2" s="32" t="e">
        <f t="shared" si="10"/>
        <v>#DIV/0!</v>
      </c>
      <c r="RV2" s="32" t="e">
        <f t="shared" si="10"/>
        <v>#DIV/0!</v>
      </c>
      <c r="RW2" s="32" t="e">
        <f t="shared" si="10"/>
        <v>#DIV/0!</v>
      </c>
      <c r="RX2" s="32" t="e">
        <f t="shared" si="10"/>
        <v>#DIV/0!</v>
      </c>
      <c r="RY2" s="32" t="e">
        <f t="shared" si="10"/>
        <v>#DIV/0!</v>
      </c>
      <c r="RZ2" s="32" t="e">
        <f t="shared" si="10"/>
        <v>#DIV/0!</v>
      </c>
      <c r="SA2" s="32" t="e">
        <f t="shared" si="10"/>
        <v>#DIV/0!</v>
      </c>
      <c r="SB2" s="32" t="e">
        <f t="shared" si="10"/>
        <v>#DIV/0!</v>
      </c>
      <c r="SC2" s="32" t="e">
        <f t="shared" si="10"/>
        <v>#DIV/0!</v>
      </c>
      <c r="SD2" s="32" t="e">
        <f t="shared" si="10"/>
        <v>#DIV/0!</v>
      </c>
      <c r="SE2" s="32" t="e">
        <f t="shared" si="10"/>
        <v>#DIV/0!</v>
      </c>
      <c r="SF2" s="32" t="e">
        <f t="shared" si="10"/>
        <v>#DIV/0!</v>
      </c>
      <c r="SG2" s="32" t="e">
        <f t="shared" si="10"/>
        <v>#DIV/0!</v>
      </c>
      <c r="SH2" s="32" t="e">
        <f t="shared" si="10"/>
        <v>#DIV/0!</v>
      </c>
      <c r="SI2" s="32" t="e">
        <f t="shared" si="10"/>
        <v>#DIV/0!</v>
      </c>
      <c r="SJ2" s="32" t="e">
        <f t="shared" si="10"/>
        <v>#DIV/0!</v>
      </c>
      <c r="SK2" s="32" t="e">
        <f t="shared" si="10"/>
        <v>#DIV/0!</v>
      </c>
      <c r="SL2" s="32" t="e">
        <f t="shared" si="10"/>
        <v>#DIV/0!</v>
      </c>
      <c r="SM2" s="32" t="e">
        <f t="shared" si="10"/>
        <v>#DIV/0!</v>
      </c>
      <c r="SN2" s="32" t="e">
        <f t="shared" si="10"/>
        <v>#DIV/0!</v>
      </c>
      <c r="SO2" s="32" t="e">
        <f t="shared" si="10"/>
        <v>#DIV/0!</v>
      </c>
      <c r="SP2" s="32" t="e">
        <f t="shared" si="10"/>
        <v>#DIV/0!</v>
      </c>
      <c r="SQ2" s="32" t="e">
        <f t="shared" si="10"/>
        <v>#DIV/0!</v>
      </c>
      <c r="SR2" s="32" t="e">
        <f t="shared" si="10"/>
        <v>#DIV/0!</v>
      </c>
      <c r="SS2" s="32" t="e">
        <f t="shared" si="10"/>
        <v>#DIV/0!</v>
      </c>
      <c r="ST2" s="32" t="e">
        <f t="shared" si="10"/>
        <v>#DIV/0!</v>
      </c>
      <c r="SU2" s="32" t="e">
        <f t="shared" si="10"/>
        <v>#DIV/0!</v>
      </c>
      <c r="SV2" s="32" t="e">
        <f t="shared" si="10"/>
        <v>#DIV/0!</v>
      </c>
      <c r="SW2" s="32" t="e">
        <f t="shared" si="10"/>
        <v>#DIV/0!</v>
      </c>
      <c r="SX2" s="32" t="e">
        <f t="shared" si="10"/>
        <v>#DIV/0!</v>
      </c>
      <c r="SY2" s="32" t="e">
        <f t="shared" ref="SY2:VJ2" si="11">IF(ISNA(LOOKUP(2,1/(SY3:SY3&lt;&gt;""),SY3:SY3)),0,LOOKUP(2,1/(SY3:SY3&lt;&gt;""),SY3:SY3))</f>
        <v>#DIV/0!</v>
      </c>
      <c r="SZ2" s="32" t="e">
        <f t="shared" si="11"/>
        <v>#DIV/0!</v>
      </c>
      <c r="TA2" s="32" t="e">
        <f t="shared" si="11"/>
        <v>#DIV/0!</v>
      </c>
      <c r="TB2" s="32" t="e">
        <f t="shared" si="11"/>
        <v>#DIV/0!</v>
      </c>
      <c r="TC2" s="32" t="e">
        <f t="shared" si="11"/>
        <v>#DIV/0!</v>
      </c>
      <c r="TD2" s="32" t="e">
        <f t="shared" si="11"/>
        <v>#DIV/0!</v>
      </c>
      <c r="TE2" s="32" t="e">
        <f t="shared" si="11"/>
        <v>#DIV/0!</v>
      </c>
      <c r="TF2" s="32" t="e">
        <f t="shared" si="11"/>
        <v>#DIV/0!</v>
      </c>
      <c r="TG2" s="32" t="e">
        <f t="shared" si="11"/>
        <v>#DIV/0!</v>
      </c>
      <c r="TH2" s="32" t="e">
        <f t="shared" si="11"/>
        <v>#DIV/0!</v>
      </c>
      <c r="TI2" s="32" t="e">
        <f t="shared" si="11"/>
        <v>#DIV/0!</v>
      </c>
      <c r="TJ2" s="32" t="e">
        <f t="shared" si="11"/>
        <v>#DIV/0!</v>
      </c>
      <c r="TK2" s="32" t="e">
        <f t="shared" si="11"/>
        <v>#DIV/0!</v>
      </c>
      <c r="TL2" s="32" t="e">
        <f t="shared" si="11"/>
        <v>#DIV/0!</v>
      </c>
      <c r="TM2" s="32" t="e">
        <f t="shared" si="11"/>
        <v>#DIV/0!</v>
      </c>
      <c r="TN2" s="32" t="e">
        <f t="shared" si="11"/>
        <v>#DIV/0!</v>
      </c>
      <c r="TO2" s="32" t="e">
        <f t="shared" si="11"/>
        <v>#DIV/0!</v>
      </c>
      <c r="TP2" s="32" t="e">
        <f t="shared" si="11"/>
        <v>#DIV/0!</v>
      </c>
      <c r="TQ2" s="32" t="e">
        <f t="shared" si="11"/>
        <v>#DIV/0!</v>
      </c>
      <c r="TR2" s="32" t="e">
        <f t="shared" si="11"/>
        <v>#DIV/0!</v>
      </c>
      <c r="TS2" s="32" t="e">
        <f t="shared" si="11"/>
        <v>#DIV/0!</v>
      </c>
      <c r="TT2" s="32" t="e">
        <f t="shared" si="11"/>
        <v>#DIV/0!</v>
      </c>
      <c r="TU2" s="32" t="e">
        <f t="shared" si="11"/>
        <v>#DIV/0!</v>
      </c>
      <c r="TV2" s="32" t="e">
        <f t="shared" si="11"/>
        <v>#DIV/0!</v>
      </c>
      <c r="TW2" s="32" t="e">
        <f t="shared" si="11"/>
        <v>#DIV/0!</v>
      </c>
      <c r="TX2" s="32" t="e">
        <f t="shared" si="11"/>
        <v>#DIV/0!</v>
      </c>
      <c r="TY2" s="32" t="e">
        <f t="shared" si="11"/>
        <v>#DIV/0!</v>
      </c>
      <c r="TZ2" s="32" t="e">
        <f t="shared" si="11"/>
        <v>#DIV/0!</v>
      </c>
      <c r="UA2" s="32" t="e">
        <f t="shared" si="11"/>
        <v>#DIV/0!</v>
      </c>
      <c r="UB2" s="32" t="e">
        <f t="shared" si="11"/>
        <v>#DIV/0!</v>
      </c>
      <c r="UC2" s="32" t="e">
        <f t="shared" si="11"/>
        <v>#DIV/0!</v>
      </c>
      <c r="UD2" s="32" t="e">
        <f t="shared" si="11"/>
        <v>#DIV/0!</v>
      </c>
      <c r="UE2" s="32" t="e">
        <f t="shared" si="11"/>
        <v>#DIV/0!</v>
      </c>
      <c r="UF2" s="32" t="e">
        <f t="shared" si="11"/>
        <v>#DIV/0!</v>
      </c>
      <c r="UG2" s="32" t="e">
        <f t="shared" si="11"/>
        <v>#DIV/0!</v>
      </c>
      <c r="UH2" s="32" t="e">
        <f t="shared" si="11"/>
        <v>#DIV/0!</v>
      </c>
      <c r="UI2" s="32" t="e">
        <f t="shared" si="11"/>
        <v>#DIV/0!</v>
      </c>
      <c r="UJ2" s="32" t="e">
        <f t="shared" si="11"/>
        <v>#DIV/0!</v>
      </c>
      <c r="UK2" s="32" t="e">
        <f t="shared" si="11"/>
        <v>#DIV/0!</v>
      </c>
      <c r="UL2" s="32" t="e">
        <f t="shared" si="11"/>
        <v>#DIV/0!</v>
      </c>
      <c r="UM2" s="32" t="e">
        <f t="shared" si="11"/>
        <v>#DIV/0!</v>
      </c>
      <c r="UN2" s="32" t="e">
        <f t="shared" si="11"/>
        <v>#DIV/0!</v>
      </c>
      <c r="UO2" s="32" t="e">
        <f t="shared" si="11"/>
        <v>#DIV/0!</v>
      </c>
      <c r="UP2" s="32" t="e">
        <f t="shared" si="11"/>
        <v>#DIV/0!</v>
      </c>
      <c r="UQ2" s="32" t="e">
        <f t="shared" si="11"/>
        <v>#DIV/0!</v>
      </c>
      <c r="UR2" s="32" t="e">
        <f t="shared" si="11"/>
        <v>#DIV/0!</v>
      </c>
      <c r="US2" s="32" t="e">
        <f t="shared" si="11"/>
        <v>#DIV/0!</v>
      </c>
      <c r="UT2" s="32" t="e">
        <f t="shared" si="11"/>
        <v>#DIV/0!</v>
      </c>
      <c r="UU2" s="32" t="e">
        <f t="shared" si="11"/>
        <v>#DIV/0!</v>
      </c>
      <c r="UV2" s="32" t="e">
        <f t="shared" si="11"/>
        <v>#DIV/0!</v>
      </c>
      <c r="UW2" s="32" t="e">
        <f t="shared" si="11"/>
        <v>#DIV/0!</v>
      </c>
      <c r="UX2" s="32" t="e">
        <f t="shared" si="11"/>
        <v>#DIV/0!</v>
      </c>
      <c r="UY2" s="32" t="e">
        <f t="shared" si="11"/>
        <v>#DIV/0!</v>
      </c>
      <c r="UZ2" s="32" t="e">
        <f t="shared" si="11"/>
        <v>#DIV/0!</v>
      </c>
      <c r="VA2" s="32" t="e">
        <f t="shared" si="11"/>
        <v>#DIV/0!</v>
      </c>
      <c r="VB2" s="32" t="e">
        <f t="shared" si="11"/>
        <v>#DIV/0!</v>
      </c>
      <c r="VC2" s="32" t="e">
        <f t="shared" si="11"/>
        <v>#DIV/0!</v>
      </c>
      <c r="VD2" s="32" t="e">
        <f t="shared" si="11"/>
        <v>#DIV/0!</v>
      </c>
      <c r="VE2" s="32" t="e">
        <f t="shared" si="11"/>
        <v>#DIV/0!</v>
      </c>
      <c r="VF2" s="32" t="e">
        <f t="shared" si="11"/>
        <v>#DIV/0!</v>
      </c>
      <c r="VG2" s="32" t="e">
        <f t="shared" si="11"/>
        <v>#DIV/0!</v>
      </c>
      <c r="VH2" s="32" t="e">
        <f t="shared" si="11"/>
        <v>#DIV/0!</v>
      </c>
      <c r="VI2" s="32" t="e">
        <f t="shared" si="11"/>
        <v>#DIV/0!</v>
      </c>
      <c r="VJ2" s="32" t="e">
        <f t="shared" si="11"/>
        <v>#DIV/0!</v>
      </c>
      <c r="VK2" s="32" t="e">
        <f t="shared" ref="VK2:WB2" si="12">IF(ISNA(LOOKUP(2,1/(VK3:VK3&lt;&gt;""),VK3:VK3)),0,LOOKUP(2,1/(VK3:VK3&lt;&gt;""),VK3:VK3))</f>
        <v>#DIV/0!</v>
      </c>
      <c r="VL2" s="32" t="e">
        <f t="shared" si="12"/>
        <v>#DIV/0!</v>
      </c>
      <c r="VM2" s="32" t="e">
        <f t="shared" si="12"/>
        <v>#DIV/0!</v>
      </c>
      <c r="VN2" s="32" t="e">
        <f t="shared" si="12"/>
        <v>#DIV/0!</v>
      </c>
      <c r="VO2" s="32" t="e">
        <f t="shared" si="12"/>
        <v>#DIV/0!</v>
      </c>
      <c r="VP2" s="32" t="e">
        <f t="shared" si="12"/>
        <v>#DIV/0!</v>
      </c>
      <c r="VQ2" s="32" t="e">
        <f t="shared" si="12"/>
        <v>#DIV/0!</v>
      </c>
      <c r="VR2" s="32" t="e">
        <f t="shared" si="12"/>
        <v>#DIV/0!</v>
      </c>
      <c r="VS2" s="32" t="e">
        <f t="shared" si="12"/>
        <v>#DIV/0!</v>
      </c>
      <c r="VT2" s="32" t="e">
        <f t="shared" si="12"/>
        <v>#DIV/0!</v>
      </c>
      <c r="VU2" s="32" t="e">
        <f t="shared" si="12"/>
        <v>#DIV/0!</v>
      </c>
      <c r="VV2" s="32" t="e">
        <f t="shared" si="12"/>
        <v>#DIV/0!</v>
      </c>
      <c r="VW2" s="32" t="e">
        <f t="shared" si="12"/>
        <v>#DIV/0!</v>
      </c>
      <c r="VX2" s="32" t="e">
        <f t="shared" si="12"/>
        <v>#DIV/0!</v>
      </c>
      <c r="VY2" s="32" t="e">
        <f t="shared" si="12"/>
        <v>#DIV/0!</v>
      </c>
      <c r="VZ2" s="32" t="e">
        <f t="shared" si="12"/>
        <v>#DIV/0!</v>
      </c>
      <c r="WA2" s="32" t="e">
        <f t="shared" si="12"/>
        <v>#DIV/0!</v>
      </c>
      <c r="WB2" s="32" t="e">
        <f t="shared" si="12"/>
        <v>#DIV/0!</v>
      </c>
      <c r="WC2" s="30">
        <v>0</v>
      </c>
    </row>
    <row r="3" spans="1:601" x14ac:dyDescent="0.2">
      <c r="A3">
        <v>3</v>
      </c>
      <c r="B3">
        <v>1</v>
      </c>
      <c r="C3" t="s">
        <v>186</v>
      </c>
      <c r="D3" t="s">
        <v>353</v>
      </c>
      <c r="E3" t="s">
        <v>354</v>
      </c>
      <c r="F3" t="s">
        <v>355</v>
      </c>
      <c r="I3" t="s">
        <v>1374</v>
      </c>
      <c r="DD3"/>
      <c r="DE3"/>
      <c r="DF3"/>
      <c r="DG3"/>
      <c r="DH3"/>
      <c r="DI3"/>
      <c r="DJ3"/>
      <c r="DK3"/>
      <c r="DL3"/>
      <c r="DM3"/>
      <c r="DN3"/>
      <c r="DO3" s="32"/>
    </row>
    <row r="4" spans="1:601" x14ac:dyDescent="0.2">
      <c r="A4">
        <v>4</v>
      </c>
      <c r="B4">
        <v>1</v>
      </c>
      <c r="C4" t="s">
        <v>178</v>
      </c>
      <c r="D4" t="s">
        <v>354</v>
      </c>
      <c r="E4" t="s">
        <v>354</v>
      </c>
      <c r="F4" t="s">
        <v>356</v>
      </c>
      <c r="DD4"/>
      <c r="DE4"/>
      <c r="DF4"/>
      <c r="DG4"/>
      <c r="DH4"/>
      <c r="DI4"/>
      <c r="DJ4"/>
      <c r="DK4"/>
      <c r="DL4"/>
      <c r="DM4"/>
      <c r="DN4"/>
      <c r="DO4" s="32"/>
    </row>
    <row r="5" spans="1:601" x14ac:dyDescent="0.2">
      <c r="A5">
        <v>5</v>
      </c>
      <c r="B5">
        <v>1</v>
      </c>
      <c r="C5" t="s">
        <v>185</v>
      </c>
      <c r="D5" t="s">
        <v>354</v>
      </c>
      <c r="E5" t="s">
        <v>354</v>
      </c>
      <c r="F5" t="s">
        <v>357</v>
      </c>
      <c r="G5" t="s">
        <v>358</v>
      </c>
      <c r="DD5"/>
      <c r="DE5"/>
      <c r="DF5"/>
      <c r="DG5"/>
      <c r="DH5"/>
      <c r="DI5"/>
      <c r="DJ5"/>
      <c r="DK5"/>
      <c r="DL5"/>
      <c r="DM5"/>
      <c r="DN5"/>
      <c r="DO5" s="32"/>
    </row>
    <row r="6" spans="1:601" x14ac:dyDescent="0.2">
      <c r="A6">
        <v>6</v>
      </c>
      <c r="B6">
        <v>1</v>
      </c>
      <c r="C6" t="s">
        <v>261</v>
      </c>
      <c r="D6" t="s">
        <v>354</v>
      </c>
      <c r="E6" t="s">
        <v>356</v>
      </c>
      <c r="F6" t="s">
        <v>265</v>
      </c>
      <c r="I6" t="s">
        <v>1374</v>
      </c>
      <c r="J6" s="30"/>
      <c r="DD6"/>
      <c r="DE6"/>
      <c r="DF6"/>
      <c r="DG6"/>
      <c r="DH6"/>
      <c r="DI6"/>
      <c r="DJ6"/>
      <c r="DK6"/>
      <c r="DL6"/>
      <c r="DM6"/>
      <c r="DN6"/>
      <c r="DO6" s="32"/>
      <c r="EF6" t="s">
        <v>190</v>
      </c>
    </row>
    <row r="7" spans="1:601" x14ac:dyDescent="0.2">
      <c r="A7">
        <v>7</v>
      </c>
      <c r="B7">
        <v>1</v>
      </c>
      <c r="C7" t="s">
        <v>175</v>
      </c>
      <c r="D7" t="s">
        <v>356</v>
      </c>
      <c r="E7" t="s">
        <v>356</v>
      </c>
      <c r="F7" t="s">
        <v>357</v>
      </c>
      <c r="G7" t="s">
        <v>358</v>
      </c>
      <c r="DD7"/>
      <c r="DE7"/>
      <c r="DF7"/>
      <c r="DG7"/>
      <c r="DH7"/>
      <c r="DI7"/>
      <c r="DJ7"/>
      <c r="DK7"/>
      <c r="DL7"/>
      <c r="DM7"/>
      <c r="DN7"/>
      <c r="DO7" s="32"/>
    </row>
    <row r="8" spans="1:601" x14ac:dyDescent="0.2">
      <c r="A8">
        <v>8</v>
      </c>
      <c r="B8">
        <v>1</v>
      </c>
      <c r="C8" t="s">
        <v>32</v>
      </c>
      <c r="D8" t="s">
        <v>359</v>
      </c>
      <c r="E8" t="s">
        <v>360</v>
      </c>
      <c r="F8" t="s">
        <v>194</v>
      </c>
      <c r="G8" t="s">
        <v>361</v>
      </c>
      <c r="I8" t="s">
        <v>1374</v>
      </c>
      <c r="S8" t="s">
        <v>93</v>
      </c>
      <c r="DD8"/>
      <c r="DE8"/>
      <c r="DF8"/>
      <c r="DG8"/>
      <c r="DH8"/>
      <c r="DI8"/>
      <c r="DJ8"/>
      <c r="DK8"/>
      <c r="DL8"/>
      <c r="DM8"/>
      <c r="DN8"/>
      <c r="DO8" s="32"/>
      <c r="FE8" t="s">
        <v>104</v>
      </c>
    </row>
    <row r="9" spans="1:601" x14ac:dyDescent="0.2">
      <c r="A9">
        <v>9</v>
      </c>
      <c r="B9">
        <v>1</v>
      </c>
      <c r="C9" t="s">
        <v>183</v>
      </c>
      <c r="D9" t="s">
        <v>362</v>
      </c>
      <c r="E9" t="s">
        <v>363</v>
      </c>
      <c r="F9" t="s">
        <v>196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2"/>
    </row>
    <row r="10" spans="1:601" x14ac:dyDescent="0.2">
      <c r="A10">
        <v>10</v>
      </c>
      <c r="B10">
        <v>2</v>
      </c>
      <c r="C10" t="s">
        <v>32</v>
      </c>
      <c r="D10" t="s">
        <v>194</v>
      </c>
      <c r="E10" t="s">
        <v>195</v>
      </c>
      <c r="F10" t="s">
        <v>364</v>
      </c>
      <c r="G10" t="s">
        <v>365</v>
      </c>
      <c r="I10" t="s">
        <v>1374</v>
      </c>
      <c r="U10" t="s">
        <v>94</v>
      </c>
      <c r="DD10"/>
      <c r="DE10"/>
      <c r="DF10"/>
      <c r="DG10"/>
      <c r="DH10"/>
      <c r="DI10"/>
      <c r="DJ10"/>
      <c r="DK10"/>
      <c r="DL10"/>
      <c r="DM10"/>
      <c r="DN10"/>
      <c r="DO10" s="32"/>
      <c r="FD10" t="s">
        <v>192</v>
      </c>
    </row>
    <row r="11" spans="1:601" x14ac:dyDescent="0.2">
      <c r="A11">
        <v>11</v>
      </c>
      <c r="B11">
        <v>1</v>
      </c>
      <c r="C11" t="s">
        <v>263</v>
      </c>
      <c r="D11" t="s">
        <v>366</v>
      </c>
      <c r="E11" t="s">
        <v>249</v>
      </c>
      <c r="F11" t="s">
        <v>367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368</v>
      </c>
      <c r="E12" t="s">
        <v>369</v>
      </c>
      <c r="F12" t="s">
        <v>198</v>
      </c>
      <c r="G12" t="s">
        <v>370</v>
      </c>
      <c r="I12" t="s">
        <v>1374</v>
      </c>
      <c r="DD12"/>
      <c r="DE12"/>
      <c r="DF12"/>
      <c r="DG12"/>
      <c r="DH12"/>
      <c r="DI12"/>
      <c r="DJ12"/>
      <c r="DK12"/>
      <c r="DL12"/>
      <c r="DM12"/>
      <c r="DN12"/>
      <c r="FE12" t="s">
        <v>104</v>
      </c>
    </row>
    <row r="13" spans="1:601" x14ac:dyDescent="0.2">
      <c r="A13">
        <v>13</v>
      </c>
      <c r="B13">
        <v>2</v>
      </c>
      <c r="C13" t="s">
        <v>183</v>
      </c>
      <c r="D13" t="s">
        <v>367</v>
      </c>
      <c r="E13" t="s">
        <v>371</v>
      </c>
      <c r="F13" t="s">
        <v>372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183</v>
      </c>
      <c r="D14" t="s">
        <v>198</v>
      </c>
      <c r="E14" t="s">
        <v>373</v>
      </c>
      <c r="F14" t="s">
        <v>374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372</v>
      </c>
      <c r="E15" t="s">
        <v>375</v>
      </c>
      <c r="F15" t="s">
        <v>376</v>
      </c>
      <c r="G15" t="s">
        <v>377</v>
      </c>
      <c r="I15" t="s">
        <v>1374</v>
      </c>
      <c r="W15" t="s">
        <v>96</v>
      </c>
      <c r="DD15"/>
      <c r="DE15"/>
      <c r="DF15"/>
      <c r="DG15"/>
      <c r="DH15"/>
      <c r="DI15"/>
      <c r="DJ15"/>
      <c r="DK15"/>
      <c r="DL15"/>
      <c r="DM15"/>
      <c r="DN15"/>
      <c r="FE15" t="s">
        <v>104</v>
      </c>
    </row>
    <row r="16" spans="1:601" x14ac:dyDescent="0.2">
      <c r="A16">
        <v>16</v>
      </c>
      <c r="B16">
        <v>4</v>
      </c>
      <c r="C16" t="s">
        <v>183</v>
      </c>
      <c r="D16" t="s">
        <v>374</v>
      </c>
      <c r="E16" t="s">
        <v>378</v>
      </c>
      <c r="F16" t="s">
        <v>379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380</v>
      </c>
      <c r="E17" t="s">
        <v>381</v>
      </c>
      <c r="F17" t="s">
        <v>382</v>
      </c>
      <c r="G17" t="s">
        <v>383</v>
      </c>
      <c r="I17" t="s">
        <v>1374</v>
      </c>
      <c r="X17" t="s">
        <v>97</v>
      </c>
      <c r="DD17"/>
      <c r="DE17"/>
      <c r="DF17"/>
      <c r="DG17"/>
      <c r="DH17"/>
      <c r="DI17"/>
      <c r="DJ17"/>
      <c r="DK17"/>
      <c r="DL17"/>
      <c r="DM17"/>
      <c r="DN17"/>
      <c r="FD17" t="s">
        <v>192</v>
      </c>
    </row>
    <row r="18" spans="1:161" x14ac:dyDescent="0.2">
      <c r="A18">
        <v>18</v>
      </c>
      <c r="B18">
        <v>5</v>
      </c>
      <c r="C18" t="s">
        <v>183</v>
      </c>
      <c r="D18" t="s">
        <v>382</v>
      </c>
      <c r="E18" t="s">
        <v>384</v>
      </c>
      <c r="F18" t="s">
        <v>385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384</v>
      </c>
      <c r="E19" t="s">
        <v>385</v>
      </c>
      <c r="F19" t="s">
        <v>386</v>
      </c>
      <c r="G19" t="s">
        <v>387</v>
      </c>
      <c r="J19" t="s">
        <v>33</v>
      </c>
      <c r="Z19" t="s">
        <v>99</v>
      </c>
      <c r="DD19"/>
      <c r="DE19"/>
      <c r="DF19"/>
      <c r="DG19"/>
      <c r="DH19"/>
      <c r="DI19"/>
      <c r="DJ19"/>
      <c r="DK19"/>
      <c r="DL19"/>
      <c r="DM19"/>
      <c r="DN19"/>
      <c r="FE19" t="s">
        <v>104</v>
      </c>
    </row>
    <row r="20" spans="1:161" x14ac:dyDescent="0.2">
      <c r="A20">
        <v>20</v>
      </c>
      <c r="B20">
        <v>6</v>
      </c>
      <c r="C20" t="s">
        <v>183</v>
      </c>
      <c r="D20" t="s">
        <v>385</v>
      </c>
      <c r="E20" t="s">
        <v>386</v>
      </c>
      <c r="F20" t="s">
        <v>357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388</v>
      </c>
      <c r="E21" t="s">
        <v>389</v>
      </c>
      <c r="F21" t="s">
        <v>390</v>
      </c>
      <c r="G21" t="s">
        <v>391</v>
      </c>
      <c r="I21" t="s">
        <v>1374</v>
      </c>
      <c r="Y21" t="s">
        <v>98</v>
      </c>
      <c r="DD21"/>
      <c r="DE21"/>
      <c r="DF21"/>
      <c r="DG21"/>
      <c r="DH21"/>
      <c r="DI21"/>
      <c r="DJ21"/>
      <c r="DK21"/>
      <c r="DL21"/>
      <c r="DM21"/>
      <c r="DN21"/>
      <c r="FE21" t="s">
        <v>104</v>
      </c>
    </row>
    <row r="22" spans="1:161" x14ac:dyDescent="0.2">
      <c r="A22">
        <v>22</v>
      </c>
      <c r="B22">
        <v>1</v>
      </c>
      <c r="C22" t="s">
        <v>182</v>
      </c>
      <c r="D22" t="s">
        <v>384</v>
      </c>
      <c r="E22" t="s">
        <v>389</v>
      </c>
      <c r="F22" t="s">
        <v>392</v>
      </c>
      <c r="G22" t="s">
        <v>391</v>
      </c>
      <c r="I22" t="s">
        <v>1374</v>
      </c>
      <c r="AC22" t="s">
        <v>393</v>
      </c>
      <c r="DD22"/>
      <c r="DE22"/>
      <c r="DF22"/>
      <c r="DG22"/>
      <c r="DH22"/>
      <c r="DI22"/>
      <c r="DJ22"/>
      <c r="DK22"/>
      <c r="DL22"/>
      <c r="DM22"/>
      <c r="DN22"/>
      <c r="EO22" t="s">
        <v>176</v>
      </c>
    </row>
    <row r="23" spans="1:161" x14ac:dyDescent="0.2">
      <c r="A23">
        <v>23</v>
      </c>
      <c r="B23">
        <v>1</v>
      </c>
      <c r="C23" t="s">
        <v>158</v>
      </c>
      <c r="D23" t="s">
        <v>357</v>
      </c>
      <c r="E23" t="s">
        <v>357</v>
      </c>
      <c r="F23" t="s">
        <v>392</v>
      </c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178</v>
      </c>
      <c r="D24" t="s">
        <v>394</v>
      </c>
      <c r="E24" t="s">
        <v>394</v>
      </c>
      <c r="F24" t="s">
        <v>395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185</v>
      </c>
      <c r="D25" t="s">
        <v>394</v>
      </c>
      <c r="E25" t="s">
        <v>394</v>
      </c>
      <c r="F25" t="s">
        <v>396</v>
      </c>
      <c r="G25" t="s">
        <v>397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261</v>
      </c>
      <c r="D26" t="s">
        <v>398</v>
      </c>
      <c r="E26" t="s">
        <v>395</v>
      </c>
      <c r="F26" t="s">
        <v>399</v>
      </c>
      <c r="I26" t="s">
        <v>1374</v>
      </c>
      <c r="J26" s="30"/>
      <c r="AD26" t="s">
        <v>400</v>
      </c>
      <c r="DD26"/>
      <c r="DE26"/>
      <c r="DF26"/>
      <c r="DG26"/>
      <c r="DH26"/>
      <c r="DI26"/>
      <c r="DJ26"/>
      <c r="DK26"/>
      <c r="DL26"/>
      <c r="DM26"/>
      <c r="DN26"/>
      <c r="EH26" t="s">
        <v>189</v>
      </c>
    </row>
    <row r="27" spans="1:161" x14ac:dyDescent="0.2">
      <c r="A27">
        <v>27</v>
      </c>
      <c r="B27">
        <v>2</v>
      </c>
      <c r="C27" t="s">
        <v>175</v>
      </c>
      <c r="D27" t="s">
        <v>395</v>
      </c>
      <c r="E27" t="s">
        <v>395</v>
      </c>
      <c r="F27" t="s">
        <v>396</v>
      </c>
      <c r="G27" t="s">
        <v>397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174</v>
      </c>
      <c r="D28" t="s">
        <v>401</v>
      </c>
      <c r="E28" t="s">
        <v>402</v>
      </c>
      <c r="F28" t="s">
        <v>403</v>
      </c>
      <c r="J28" t="s">
        <v>33</v>
      </c>
      <c r="CF28" t="s">
        <v>207</v>
      </c>
      <c r="CL28" t="s">
        <v>404</v>
      </c>
      <c r="CU28" t="s">
        <v>209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405</v>
      </c>
      <c r="E29" t="s">
        <v>399</v>
      </c>
      <c r="F29" t="s">
        <v>403</v>
      </c>
      <c r="G29" t="s">
        <v>406</v>
      </c>
      <c r="I29" t="s">
        <v>1374</v>
      </c>
      <c r="V29" t="s">
        <v>95</v>
      </c>
      <c r="DD29"/>
      <c r="DE29"/>
      <c r="DF29"/>
      <c r="DG29"/>
      <c r="DH29"/>
      <c r="DI29"/>
      <c r="DJ29"/>
      <c r="DK29"/>
      <c r="DL29"/>
      <c r="DM29"/>
      <c r="DN29"/>
      <c r="FE29" t="s">
        <v>104</v>
      </c>
    </row>
    <row r="30" spans="1:161" x14ac:dyDescent="0.2">
      <c r="A30">
        <v>30</v>
      </c>
      <c r="B30">
        <v>7</v>
      </c>
      <c r="C30" t="s">
        <v>183</v>
      </c>
      <c r="D30" t="s">
        <v>407</v>
      </c>
      <c r="E30" t="s">
        <v>408</v>
      </c>
      <c r="F30" t="s">
        <v>409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403</v>
      </c>
      <c r="E31" t="s">
        <v>410</v>
      </c>
      <c r="F31" t="s">
        <v>411</v>
      </c>
      <c r="G31" t="s">
        <v>412</v>
      </c>
      <c r="I31" t="s">
        <v>1374</v>
      </c>
      <c r="U31" t="s">
        <v>94</v>
      </c>
      <c r="DD31"/>
      <c r="DE31"/>
      <c r="DF31"/>
      <c r="DG31"/>
      <c r="DH31"/>
      <c r="DI31"/>
      <c r="DJ31"/>
      <c r="DK31"/>
      <c r="DL31"/>
      <c r="DM31"/>
      <c r="DN31"/>
      <c r="FE31" t="s">
        <v>104</v>
      </c>
    </row>
    <row r="32" spans="1:161" x14ac:dyDescent="0.2">
      <c r="A32">
        <v>32</v>
      </c>
      <c r="B32">
        <v>8</v>
      </c>
      <c r="C32" t="s">
        <v>183</v>
      </c>
      <c r="D32" t="s">
        <v>411</v>
      </c>
      <c r="E32" t="s">
        <v>413</v>
      </c>
      <c r="F32" t="s">
        <v>414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413</v>
      </c>
      <c r="E33" t="s">
        <v>414</v>
      </c>
      <c r="F33" t="s">
        <v>415</v>
      </c>
      <c r="G33" t="s">
        <v>416</v>
      </c>
      <c r="I33" t="s">
        <v>1374</v>
      </c>
      <c r="X33" t="s">
        <v>97</v>
      </c>
      <c r="DD33"/>
      <c r="DE33"/>
      <c r="DF33"/>
      <c r="DG33"/>
      <c r="DH33"/>
      <c r="DI33"/>
      <c r="DJ33"/>
      <c r="DK33"/>
      <c r="DL33"/>
      <c r="DM33"/>
      <c r="DN33"/>
      <c r="FD33" t="s">
        <v>192</v>
      </c>
    </row>
    <row r="34" spans="1:168" x14ac:dyDescent="0.2">
      <c r="A34">
        <v>34</v>
      </c>
      <c r="B34">
        <v>9</v>
      </c>
      <c r="C34" t="s">
        <v>183</v>
      </c>
      <c r="D34" t="s">
        <v>417</v>
      </c>
      <c r="E34" t="s">
        <v>418</v>
      </c>
      <c r="F34" t="s">
        <v>419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414</v>
      </c>
      <c r="E35" t="s">
        <v>415</v>
      </c>
      <c r="F35" t="s">
        <v>420</v>
      </c>
      <c r="G35" t="s">
        <v>421</v>
      </c>
      <c r="I35" t="s">
        <v>1374</v>
      </c>
      <c r="S35" t="s">
        <v>93</v>
      </c>
      <c r="DD35"/>
      <c r="DE35"/>
      <c r="DF35"/>
      <c r="DG35"/>
      <c r="DH35"/>
      <c r="DI35"/>
      <c r="DJ35"/>
      <c r="DK35"/>
      <c r="DL35"/>
      <c r="DM35"/>
      <c r="DN35"/>
      <c r="FD35" t="s">
        <v>192</v>
      </c>
    </row>
    <row r="36" spans="1:168" x14ac:dyDescent="0.2">
      <c r="A36">
        <v>36</v>
      </c>
      <c r="B36">
        <v>10</v>
      </c>
      <c r="C36" t="s">
        <v>183</v>
      </c>
      <c r="D36" t="s">
        <v>422</v>
      </c>
      <c r="E36" t="s">
        <v>423</v>
      </c>
      <c r="F36" t="s">
        <v>424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425</v>
      </c>
      <c r="E37" t="s">
        <v>426</v>
      </c>
      <c r="F37" t="s">
        <v>427</v>
      </c>
      <c r="G37" t="s">
        <v>428</v>
      </c>
      <c r="I37" t="s">
        <v>1374</v>
      </c>
      <c r="X37" t="s">
        <v>97</v>
      </c>
      <c r="DD37"/>
      <c r="DE37"/>
      <c r="DF37"/>
      <c r="DG37"/>
      <c r="DH37"/>
      <c r="DI37"/>
      <c r="DJ37"/>
      <c r="DK37"/>
      <c r="DL37"/>
      <c r="DM37"/>
      <c r="DN37"/>
      <c r="FD37" t="s">
        <v>192</v>
      </c>
    </row>
    <row r="38" spans="1:168" x14ac:dyDescent="0.2">
      <c r="A38">
        <v>38</v>
      </c>
      <c r="B38">
        <v>11</v>
      </c>
      <c r="C38" t="s">
        <v>183</v>
      </c>
      <c r="D38" t="s">
        <v>426</v>
      </c>
      <c r="E38" t="s">
        <v>427</v>
      </c>
      <c r="F38" t="s">
        <v>429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427</v>
      </c>
      <c r="E39" t="s">
        <v>429</v>
      </c>
      <c r="F39" t="s">
        <v>430</v>
      </c>
      <c r="G39" t="s">
        <v>431</v>
      </c>
      <c r="I39" t="s">
        <v>1374</v>
      </c>
      <c r="Y39" t="s">
        <v>98</v>
      </c>
      <c r="DD39"/>
      <c r="DE39"/>
      <c r="DF39"/>
      <c r="DG39"/>
      <c r="DH39"/>
      <c r="DI39"/>
      <c r="DJ39"/>
      <c r="DK39"/>
      <c r="DL39"/>
      <c r="DM39"/>
      <c r="DN39"/>
      <c r="FE39" t="s">
        <v>104</v>
      </c>
    </row>
    <row r="40" spans="1:168" x14ac:dyDescent="0.2">
      <c r="A40">
        <v>40</v>
      </c>
      <c r="B40">
        <v>1</v>
      </c>
      <c r="C40" t="s">
        <v>187</v>
      </c>
      <c r="D40" t="s">
        <v>201</v>
      </c>
      <c r="E40" t="s">
        <v>432</v>
      </c>
      <c r="F40" t="s">
        <v>433</v>
      </c>
      <c r="G40" t="s">
        <v>434</v>
      </c>
      <c r="I40" t="s">
        <v>1374</v>
      </c>
      <c r="U40" t="s">
        <v>94</v>
      </c>
      <c r="AG40" t="s">
        <v>435</v>
      </c>
      <c r="DD40"/>
      <c r="DE40"/>
      <c r="DF40"/>
      <c r="DG40"/>
      <c r="DH40"/>
      <c r="DI40"/>
      <c r="DJ40"/>
      <c r="DK40"/>
      <c r="DL40"/>
      <c r="DM40"/>
      <c r="DN40"/>
      <c r="EZ40" t="s">
        <v>264</v>
      </c>
    </row>
    <row r="41" spans="1:168" x14ac:dyDescent="0.2">
      <c r="A41">
        <v>41</v>
      </c>
      <c r="B41">
        <v>1</v>
      </c>
      <c r="C41" t="s">
        <v>199</v>
      </c>
      <c r="D41" t="s">
        <v>201</v>
      </c>
      <c r="E41" t="s">
        <v>432</v>
      </c>
      <c r="F41" t="s">
        <v>433</v>
      </c>
      <c r="G41" t="s">
        <v>436</v>
      </c>
      <c r="I41" t="s">
        <v>1374</v>
      </c>
      <c r="Y41" t="s">
        <v>98</v>
      </c>
      <c r="AG41" t="s">
        <v>435</v>
      </c>
      <c r="DD41"/>
      <c r="DE41"/>
      <c r="DF41"/>
      <c r="DG41"/>
      <c r="DH41"/>
      <c r="DI41"/>
      <c r="DJ41"/>
      <c r="DK41"/>
      <c r="DL41"/>
      <c r="DM41"/>
      <c r="DN41"/>
      <c r="DW41" t="s">
        <v>187</v>
      </c>
    </row>
    <row r="42" spans="1:168" x14ac:dyDescent="0.2">
      <c r="A42">
        <v>42</v>
      </c>
      <c r="B42">
        <v>1</v>
      </c>
      <c r="C42" t="s">
        <v>181</v>
      </c>
      <c r="D42" t="s">
        <v>437</v>
      </c>
      <c r="E42" t="s">
        <v>396</v>
      </c>
      <c r="F42" t="s">
        <v>396</v>
      </c>
      <c r="G42" t="s">
        <v>438</v>
      </c>
      <c r="I42" t="s">
        <v>1374</v>
      </c>
      <c r="AG42" t="s">
        <v>435</v>
      </c>
      <c r="DD42"/>
      <c r="DE42"/>
      <c r="DF42"/>
      <c r="DG42"/>
      <c r="DH42"/>
      <c r="DI42"/>
      <c r="DJ42"/>
      <c r="DK42"/>
      <c r="DL42"/>
      <c r="DM42"/>
      <c r="DN42"/>
      <c r="FH42" t="s">
        <v>200</v>
      </c>
    </row>
    <row r="43" spans="1:168" x14ac:dyDescent="0.2">
      <c r="A43">
        <v>43</v>
      </c>
      <c r="B43">
        <v>2</v>
      </c>
      <c r="C43" t="s">
        <v>158</v>
      </c>
      <c r="D43" t="s">
        <v>396</v>
      </c>
      <c r="E43" t="s">
        <v>396</v>
      </c>
      <c r="F43" t="s">
        <v>433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180</v>
      </c>
      <c r="D44" t="s">
        <v>439</v>
      </c>
      <c r="E44" t="s">
        <v>440</v>
      </c>
      <c r="F44" t="s">
        <v>441</v>
      </c>
      <c r="G44" t="s">
        <v>442</v>
      </c>
      <c r="I44" t="s">
        <v>1374</v>
      </c>
      <c r="V44" t="s">
        <v>95</v>
      </c>
      <c r="AG44" t="s">
        <v>435</v>
      </c>
      <c r="DD44"/>
      <c r="DE44"/>
      <c r="DF44"/>
      <c r="DG44"/>
      <c r="DH44"/>
      <c r="DI44"/>
      <c r="DJ44"/>
      <c r="DK44"/>
      <c r="DL44"/>
      <c r="DM44"/>
      <c r="DN44"/>
      <c r="FL44" t="s">
        <v>245</v>
      </c>
    </row>
    <row r="45" spans="1:168" x14ac:dyDescent="0.2">
      <c r="A45">
        <v>45</v>
      </c>
      <c r="B45">
        <v>2</v>
      </c>
      <c r="C45" t="s">
        <v>186</v>
      </c>
      <c r="D45" t="s">
        <v>443</v>
      </c>
      <c r="E45" t="s">
        <v>137</v>
      </c>
      <c r="F45" t="s">
        <v>202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175</v>
      </c>
      <c r="D46" t="s">
        <v>444</v>
      </c>
      <c r="E46" t="s">
        <v>444</v>
      </c>
      <c r="F46" t="s">
        <v>445</v>
      </c>
      <c r="G46" t="s">
        <v>446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185</v>
      </c>
      <c r="D47" t="s">
        <v>444</v>
      </c>
      <c r="E47" t="s">
        <v>444</v>
      </c>
      <c r="F47" t="s">
        <v>445</v>
      </c>
      <c r="G47" t="s">
        <v>446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182</v>
      </c>
      <c r="D48" t="s">
        <v>444</v>
      </c>
      <c r="E48" t="s">
        <v>447</v>
      </c>
      <c r="F48" t="s">
        <v>445</v>
      </c>
      <c r="G48" t="s">
        <v>446</v>
      </c>
      <c r="J48" t="s">
        <v>33</v>
      </c>
      <c r="R48" t="s">
        <v>262</v>
      </c>
      <c r="DD48"/>
      <c r="DE48"/>
      <c r="DF48"/>
      <c r="DG48"/>
      <c r="DH48"/>
      <c r="DI48"/>
      <c r="DJ48"/>
      <c r="DK48"/>
      <c r="DL48"/>
      <c r="DM48"/>
      <c r="DN48"/>
      <c r="EL48" t="s">
        <v>228</v>
      </c>
    </row>
    <row r="49" spans="1:161" x14ac:dyDescent="0.2">
      <c r="A49">
        <v>49</v>
      </c>
      <c r="B49">
        <v>3</v>
      </c>
      <c r="C49" t="s">
        <v>158</v>
      </c>
      <c r="D49" t="s">
        <v>445</v>
      </c>
      <c r="E49" t="s">
        <v>445</v>
      </c>
      <c r="F49" t="s">
        <v>203</v>
      </c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175</v>
      </c>
      <c r="D50" t="s">
        <v>448</v>
      </c>
      <c r="E50" t="s">
        <v>448</v>
      </c>
      <c r="F50" t="s">
        <v>449</v>
      </c>
      <c r="G50" t="s">
        <v>450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185</v>
      </c>
      <c r="D51" t="s">
        <v>448</v>
      </c>
      <c r="E51" t="s">
        <v>448</v>
      </c>
      <c r="F51" t="s">
        <v>449</v>
      </c>
      <c r="G51" t="s">
        <v>450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174</v>
      </c>
      <c r="D52" t="s">
        <v>448</v>
      </c>
      <c r="E52" t="s">
        <v>451</v>
      </c>
      <c r="F52" t="s">
        <v>452</v>
      </c>
      <c r="G52" t="s">
        <v>453</v>
      </c>
      <c r="I52" t="s">
        <v>1374</v>
      </c>
      <c r="V52" t="s">
        <v>95</v>
      </c>
      <c r="AC52" t="s">
        <v>393</v>
      </c>
      <c r="CE52" t="s">
        <v>184</v>
      </c>
      <c r="CJ52" t="s">
        <v>454</v>
      </c>
      <c r="CS52" t="s">
        <v>102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183</v>
      </c>
      <c r="D53" t="s">
        <v>455</v>
      </c>
      <c r="E53" t="s">
        <v>456</v>
      </c>
      <c r="F53" t="s">
        <v>457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458</v>
      </c>
      <c r="E54" t="s">
        <v>459</v>
      </c>
      <c r="F54" t="s">
        <v>460</v>
      </c>
      <c r="G54" t="s">
        <v>461</v>
      </c>
      <c r="I54" t="s">
        <v>1374</v>
      </c>
      <c r="U54" t="s">
        <v>94</v>
      </c>
      <c r="DD54"/>
      <c r="DE54"/>
      <c r="DF54"/>
      <c r="DG54"/>
      <c r="DH54"/>
      <c r="DI54"/>
      <c r="DJ54"/>
      <c r="DK54"/>
      <c r="DL54"/>
      <c r="DM54"/>
      <c r="DN54"/>
      <c r="FE54" t="s">
        <v>104</v>
      </c>
    </row>
    <row r="55" spans="1:161" x14ac:dyDescent="0.2">
      <c r="A55">
        <v>55</v>
      </c>
      <c r="B55">
        <v>13</v>
      </c>
      <c r="C55" t="s">
        <v>183</v>
      </c>
      <c r="D55" t="s">
        <v>462</v>
      </c>
      <c r="E55" t="s">
        <v>463</v>
      </c>
      <c r="F55" t="s">
        <v>464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462</v>
      </c>
      <c r="E56" t="s">
        <v>463</v>
      </c>
      <c r="F56" t="s">
        <v>464</v>
      </c>
      <c r="G56" t="s">
        <v>465</v>
      </c>
      <c r="I56" t="s">
        <v>1374</v>
      </c>
      <c r="U56" t="s">
        <v>94</v>
      </c>
      <c r="DD56"/>
      <c r="DE56"/>
      <c r="DF56"/>
      <c r="DG56"/>
      <c r="DH56"/>
      <c r="DI56"/>
      <c r="DJ56"/>
      <c r="DK56"/>
      <c r="DL56"/>
      <c r="DM56"/>
      <c r="DN56"/>
      <c r="FD56" t="s">
        <v>192</v>
      </c>
    </row>
    <row r="57" spans="1:161" x14ac:dyDescent="0.2">
      <c r="A57">
        <v>57</v>
      </c>
      <c r="B57">
        <v>2</v>
      </c>
      <c r="C57" t="s">
        <v>199</v>
      </c>
      <c r="D57" t="s">
        <v>466</v>
      </c>
      <c r="E57" t="s">
        <v>467</v>
      </c>
      <c r="F57" t="s">
        <v>468</v>
      </c>
      <c r="G57" t="s">
        <v>469</v>
      </c>
      <c r="I57" t="s">
        <v>1374</v>
      </c>
      <c r="S57" t="s">
        <v>93</v>
      </c>
      <c r="AH57" t="s">
        <v>470</v>
      </c>
      <c r="DD57"/>
      <c r="DE57"/>
      <c r="DF57"/>
      <c r="DG57"/>
      <c r="DH57"/>
      <c r="DI57"/>
      <c r="DJ57"/>
      <c r="DK57"/>
      <c r="DL57"/>
      <c r="DM57"/>
      <c r="DN57"/>
      <c r="DY57" t="s">
        <v>471</v>
      </c>
    </row>
    <row r="58" spans="1:161" x14ac:dyDescent="0.2">
      <c r="A58">
        <v>58</v>
      </c>
      <c r="B58">
        <v>1</v>
      </c>
      <c r="C58" t="s">
        <v>188</v>
      </c>
      <c r="D58" t="s">
        <v>467</v>
      </c>
      <c r="E58" t="s">
        <v>449</v>
      </c>
      <c r="F58" t="s">
        <v>472</v>
      </c>
      <c r="I58" t="s">
        <v>1374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131</v>
      </c>
    </row>
    <row r="59" spans="1:161" x14ac:dyDescent="0.2">
      <c r="A59">
        <v>59</v>
      </c>
      <c r="B59">
        <v>4</v>
      </c>
      <c r="C59" t="s">
        <v>158</v>
      </c>
      <c r="D59" t="s">
        <v>449</v>
      </c>
      <c r="E59" t="s">
        <v>449</v>
      </c>
      <c r="F59" t="s">
        <v>473</v>
      </c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178</v>
      </c>
      <c r="D60" t="s">
        <v>474</v>
      </c>
      <c r="E60" t="s">
        <v>474</v>
      </c>
      <c r="F60" t="s">
        <v>475</v>
      </c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185</v>
      </c>
      <c r="D61" t="s">
        <v>474</v>
      </c>
      <c r="E61" t="s">
        <v>474</v>
      </c>
      <c r="F61" t="s">
        <v>476</v>
      </c>
      <c r="G61" t="s">
        <v>477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174</v>
      </c>
      <c r="D62" t="s">
        <v>478</v>
      </c>
      <c r="E62" t="s">
        <v>475</v>
      </c>
      <c r="F62" t="s">
        <v>476</v>
      </c>
      <c r="J62" t="s">
        <v>33</v>
      </c>
      <c r="CF62" t="s">
        <v>207</v>
      </c>
      <c r="CJ62" t="s">
        <v>454</v>
      </c>
      <c r="CQ62" t="s">
        <v>100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175</v>
      </c>
      <c r="D63" t="s">
        <v>475</v>
      </c>
      <c r="E63" t="s">
        <v>475</v>
      </c>
      <c r="F63" t="s">
        <v>476</v>
      </c>
      <c r="G63" t="s">
        <v>477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188</v>
      </c>
      <c r="D64" t="s">
        <v>475</v>
      </c>
      <c r="E64" t="s">
        <v>479</v>
      </c>
      <c r="F64" t="s">
        <v>480</v>
      </c>
      <c r="I64" t="s">
        <v>1374</v>
      </c>
      <c r="AO64" t="s">
        <v>481</v>
      </c>
      <c r="DD64"/>
      <c r="DE64"/>
      <c r="DF64"/>
      <c r="DG64"/>
      <c r="DH64"/>
      <c r="DI64"/>
      <c r="DJ64"/>
      <c r="DK64"/>
      <c r="DL64"/>
      <c r="DM64"/>
      <c r="DN64"/>
      <c r="EF64" t="s">
        <v>190</v>
      </c>
    </row>
    <row r="65" spans="1:156" x14ac:dyDescent="0.2">
      <c r="A65">
        <v>65</v>
      </c>
      <c r="B65">
        <v>3</v>
      </c>
      <c r="C65" t="s">
        <v>182</v>
      </c>
      <c r="D65" t="s">
        <v>482</v>
      </c>
      <c r="E65" t="s">
        <v>479</v>
      </c>
      <c r="F65" t="s">
        <v>476</v>
      </c>
      <c r="G65" t="s">
        <v>477</v>
      </c>
      <c r="I65" t="s">
        <v>1374</v>
      </c>
      <c r="S65" t="s">
        <v>93</v>
      </c>
      <c r="AA65" t="s">
        <v>483</v>
      </c>
      <c r="DD65"/>
      <c r="DE65"/>
      <c r="DF65"/>
      <c r="DG65"/>
      <c r="DH65"/>
      <c r="DI65"/>
      <c r="DJ65"/>
      <c r="DK65"/>
      <c r="DL65"/>
      <c r="DM65"/>
      <c r="DN65"/>
      <c r="EN65" t="s">
        <v>269</v>
      </c>
    </row>
    <row r="66" spans="1:156" x14ac:dyDescent="0.2">
      <c r="A66">
        <v>66</v>
      </c>
      <c r="B66">
        <v>5</v>
      </c>
      <c r="C66" t="s">
        <v>158</v>
      </c>
      <c r="D66" t="s">
        <v>476</v>
      </c>
      <c r="E66" t="s">
        <v>476</v>
      </c>
      <c r="F66" t="s">
        <v>484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261</v>
      </c>
      <c r="D67" t="s">
        <v>254</v>
      </c>
      <c r="E67" t="s">
        <v>270</v>
      </c>
      <c r="F67" t="s">
        <v>62</v>
      </c>
      <c r="I67" t="s">
        <v>1374</v>
      </c>
      <c r="J67" s="30"/>
      <c r="DD67"/>
      <c r="DE67"/>
      <c r="DF67"/>
      <c r="DG67"/>
      <c r="DH67"/>
      <c r="DI67"/>
      <c r="DJ67"/>
      <c r="DK67"/>
      <c r="DL67"/>
      <c r="DM67"/>
      <c r="DN67"/>
      <c r="DW67" t="s">
        <v>187</v>
      </c>
    </row>
    <row r="68" spans="1:156" x14ac:dyDescent="0.2">
      <c r="A68">
        <v>68</v>
      </c>
      <c r="B68">
        <v>6</v>
      </c>
      <c r="C68" t="s">
        <v>175</v>
      </c>
      <c r="D68" t="s">
        <v>270</v>
      </c>
      <c r="E68" t="s">
        <v>270</v>
      </c>
      <c r="F68" t="s">
        <v>485</v>
      </c>
      <c r="G68" t="s">
        <v>486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185</v>
      </c>
      <c r="D69" t="s">
        <v>270</v>
      </c>
      <c r="E69" t="s">
        <v>270</v>
      </c>
      <c r="F69" t="s">
        <v>485</v>
      </c>
      <c r="G69" t="s">
        <v>486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187</v>
      </c>
      <c r="D70" t="s">
        <v>487</v>
      </c>
      <c r="E70" t="s">
        <v>271</v>
      </c>
      <c r="F70" t="s">
        <v>205</v>
      </c>
      <c r="G70" t="s">
        <v>488</v>
      </c>
      <c r="I70" t="s">
        <v>1374</v>
      </c>
      <c r="AL70" t="s">
        <v>489</v>
      </c>
      <c r="DD70"/>
      <c r="DE70"/>
      <c r="DF70"/>
      <c r="DG70"/>
      <c r="DH70"/>
      <c r="DI70"/>
      <c r="DJ70"/>
      <c r="DK70"/>
      <c r="DL70"/>
      <c r="DM70"/>
      <c r="DN70"/>
      <c r="EZ70" t="s">
        <v>264</v>
      </c>
    </row>
    <row r="71" spans="1:156" x14ac:dyDescent="0.2">
      <c r="A71">
        <v>71</v>
      </c>
      <c r="B71">
        <v>3</v>
      </c>
      <c r="C71" t="s">
        <v>199</v>
      </c>
      <c r="D71" t="s">
        <v>487</v>
      </c>
      <c r="E71" t="s">
        <v>271</v>
      </c>
      <c r="F71" t="s">
        <v>205</v>
      </c>
      <c r="G71" t="s">
        <v>486</v>
      </c>
      <c r="I71" t="s">
        <v>1374</v>
      </c>
      <c r="L71" t="s">
        <v>86</v>
      </c>
      <c r="AL71" t="s">
        <v>489</v>
      </c>
      <c r="DD71"/>
      <c r="DE71"/>
      <c r="DF71"/>
      <c r="DG71"/>
      <c r="DH71"/>
      <c r="DI71"/>
      <c r="DJ71"/>
      <c r="DK71"/>
      <c r="DL71"/>
      <c r="DM71"/>
      <c r="DN71"/>
      <c r="DW71" t="s">
        <v>187</v>
      </c>
    </row>
    <row r="72" spans="1:156" x14ac:dyDescent="0.2">
      <c r="A72">
        <v>72</v>
      </c>
      <c r="B72">
        <v>3</v>
      </c>
      <c r="C72" t="s">
        <v>188</v>
      </c>
      <c r="D72" t="s">
        <v>271</v>
      </c>
      <c r="E72" t="s">
        <v>485</v>
      </c>
      <c r="F72" t="s">
        <v>206</v>
      </c>
      <c r="I72" t="s">
        <v>1374</v>
      </c>
      <c r="AF72" t="s">
        <v>490</v>
      </c>
      <c r="DD72"/>
      <c r="DE72"/>
      <c r="DF72"/>
      <c r="DG72"/>
      <c r="DH72"/>
      <c r="DI72"/>
      <c r="DJ72"/>
      <c r="DK72"/>
      <c r="DL72"/>
      <c r="DM72"/>
      <c r="DN72"/>
      <c r="EF72" t="s">
        <v>190</v>
      </c>
    </row>
    <row r="73" spans="1:156" x14ac:dyDescent="0.2">
      <c r="A73">
        <v>73</v>
      </c>
      <c r="B73">
        <v>6</v>
      </c>
      <c r="C73" t="s">
        <v>158</v>
      </c>
      <c r="D73" t="s">
        <v>485</v>
      </c>
      <c r="E73" t="s">
        <v>485</v>
      </c>
      <c r="F73" t="s">
        <v>250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191</v>
      </c>
      <c r="D74" t="s">
        <v>491</v>
      </c>
      <c r="E74" t="s">
        <v>492</v>
      </c>
      <c r="F74" t="s">
        <v>493</v>
      </c>
      <c r="G74" t="s">
        <v>494</v>
      </c>
      <c r="J74" t="s">
        <v>33</v>
      </c>
      <c r="O74" t="s">
        <v>89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178</v>
      </c>
      <c r="D75" t="s">
        <v>495</v>
      </c>
      <c r="E75" t="s">
        <v>495</v>
      </c>
      <c r="F75" t="s">
        <v>496</v>
      </c>
      <c r="G75" t="s">
        <v>497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185</v>
      </c>
      <c r="D76" t="s">
        <v>495</v>
      </c>
      <c r="E76" t="s">
        <v>495</v>
      </c>
      <c r="F76" t="s">
        <v>496</v>
      </c>
      <c r="G76" t="s">
        <v>497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191</v>
      </c>
      <c r="D77" t="s">
        <v>495</v>
      </c>
      <c r="E77" t="s">
        <v>498</v>
      </c>
      <c r="F77" t="s">
        <v>499</v>
      </c>
      <c r="G77" t="s">
        <v>497</v>
      </c>
      <c r="J77" t="s">
        <v>33</v>
      </c>
      <c r="Q77" t="s">
        <v>91</v>
      </c>
      <c r="BZ77" t="s">
        <v>268</v>
      </c>
      <c r="CD77" t="s">
        <v>83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183</v>
      </c>
      <c r="D78" t="s">
        <v>500</v>
      </c>
      <c r="E78" t="s">
        <v>501</v>
      </c>
      <c r="F78" t="s">
        <v>502</v>
      </c>
      <c r="I78" t="s">
        <v>1374</v>
      </c>
      <c r="AF78" t="s">
        <v>490</v>
      </c>
      <c r="CC78" t="s">
        <v>82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261</v>
      </c>
      <c r="D79" t="s">
        <v>499</v>
      </c>
      <c r="E79" t="s">
        <v>503</v>
      </c>
      <c r="F79" t="s">
        <v>272</v>
      </c>
      <c r="I79" t="s">
        <v>1374</v>
      </c>
      <c r="J79" s="30"/>
      <c r="DD79"/>
      <c r="DE79"/>
      <c r="DF79"/>
      <c r="DG79"/>
      <c r="DH79"/>
      <c r="DI79"/>
      <c r="DJ79"/>
      <c r="DK79"/>
      <c r="DL79"/>
      <c r="DM79"/>
      <c r="DN79"/>
      <c r="DW79" t="s">
        <v>187</v>
      </c>
    </row>
    <row r="80" spans="1:156" x14ac:dyDescent="0.2">
      <c r="A80">
        <v>80</v>
      </c>
      <c r="B80">
        <v>7</v>
      </c>
      <c r="C80" t="s">
        <v>158</v>
      </c>
      <c r="D80" t="s">
        <v>496</v>
      </c>
      <c r="E80" t="s">
        <v>496</v>
      </c>
      <c r="F80" t="s">
        <v>255</v>
      </c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175</v>
      </c>
      <c r="D81" t="s">
        <v>504</v>
      </c>
      <c r="E81" t="s">
        <v>504</v>
      </c>
      <c r="F81" t="s">
        <v>63</v>
      </c>
      <c r="G81" t="s">
        <v>505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185</v>
      </c>
      <c r="D82" t="s">
        <v>504</v>
      </c>
      <c r="E82" t="s">
        <v>504</v>
      </c>
      <c r="F82" t="s">
        <v>63</v>
      </c>
      <c r="G82" t="s">
        <v>505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174</v>
      </c>
      <c r="D83" t="s">
        <v>506</v>
      </c>
      <c r="E83" t="s">
        <v>504</v>
      </c>
      <c r="F83" t="s">
        <v>507</v>
      </c>
      <c r="G83" t="s">
        <v>508</v>
      </c>
      <c r="I83" t="s">
        <v>1374</v>
      </c>
      <c r="V83" t="s">
        <v>95</v>
      </c>
      <c r="AC83" t="s">
        <v>393</v>
      </c>
      <c r="CE83" t="s">
        <v>184</v>
      </c>
      <c r="CL83" t="s">
        <v>404</v>
      </c>
      <c r="CS83" t="s">
        <v>102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509</v>
      </c>
      <c r="E84" t="s">
        <v>273</v>
      </c>
      <c r="F84" t="s">
        <v>63</v>
      </c>
      <c r="G84" t="s">
        <v>510</v>
      </c>
      <c r="I84" t="s">
        <v>1374</v>
      </c>
      <c r="V84" t="s">
        <v>95</v>
      </c>
      <c r="CB84" t="s">
        <v>84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182</v>
      </c>
      <c r="D85" t="s">
        <v>507</v>
      </c>
      <c r="E85" t="s">
        <v>273</v>
      </c>
      <c r="F85" t="s">
        <v>511</v>
      </c>
      <c r="G85" t="s">
        <v>512</v>
      </c>
      <c r="J85" t="s">
        <v>33</v>
      </c>
      <c r="V85" t="s">
        <v>95</v>
      </c>
      <c r="DD85"/>
      <c r="DE85"/>
      <c r="DF85"/>
      <c r="DG85"/>
      <c r="DH85"/>
      <c r="DI85"/>
      <c r="DJ85"/>
      <c r="DK85"/>
      <c r="DL85"/>
      <c r="DM85"/>
      <c r="DN85"/>
      <c r="EM85" t="s">
        <v>108</v>
      </c>
    </row>
    <row r="86" spans="1:143" x14ac:dyDescent="0.2">
      <c r="A86">
        <v>86</v>
      </c>
      <c r="B86">
        <v>4</v>
      </c>
      <c r="C86" t="s">
        <v>188</v>
      </c>
      <c r="D86" t="s">
        <v>513</v>
      </c>
      <c r="E86" t="s">
        <v>63</v>
      </c>
      <c r="F86" t="s">
        <v>514</v>
      </c>
      <c r="I86" t="s">
        <v>1374</v>
      </c>
      <c r="AG86" t="s">
        <v>435</v>
      </c>
      <c r="DD86"/>
      <c r="DE86"/>
      <c r="DF86"/>
      <c r="DG86"/>
      <c r="DH86"/>
      <c r="DI86"/>
      <c r="DJ86"/>
      <c r="DK86"/>
      <c r="DL86"/>
      <c r="DM86"/>
      <c r="DN86"/>
      <c r="EF86" t="s">
        <v>190</v>
      </c>
    </row>
    <row r="87" spans="1:143" x14ac:dyDescent="0.2">
      <c r="A87">
        <v>87</v>
      </c>
      <c r="B87">
        <v>8</v>
      </c>
      <c r="C87" t="s">
        <v>158</v>
      </c>
      <c r="D87" t="s">
        <v>63</v>
      </c>
      <c r="E87" t="s">
        <v>63</v>
      </c>
      <c r="F87" t="s">
        <v>156</v>
      </c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175</v>
      </c>
      <c r="D88" t="s">
        <v>515</v>
      </c>
      <c r="E88" t="s">
        <v>515</v>
      </c>
      <c r="F88" t="s">
        <v>66</v>
      </c>
      <c r="G88" t="s">
        <v>516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185</v>
      </c>
      <c r="D89" t="s">
        <v>515</v>
      </c>
      <c r="E89" t="s">
        <v>515</v>
      </c>
      <c r="F89" t="s">
        <v>66</v>
      </c>
      <c r="G89" t="s">
        <v>516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174</v>
      </c>
      <c r="D90" t="s">
        <v>517</v>
      </c>
      <c r="E90" t="s">
        <v>167</v>
      </c>
      <c r="F90" t="s">
        <v>166</v>
      </c>
      <c r="G90" t="s">
        <v>518</v>
      </c>
      <c r="I90" t="s">
        <v>1374</v>
      </c>
      <c r="Z90" t="s">
        <v>99</v>
      </c>
      <c r="AE90" t="s">
        <v>519</v>
      </c>
      <c r="CE90" t="s">
        <v>184</v>
      </c>
      <c r="CL90" t="s">
        <v>404</v>
      </c>
      <c r="CQ90" t="s">
        <v>100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182</v>
      </c>
      <c r="D91" t="s">
        <v>520</v>
      </c>
      <c r="E91" t="s">
        <v>107</v>
      </c>
      <c r="F91" t="s">
        <v>521</v>
      </c>
      <c r="G91" t="s">
        <v>522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108</v>
      </c>
    </row>
    <row r="92" spans="1:143" x14ac:dyDescent="0.2">
      <c r="A92">
        <v>92</v>
      </c>
      <c r="B92">
        <v>2</v>
      </c>
      <c r="C92" t="s">
        <v>34</v>
      </c>
      <c r="D92" t="s">
        <v>523</v>
      </c>
      <c r="E92" t="s">
        <v>524</v>
      </c>
      <c r="F92" t="s">
        <v>274</v>
      </c>
      <c r="G92" t="s">
        <v>522</v>
      </c>
      <c r="I92" t="s">
        <v>1374</v>
      </c>
      <c r="CC92" t="s">
        <v>82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188</v>
      </c>
      <c r="D93" t="s">
        <v>524</v>
      </c>
      <c r="E93" t="s">
        <v>66</v>
      </c>
      <c r="F93" t="s">
        <v>525</v>
      </c>
      <c r="I93" t="s">
        <v>1374</v>
      </c>
      <c r="AE93" t="s">
        <v>519</v>
      </c>
      <c r="DD93"/>
      <c r="DE93"/>
      <c r="DF93"/>
      <c r="DG93"/>
      <c r="DH93"/>
      <c r="DI93"/>
      <c r="DJ93"/>
      <c r="DK93"/>
      <c r="DL93"/>
      <c r="DM93"/>
      <c r="DN93"/>
      <c r="EF93" t="s">
        <v>190</v>
      </c>
    </row>
    <row r="94" spans="1:143" x14ac:dyDescent="0.2">
      <c r="A94">
        <v>94</v>
      </c>
      <c r="B94">
        <v>9</v>
      </c>
      <c r="C94" t="s">
        <v>158</v>
      </c>
      <c r="D94" t="s">
        <v>66</v>
      </c>
      <c r="E94" t="s">
        <v>66</v>
      </c>
      <c r="F94" t="s">
        <v>274</v>
      </c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175</v>
      </c>
      <c r="D95" t="s">
        <v>526</v>
      </c>
      <c r="E95" t="s">
        <v>526</v>
      </c>
      <c r="F95" t="s">
        <v>527</v>
      </c>
      <c r="G95" t="s">
        <v>528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185</v>
      </c>
      <c r="D96" t="s">
        <v>526</v>
      </c>
      <c r="E96" t="s">
        <v>526</v>
      </c>
      <c r="F96" t="s">
        <v>527</v>
      </c>
      <c r="G96" t="s">
        <v>528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191</v>
      </c>
      <c r="D97" t="s">
        <v>529</v>
      </c>
      <c r="E97" t="s">
        <v>530</v>
      </c>
      <c r="F97" t="s">
        <v>531</v>
      </c>
      <c r="G97" t="s">
        <v>532</v>
      </c>
      <c r="I97" t="s">
        <v>1374</v>
      </c>
      <c r="Z97" t="s">
        <v>99</v>
      </c>
      <c r="BZ97" t="s">
        <v>268</v>
      </c>
      <c r="CB97" t="s">
        <v>84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181</v>
      </c>
      <c r="D98" t="s">
        <v>533</v>
      </c>
      <c r="E98" t="s">
        <v>527</v>
      </c>
      <c r="F98" t="s">
        <v>527</v>
      </c>
      <c r="G98" t="s">
        <v>534</v>
      </c>
      <c r="I98" t="s">
        <v>1374</v>
      </c>
      <c r="AD98" t="s">
        <v>400</v>
      </c>
      <c r="DD98"/>
      <c r="DE98"/>
      <c r="DF98"/>
      <c r="DG98"/>
      <c r="DH98"/>
      <c r="DI98"/>
      <c r="DJ98"/>
      <c r="DK98"/>
      <c r="DL98"/>
      <c r="DM98"/>
      <c r="DN98"/>
      <c r="FH98" t="s">
        <v>200</v>
      </c>
    </row>
    <row r="99" spans="1:168" x14ac:dyDescent="0.2">
      <c r="A99">
        <v>99</v>
      </c>
      <c r="B99">
        <v>10</v>
      </c>
      <c r="C99" t="s">
        <v>158</v>
      </c>
      <c r="D99" t="s">
        <v>527</v>
      </c>
      <c r="E99" t="s">
        <v>527</v>
      </c>
      <c r="F99" t="s">
        <v>535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180</v>
      </c>
      <c r="D100" t="s">
        <v>536</v>
      </c>
      <c r="E100" t="s">
        <v>208</v>
      </c>
      <c r="F100" t="s">
        <v>537</v>
      </c>
      <c r="G100" t="s">
        <v>538</v>
      </c>
      <c r="I100" t="s">
        <v>1374</v>
      </c>
      <c r="V100" t="s">
        <v>95</v>
      </c>
      <c r="AG100" t="s">
        <v>435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245</v>
      </c>
    </row>
    <row r="101" spans="1:168" x14ac:dyDescent="0.2">
      <c r="A101">
        <v>101</v>
      </c>
      <c r="B101">
        <v>10</v>
      </c>
      <c r="C101" t="s">
        <v>175</v>
      </c>
      <c r="D101" t="s">
        <v>539</v>
      </c>
      <c r="E101" t="s">
        <v>539</v>
      </c>
      <c r="F101" t="s">
        <v>540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185</v>
      </c>
      <c r="D102" t="s">
        <v>539</v>
      </c>
      <c r="E102" t="s">
        <v>539</v>
      </c>
      <c r="F102" t="s">
        <v>540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186</v>
      </c>
      <c r="D103" t="s">
        <v>541</v>
      </c>
      <c r="E103" t="s">
        <v>542</v>
      </c>
      <c r="F103" t="s">
        <v>543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188</v>
      </c>
      <c r="D104" t="s">
        <v>544</v>
      </c>
      <c r="E104" t="s">
        <v>545</v>
      </c>
      <c r="F104" t="s">
        <v>546</v>
      </c>
      <c r="I104" t="s">
        <v>1374</v>
      </c>
      <c r="AF104" t="s">
        <v>490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187</v>
      </c>
    </row>
    <row r="105" spans="1:168" x14ac:dyDescent="0.2">
      <c r="A105">
        <v>105</v>
      </c>
      <c r="B105">
        <v>3</v>
      </c>
      <c r="C105" t="s">
        <v>187</v>
      </c>
      <c r="D105" t="s">
        <v>547</v>
      </c>
      <c r="E105" t="s">
        <v>548</v>
      </c>
      <c r="F105" t="s">
        <v>546</v>
      </c>
      <c r="G105" t="s">
        <v>302</v>
      </c>
      <c r="I105" t="s">
        <v>1374</v>
      </c>
      <c r="M105" t="s">
        <v>87</v>
      </c>
      <c r="AF105" t="s">
        <v>490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260</v>
      </c>
    </row>
    <row r="106" spans="1:168" x14ac:dyDescent="0.2">
      <c r="A106">
        <v>106</v>
      </c>
      <c r="B106">
        <v>11</v>
      </c>
      <c r="C106" t="s">
        <v>158</v>
      </c>
      <c r="D106" t="s">
        <v>540</v>
      </c>
      <c r="E106" t="s">
        <v>540</v>
      </c>
      <c r="F106" t="s">
        <v>549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185</v>
      </c>
      <c r="D107" t="s">
        <v>550</v>
      </c>
      <c r="E107" t="s">
        <v>550</v>
      </c>
      <c r="F107" t="s">
        <v>551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174</v>
      </c>
      <c r="D108" t="s">
        <v>552</v>
      </c>
      <c r="E108" t="s">
        <v>138</v>
      </c>
      <c r="F108" t="s">
        <v>67</v>
      </c>
      <c r="J108" t="s">
        <v>33</v>
      </c>
      <c r="CG108" t="s">
        <v>277</v>
      </c>
      <c r="CK108" t="s">
        <v>553</v>
      </c>
      <c r="CT108" t="s">
        <v>103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175</v>
      </c>
      <c r="D109" t="s">
        <v>554</v>
      </c>
      <c r="E109" t="s">
        <v>554</v>
      </c>
      <c r="F109" t="s">
        <v>555</v>
      </c>
      <c r="G109" t="s">
        <v>556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185</v>
      </c>
      <c r="D110" t="s">
        <v>554</v>
      </c>
      <c r="E110" t="s">
        <v>554</v>
      </c>
      <c r="F110" t="s">
        <v>555</v>
      </c>
      <c r="G110" t="s">
        <v>556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191</v>
      </c>
      <c r="D111" t="s">
        <v>557</v>
      </c>
      <c r="E111" t="s">
        <v>558</v>
      </c>
      <c r="F111" t="s">
        <v>559</v>
      </c>
      <c r="G111" t="s">
        <v>560</v>
      </c>
      <c r="I111" t="s">
        <v>1374</v>
      </c>
      <c r="N111" t="s">
        <v>88</v>
      </c>
      <c r="BZ111" t="s">
        <v>268</v>
      </c>
      <c r="CC111" t="s">
        <v>82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263</v>
      </c>
      <c r="D112" t="s">
        <v>561</v>
      </c>
      <c r="E112" t="s">
        <v>559</v>
      </c>
      <c r="F112" t="s">
        <v>562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183</v>
      </c>
      <c r="D113" t="s">
        <v>563</v>
      </c>
      <c r="E113" t="s">
        <v>564</v>
      </c>
      <c r="F113" t="s">
        <v>565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158</v>
      </c>
      <c r="D114" t="s">
        <v>555</v>
      </c>
      <c r="E114" t="s">
        <v>555</v>
      </c>
      <c r="F114" t="s">
        <v>566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182</v>
      </c>
      <c r="D115" t="s">
        <v>567</v>
      </c>
      <c r="E115" t="s">
        <v>568</v>
      </c>
      <c r="F115" t="s">
        <v>569</v>
      </c>
      <c r="G115" t="s">
        <v>570</v>
      </c>
      <c r="J115" t="s">
        <v>33</v>
      </c>
      <c r="M115" t="s">
        <v>87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269</v>
      </c>
    </row>
    <row r="116" spans="1:161" x14ac:dyDescent="0.2">
      <c r="A116">
        <v>116</v>
      </c>
      <c r="B116">
        <v>12</v>
      </c>
      <c r="C116" t="s">
        <v>175</v>
      </c>
      <c r="D116" t="s">
        <v>571</v>
      </c>
      <c r="E116" t="s">
        <v>571</v>
      </c>
      <c r="F116" t="s">
        <v>572</v>
      </c>
      <c r="G116" t="s">
        <v>573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185</v>
      </c>
      <c r="D117" t="s">
        <v>571</v>
      </c>
      <c r="E117" t="s">
        <v>571</v>
      </c>
      <c r="F117" t="s">
        <v>574</v>
      </c>
      <c r="G117" t="s">
        <v>573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174</v>
      </c>
      <c r="D118" t="s">
        <v>575</v>
      </c>
      <c r="E118" t="s">
        <v>576</v>
      </c>
      <c r="F118" t="s">
        <v>577</v>
      </c>
      <c r="G118" t="s">
        <v>578</v>
      </c>
      <c r="I118" t="s">
        <v>1374</v>
      </c>
      <c r="R118" t="s">
        <v>262</v>
      </c>
      <c r="AC118" t="s">
        <v>393</v>
      </c>
      <c r="CE118" t="s">
        <v>184</v>
      </c>
      <c r="CJ118" t="s">
        <v>454</v>
      </c>
      <c r="CS118" t="s">
        <v>102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579</v>
      </c>
      <c r="E119" t="s">
        <v>580</v>
      </c>
      <c r="F119" t="s">
        <v>581</v>
      </c>
      <c r="G119" t="s">
        <v>582</v>
      </c>
      <c r="I119" t="s">
        <v>1374</v>
      </c>
      <c r="Q119" t="s">
        <v>91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104</v>
      </c>
    </row>
    <row r="120" spans="1:161" x14ac:dyDescent="0.2">
      <c r="A120">
        <v>120</v>
      </c>
      <c r="B120">
        <v>16</v>
      </c>
      <c r="C120" t="s">
        <v>183</v>
      </c>
      <c r="D120" t="s">
        <v>581</v>
      </c>
      <c r="E120" t="s">
        <v>583</v>
      </c>
      <c r="F120" t="s">
        <v>584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178</v>
      </c>
      <c r="D121" t="s">
        <v>572</v>
      </c>
      <c r="E121" t="s">
        <v>572</v>
      </c>
      <c r="F121" t="s">
        <v>574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261</v>
      </c>
      <c r="D122" t="s">
        <v>585</v>
      </c>
      <c r="E122" t="s">
        <v>574</v>
      </c>
      <c r="F122" t="s">
        <v>586</v>
      </c>
      <c r="I122" t="s">
        <v>1374</v>
      </c>
      <c r="J122" s="30"/>
      <c r="DD122"/>
      <c r="DE122"/>
      <c r="DF122"/>
      <c r="DG122"/>
      <c r="DH122"/>
      <c r="DI122"/>
      <c r="DJ122"/>
      <c r="DK122"/>
      <c r="DL122"/>
      <c r="DM122"/>
      <c r="DN122"/>
      <c r="EF122" t="s">
        <v>190</v>
      </c>
    </row>
    <row r="123" spans="1:161" x14ac:dyDescent="0.2">
      <c r="A123">
        <v>123</v>
      </c>
      <c r="B123">
        <v>13</v>
      </c>
      <c r="C123" t="s">
        <v>158</v>
      </c>
      <c r="D123" t="s">
        <v>574</v>
      </c>
      <c r="E123" t="s">
        <v>574</v>
      </c>
      <c r="F123" t="s">
        <v>587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175</v>
      </c>
      <c r="D124" t="s">
        <v>588</v>
      </c>
      <c r="E124" t="s">
        <v>588</v>
      </c>
      <c r="F124" t="s">
        <v>589</v>
      </c>
      <c r="G124" t="s">
        <v>590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185</v>
      </c>
      <c r="D125" t="s">
        <v>588</v>
      </c>
      <c r="E125" t="s">
        <v>588</v>
      </c>
      <c r="F125" t="s">
        <v>591</v>
      </c>
      <c r="G125" t="s">
        <v>592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191</v>
      </c>
      <c r="D126" t="s">
        <v>593</v>
      </c>
      <c r="E126" t="s">
        <v>275</v>
      </c>
      <c r="F126" t="s">
        <v>594</v>
      </c>
      <c r="G126" t="s">
        <v>595</v>
      </c>
      <c r="I126" t="s">
        <v>1374</v>
      </c>
      <c r="O126" t="s">
        <v>89</v>
      </c>
      <c r="BZ126" t="s">
        <v>268</v>
      </c>
      <c r="CB126" t="s">
        <v>84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183</v>
      </c>
      <c r="D127" t="s">
        <v>596</v>
      </c>
      <c r="E127" t="s">
        <v>597</v>
      </c>
      <c r="F127" t="s">
        <v>598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599</v>
      </c>
      <c r="E128" t="s">
        <v>600</v>
      </c>
      <c r="F128" t="s">
        <v>601</v>
      </c>
      <c r="G128" t="s">
        <v>602</v>
      </c>
      <c r="I128" t="s">
        <v>1374</v>
      </c>
      <c r="T128" t="s">
        <v>92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192</v>
      </c>
    </row>
    <row r="129" spans="1:164" x14ac:dyDescent="0.2">
      <c r="A129">
        <v>129</v>
      </c>
      <c r="B129">
        <v>18</v>
      </c>
      <c r="C129" t="s">
        <v>183</v>
      </c>
      <c r="D129" t="s">
        <v>598</v>
      </c>
      <c r="E129" t="s">
        <v>276</v>
      </c>
      <c r="F129" t="s">
        <v>603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188</v>
      </c>
      <c r="D130" t="s">
        <v>210</v>
      </c>
      <c r="E130" t="s">
        <v>589</v>
      </c>
      <c r="F130" t="s">
        <v>604</v>
      </c>
      <c r="I130" t="s">
        <v>1374</v>
      </c>
      <c r="AC130" t="s">
        <v>393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117</v>
      </c>
    </row>
    <row r="131" spans="1:164" x14ac:dyDescent="0.2">
      <c r="A131">
        <v>131</v>
      </c>
      <c r="B131">
        <v>6</v>
      </c>
      <c r="C131" t="s">
        <v>178</v>
      </c>
      <c r="D131" t="s">
        <v>589</v>
      </c>
      <c r="E131" t="s">
        <v>589</v>
      </c>
      <c r="F131" t="s">
        <v>604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183</v>
      </c>
      <c r="D132" t="s">
        <v>589</v>
      </c>
      <c r="E132" t="s">
        <v>605</v>
      </c>
      <c r="F132" t="s">
        <v>606</v>
      </c>
      <c r="I132" t="s">
        <v>1374</v>
      </c>
      <c r="AF132" t="s">
        <v>490</v>
      </c>
      <c r="CD132" t="s">
        <v>83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261</v>
      </c>
      <c r="D133" t="s">
        <v>589</v>
      </c>
      <c r="E133" t="s">
        <v>604</v>
      </c>
      <c r="F133" t="s">
        <v>607</v>
      </c>
      <c r="I133" t="s">
        <v>1374</v>
      </c>
      <c r="J133" s="30"/>
      <c r="AE133" t="s">
        <v>519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189</v>
      </c>
    </row>
    <row r="134" spans="1:164" x14ac:dyDescent="0.2">
      <c r="A134">
        <v>134</v>
      </c>
      <c r="B134">
        <v>14</v>
      </c>
      <c r="C134" t="s">
        <v>175</v>
      </c>
      <c r="D134" t="s">
        <v>604</v>
      </c>
      <c r="E134" t="s">
        <v>604</v>
      </c>
      <c r="F134" t="s">
        <v>591</v>
      </c>
      <c r="G134" t="s">
        <v>608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609</v>
      </c>
      <c r="E135" t="s">
        <v>610</v>
      </c>
      <c r="F135" t="s">
        <v>607</v>
      </c>
      <c r="G135" t="s">
        <v>611</v>
      </c>
      <c r="I135" t="s">
        <v>1374</v>
      </c>
      <c r="U135" t="s">
        <v>94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104</v>
      </c>
    </row>
    <row r="136" spans="1:164" x14ac:dyDescent="0.2">
      <c r="A136">
        <v>136</v>
      </c>
      <c r="B136">
        <v>20</v>
      </c>
      <c r="C136" t="s">
        <v>183</v>
      </c>
      <c r="D136" t="s">
        <v>612</v>
      </c>
      <c r="E136" t="s">
        <v>613</v>
      </c>
      <c r="F136" t="s">
        <v>614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607</v>
      </c>
      <c r="E137" t="s">
        <v>615</v>
      </c>
      <c r="F137" t="s">
        <v>134</v>
      </c>
      <c r="G137" t="s">
        <v>616</v>
      </c>
      <c r="I137" t="s">
        <v>1374</v>
      </c>
      <c r="U137" t="s">
        <v>94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104</v>
      </c>
    </row>
    <row r="138" spans="1:164" x14ac:dyDescent="0.2">
      <c r="A138">
        <v>138</v>
      </c>
      <c r="B138">
        <v>4</v>
      </c>
      <c r="C138" t="s">
        <v>199</v>
      </c>
      <c r="D138" t="s">
        <v>134</v>
      </c>
      <c r="E138" t="s">
        <v>617</v>
      </c>
      <c r="F138" t="s">
        <v>618</v>
      </c>
      <c r="G138" t="s">
        <v>619</v>
      </c>
      <c r="I138" t="s">
        <v>1374</v>
      </c>
      <c r="V138" t="s">
        <v>95</v>
      </c>
      <c r="AL138" t="s">
        <v>489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471</v>
      </c>
    </row>
    <row r="139" spans="1:164" x14ac:dyDescent="0.2">
      <c r="A139">
        <v>139</v>
      </c>
      <c r="B139">
        <v>3</v>
      </c>
      <c r="C139" t="s">
        <v>181</v>
      </c>
      <c r="D139" t="s">
        <v>614</v>
      </c>
      <c r="E139" t="s">
        <v>591</v>
      </c>
      <c r="F139" t="s">
        <v>591</v>
      </c>
      <c r="G139" t="s">
        <v>620</v>
      </c>
      <c r="I139" t="s">
        <v>1374</v>
      </c>
      <c r="AL139" t="s">
        <v>489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200</v>
      </c>
    </row>
    <row r="140" spans="1:164" x14ac:dyDescent="0.2">
      <c r="A140">
        <v>140</v>
      </c>
      <c r="B140">
        <v>14</v>
      </c>
      <c r="C140" t="s">
        <v>158</v>
      </c>
      <c r="D140" t="s">
        <v>591</v>
      </c>
      <c r="E140" t="s">
        <v>591</v>
      </c>
      <c r="F140" t="s">
        <v>621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181</v>
      </c>
      <c r="D141" t="s">
        <v>622</v>
      </c>
      <c r="E141" t="s">
        <v>623</v>
      </c>
      <c r="F141" t="s">
        <v>624</v>
      </c>
      <c r="G141" t="s">
        <v>625</v>
      </c>
      <c r="I141" t="s">
        <v>1374</v>
      </c>
      <c r="V141" t="s">
        <v>95</v>
      </c>
      <c r="AG141" t="s">
        <v>435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246</v>
      </c>
    </row>
    <row r="142" spans="1:164" x14ac:dyDescent="0.2">
      <c r="A142">
        <v>142</v>
      </c>
      <c r="B142">
        <v>4</v>
      </c>
      <c r="C142" t="s">
        <v>186</v>
      </c>
      <c r="D142" t="s">
        <v>626</v>
      </c>
      <c r="E142" t="s">
        <v>627</v>
      </c>
      <c r="F142" t="s">
        <v>278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175</v>
      </c>
      <c r="D143" t="s">
        <v>627</v>
      </c>
      <c r="E143" t="s">
        <v>627</v>
      </c>
      <c r="F143" t="s">
        <v>628</v>
      </c>
      <c r="G143" t="s">
        <v>629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185</v>
      </c>
      <c r="D144" t="s">
        <v>627</v>
      </c>
      <c r="E144" t="s">
        <v>627</v>
      </c>
      <c r="F144" t="s">
        <v>628</v>
      </c>
      <c r="G144" t="s">
        <v>629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278</v>
      </c>
      <c r="E145" t="s">
        <v>630</v>
      </c>
      <c r="F145" t="s">
        <v>631</v>
      </c>
      <c r="G145" t="s">
        <v>632</v>
      </c>
      <c r="I145" t="s">
        <v>1374</v>
      </c>
      <c r="R145" t="s">
        <v>262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104</v>
      </c>
    </row>
    <row r="146" spans="1:168" x14ac:dyDescent="0.2">
      <c r="A146">
        <v>146</v>
      </c>
      <c r="B146">
        <v>21</v>
      </c>
      <c r="C146" t="s">
        <v>183</v>
      </c>
      <c r="D146" t="s">
        <v>633</v>
      </c>
      <c r="E146" t="s">
        <v>634</v>
      </c>
      <c r="F146" t="s">
        <v>635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636</v>
      </c>
      <c r="E147" t="s">
        <v>637</v>
      </c>
      <c r="F147" t="s">
        <v>638</v>
      </c>
      <c r="G147" t="s">
        <v>639</v>
      </c>
      <c r="I147" t="s">
        <v>1374</v>
      </c>
      <c r="Q147" t="s">
        <v>91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192</v>
      </c>
    </row>
    <row r="148" spans="1:168" x14ac:dyDescent="0.2">
      <c r="A148">
        <v>148</v>
      </c>
      <c r="B148">
        <v>3</v>
      </c>
      <c r="C148" t="s">
        <v>263</v>
      </c>
      <c r="D148" t="s">
        <v>640</v>
      </c>
      <c r="E148" t="s">
        <v>641</v>
      </c>
      <c r="F148" t="s">
        <v>642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199</v>
      </c>
      <c r="D149" t="s">
        <v>640</v>
      </c>
      <c r="E149" t="s">
        <v>641</v>
      </c>
      <c r="F149" t="s">
        <v>642</v>
      </c>
      <c r="G149" t="s">
        <v>643</v>
      </c>
      <c r="I149" t="s">
        <v>1374</v>
      </c>
      <c r="O149" t="s">
        <v>89</v>
      </c>
      <c r="AH149" t="s">
        <v>470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471</v>
      </c>
    </row>
    <row r="150" spans="1:168" x14ac:dyDescent="0.2">
      <c r="A150">
        <v>150</v>
      </c>
      <c r="B150">
        <v>5</v>
      </c>
      <c r="C150" t="s">
        <v>181</v>
      </c>
      <c r="D150" t="s">
        <v>640</v>
      </c>
      <c r="E150" t="s">
        <v>644</v>
      </c>
      <c r="F150" t="s">
        <v>644</v>
      </c>
      <c r="G150" t="s">
        <v>645</v>
      </c>
      <c r="I150" t="s">
        <v>1374</v>
      </c>
      <c r="AL150" t="s">
        <v>489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200</v>
      </c>
    </row>
    <row r="151" spans="1:168" x14ac:dyDescent="0.2">
      <c r="A151">
        <v>151</v>
      </c>
      <c r="B151">
        <v>15</v>
      </c>
      <c r="C151" t="s">
        <v>158</v>
      </c>
      <c r="D151" t="s">
        <v>628</v>
      </c>
      <c r="E151" t="s">
        <v>628</v>
      </c>
      <c r="F151" t="s">
        <v>646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180</v>
      </c>
      <c r="D152" t="s">
        <v>647</v>
      </c>
      <c r="E152" t="s">
        <v>648</v>
      </c>
      <c r="F152" t="s">
        <v>649</v>
      </c>
      <c r="G152" t="s">
        <v>650</v>
      </c>
      <c r="I152" t="s">
        <v>1374</v>
      </c>
      <c r="S152" t="s">
        <v>93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245</v>
      </c>
    </row>
    <row r="153" spans="1:168" x14ac:dyDescent="0.2">
      <c r="A153">
        <v>153</v>
      </c>
      <c r="B153">
        <v>16</v>
      </c>
      <c r="C153" t="s">
        <v>175</v>
      </c>
      <c r="D153" t="s">
        <v>279</v>
      </c>
      <c r="E153" t="s">
        <v>279</v>
      </c>
      <c r="F153" t="s">
        <v>651</v>
      </c>
      <c r="G153" t="s">
        <v>652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185</v>
      </c>
      <c r="D154" t="s">
        <v>279</v>
      </c>
      <c r="E154" t="s">
        <v>279</v>
      </c>
      <c r="F154" t="s">
        <v>653</v>
      </c>
      <c r="G154" t="s">
        <v>654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186</v>
      </c>
      <c r="D155" t="s">
        <v>655</v>
      </c>
      <c r="E155" t="s">
        <v>656</v>
      </c>
      <c r="F155" t="s">
        <v>132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263</v>
      </c>
      <c r="D156" t="s">
        <v>211</v>
      </c>
      <c r="E156" t="s">
        <v>132</v>
      </c>
      <c r="F156" t="s">
        <v>280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183</v>
      </c>
      <c r="D157" t="s">
        <v>132</v>
      </c>
      <c r="E157" t="s">
        <v>280</v>
      </c>
      <c r="F157" t="s">
        <v>256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139</v>
      </c>
      <c r="E158" t="s">
        <v>657</v>
      </c>
      <c r="F158" t="s">
        <v>651</v>
      </c>
      <c r="G158" t="s">
        <v>652</v>
      </c>
      <c r="I158" t="s">
        <v>1374</v>
      </c>
      <c r="R158" t="s">
        <v>262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104</v>
      </c>
    </row>
    <row r="159" spans="1:168" x14ac:dyDescent="0.2">
      <c r="A159">
        <v>159</v>
      </c>
      <c r="B159">
        <v>8</v>
      </c>
      <c r="C159" t="s">
        <v>188</v>
      </c>
      <c r="D159" t="s">
        <v>658</v>
      </c>
      <c r="E159" t="s">
        <v>651</v>
      </c>
      <c r="F159" t="s">
        <v>659</v>
      </c>
      <c r="I159" t="s">
        <v>1374</v>
      </c>
      <c r="AO159" t="s">
        <v>481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190</v>
      </c>
    </row>
    <row r="160" spans="1:168" x14ac:dyDescent="0.2">
      <c r="A160">
        <v>160</v>
      </c>
      <c r="B160">
        <v>7</v>
      </c>
      <c r="C160" t="s">
        <v>178</v>
      </c>
      <c r="D160" t="s">
        <v>651</v>
      </c>
      <c r="E160" t="s">
        <v>651</v>
      </c>
      <c r="F160" t="s">
        <v>653</v>
      </c>
      <c r="G160" t="s">
        <v>660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183</v>
      </c>
      <c r="D161" t="s">
        <v>256</v>
      </c>
      <c r="E161" t="s">
        <v>212</v>
      </c>
      <c r="F161" t="s">
        <v>659</v>
      </c>
      <c r="I161" t="s">
        <v>1374</v>
      </c>
      <c r="AO161" t="s">
        <v>481</v>
      </c>
      <c r="CC161" t="s">
        <v>82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651</v>
      </c>
      <c r="E162" t="s">
        <v>661</v>
      </c>
      <c r="F162" t="s">
        <v>282</v>
      </c>
      <c r="G162" t="s">
        <v>662</v>
      </c>
      <c r="J162" t="s">
        <v>33</v>
      </c>
      <c r="Q162" t="s">
        <v>91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104</v>
      </c>
    </row>
    <row r="163" spans="1:161" x14ac:dyDescent="0.2">
      <c r="A163">
        <v>163</v>
      </c>
      <c r="B163">
        <v>24</v>
      </c>
      <c r="C163" t="s">
        <v>183</v>
      </c>
      <c r="D163" t="s">
        <v>659</v>
      </c>
      <c r="E163" t="s">
        <v>213</v>
      </c>
      <c r="F163" t="s">
        <v>214</v>
      </c>
      <c r="I163" t="s">
        <v>1374</v>
      </c>
      <c r="AN163" t="s">
        <v>663</v>
      </c>
      <c r="CD163" t="s">
        <v>83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281</v>
      </c>
      <c r="E164" t="s">
        <v>664</v>
      </c>
      <c r="F164" t="s">
        <v>665</v>
      </c>
      <c r="G164" t="s">
        <v>666</v>
      </c>
      <c r="J164" t="s">
        <v>33</v>
      </c>
      <c r="P164" t="s">
        <v>90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104</v>
      </c>
    </row>
    <row r="165" spans="1:161" x14ac:dyDescent="0.2">
      <c r="A165">
        <v>165</v>
      </c>
      <c r="B165">
        <v>7</v>
      </c>
      <c r="C165" t="s">
        <v>261</v>
      </c>
      <c r="D165" t="s">
        <v>667</v>
      </c>
      <c r="E165" t="s">
        <v>653</v>
      </c>
      <c r="F165" t="s">
        <v>668</v>
      </c>
      <c r="I165" t="s">
        <v>1374</v>
      </c>
      <c r="J165" s="30"/>
      <c r="DD165"/>
      <c r="DE165"/>
      <c r="DF165"/>
      <c r="DG165"/>
      <c r="DH165"/>
      <c r="DI165"/>
      <c r="DJ165"/>
      <c r="DK165"/>
      <c r="DL165"/>
      <c r="DM165"/>
      <c r="DN165"/>
      <c r="DW165" t="s">
        <v>187</v>
      </c>
    </row>
    <row r="166" spans="1:161" x14ac:dyDescent="0.2">
      <c r="A166">
        <v>166</v>
      </c>
      <c r="B166">
        <v>16</v>
      </c>
      <c r="C166" t="s">
        <v>158</v>
      </c>
      <c r="D166" t="s">
        <v>653</v>
      </c>
      <c r="E166" t="s">
        <v>653</v>
      </c>
      <c r="F166" t="s">
        <v>215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178</v>
      </c>
      <c r="D167" t="s">
        <v>217</v>
      </c>
      <c r="E167" t="s">
        <v>217</v>
      </c>
      <c r="F167" t="s">
        <v>669</v>
      </c>
      <c r="G167" t="s">
        <v>670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185</v>
      </c>
      <c r="D168" t="s">
        <v>217</v>
      </c>
      <c r="E168" t="s">
        <v>217</v>
      </c>
      <c r="F168" t="s">
        <v>669</v>
      </c>
      <c r="G168" t="s">
        <v>670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191</v>
      </c>
      <c r="D169" t="s">
        <v>671</v>
      </c>
      <c r="E169" t="s">
        <v>672</v>
      </c>
      <c r="F169" t="s">
        <v>673</v>
      </c>
      <c r="G169" t="s">
        <v>674</v>
      </c>
      <c r="J169" t="s">
        <v>33</v>
      </c>
      <c r="Q169" t="s">
        <v>91</v>
      </c>
      <c r="BZ169" t="s">
        <v>268</v>
      </c>
      <c r="CC169" t="s">
        <v>82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183</v>
      </c>
      <c r="D170" t="s">
        <v>675</v>
      </c>
      <c r="E170" t="s">
        <v>676</v>
      </c>
      <c r="F170" t="s">
        <v>218</v>
      </c>
      <c r="I170" t="s">
        <v>1374</v>
      </c>
      <c r="AD170" t="s">
        <v>400</v>
      </c>
      <c r="CC170" t="s">
        <v>82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182</v>
      </c>
      <c r="D171" t="s">
        <v>217</v>
      </c>
      <c r="E171" t="s">
        <v>673</v>
      </c>
      <c r="F171" t="s">
        <v>677</v>
      </c>
      <c r="G171" t="s">
        <v>678</v>
      </c>
      <c r="I171" t="s">
        <v>1374</v>
      </c>
      <c r="L171" t="s">
        <v>86</v>
      </c>
      <c r="AI171" t="s">
        <v>679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269</v>
      </c>
    </row>
    <row r="172" spans="1:161" x14ac:dyDescent="0.2">
      <c r="A172">
        <v>172</v>
      </c>
      <c r="B172">
        <v>26</v>
      </c>
      <c r="C172" t="s">
        <v>183</v>
      </c>
      <c r="D172" t="s">
        <v>673</v>
      </c>
      <c r="E172" t="s">
        <v>680</v>
      </c>
      <c r="F172" t="s">
        <v>681</v>
      </c>
      <c r="I172" t="s">
        <v>1374</v>
      </c>
      <c r="AB172" t="s">
        <v>682</v>
      </c>
      <c r="CC172" t="s">
        <v>82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193</v>
      </c>
    </row>
    <row r="173" spans="1:161" x14ac:dyDescent="0.2">
      <c r="A173">
        <v>173</v>
      </c>
      <c r="B173">
        <v>25</v>
      </c>
      <c r="C173" t="s">
        <v>32</v>
      </c>
      <c r="D173" t="s">
        <v>677</v>
      </c>
      <c r="E173" t="s">
        <v>683</v>
      </c>
      <c r="F173" t="s">
        <v>684</v>
      </c>
      <c r="G173" t="s">
        <v>488</v>
      </c>
      <c r="J173" t="s">
        <v>33</v>
      </c>
      <c r="L173" t="s">
        <v>86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104</v>
      </c>
    </row>
    <row r="174" spans="1:161" x14ac:dyDescent="0.2">
      <c r="A174">
        <v>174</v>
      </c>
      <c r="B174">
        <v>27</v>
      </c>
      <c r="C174" t="s">
        <v>183</v>
      </c>
      <c r="D174" t="s">
        <v>216</v>
      </c>
      <c r="E174" t="s">
        <v>219</v>
      </c>
      <c r="F174" t="s">
        <v>257</v>
      </c>
      <c r="I174" t="s">
        <v>1374</v>
      </c>
      <c r="AL174" t="s">
        <v>489</v>
      </c>
      <c r="CC174" t="s">
        <v>82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193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284</v>
      </c>
      <c r="E175" t="s">
        <v>285</v>
      </c>
      <c r="F175" t="s">
        <v>286</v>
      </c>
      <c r="G175" t="s">
        <v>685</v>
      </c>
      <c r="J175" t="s">
        <v>33</v>
      </c>
      <c r="O175" t="s">
        <v>89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104</v>
      </c>
    </row>
    <row r="176" spans="1:161" ht="16" customHeight="1" x14ac:dyDescent="0.2">
      <c r="A176">
        <v>176</v>
      </c>
      <c r="B176">
        <v>28</v>
      </c>
      <c r="C176" t="s">
        <v>183</v>
      </c>
      <c r="D176" t="s">
        <v>286</v>
      </c>
      <c r="E176" t="s">
        <v>109</v>
      </c>
      <c r="F176" t="s">
        <v>686</v>
      </c>
      <c r="I176" t="s">
        <v>1374</v>
      </c>
      <c r="AS176">
        <v>28</v>
      </c>
      <c r="CD176" t="s">
        <v>83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283</v>
      </c>
      <c r="E177" t="s">
        <v>687</v>
      </c>
      <c r="F177" t="s">
        <v>688</v>
      </c>
      <c r="G177" t="s">
        <v>689</v>
      </c>
      <c r="J177" t="s">
        <v>33</v>
      </c>
      <c r="P177" t="s">
        <v>90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192</v>
      </c>
    </row>
    <row r="178" spans="1:163" ht="16" customHeight="1" x14ac:dyDescent="0.2">
      <c r="A178">
        <v>178</v>
      </c>
      <c r="B178">
        <v>29</v>
      </c>
      <c r="C178" t="s">
        <v>183</v>
      </c>
      <c r="D178" t="s">
        <v>690</v>
      </c>
      <c r="E178" t="s">
        <v>669</v>
      </c>
      <c r="F178" t="s">
        <v>691</v>
      </c>
      <c r="I178" t="s">
        <v>1374</v>
      </c>
      <c r="AO178" t="s">
        <v>481</v>
      </c>
      <c r="CD178" t="s">
        <v>83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158</v>
      </c>
      <c r="D179" t="s">
        <v>669</v>
      </c>
      <c r="E179" t="s">
        <v>669</v>
      </c>
      <c r="F179" t="s">
        <v>692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181</v>
      </c>
      <c r="D180" t="s">
        <v>693</v>
      </c>
      <c r="E180" t="s">
        <v>694</v>
      </c>
      <c r="F180" t="s">
        <v>694</v>
      </c>
      <c r="G180" t="s">
        <v>695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696</v>
      </c>
    </row>
    <row r="181" spans="1:163" ht="16" customHeight="1" x14ac:dyDescent="0.2">
      <c r="A181">
        <v>181</v>
      </c>
      <c r="B181">
        <v>19</v>
      </c>
      <c r="C181" t="s">
        <v>185</v>
      </c>
      <c r="D181" t="s">
        <v>289</v>
      </c>
      <c r="E181" t="s">
        <v>289</v>
      </c>
      <c r="F181" t="s">
        <v>697</v>
      </c>
      <c r="G181" t="s">
        <v>698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186</v>
      </c>
      <c r="D182" t="s">
        <v>288</v>
      </c>
      <c r="E182" t="s">
        <v>152</v>
      </c>
      <c r="F182" t="s">
        <v>153</v>
      </c>
      <c r="I182" t="s">
        <v>1374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178</v>
      </c>
      <c r="D183" t="s">
        <v>290</v>
      </c>
      <c r="E183" t="s">
        <v>290</v>
      </c>
      <c r="F183" t="s">
        <v>697</v>
      </c>
      <c r="G183" t="s">
        <v>698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174</v>
      </c>
      <c r="D184" t="s">
        <v>699</v>
      </c>
      <c r="E184" t="s">
        <v>700</v>
      </c>
      <c r="F184" t="s">
        <v>221</v>
      </c>
      <c r="J184" t="s">
        <v>33</v>
      </c>
      <c r="CE184" t="s">
        <v>184</v>
      </c>
      <c r="CJ184" t="s">
        <v>454</v>
      </c>
      <c r="CU184" t="s">
        <v>209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183</v>
      </c>
      <c r="D185" t="s">
        <v>220</v>
      </c>
      <c r="E185" t="s">
        <v>701</v>
      </c>
      <c r="F185" t="s">
        <v>702</v>
      </c>
      <c r="I185" t="s">
        <v>1374</v>
      </c>
      <c r="AD185" t="s">
        <v>400</v>
      </c>
      <c r="CC185" t="s">
        <v>82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701</v>
      </c>
      <c r="E186" t="s">
        <v>702</v>
      </c>
      <c r="F186" t="s">
        <v>703</v>
      </c>
      <c r="G186" t="s">
        <v>704</v>
      </c>
      <c r="J186" t="s">
        <v>33</v>
      </c>
      <c r="U186" t="s">
        <v>94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104</v>
      </c>
    </row>
    <row r="187" spans="1:163" ht="16" customHeight="1" x14ac:dyDescent="0.2">
      <c r="A187">
        <v>187</v>
      </c>
      <c r="B187">
        <v>31</v>
      </c>
      <c r="C187" t="s">
        <v>183</v>
      </c>
      <c r="D187" t="s">
        <v>705</v>
      </c>
      <c r="E187" t="s">
        <v>706</v>
      </c>
      <c r="F187" t="s">
        <v>707</v>
      </c>
      <c r="I187" t="s">
        <v>1374</v>
      </c>
      <c r="AI187" t="s">
        <v>679</v>
      </c>
      <c r="CB187" t="s">
        <v>84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183</v>
      </c>
      <c r="D188" t="s">
        <v>708</v>
      </c>
      <c r="E188" t="s">
        <v>709</v>
      </c>
      <c r="F188" t="s">
        <v>710</v>
      </c>
      <c r="I188" t="s">
        <v>1374</v>
      </c>
      <c r="AG188" t="s">
        <v>435</v>
      </c>
      <c r="CD188" t="s">
        <v>83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183</v>
      </c>
      <c r="D189" t="s">
        <v>711</v>
      </c>
      <c r="E189" t="s">
        <v>712</v>
      </c>
      <c r="F189" t="s">
        <v>713</v>
      </c>
      <c r="I189" t="s">
        <v>1374</v>
      </c>
      <c r="AH189" t="s">
        <v>470</v>
      </c>
      <c r="CD189" t="s">
        <v>83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712</v>
      </c>
      <c r="E190" t="s">
        <v>713</v>
      </c>
      <c r="F190" t="s">
        <v>714</v>
      </c>
      <c r="G190" t="s">
        <v>715</v>
      </c>
      <c r="J190" t="s">
        <v>33</v>
      </c>
      <c r="P190" t="s">
        <v>90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104</v>
      </c>
    </row>
    <row r="191" spans="1:163" ht="16" customHeight="1" x14ac:dyDescent="0.2">
      <c r="A191">
        <v>191</v>
      </c>
      <c r="B191">
        <v>34</v>
      </c>
      <c r="C191" t="s">
        <v>183</v>
      </c>
      <c r="D191" t="s">
        <v>713</v>
      </c>
      <c r="E191" t="s">
        <v>714</v>
      </c>
      <c r="F191" t="s">
        <v>716</v>
      </c>
      <c r="I191" t="s">
        <v>1374</v>
      </c>
      <c r="AC191" t="s">
        <v>393</v>
      </c>
      <c r="CC191" t="s">
        <v>82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193</v>
      </c>
    </row>
    <row r="192" spans="1:163" ht="16" customHeight="1" x14ac:dyDescent="0.2">
      <c r="A192">
        <v>192</v>
      </c>
      <c r="B192">
        <v>35</v>
      </c>
      <c r="C192" t="s">
        <v>183</v>
      </c>
      <c r="D192" t="s">
        <v>717</v>
      </c>
      <c r="E192" t="s">
        <v>718</v>
      </c>
      <c r="F192" t="s">
        <v>719</v>
      </c>
      <c r="I192" t="s">
        <v>1374</v>
      </c>
      <c r="AA192" t="s">
        <v>483</v>
      </c>
      <c r="CD192" t="s">
        <v>83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182</v>
      </c>
      <c r="D193" t="s">
        <v>720</v>
      </c>
      <c r="E193" t="s">
        <v>719</v>
      </c>
      <c r="F193" t="s">
        <v>721</v>
      </c>
      <c r="G193" t="s">
        <v>722</v>
      </c>
      <c r="I193" t="s">
        <v>1374</v>
      </c>
      <c r="Q193" t="s">
        <v>91</v>
      </c>
      <c r="AA193" t="s">
        <v>483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177</v>
      </c>
    </row>
    <row r="194" spans="1:164" ht="16" customHeight="1" x14ac:dyDescent="0.2">
      <c r="A194">
        <v>194</v>
      </c>
      <c r="B194">
        <v>18</v>
      </c>
      <c r="C194" t="s">
        <v>158</v>
      </c>
      <c r="D194" t="s">
        <v>697</v>
      </c>
      <c r="E194" t="s">
        <v>697</v>
      </c>
      <c r="F194" t="s">
        <v>721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178</v>
      </c>
      <c r="D195" t="s">
        <v>723</v>
      </c>
      <c r="E195" t="s">
        <v>723</v>
      </c>
      <c r="F195" t="s">
        <v>724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185</v>
      </c>
      <c r="D196" t="s">
        <v>723</v>
      </c>
      <c r="E196" t="s">
        <v>723</v>
      </c>
      <c r="F196" t="s">
        <v>251</v>
      </c>
      <c r="G196" t="s">
        <v>725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174</v>
      </c>
      <c r="D197" t="s">
        <v>726</v>
      </c>
      <c r="E197" t="s">
        <v>724</v>
      </c>
      <c r="F197" t="s">
        <v>727</v>
      </c>
      <c r="J197" t="s">
        <v>33</v>
      </c>
      <c r="CF197" t="s">
        <v>207</v>
      </c>
      <c r="CJ197" t="s">
        <v>454</v>
      </c>
      <c r="CS197" t="s">
        <v>102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175</v>
      </c>
      <c r="D198" t="s">
        <v>724</v>
      </c>
      <c r="E198" t="s">
        <v>724</v>
      </c>
      <c r="F198" t="s">
        <v>728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188</v>
      </c>
      <c r="D199" t="s">
        <v>729</v>
      </c>
      <c r="E199" t="s">
        <v>728</v>
      </c>
      <c r="F199" t="s">
        <v>727</v>
      </c>
      <c r="I199" t="s">
        <v>1374</v>
      </c>
      <c r="AC199" t="s">
        <v>393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189</v>
      </c>
    </row>
    <row r="200" spans="1:164" ht="16" customHeight="1" x14ac:dyDescent="0.2">
      <c r="A200">
        <v>200</v>
      </c>
      <c r="B200">
        <v>11</v>
      </c>
      <c r="C200" t="s">
        <v>178</v>
      </c>
      <c r="D200" t="s">
        <v>728</v>
      </c>
      <c r="E200" t="s">
        <v>728</v>
      </c>
      <c r="F200" t="s">
        <v>730</v>
      </c>
      <c r="G200" t="s">
        <v>731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732</v>
      </c>
      <c r="E201" t="s">
        <v>727</v>
      </c>
      <c r="F201" t="s">
        <v>733</v>
      </c>
      <c r="G201" t="s">
        <v>734</v>
      </c>
      <c r="J201" t="s">
        <v>33</v>
      </c>
      <c r="R201" t="s">
        <v>262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104</v>
      </c>
    </row>
    <row r="202" spans="1:164" ht="16" customHeight="1" x14ac:dyDescent="0.2">
      <c r="A202">
        <v>202</v>
      </c>
      <c r="B202">
        <v>36</v>
      </c>
      <c r="C202" t="s">
        <v>183</v>
      </c>
      <c r="D202" t="s">
        <v>735</v>
      </c>
      <c r="E202" t="s">
        <v>736</v>
      </c>
      <c r="F202" t="s">
        <v>291</v>
      </c>
      <c r="I202" t="s">
        <v>1374</v>
      </c>
      <c r="AS202">
        <v>28</v>
      </c>
      <c r="CD202" t="s">
        <v>83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733</v>
      </c>
      <c r="E203" t="s">
        <v>737</v>
      </c>
      <c r="F203" t="s">
        <v>738</v>
      </c>
      <c r="G203" t="s">
        <v>739</v>
      </c>
      <c r="J203" t="s">
        <v>33</v>
      </c>
      <c r="M203" t="s">
        <v>87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104</v>
      </c>
    </row>
    <row r="204" spans="1:164" ht="16" customHeight="1" x14ac:dyDescent="0.2">
      <c r="A204">
        <v>204</v>
      </c>
      <c r="B204">
        <v>8</v>
      </c>
      <c r="C204" t="s">
        <v>261</v>
      </c>
      <c r="D204" t="s">
        <v>740</v>
      </c>
      <c r="E204" t="s">
        <v>738</v>
      </c>
      <c r="F204" t="s">
        <v>741</v>
      </c>
      <c r="I204" t="s">
        <v>1374</v>
      </c>
      <c r="J204" s="30"/>
      <c r="DD204"/>
      <c r="DE204"/>
      <c r="DF204"/>
      <c r="DG204"/>
      <c r="DH204"/>
      <c r="DI204"/>
      <c r="DJ204"/>
      <c r="DK204"/>
      <c r="DL204"/>
      <c r="DM204"/>
      <c r="DN204"/>
      <c r="EF204" t="s">
        <v>190</v>
      </c>
    </row>
    <row r="205" spans="1:164" ht="16" customHeight="1" x14ac:dyDescent="0.2">
      <c r="A205">
        <v>205</v>
      </c>
      <c r="B205">
        <v>18</v>
      </c>
      <c r="C205" t="s">
        <v>175</v>
      </c>
      <c r="D205" t="s">
        <v>730</v>
      </c>
      <c r="E205" t="s">
        <v>730</v>
      </c>
      <c r="F205" t="s">
        <v>251</v>
      </c>
      <c r="G205" t="s">
        <v>742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199</v>
      </c>
      <c r="D206" t="s">
        <v>741</v>
      </c>
      <c r="E206" t="s">
        <v>743</v>
      </c>
      <c r="F206" t="s">
        <v>744</v>
      </c>
      <c r="G206" t="s">
        <v>745</v>
      </c>
      <c r="I206" t="s">
        <v>1374</v>
      </c>
      <c r="O206" t="s">
        <v>89</v>
      </c>
      <c r="AH206" t="s">
        <v>470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471</v>
      </c>
    </row>
    <row r="207" spans="1:164" ht="16" customHeight="1" x14ac:dyDescent="0.2">
      <c r="A207">
        <v>207</v>
      </c>
      <c r="B207">
        <v>7</v>
      </c>
      <c r="C207" t="s">
        <v>181</v>
      </c>
      <c r="D207" t="s">
        <v>258</v>
      </c>
      <c r="E207" t="s">
        <v>292</v>
      </c>
      <c r="F207" t="s">
        <v>292</v>
      </c>
      <c r="G207" t="s">
        <v>746</v>
      </c>
      <c r="I207" t="s">
        <v>1374</v>
      </c>
      <c r="AH207" t="s">
        <v>470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200</v>
      </c>
    </row>
    <row r="208" spans="1:164" ht="16" customHeight="1" x14ac:dyDescent="0.2">
      <c r="A208">
        <v>208</v>
      </c>
      <c r="B208">
        <v>19</v>
      </c>
      <c r="C208" t="s">
        <v>158</v>
      </c>
      <c r="D208" t="s">
        <v>251</v>
      </c>
      <c r="E208" t="s">
        <v>251</v>
      </c>
      <c r="F208" t="s">
        <v>747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180</v>
      </c>
      <c r="D209" t="s">
        <v>748</v>
      </c>
      <c r="E209" t="s">
        <v>749</v>
      </c>
      <c r="F209" t="s">
        <v>750</v>
      </c>
      <c r="G209" t="s">
        <v>751</v>
      </c>
      <c r="I209" t="s">
        <v>1374</v>
      </c>
      <c r="X209" t="s">
        <v>97</v>
      </c>
      <c r="AG209" t="s">
        <v>435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236</v>
      </c>
    </row>
    <row r="210" spans="1:167" ht="16" customHeight="1" x14ac:dyDescent="0.2">
      <c r="A210">
        <v>210</v>
      </c>
      <c r="B210">
        <v>8</v>
      </c>
      <c r="C210" t="s">
        <v>181</v>
      </c>
      <c r="D210" t="s">
        <v>154</v>
      </c>
      <c r="E210" t="s">
        <v>752</v>
      </c>
      <c r="F210" t="s">
        <v>750</v>
      </c>
      <c r="G210" t="s">
        <v>753</v>
      </c>
      <c r="I210" t="s">
        <v>1374</v>
      </c>
      <c r="AG210" t="s">
        <v>435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246</v>
      </c>
    </row>
    <row r="211" spans="1:167" ht="16" customHeight="1" x14ac:dyDescent="0.2">
      <c r="A211">
        <v>211</v>
      </c>
      <c r="B211">
        <v>19</v>
      </c>
      <c r="C211" t="s">
        <v>175</v>
      </c>
      <c r="D211" t="s">
        <v>754</v>
      </c>
      <c r="E211" t="s">
        <v>754</v>
      </c>
      <c r="F211" t="s">
        <v>755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185</v>
      </c>
      <c r="D212" t="s">
        <v>754</v>
      </c>
      <c r="E212" t="s">
        <v>754</v>
      </c>
      <c r="F212" t="s">
        <v>755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186</v>
      </c>
      <c r="D213" t="s">
        <v>756</v>
      </c>
      <c r="E213" t="s">
        <v>754</v>
      </c>
      <c r="F213" t="s">
        <v>757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188</v>
      </c>
      <c r="D214" t="s">
        <v>758</v>
      </c>
      <c r="E214" t="s">
        <v>755</v>
      </c>
      <c r="F214" t="s">
        <v>759</v>
      </c>
      <c r="I214" t="s">
        <v>1374</v>
      </c>
      <c r="AE214" t="s">
        <v>519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131</v>
      </c>
    </row>
    <row r="215" spans="1:167" ht="16" customHeight="1" x14ac:dyDescent="0.2">
      <c r="A215">
        <v>215</v>
      </c>
      <c r="B215">
        <v>20</v>
      </c>
      <c r="C215" t="s">
        <v>158</v>
      </c>
      <c r="D215" t="s">
        <v>755</v>
      </c>
      <c r="E215" t="s">
        <v>755</v>
      </c>
      <c r="F215" t="s">
        <v>760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178</v>
      </c>
      <c r="D216" t="s">
        <v>295</v>
      </c>
      <c r="E216" t="s">
        <v>295</v>
      </c>
      <c r="F216" t="s">
        <v>761</v>
      </c>
      <c r="G216" t="s">
        <v>762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185</v>
      </c>
      <c r="D217" t="s">
        <v>295</v>
      </c>
      <c r="E217" t="s">
        <v>295</v>
      </c>
      <c r="F217" t="s">
        <v>761</v>
      </c>
      <c r="G217" t="s">
        <v>762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174</v>
      </c>
      <c r="D218" t="s">
        <v>763</v>
      </c>
      <c r="E218" t="s">
        <v>259</v>
      </c>
      <c r="F218" t="s">
        <v>222</v>
      </c>
      <c r="G218" t="s">
        <v>764</v>
      </c>
      <c r="J218" t="s">
        <v>33</v>
      </c>
      <c r="R218" t="s">
        <v>262</v>
      </c>
      <c r="CE218" t="s">
        <v>184</v>
      </c>
      <c r="CJ218" t="s">
        <v>454</v>
      </c>
      <c r="CQ218" t="s">
        <v>100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297</v>
      </c>
      <c r="E219" t="s">
        <v>296</v>
      </c>
      <c r="F219" t="s">
        <v>765</v>
      </c>
      <c r="G219" t="s">
        <v>766</v>
      </c>
      <c r="J219" t="s">
        <v>33</v>
      </c>
      <c r="N219" t="s">
        <v>88</v>
      </c>
      <c r="CB219" t="s">
        <v>84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183</v>
      </c>
      <c r="D220" t="s">
        <v>767</v>
      </c>
      <c r="E220" t="s">
        <v>768</v>
      </c>
      <c r="F220" t="s">
        <v>252</v>
      </c>
      <c r="I220" t="s">
        <v>1374</v>
      </c>
      <c r="AF220" t="s">
        <v>490</v>
      </c>
      <c r="CD220" t="s">
        <v>83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769</v>
      </c>
      <c r="E221" t="s">
        <v>765</v>
      </c>
      <c r="F221" t="s">
        <v>770</v>
      </c>
      <c r="G221" t="s">
        <v>771</v>
      </c>
      <c r="J221" t="s">
        <v>33</v>
      </c>
      <c r="N221" t="s">
        <v>88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104</v>
      </c>
    </row>
    <row r="222" spans="1:167" ht="16" customHeight="1" x14ac:dyDescent="0.2">
      <c r="A222">
        <v>222</v>
      </c>
      <c r="B222">
        <v>38</v>
      </c>
      <c r="C222" t="s">
        <v>183</v>
      </c>
      <c r="D222" t="s">
        <v>770</v>
      </c>
      <c r="E222" t="s">
        <v>253</v>
      </c>
      <c r="F222" t="s">
        <v>772</v>
      </c>
      <c r="I222" t="s">
        <v>1374</v>
      </c>
      <c r="AG222" t="s">
        <v>435</v>
      </c>
      <c r="CC222" t="s">
        <v>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182</v>
      </c>
      <c r="D223" t="s">
        <v>773</v>
      </c>
      <c r="E223" t="s">
        <v>774</v>
      </c>
      <c r="F223" t="s">
        <v>775</v>
      </c>
      <c r="G223" t="s">
        <v>776</v>
      </c>
      <c r="I223" t="s">
        <v>1374</v>
      </c>
      <c r="M223" t="s">
        <v>87</v>
      </c>
      <c r="AN223" t="s">
        <v>663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177</v>
      </c>
    </row>
    <row r="224" spans="1:167" ht="16" customHeight="1" x14ac:dyDescent="0.2">
      <c r="A224">
        <v>224</v>
      </c>
      <c r="B224">
        <v>21</v>
      </c>
      <c r="C224" t="s">
        <v>158</v>
      </c>
      <c r="D224" t="s">
        <v>761</v>
      </c>
      <c r="E224" t="s">
        <v>761</v>
      </c>
      <c r="F224" t="s">
        <v>775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181</v>
      </c>
      <c r="D225" t="s">
        <v>777</v>
      </c>
      <c r="E225" t="s">
        <v>778</v>
      </c>
      <c r="F225" t="s">
        <v>778</v>
      </c>
      <c r="G225" t="s">
        <v>779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696</v>
      </c>
    </row>
    <row r="226" spans="1:163" ht="16" customHeight="1" x14ac:dyDescent="0.2">
      <c r="A226">
        <v>226</v>
      </c>
      <c r="B226">
        <v>11</v>
      </c>
      <c r="C226" t="s">
        <v>188</v>
      </c>
      <c r="D226" t="s">
        <v>780</v>
      </c>
      <c r="E226" t="s">
        <v>298</v>
      </c>
      <c r="F226" t="s">
        <v>223</v>
      </c>
      <c r="I226" t="s">
        <v>1374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190</v>
      </c>
    </row>
    <row r="227" spans="1:163" ht="16" customHeight="1" x14ac:dyDescent="0.2">
      <c r="A227">
        <v>227</v>
      </c>
      <c r="B227">
        <v>23</v>
      </c>
      <c r="C227" t="s">
        <v>185</v>
      </c>
      <c r="D227" t="s">
        <v>298</v>
      </c>
      <c r="E227" t="s">
        <v>298</v>
      </c>
      <c r="F227" t="s">
        <v>298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186</v>
      </c>
      <c r="D228" t="s">
        <v>780</v>
      </c>
      <c r="E228" t="s">
        <v>298</v>
      </c>
      <c r="F228" t="s">
        <v>299</v>
      </c>
      <c r="I228" t="s">
        <v>1374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158</v>
      </c>
      <c r="D229" t="s">
        <v>301</v>
      </c>
      <c r="E229" t="s">
        <v>301</v>
      </c>
      <c r="F229" t="s">
        <v>300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178</v>
      </c>
      <c r="D230" t="s">
        <v>304</v>
      </c>
      <c r="E230" t="s">
        <v>304</v>
      </c>
      <c r="F230" t="s">
        <v>315</v>
      </c>
      <c r="G230" t="s">
        <v>781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185</v>
      </c>
      <c r="D231" t="s">
        <v>304</v>
      </c>
      <c r="E231" t="s">
        <v>304</v>
      </c>
      <c r="F231" t="s">
        <v>227</v>
      </c>
      <c r="G231" t="s">
        <v>782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191</v>
      </c>
      <c r="D232" t="s">
        <v>303</v>
      </c>
      <c r="E232" t="s">
        <v>306</v>
      </c>
      <c r="F232" t="s">
        <v>783</v>
      </c>
      <c r="G232" t="s">
        <v>784</v>
      </c>
      <c r="J232" t="s">
        <v>33</v>
      </c>
      <c r="S232" t="s">
        <v>93</v>
      </c>
      <c r="BZ232" t="s">
        <v>268</v>
      </c>
      <c r="CD232" t="s">
        <v>83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183</v>
      </c>
      <c r="D233" t="s">
        <v>305</v>
      </c>
      <c r="E233" t="s">
        <v>783</v>
      </c>
      <c r="F233" t="s">
        <v>309</v>
      </c>
      <c r="I233" t="s">
        <v>1374</v>
      </c>
      <c r="AG233" t="s">
        <v>435</v>
      </c>
      <c r="CD233" t="s">
        <v>83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307</v>
      </c>
      <c r="E234" t="s">
        <v>785</v>
      </c>
      <c r="F234" t="s">
        <v>225</v>
      </c>
      <c r="G234" t="s">
        <v>786</v>
      </c>
      <c r="J234" t="s">
        <v>33</v>
      </c>
      <c r="T234" t="s">
        <v>92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104</v>
      </c>
    </row>
    <row r="235" spans="1:163" ht="16" customHeight="1" x14ac:dyDescent="0.2">
      <c r="A235">
        <v>235</v>
      </c>
      <c r="B235">
        <v>40</v>
      </c>
      <c r="C235" t="s">
        <v>183</v>
      </c>
      <c r="D235" t="s">
        <v>308</v>
      </c>
      <c r="E235" t="s">
        <v>787</v>
      </c>
      <c r="F235" t="s">
        <v>313</v>
      </c>
      <c r="I235" t="s">
        <v>1374</v>
      </c>
      <c r="AI235" t="s">
        <v>679</v>
      </c>
      <c r="CD235" t="s">
        <v>83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310</v>
      </c>
      <c r="E236" t="s">
        <v>311</v>
      </c>
      <c r="F236" t="s">
        <v>314</v>
      </c>
      <c r="G236" t="s">
        <v>788</v>
      </c>
      <c r="J236" t="s">
        <v>33</v>
      </c>
      <c r="U236" t="s">
        <v>94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104</v>
      </c>
    </row>
    <row r="237" spans="1:163" ht="16" customHeight="1" x14ac:dyDescent="0.2">
      <c r="A237">
        <v>237</v>
      </c>
      <c r="B237">
        <v>9</v>
      </c>
      <c r="C237" t="s">
        <v>261</v>
      </c>
      <c r="D237" t="s">
        <v>311</v>
      </c>
      <c r="E237" t="s">
        <v>312</v>
      </c>
      <c r="F237" t="s">
        <v>789</v>
      </c>
      <c r="I237" t="s">
        <v>1374</v>
      </c>
      <c r="J237" s="30"/>
      <c r="DD237"/>
      <c r="DE237"/>
      <c r="DF237"/>
      <c r="DG237"/>
      <c r="DH237"/>
      <c r="DI237"/>
      <c r="DJ237"/>
      <c r="DK237"/>
      <c r="DL237"/>
      <c r="DM237"/>
      <c r="DN237"/>
      <c r="DW237" t="s">
        <v>187</v>
      </c>
    </row>
    <row r="238" spans="1:163" ht="16" customHeight="1" x14ac:dyDescent="0.2">
      <c r="A238">
        <v>238</v>
      </c>
      <c r="B238">
        <v>20</v>
      </c>
      <c r="C238" t="s">
        <v>175</v>
      </c>
      <c r="D238" t="s">
        <v>315</v>
      </c>
      <c r="E238" t="s">
        <v>315</v>
      </c>
      <c r="F238" t="s">
        <v>227</v>
      </c>
      <c r="G238" t="s">
        <v>790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263</v>
      </c>
      <c r="D239" t="s">
        <v>791</v>
      </c>
      <c r="E239" t="s">
        <v>792</v>
      </c>
      <c r="F239" t="s">
        <v>793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263</v>
      </c>
      <c r="D240" t="s">
        <v>794</v>
      </c>
      <c r="E240" t="s">
        <v>795</v>
      </c>
      <c r="F240" t="s">
        <v>316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183</v>
      </c>
      <c r="D241" t="s">
        <v>794</v>
      </c>
      <c r="E241" t="s">
        <v>795</v>
      </c>
      <c r="F241" t="s">
        <v>316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795</v>
      </c>
      <c r="E242" t="s">
        <v>316</v>
      </c>
      <c r="F242" t="s">
        <v>317</v>
      </c>
      <c r="G242" t="s">
        <v>796</v>
      </c>
      <c r="I242" t="s">
        <v>1374</v>
      </c>
      <c r="V242" t="s">
        <v>95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104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797</v>
      </c>
      <c r="E243" t="s">
        <v>147</v>
      </c>
      <c r="F243" t="s">
        <v>148</v>
      </c>
      <c r="G243" t="s">
        <v>798</v>
      </c>
      <c r="I243" t="s">
        <v>1374</v>
      </c>
      <c r="U243" t="s">
        <v>94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104</v>
      </c>
    </row>
    <row r="244" spans="1:163" ht="16" customHeight="1" x14ac:dyDescent="0.2">
      <c r="A244">
        <v>244</v>
      </c>
      <c r="B244">
        <v>7</v>
      </c>
      <c r="C244" t="s">
        <v>263</v>
      </c>
      <c r="D244" t="s">
        <v>226</v>
      </c>
      <c r="E244" t="s">
        <v>146</v>
      </c>
      <c r="F244" t="s">
        <v>168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183</v>
      </c>
      <c r="D245" t="s">
        <v>799</v>
      </c>
      <c r="E245" t="s">
        <v>800</v>
      </c>
      <c r="F245" t="s">
        <v>224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140</v>
      </c>
      <c r="E246" t="s">
        <v>801</v>
      </c>
      <c r="F246" t="s">
        <v>802</v>
      </c>
      <c r="G246" t="s">
        <v>803</v>
      </c>
      <c r="I246" t="s">
        <v>1374</v>
      </c>
      <c r="T246" t="s">
        <v>92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192</v>
      </c>
    </row>
    <row r="247" spans="1:163" ht="16" customHeight="1" x14ac:dyDescent="0.2">
      <c r="A247">
        <v>247</v>
      </c>
      <c r="B247">
        <v>12</v>
      </c>
      <c r="C247" t="s">
        <v>188</v>
      </c>
      <c r="D247" t="s">
        <v>168</v>
      </c>
      <c r="E247" t="s">
        <v>318</v>
      </c>
      <c r="F247" t="s">
        <v>320</v>
      </c>
      <c r="I247" t="s">
        <v>1374</v>
      </c>
      <c r="AI247" t="s">
        <v>679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190</v>
      </c>
    </row>
    <row r="248" spans="1:163" ht="16" customHeight="1" x14ac:dyDescent="0.2">
      <c r="A248">
        <v>248</v>
      </c>
      <c r="B248">
        <v>23</v>
      </c>
      <c r="C248" t="s">
        <v>158</v>
      </c>
      <c r="D248" t="s">
        <v>227</v>
      </c>
      <c r="E248" t="s">
        <v>227</v>
      </c>
      <c r="F248" t="s">
        <v>319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178</v>
      </c>
      <c r="D249" t="s">
        <v>804</v>
      </c>
      <c r="E249" t="s">
        <v>804</v>
      </c>
      <c r="F249" t="s">
        <v>805</v>
      </c>
      <c r="G249" t="s">
        <v>806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185</v>
      </c>
      <c r="D250" t="s">
        <v>804</v>
      </c>
      <c r="E250" t="s">
        <v>804</v>
      </c>
      <c r="F250" t="s">
        <v>807</v>
      </c>
      <c r="G250" t="s">
        <v>806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191</v>
      </c>
      <c r="D251" t="s">
        <v>808</v>
      </c>
      <c r="E251" t="s">
        <v>809</v>
      </c>
      <c r="F251" t="s">
        <v>810</v>
      </c>
      <c r="G251" t="s">
        <v>811</v>
      </c>
      <c r="J251" t="s">
        <v>33</v>
      </c>
      <c r="S251" t="s">
        <v>93</v>
      </c>
      <c r="BZ251" t="s">
        <v>268</v>
      </c>
      <c r="CC251" t="s">
        <v>82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118</v>
      </c>
      <c r="D252" t="s">
        <v>812</v>
      </c>
      <c r="E252" t="s">
        <v>809</v>
      </c>
      <c r="F252" t="s">
        <v>813</v>
      </c>
      <c r="G252" t="s">
        <v>811</v>
      </c>
      <c r="I252" t="s">
        <v>1374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204</v>
      </c>
    </row>
    <row r="253" spans="1:163" ht="16" customHeight="1" x14ac:dyDescent="0.2">
      <c r="A253">
        <v>253</v>
      </c>
      <c r="B253">
        <v>10</v>
      </c>
      <c r="C253" t="s">
        <v>261</v>
      </c>
      <c r="D253" t="s">
        <v>814</v>
      </c>
      <c r="E253" t="s">
        <v>805</v>
      </c>
      <c r="F253" t="s">
        <v>815</v>
      </c>
      <c r="I253" t="s">
        <v>1374</v>
      </c>
      <c r="J253" s="30"/>
      <c r="DD253"/>
      <c r="DE253"/>
      <c r="DF253"/>
      <c r="DG253"/>
      <c r="DH253"/>
      <c r="DI253"/>
      <c r="DJ253"/>
      <c r="DK253"/>
      <c r="DL253"/>
      <c r="DM253"/>
      <c r="DN253"/>
      <c r="DW253" t="s">
        <v>187</v>
      </c>
    </row>
    <row r="254" spans="1:163" ht="16" customHeight="1" x14ac:dyDescent="0.2">
      <c r="A254">
        <v>254</v>
      </c>
      <c r="B254">
        <v>21</v>
      </c>
      <c r="C254" t="s">
        <v>175</v>
      </c>
      <c r="D254" t="s">
        <v>805</v>
      </c>
      <c r="E254" t="s">
        <v>805</v>
      </c>
      <c r="F254" t="s">
        <v>807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158</v>
      </c>
      <c r="D255" t="s">
        <v>807</v>
      </c>
      <c r="E255" t="s">
        <v>807</v>
      </c>
      <c r="F255" t="s">
        <v>816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181</v>
      </c>
      <c r="D256" t="s">
        <v>817</v>
      </c>
      <c r="E256" t="s">
        <v>818</v>
      </c>
      <c r="F256" t="s">
        <v>818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696</v>
      </c>
    </row>
    <row r="257" spans="1:161" ht="16" customHeight="1" x14ac:dyDescent="0.2">
      <c r="A257">
        <v>257</v>
      </c>
      <c r="B257">
        <v>9</v>
      </c>
      <c r="C257" t="s">
        <v>186</v>
      </c>
      <c r="D257" t="s">
        <v>819</v>
      </c>
      <c r="E257" t="s">
        <v>820</v>
      </c>
      <c r="F257" t="s">
        <v>821</v>
      </c>
      <c r="I257" t="s">
        <v>1374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178</v>
      </c>
      <c r="D258" t="s">
        <v>321</v>
      </c>
      <c r="E258" t="s">
        <v>321</v>
      </c>
      <c r="F258" t="s">
        <v>822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185</v>
      </c>
      <c r="D259" t="s">
        <v>321</v>
      </c>
      <c r="E259" t="s">
        <v>321</v>
      </c>
      <c r="F259" t="s">
        <v>822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158</v>
      </c>
      <c r="D260" t="s">
        <v>822</v>
      </c>
      <c r="E260" t="s">
        <v>822</v>
      </c>
      <c r="F260" t="s">
        <v>823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178</v>
      </c>
      <c r="D261" t="s">
        <v>824</v>
      </c>
      <c r="E261" t="s">
        <v>824</v>
      </c>
      <c r="F261" t="s">
        <v>825</v>
      </c>
      <c r="G261" t="s">
        <v>826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185</v>
      </c>
      <c r="D262" t="s">
        <v>824</v>
      </c>
      <c r="E262" t="s">
        <v>824</v>
      </c>
      <c r="F262" t="s">
        <v>827</v>
      </c>
      <c r="G262" t="s">
        <v>828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174</v>
      </c>
      <c r="D263" t="s">
        <v>829</v>
      </c>
      <c r="E263" t="s">
        <v>825</v>
      </c>
      <c r="F263" t="s">
        <v>830</v>
      </c>
      <c r="G263" t="s">
        <v>826</v>
      </c>
      <c r="J263" t="s">
        <v>33</v>
      </c>
      <c r="S263" t="s">
        <v>93</v>
      </c>
      <c r="CF263" t="s">
        <v>207</v>
      </c>
      <c r="CL263" t="s">
        <v>404</v>
      </c>
      <c r="CS263" t="s">
        <v>102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175</v>
      </c>
      <c r="D264" t="s">
        <v>825</v>
      </c>
      <c r="E264" t="s">
        <v>825</v>
      </c>
      <c r="F264" t="s">
        <v>827</v>
      </c>
      <c r="G264" t="s">
        <v>831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263</v>
      </c>
      <c r="D265" t="s">
        <v>832</v>
      </c>
      <c r="E265" t="s">
        <v>135</v>
      </c>
      <c r="F265" t="s">
        <v>157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182</v>
      </c>
      <c r="D266" t="s">
        <v>229</v>
      </c>
      <c r="E266" t="s">
        <v>827</v>
      </c>
      <c r="F266" t="s">
        <v>157</v>
      </c>
      <c r="G266" t="s">
        <v>831</v>
      </c>
      <c r="J266" t="s">
        <v>33</v>
      </c>
      <c r="S266" t="s">
        <v>93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228</v>
      </c>
    </row>
    <row r="267" spans="1:161" ht="16" customHeight="1" x14ac:dyDescent="0.2">
      <c r="A267">
        <v>267</v>
      </c>
      <c r="B267">
        <v>26</v>
      </c>
      <c r="C267" t="s">
        <v>158</v>
      </c>
      <c r="D267" t="s">
        <v>827</v>
      </c>
      <c r="E267" t="s">
        <v>827</v>
      </c>
      <c r="F267" t="s">
        <v>830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175</v>
      </c>
      <c r="D268" t="s">
        <v>231</v>
      </c>
      <c r="E268" t="s">
        <v>231</v>
      </c>
      <c r="F268" t="s">
        <v>833</v>
      </c>
      <c r="G268" t="s">
        <v>834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185</v>
      </c>
      <c r="D269" t="s">
        <v>231</v>
      </c>
      <c r="E269" t="s">
        <v>231</v>
      </c>
      <c r="F269" t="s">
        <v>833</v>
      </c>
      <c r="G269" t="s">
        <v>834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174</v>
      </c>
      <c r="D270" t="s">
        <v>230</v>
      </c>
      <c r="E270" t="s">
        <v>69</v>
      </c>
      <c r="F270" t="s">
        <v>835</v>
      </c>
      <c r="I270" t="s">
        <v>1374</v>
      </c>
      <c r="CE270" t="s">
        <v>184</v>
      </c>
      <c r="CI270" t="s">
        <v>836</v>
      </c>
      <c r="CV270" t="s">
        <v>837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183</v>
      </c>
      <c r="D271" t="s">
        <v>69</v>
      </c>
      <c r="E271" t="s">
        <v>838</v>
      </c>
      <c r="F271" t="s">
        <v>839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838</v>
      </c>
      <c r="E272" t="s">
        <v>839</v>
      </c>
      <c r="F272" t="s">
        <v>840</v>
      </c>
      <c r="G272" t="s">
        <v>841</v>
      </c>
      <c r="I272" t="s">
        <v>1374</v>
      </c>
      <c r="X272" t="s">
        <v>97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104</v>
      </c>
    </row>
    <row r="273" spans="1:161" ht="16" customHeight="1" x14ac:dyDescent="0.2">
      <c r="A273">
        <v>273</v>
      </c>
      <c r="B273">
        <v>44</v>
      </c>
      <c r="C273" t="s">
        <v>183</v>
      </c>
      <c r="D273" t="s">
        <v>842</v>
      </c>
      <c r="E273" t="s">
        <v>843</v>
      </c>
      <c r="F273" t="s">
        <v>844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842</v>
      </c>
      <c r="E274" t="s">
        <v>843</v>
      </c>
      <c r="F274" t="s">
        <v>844</v>
      </c>
      <c r="G274" t="s">
        <v>845</v>
      </c>
      <c r="I274" t="s">
        <v>1374</v>
      </c>
      <c r="Z274" t="s">
        <v>99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104</v>
      </c>
    </row>
    <row r="275" spans="1:161" ht="16" customHeight="1" x14ac:dyDescent="0.2">
      <c r="A275">
        <v>275</v>
      </c>
      <c r="B275">
        <v>45</v>
      </c>
      <c r="C275" t="s">
        <v>183</v>
      </c>
      <c r="D275" t="s">
        <v>846</v>
      </c>
      <c r="E275" t="s">
        <v>847</v>
      </c>
      <c r="F275" t="s">
        <v>848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849</v>
      </c>
      <c r="E276" t="s">
        <v>850</v>
      </c>
      <c r="F276" t="s">
        <v>851</v>
      </c>
      <c r="G276" t="s">
        <v>852</v>
      </c>
      <c r="I276" t="s">
        <v>1374</v>
      </c>
      <c r="Z276" t="s">
        <v>99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104</v>
      </c>
    </row>
    <row r="277" spans="1:161" ht="16" customHeight="1" x14ac:dyDescent="0.2">
      <c r="A277">
        <v>277</v>
      </c>
      <c r="B277">
        <v>46</v>
      </c>
      <c r="C277" t="s">
        <v>183</v>
      </c>
      <c r="D277" t="s">
        <v>851</v>
      </c>
      <c r="E277" t="s">
        <v>853</v>
      </c>
      <c r="F277" t="s">
        <v>854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322</v>
      </c>
      <c r="E278" t="s">
        <v>855</v>
      </c>
      <c r="F278" t="s">
        <v>856</v>
      </c>
      <c r="G278" t="s">
        <v>857</v>
      </c>
      <c r="I278" t="s">
        <v>1374</v>
      </c>
      <c r="Y278" t="s">
        <v>98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104</v>
      </c>
    </row>
    <row r="279" spans="1:161" ht="16" customHeight="1" x14ac:dyDescent="0.2">
      <c r="A279">
        <v>279</v>
      </c>
      <c r="B279">
        <v>47</v>
      </c>
      <c r="C279" t="s">
        <v>183</v>
      </c>
      <c r="D279" t="s">
        <v>858</v>
      </c>
      <c r="E279" t="s">
        <v>859</v>
      </c>
      <c r="F279" t="s">
        <v>860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182</v>
      </c>
      <c r="D280" t="s">
        <v>854</v>
      </c>
      <c r="E280" t="s">
        <v>833</v>
      </c>
      <c r="F280" t="s">
        <v>861</v>
      </c>
      <c r="G280" t="s">
        <v>862</v>
      </c>
      <c r="I280" t="s">
        <v>1374</v>
      </c>
      <c r="X280" t="s">
        <v>97</v>
      </c>
      <c r="AA280" t="s">
        <v>483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176</v>
      </c>
    </row>
    <row r="281" spans="1:161" ht="16" customHeight="1" x14ac:dyDescent="0.2">
      <c r="A281">
        <v>281</v>
      </c>
      <c r="B281">
        <v>27</v>
      </c>
      <c r="C281" t="s">
        <v>158</v>
      </c>
      <c r="D281" t="s">
        <v>833</v>
      </c>
      <c r="E281" t="s">
        <v>833</v>
      </c>
      <c r="F281" t="s">
        <v>860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customHeight="1" x14ac:dyDescent="0.2">
      <c r="A282">
        <v>282</v>
      </c>
      <c r="B282">
        <v>24</v>
      </c>
      <c r="C282" t="s">
        <v>175</v>
      </c>
      <c r="D282" t="s">
        <v>863</v>
      </c>
      <c r="E282" t="s">
        <v>863</v>
      </c>
      <c r="F282" t="s">
        <v>864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customHeight="1" x14ac:dyDescent="0.2">
      <c r="A283">
        <v>283</v>
      </c>
      <c r="B283">
        <v>29</v>
      </c>
      <c r="C283" t="s">
        <v>185</v>
      </c>
      <c r="D283" t="s">
        <v>863</v>
      </c>
      <c r="E283" t="s">
        <v>863</v>
      </c>
      <c r="F283" t="s">
        <v>864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186</v>
      </c>
      <c r="D284" t="s">
        <v>865</v>
      </c>
      <c r="E284" t="s">
        <v>863</v>
      </c>
      <c r="F284" t="s">
        <v>866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188</v>
      </c>
      <c r="D285" t="s">
        <v>867</v>
      </c>
      <c r="E285" t="s">
        <v>864</v>
      </c>
      <c r="F285" t="s">
        <v>868</v>
      </c>
      <c r="I285" t="s">
        <v>1374</v>
      </c>
      <c r="AE285" t="s">
        <v>519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190</v>
      </c>
    </row>
    <row r="286" spans="1:161" ht="16" customHeight="1" x14ac:dyDescent="0.2">
      <c r="A286">
        <v>286</v>
      </c>
      <c r="B286">
        <v>28</v>
      </c>
      <c r="C286" t="s">
        <v>158</v>
      </c>
      <c r="D286" t="s">
        <v>864</v>
      </c>
      <c r="E286" t="s">
        <v>864</v>
      </c>
      <c r="F286" t="s">
        <v>869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customHeight="1" x14ac:dyDescent="0.2">
      <c r="A287">
        <v>287</v>
      </c>
      <c r="B287">
        <v>17</v>
      </c>
      <c r="C287" t="s">
        <v>178</v>
      </c>
      <c r="D287" t="s">
        <v>870</v>
      </c>
      <c r="E287" t="s">
        <v>870</v>
      </c>
      <c r="F287" t="s">
        <v>871</v>
      </c>
      <c r="G287" t="s">
        <v>872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customHeight="1" x14ac:dyDescent="0.2">
      <c r="A288">
        <v>288</v>
      </c>
      <c r="B288">
        <v>30</v>
      </c>
      <c r="C288" t="s">
        <v>185</v>
      </c>
      <c r="D288" t="s">
        <v>870</v>
      </c>
      <c r="E288" t="s">
        <v>870</v>
      </c>
      <c r="F288" t="s">
        <v>325</v>
      </c>
      <c r="G288" t="s">
        <v>873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191</v>
      </c>
      <c r="D289" t="s">
        <v>874</v>
      </c>
      <c r="E289" t="s">
        <v>871</v>
      </c>
      <c r="F289" t="s">
        <v>875</v>
      </c>
      <c r="G289" t="s">
        <v>872</v>
      </c>
      <c r="J289" t="s">
        <v>33</v>
      </c>
      <c r="N289" t="s">
        <v>88</v>
      </c>
      <c r="CA289" t="s">
        <v>188</v>
      </c>
      <c r="CD289" t="s">
        <v>83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175</v>
      </c>
      <c r="D290" t="s">
        <v>871</v>
      </c>
      <c r="E290" t="s">
        <v>871</v>
      </c>
      <c r="F290" t="s">
        <v>325</v>
      </c>
      <c r="G290" t="s">
        <v>876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182</v>
      </c>
      <c r="D291" t="s">
        <v>870</v>
      </c>
      <c r="E291" t="s">
        <v>324</v>
      </c>
      <c r="F291" t="s">
        <v>875</v>
      </c>
      <c r="G291" t="s">
        <v>876</v>
      </c>
      <c r="J291" t="s">
        <v>33</v>
      </c>
      <c r="Q291" t="s">
        <v>91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269</v>
      </c>
    </row>
    <row r="292" spans="1:161" ht="16" customHeight="1" x14ac:dyDescent="0.2">
      <c r="A292">
        <v>292</v>
      </c>
      <c r="B292">
        <v>14</v>
      </c>
      <c r="C292" t="s">
        <v>188</v>
      </c>
      <c r="D292" t="s">
        <v>877</v>
      </c>
      <c r="E292" t="s">
        <v>878</v>
      </c>
      <c r="F292" t="s">
        <v>239</v>
      </c>
      <c r="I292" t="s">
        <v>1374</v>
      </c>
      <c r="AL292" t="s">
        <v>489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190</v>
      </c>
    </row>
    <row r="293" spans="1:161" ht="16" customHeight="1" x14ac:dyDescent="0.2">
      <c r="A293">
        <v>293</v>
      </c>
      <c r="B293">
        <v>29</v>
      </c>
      <c r="C293" t="s">
        <v>158</v>
      </c>
      <c r="D293" t="s">
        <v>325</v>
      </c>
      <c r="E293" t="s">
        <v>325</v>
      </c>
      <c r="F293" t="s">
        <v>879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188</v>
      </c>
      <c r="D294" t="s">
        <v>880</v>
      </c>
      <c r="E294" t="s">
        <v>232</v>
      </c>
      <c r="F294" t="s">
        <v>881</v>
      </c>
      <c r="I294" t="s">
        <v>1374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187</v>
      </c>
    </row>
    <row r="295" spans="1:161" ht="16" customHeight="1" x14ac:dyDescent="0.2">
      <c r="A295">
        <v>295</v>
      </c>
      <c r="B295">
        <v>18</v>
      </c>
      <c r="C295" t="s">
        <v>178</v>
      </c>
      <c r="D295" t="s">
        <v>232</v>
      </c>
      <c r="E295" t="s">
        <v>232</v>
      </c>
      <c r="F295" t="s">
        <v>329</v>
      </c>
      <c r="G295" t="s">
        <v>882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185</v>
      </c>
      <c r="D296" t="s">
        <v>232</v>
      </c>
      <c r="E296" t="s">
        <v>232</v>
      </c>
      <c r="F296" t="s">
        <v>883</v>
      </c>
      <c r="G296" t="s">
        <v>884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187</v>
      </c>
      <c r="D297" t="s">
        <v>326</v>
      </c>
      <c r="E297" t="s">
        <v>241</v>
      </c>
      <c r="F297" t="s">
        <v>885</v>
      </c>
      <c r="G297" t="s">
        <v>886</v>
      </c>
      <c r="I297" t="s">
        <v>1374</v>
      </c>
      <c r="Q297" t="s">
        <v>91</v>
      </c>
      <c r="AG297" t="s">
        <v>435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260</v>
      </c>
    </row>
    <row r="298" spans="1:161" ht="16" customHeight="1" x14ac:dyDescent="0.2">
      <c r="A298">
        <v>298</v>
      </c>
      <c r="B298">
        <v>48</v>
      </c>
      <c r="C298" t="s">
        <v>183</v>
      </c>
      <c r="D298" t="s">
        <v>887</v>
      </c>
      <c r="E298" t="s">
        <v>888</v>
      </c>
      <c r="F298" t="s">
        <v>327</v>
      </c>
      <c r="I298" t="s">
        <v>1374</v>
      </c>
      <c r="AK298" t="s">
        <v>889</v>
      </c>
      <c r="CD298" t="s">
        <v>83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885</v>
      </c>
      <c r="E299" t="s">
        <v>890</v>
      </c>
      <c r="F299" t="s">
        <v>891</v>
      </c>
      <c r="G299" t="s">
        <v>323</v>
      </c>
      <c r="J299" t="s">
        <v>33</v>
      </c>
      <c r="Z299" t="s">
        <v>99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104</v>
      </c>
    </row>
    <row r="300" spans="1:161" ht="16" customHeight="1" x14ac:dyDescent="0.2">
      <c r="A300">
        <v>300</v>
      </c>
      <c r="B300">
        <v>49</v>
      </c>
      <c r="C300" t="s">
        <v>183</v>
      </c>
      <c r="D300" t="s">
        <v>233</v>
      </c>
      <c r="E300" t="s">
        <v>234</v>
      </c>
      <c r="F300" t="s">
        <v>892</v>
      </c>
      <c r="I300" t="s">
        <v>1374</v>
      </c>
      <c r="AR300">
        <v>23</v>
      </c>
      <c r="CC300" t="s">
        <v>82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234</v>
      </c>
      <c r="E301" t="s">
        <v>892</v>
      </c>
      <c r="F301" t="s">
        <v>893</v>
      </c>
      <c r="G301" t="s">
        <v>894</v>
      </c>
      <c r="J301" t="s">
        <v>33</v>
      </c>
      <c r="Y301" t="s">
        <v>98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104</v>
      </c>
    </row>
    <row r="302" spans="1:161" ht="16" customHeight="1" x14ac:dyDescent="0.2">
      <c r="A302">
        <v>302</v>
      </c>
      <c r="B302">
        <v>11</v>
      </c>
      <c r="C302" t="s">
        <v>261</v>
      </c>
      <c r="D302" t="s">
        <v>895</v>
      </c>
      <c r="E302" t="s">
        <v>328</v>
      </c>
      <c r="F302" t="s">
        <v>896</v>
      </c>
      <c r="I302" t="s">
        <v>1374</v>
      </c>
      <c r="J302" s="30"/>
      <c r="DD302"/>
      <c r="DE302"/>
      <c r="DF302"/>
      <c r="DG302"/>
      <c r="DH302"/>
      <c r="DI302"/>
      <c r="DJ302"/>
      <c r="DK302"/>
      <c r="DL302"/>
      <c r="DM302"/>
      <c r="DN302"/>
      <c r="DW302" t="s">
        <v>187</v>
      </c>
    </row>
    <row r="303" spans="1:161" ht="16" customHeight="1" x14ac:dyDescent="0.2">
      <c r="A303">
        <v>303</v>
      </c>
      <c r="B303">
        <v>26</v>
      </c>
      <c r="C303" t="s">
        <v>175</v>
      </c>
      <c r="D303" t="s">
        <v>329</v>
      </c>
      <c r="E303" t="s">
        <v>329</v>
      </c>
      <c r="F303" t="s">
        <v>883</v>
      </c>
      <c r="G303" t="s">
        <v>897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263</v>
      </c>
      <c r="D304" t="s">
        <v>898</v>
      </c>
      <c r="E304" t="s">
        <v>899</v>
      </c>
      <c r="F304" t="s">
        <v>900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183</v>
      </c>
      <c r="D305" t="s">
        <v>899</v>
      </c>
      <c r="E305" t="s">
        <v>900</v>
      </c>
      <c r="F305" t="s">
        <v>901</v>
      </c>
      <c r="G305" t="s">
        <v>902</v>
      </c>
      <c r="J305" t="s">
        <v>33</v>
      </c>
      <c r="W305" t="s">
        <v>96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199</v>
      </c>
      <c r="D306" t="s">
        <v>903</v>
      </c>
      <c r="E306" t="s">
        <v>904</v>
      </c>
      <c r="F306" t="s">
        <v>905</v>
      </c>
      <c r="G306" t="s">
        <v>906</v>
      </c>
      <c r="J306" t="s">
        <v>1374</v>
      </c>
      <c r="Y306" t="s">
        <v>98</v>
      </c>
      <c r="AO306" t="s">
        <v>481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471</v>
      </c>
    </row>
    <row r="307" spans="1:167" ht="16" customHeight="1" x14ac:dyDescent="0.2">
      <c r="A307">
        <v>307</v>
      </c>
      <c r="B307">
        <v>11</v>
      </c>
      <c r="C307" t="s">
        <v>181</v>
      </c>
      <c r="D307" t="s">
        <v>907</v>
      </c>
      <c r="E307" t="s">
        <v>905</v>
      </c>
      <c r="F307" t="s">
        <v>905</v>
      </c>
      <c r="G307" t="s">
        <v>908</v>
      </c>
      <c r="I307" t="s">
        <v>1374</v>
      </c>
      <c r="AO307" t="s">
        <v>481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200</v>
      </c>
    </row>
    <row r="308" spans="1:167" ht="16" customHeight="1" x14ac:dyDescent="0.2">
      <c r="A308">
        <v>308</v>
      </c>
      <c r="B308">
        <v>30</v>
      </c>
      <c r="C308" t="s">
        <v>158</v>
      </c>
      <c r="D308" t="s">
        <v>883</v>
      </c>
      <c r="E308" t="s">
        <v>883</v>
      </c>
      <c r="F308" t="s">
        <v>909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180</v>
      </c>
      <c r="D309" t="s">
        <v>910</v>
      </c>
      <c r="E309" t="s">
        <v>911</v>
      </c>
      <c r="F309" t="s">
        <v>912</v>
      </c>
      <c r="G309" t="s">
        <v>913</v>
      </c>
      <c r="I309" t="s">
        <v>1374</v>
      </c>
      <c r="V309" t="s">
        <v>95</v>
      </c>
      <c r="AG309" t="s">
        <v>435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236</v>
      </c>
    </row>
    <row r="310" spans="1:167" ht="16" customHeight="1" x14ac:dyDescent="0.2">
      <c r="A310">
        <v>310</v>
      </c>
      <c r="B310">
        <v>12</v>
      </c>
      <c r="C310" t="s">
        <v>181</v>
      </c>
      <c r="D310" t="s">
        <v>914</v>
      </c>
      <c r="E310" t="s">
        <v>915</v>
      </c>
      <c r="F310" t="s">
        <v>915</v>
      </c>
      <c r="G310" t="s">
        <v>916</v>
      </c>
      <c r="I310" t="s">
        <v>1374</v>
      </c>
      <c r="AG310" t="s">
        <v>435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246</v>
      </c>
    </row>
    <row r="311" spans="1:167" ht="16" customHeight="1" x14ac:dyDescent="0.2">
      <c r="A311">
        <v>311</v>
      </c>
      <c r="B311">
        <v>27</v>
      </c>
      <c r="C311" t="s">
        <v>175</v>
      </c>
      <c r="D311" t="s">
        <v>917</v>
      </c>
      <c r="E311" t="s">
        <v>917</v>
      </c>
      <c r="F311" t="s">
        <v>235</v>
      </c>
      <c r="G311" t="s">
        <v>918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185</v>
      </c>
      <c r="D312" t="s">
        <v>917</v>
      </c>
      <c r="E312" t="s">
        <v>917</v>
      </c>
      <c r="F312" t="s">
        <v>235</v>
      </c>
      <c r="G312" t="s">
        <v>918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186</v>
      </c>
      <c r="D313" t="s">
        <v>919</v>
      </c>
      <c r="E313" t="s">
        <v>920</v>
      </c>
      <c r="F313" t="s">
        <v>921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263</v>
      </c>
      <c r="D314" t="s">
        <v>922</v>
      </c>
      <c r="E314" t="s">
        <v>923</v>
      </c>
      <c r="F314" t="s">
        <v>924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925</v>
      </c>
      <c r="E315" t="s">
        <v>331</v>
      </c>
      <c r="F315" t="s">
        <v>926</v>
      </c>
      <c r="G315" t="s">
        <v>918</v>
      </c>
      <c r="I315" t="s">
        <v>1374</v>
      </c>
      <c r="Q315" t="s">
        <v>91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104</v>
      </c>
    </row>
    <row r="316" spans="1:167" ht="16" customHeight="1" x14ac:dyDescent="0.2">
      <c r="A316">
        <v>316</v>
      </c>
      <c r="B316">
        <v>16</v>
      </c>
      <c r="C316" t="s">
        <v>188</v>
      </c>
      <c r="D316" t="s">
        <v>331</v>
      </c>
      <c r="E316" t="s">
        <v>927</v>
      </c>
      <c r="F316" t="s">
        <v>928</v>
      </c>
      <c r="I316" t="s">
        <v>1374</v>
      </c>
      <c r="AI316" t="s">
        <v>679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190</v>
      </c>
    </row>
    <row r="317" spans="1:167" ht="16" customHeight="1" x14ac:dyDescent="0.2">
      <c r="A317">
        <v>317</v>
      </c>
      <c r="B317">
        <v>31</v>
      </c>
      <c r="C317" t="s">
        <v>158</v>
      </c>
      <c r="D317" t="s">
        <v>235</v>
      </c>
      <c r="E317" t="s">
        <v>235</v>
      </c>
      <c r="F317" t="s">
        <v>929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178</v>
      </c>
      <c r="D318" t="s">
        <v>930</v>
      </c>
      <c r="E318" t="s">
        <v>930</v>
      </c>
      <c r="F318" t="s">
        <v>931</v>
      </c>
      <c r="G318" t="s">
        <v>932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185</v>
      </c>
      <c r="D319" t="s">
        <v>930</v>
      </c>
      <c r="E319" t="s">
        <v>930</v>
      </c>
      <c r="F319" t="s">
        <v>931</v>
      </c>
      <c r="G319" t="s">
        <v>932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191</v>
      </c>
      <c r="D320" t="s">
        <v>933</v>
      </c>
      <c r="E320" t="s">
        <v>934</v>
      </c>
      <c r="F320" t="s">
        <v>243</v>
      </c>
      <c r="G320" t="s">
        <v>932</v>
      </c>
      <c r="J320" t="s">
        <v>33</v>
      </c>
      <c r="Z320" t="s">
        <v>99</v>
      </c>
      <c r="BZ320" t="s">
        <v>268</v>
      </c>
      <c r="CD320" t="s">
        <v>83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261</v>
      </c>
      <c r="D321" t="s">
        <v>332</v>
      </c>
      <c r="E321" t="s">
        <v>931</v>
      </c>
      <c r="F321" t="s">
        <v>935</v>
      </c>
      <c r="I321" t="s">
        <v>1374</v>
      </c>
      <c r="J321" s="30"/>
      <c r="DD321"/>
      <c r="DE321"/>
      <c r="DF321"/>
      <c r="DG321"/>
      <c r="DH321"/>
      <c r="DI321"/>
      <c r="DJ321"/>
      <c r="DK321"/>
      <c r="DL321"/>
      <c r="DM321"/>
      <c r="DN321"/>
      <c r="DW321" t="s">
        <v>187</v>
      </c>
    </row>
    <row r="322" spans="1:155" ht="16" customHeight="1" x14ac:dyDescent="0.2">
      <c r="A322">
        <v>322</v>
      </c>
      <c r="B322">
        <v>32</v>
      </c>
      <c r="C322" t="s">
        <v>158</v>
      </c>
      <c r="D322" t="s">
        <v>931</v>
      </c>
      <c r="E322" t="s">
        <v>931</v>
      </c>
      <c r="F322" t="s">
        <v>333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175</v>
      </c>
      <c r="D323" t="s">
        <v>936</v>
      </c>
      <c r="E323" t="s">
        <v>936</v>
      </c>
      <c r="F323" t="s">
        <v>937</v>
      </c>
      <c r="G323" t="s">
        <v>938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185</v>
      </c>
      <c r="D324" t="s">
        <v>936</v>
      </c>
      <c r="E324" t="s">
        <v>936</v>
      </c>
      <c r="F324" t="s">
        <v>939</v>
      </c>
      <c r="G324" t="s">
        <v>938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174</v>
      </c>
      <c r="D325" t="s">
        <v>940</v>
      </c>
      <c r="E325" t="s">
        <v>941</v>
      </c>
      <c r="F325" t="s">
        <v>942</v>
      </c>
      <c r="G325" t="s">
        <v>943</v>
      </c>
      <c r="I325" t="s">
        <v>1374</v>
      </c>
      <c r="N325" t="s">
        <v>88</v>
      </c>
      <c r="AB325" t="s">
        <v>682</v>
      </c>
      <c r="CE325" t="s">
        <v>184</v>
      </c>
      <c r="CJ325" t="s">
        <v>454</v>
      </c>
      <c r="CS325" t="s">
        <v>102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944</v>
      </c>
      <c r="E326" t="s">
        <v>945</v>
      </c>
      <c r="F326" t="s">
        <v>946</v>
      </c>
      <c r="G326" t="s">
        <v>947</v>
      </c>
      <c r="I326" t="s">
        <v>1374</v>
      </c>
      <c r="N326" t="s">
        <v>88</v>
      </c>
      <c r="CB326" t="s">
        <v>84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187</v>
      </c>
      <c r="D327" t="s">
        <v>948</v>
      </c>
      <c r="E327" t="s">
        <v>949</v>
      </c>
      <c r="F327" t="s">
        <v>937</v>
      </c>
      <c r="G327" t="s">
        <v>950</v>
      </c>
      <c r="I327" t="s">
        <v>1374</v>
      </c>
      <c r="N327" t="s">
        <v>88</v>
      </c>
      <c r="AG327" t="s">
        <v>435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260</v>
      </c>
    </row>
    <row r="328" spans="1:155" ht="16" customHeight="1" x14ac:dyDescent="0.2">
      <c r="A328">
        <v>328</v>
      </c>
      <c r="B328">
        <v>6</v>
      </c>
      <c r="C328" t="s">
        <v>187</v>
      </c>
      <c r="D328" t="s">
        <v>948</v>
      </c>
      <c r="E328" t="s">
        <v>949</v>
      </c>
      <c r="F328" t="s">
        <v>937</v>
      </c>
      <c r="G328" t="s">
        <v>951</v>
      </c>
      <c r="I328" t="s">
        <v>1374</v>
      </c>
      <c r="M328" t="s">
        <v>87</v>
      </c>
      <c r="AG328" t="s">
        <v>435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260</v>
      </c>
    </row>
    <row r="329" spans="1:155" ht="16" customHeight="1" x14ac:dyDescent="0.2">
      <c r="A329">
        <v>329</v>
      </c>
      <c r="B329">
        <v>17</v>
      </c>
      <c r="C329" t="s">
        <v>188</v>
      </c>
      <c r="D329" t="s">
        <v>952</v>
      </c>
      <c r="E329" t="s">
        <v>937</v>
      </c>
      <c r="F329" t="s">
        <v>953</v>
      </c>
      <c r="I329" t="s">
        <v>1374</v>
      </c>
      <c r="AG329" t="s">
        <v>435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187</v>
      </c>
    </row>
    <row r="330" spans="1:155" ht="16" customHeight="1" x14ac:dyDescent="0.2">
      <c r="A330">
        <v>330</v>
      </c>
      <c r="B330">
        <v>20</v>
      </c>
      <c r="C330" t="s">
        <v>178</v>
      </c>
      <c r="D330" t="s">
        <v>937</v>
      </c>
      <c r="E330" t="s">
        <v>937</v>
      </c>
      <c r="F330" t="s">
        <v>939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261</v>
      </c>
      <c r="D331" t="s">
        <v>954</v>
      </c>
      <c r="E331" t="s">
        <v>939</v>
      </c>
      <c r="F331" t="s">
        <v>955</v>
      </c>
      <c r="I331" t="s">
        <v>1374</v>
      </c>
      <c r="J331" s="30"/>
      <c r="DD331"/>
      <c r="DE331"/>
      <c r="DF331"/>
      <c r="DG331"/>
      <c r="DH331"/>
      <c r="DI331"/>
      <c r="DJ331"/>
      <c r="DK331"/>
      <c r="DL331"/>
      <c r="DM331"/>
      <c r="DN331"/>
      <c r="DW331" t="s">
        <v>187</v>
      </c>
    </row>
    <row r="332" spans="1:155" ht="16" customHeight="1" x14ac:dyDescent="0.2">
      <c r="A332">
        <v>332</v>
      </c>
      <c r="B332">
        <v>33</v>
      </c>
      <c r="C332" t="s">
        <v>158</v>
      </c>
      <c r="D332" t="s">
        <v>939</v>
      </c>
      <c r="E332" t="s">
        <v>939</v>
      </c>
      <c r="F332" t="s">
        <v>956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175</v>
      </c>
      <c r="D333" t="s">
        <v>334</v>
      </c>
      <c r="E333" t="s">
        <v>334</v>
      </c>
      <c r="F333" t="s">
        <v>957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185</v>
      </c>
      <c r="D334" t="s">
        <v>334</v>
      </c>
      <c r="E334" t="s">
        <v>334</v>
      </c>
      <c r="F334" t="s">
        <v>957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158</v>
      </c>
      <c r="D335" t="s">
        <v>957</v>
      </c>
      <c r="E335" t="s">
        <v>957</v>
      </c>
      <c r="F335" t="s">
        <v>958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174</v>
      </c>
      <c r="D336" t="s">
        <v>959</v>
      </c>
      <c r="E336" t="s">
        <v>958</v>
      </c>
      <c r="F336" t="s">
        <v>244</v>
      </c>
      <c r="G336" t="s">
        <v>960</v>
      </c>
      <c r="I336" t="s">
        <v>1374</v>
      </c>
      <c r="AS336">
        <v>28</v>
      </c>
      <c r="CG336" t="s">
        <v>277</v>
      </c>
      <c r="CI336" t="s">
        <v>836</v>
      </c>
      <c r="CQ336" t="s">
        <v>100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178</v>
      </c>
      <c r="D337" t="s">
        <v>961</v>
      </c>
      <c r="E337" t="s">
        <v>961</v>
      </c>
      <c r="F337" t="s">
        <v>237</v>
      </c>
      <c r="G337" t="s">
        <v>960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185</v>
      </c>
      <c r="D338" t="s">
        <v>961</v>
      </c>
      <c r="E338" t="s">
        <v>961</v>
      </c>
      <c r="F338" t="s">
        <v>237</v>
      </c>
      <c r="G338" t="s">
        <v>960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174</v>
      </c>
      <c r="D339" t="s">
        <v>962</v>
      </c>
      <c r="E339" t="s">
        <v>237</v>
      </c>
      <c r="F339" t="s">
        <v>335</v>
      </c>
      <c r="G339" t="s">
        <v>960</v>
      </c>
      <c r="J339" t="s">
        <v>33</v>
      </c>
      <c r="S339" t="s">
        <v>93</v>
      </c>
      <c r="CG339" t="s">
        <v>277</v>
      </c>
      <c r="CL339" t="s">
        <v>404</v>
      </c>
      <c r="CU339" t="s">
        <v>209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158</v>
      </c>
      <c r="D340" t="s">
        <v>237</v>
      </c>
      <c r="E340" t="s">
        <v>237</v>
      </c>
      <c r="F340" t="s">
        <v>963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175</v>
      </c>
      <c r="D341" t="s">
        <v>336</v>
      </c>
      <c r="E341" t="s">
        <v>336</v>
      </c>
      <c r="F341" t="s">
        <v>964</v>
      </c>
      <c r="G341" t="s">
        <v>965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185</v>
      </c>
      <c r="D342" t="s">
        <v>336</v>
      </c>
      <c r="E342" t="s">
        <v>336</v>
      </c>
      <c r="F342" t="s">
        <v>964</v>
      </c>
      <c r="G342" t="s">
        <v>965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191</v>
      </c>
      <c r="D343" t="s">
        <v>966</v>
      </c>
      <c r="E343" t="s">
        <v>967</v>
      </c>
      <c r="F343" t="s">
        <v>968</v>
      </c>
      <c r="G343" t="s">
        <v>969</v>
      </c>
      <c r="I343" t="s">
        <v>1374</v>
      </c>
      <c r="S343" t="s">
        <v>93</v>
      </c>
      <c r="BZ343" t="s">
        <v>268</v>
      </c>
      <c r="CB343" t="s">
        <v>84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263</v>
      </c>
      <c r="D344" t="s">
        <v>970</v>
      </c>
      <c r="E344" t="s">
        <v>971</v>
      </c>
      <c r="F344" t="s">
        <v>972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263</v>
      </c>
      <c r="D345" t="s">
        <v>973</v>
      </c>
      <c r="E345" t="s">
        <v>974</v>
      </c>
      <c r="F345" t="s">
        <v>975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199</v>
      </c>
      <c r="D346" t="s">
        <v>973</v>
      </c>
      <c r="E346" t="s">
        <v>974</v>
      </c>
      <c r="F346" t="s">
        <v>975</v>
      </c>
      <c r="G346" t="s">
        <v>976</v>
      </c>
      <c r="I346" t="s">
        <v>1374</v>
      </c>
      <c r="Y346" t="s">
        <v>98</v>
      </c>
      <c r="AH346" t="s">
        <v>470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197</v>
      </c>
    </row>
    <row r="347" spans="1:167" ht="16" customHeight="1" x14ac:dyDescent="0.2">
      <c r="A347">
        <v>347</v>
      </c>
      <c r="B347">
        <v>13</v>
      </c>
      <c r="C347" t="s">
        <v>181</v>
      </c>
      <c r="D347" t="s">
        <v>977</v>
      </c>
      <c r="E347" t="s">
        <v>964</v>
      </c>
      <c r="F347" t="s">
        <v>964</v>
      </c>
      <c r="G347" t="s">
        <v>978</v>
      </c>
      <c r="I347" t="s">
        <v>1374</v>
      </c>
      <c r="AH347" t="s">
        <v>470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200</v>
      </c>
    </row>
    <row r="348" spans="1:167" ht="16" customHeight="1" x14ac:dyDescent="0.2">
      <c r="A348">
        <v>348</v>
      </c>
      <c r="B348">
        <v>36</v>
      </c>
      <c r="C348" t="s">
        <v>158</v>
      </c>
      <c r="D348" t="s">
        <v>964</v>
      </c>
      <c r="E348" t="s">
        <v>964</v>
      </c>
      <c r="F348" t="s">
        <v>979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180</v>
      </c>
      <c r="D349" t="s">
        <v>980</v>
      </c>
      <c r="E349" t="s">
        <v>981</v>
      </c>
      <c r="F349" t="s">
        <v>982</v>
      </c>
      <c r="G349" t="s">
        <v>983</v>
      </c>
      <c r="I349" t="s">
        <v>1374</v>
      </c>
      <c r="Y349" t="s">
        <v>98</v>
      </c>
      <c r="AG349" t="s">
        <v>435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236</v>
      </c>
    </row>
    <row r="350" spans="1:167" ht="16" customHeight="1" x14ac:dyDescent="0.2">
      <c r="A350">
        <v>350</v>
      </c>
      <c r="B350">
        <v>14</v>
      </c>
      <c r="C350" t="s">
        <v>181</v>
      </c>
      <c r="D350" t="s">
        <v>984</v>
      </c>
      <c r="E350" t="s">
        <v>981</v>
      </c>
      <c r="F350" t="s">
        <v>981</v>
      </c>
      <c r="G350" t="s">
        <v>985</v>
      </c>
      <c r="I350" t="s">
        <v>1374</v>
      </c>
      <c r="AG350" t="s">
        <v>435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246</v>
      </c>
    </row>
    <row r="351" spans="1:167" ht="16" customHeight="1" x14ac:dyDescent="0.2">
      <c r="A351">
        <v>351</v>
      </c>
      <c r="B351">
        <v>31</v>
      </c>
      <c r="C351" t="s">
        <v>175</v>
      </c>
      <c r="D351" t="s">
        <v>986</v>
      </c>
      <c r="E351" t="s">
        <v>986</v>
      </c>
      <c r="F351" t="s">
        <v>987</v>
      </c>
      <c r="G351" t="s">
        <v>988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185</v>
      </c>
      <c r="D352" t="s">
        <v>986</v>
      </c>
      <c r="E352" t="s">
        <v>986</v>
      </c>
      <c r="F352" t="s">
        <v>987</v>
      </c>
      <c r="G352" t="s">
        <v>988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186</v>
      </c>
      <c r="D353" t="s">
        <v>989</v>
      </c>
      <c r="E353" t="s">
        <v>986</v>
      </c>
      <c r="F353" t="s">
        <v>990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183</v>
      </c>
      <c r="D354" t="s">
        <v>991</v>
      </c>
      <c r="E354" t="s">
        <v>992</v>
      </c>
      <c r="F354" t="s">
        <v>993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990</v>
      </c>
      <c r="E355" t="s">
        <v>994</v>
      </c>
      <c r="F355" t="s">
        <v>995</v>
      </c>
      <c r="G355" t="s">
        <v>996</v>
      </c>
      <c r="I355" t="s">
        <v>1374</v>
      </c>
      <c r="Q355" t="s">
        <v>91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104</v>
      </c>
    </row>
    <row r="356" spans="1:164" ht="16" customHeight="1" x14ac:dyDescent="0.2">
      <c r="A356">
        <v>356</v>
      </c>
      <c r="B356">
        <v>13</v>
      </c>
      <c r="C356" t="s">
        <v>182</v>
      </c>
      <c r="D356" t="s">
        <v>991</v>
      </c>
      <c r="E356" t="s">
        <v>987</v>
      </c>
      <c r="F356" t="s">
        <v>997</v>
      </c>
      <c r="G356" t="s">
        <v>998</v>
      </c>
      <c r="I356" t="s">
        <v>1374</v>
      </c>
      <c r="AE356" t="s">
        <v>519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176</v>
      </c>
    </row>
    <row r="357" spans="1:164" ht="16" customHeight="1" x14ac:dyDescent="0.2">
      <c r="A357">
        <v>357</v>
      </c>
      <c r="B357">
        <v>37</v>
      </c>
      <c r="C357" t="s">
        <v>158</v>
      </c>
      <c r="D357" t="s">
        <v>987</v>
      </c>
      <c r="E357" t="s">
        <v>987</v>
      </c>
      <c r="F357" t="s">
        <v>999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178</v>
      </c>
      <c r="D358" t="s">
        <v>1000</v>
      </c>
      <c r="E358" t="s">
        <v>1000</v>
      </c>
      <c r="F358" t="s">
        <v>1001</v>
      </c>
      <c r="G358" t="s">
        <v>1002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185</v>
      </c>
      <c r="D359" t="s">
        <v>1000</v>
      </c>
      <c r="E359" t="s">
        <v>1000</v>
      </c>
      <c r="F359" t="s">
        <v>1001</v>
      </c>
      <c r="G359" t="s">
        <v>1002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174</v>
      </c>
      <c r="D360" t="s">
        <v>1003</v>
      </c>
      <c r="E360" t="s">
        <v>1004</v>
      </c>
      <c r="F360" t="s">
        <v>1005</v>
      </c>
      <c r="G360" t="s">
        <v>1006</v>
      </c>
      <c r="J360" t="s">
        <v>33</v>
      </c>
      <c r="N360" t="s">
        <v>88</v>
      </c>
      <c r="CE360" t="s">
        <v>184</v>
      </c>
      <c r="CJ360" t="s">
        <v>454</v>
      </c>
      <c r="CS360" t="s">
        <v>102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1007</v>
      </c>
      <c r="E361" t="s">
        <v>1008</v>
      </c>
      <c r="F361" t="s">
        <v>1001</v>
      </c>
      <c r="G361" t="s">
        <v>1009</v>
      </c>
      <c r="J361" t="s">
        <v>33</v>
      </c>
      <c r="N361" t="s">
        <v>88</v>
      </c>
      <c r="CC361" t="s">
        <v>82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199</v>
      </c>
      <c r="D362" t="s">
        <v>1010</v>
      </c>
      <c r="E362" t="s">
        <v>1011</v>
      </c>
      <c r="F362" t="s">
        <v>1012</v>
      </c>
      <c r="G362" t="s">
        <v>1013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471</v>
      </c>
    </row>
    <row r="363" spans="1:164" ht="16" customHeight="1" x14ac:dyDescent="0.2">
      <c r="A363">
        <v>363</v>
      </c>
      <c r="B363">
        <v>52</v>
      </c>
      <c r="C363" t="s">
        <v>183</v>
      </c>
      <c r="D363" t="s">
        <v>1011</v>
      </c>
      <c r="E363" t="s">
        <v>1012</v>
      </c>
      <c r="F363" t="s">
        <v>238</v>
      </c>
      <c r="I363" t="s">
        <v>1374</v>
      </c>
      <c r="AD363" t="s">
        <v>400</v>
      </c>
      <c r="CD363" t="s">
        <v>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181</v>
      </c>
      <c r="D364" t="s">
        <v>1014</v>
      </c>
      <c r="E364" t="s">
        <v>1001</v>
      </c>
      <c r="F364" t="s">
        <v>1001</v>
      </c>
      <c r="G364" t="s">
        <v>1015</v>
      </c>
      <c r="J364" t="s">
        <v>33</v>
      </c>
      <c r="N364" t="s">
        <v>88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200</v>
      </c>
    </row>
    <row r="365" spans="1:164" ht="16" customHeight="1" x14ac:dyDescent="0.2">
      <c r="A365">
        <v>365</v>
      </c>
      <c r="B365">
        <v>38</v>
      </c>
      <c r="C365" t="s">
        <v>158</v>
      </c>
      <c r="D365" t="s">
        <v>1001</v>
      </c>
      <c r="E365" t="s">
        <v>1001</v>
      </c>
      <c r="F365" t="s">
        <v>1016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185</v>
      </c>
      <c r="D366" t="s">
        <v>1017</v>
      </c>
      <c r="E366" t="s">
        <v>1017</v>
      </c>
      <c r="F366" t="s">
        <v>1018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186</v>
      </c>
      <c r="D367" t="s">
        <v>1019</v>
      </c>
      <c r="E367" t="s">
        <v>1020</v>
      </c>
      <c r="F367" t="s">
        <v>1021</v>
      </c>
      <c r="I367" t="s">
        <v>1374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188</v>
      </c>
      <c r="D368" t="s">
        <v>1017</v>
      </c>
      <c r="E368" t="s">
        <v>1018</v>
      </c>
      <c r="F368" t="s">
        <v>1022</v>
      </c>
      <c r="I368" t="s">
        <v>1374</v>
      </c>
      <c r="AF368" t="s">
        <v>490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190</v>
      </c>
    </row>
    <row r="369" spans="1:161" ht="16" customHeight="1" x14ac:dyDescent="0.2">
      <c r="A369">
        <v>369</v>
      </c>
      <c r="B369">
        <v>39</v>
      </c>
      <c r="C369" t="s">
        <v>158</v>
      </c>
      <c r="D369" t="s">
        <v>1018</v>
      </c>
      <c r="E369" t="s">
        <v>1018</v>
      </c>
      <c r="F369" t="s">
        <v>1023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178</v>
      </c>
      <c r="D370" t="s">
        <v>1024</v>
      </c>
      <c r="E370" t="s">
        <v>1024</v>
      </c>
      <c r="F370" t="s">
        <v>1025</v>
      </c>
      <c r="G370" t="s">
        <v>330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185</v>
      </c>
      <c r="D371" t="s">
        <v>1024</v>
      </c>
      <c r="E371" t="s">
        <v>1024</v>
      </c>
      <c r="F371" t="s">
        <v>1025</v>
      </c>
      <c r="G371" t="s">
        <v>330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191</v>
      </c>
      <c r="D372" t="s">
        <v>1026</v>
      </c>
      <c r="E372" t="s">
        <v>1027</v>
      </c>
      <c r="F372" t="s">
        <v>1028</v>
      </c>
      <c r="G372" t="s">
        <v>330</v>
      </c>
      <c r="J372" t="s">
        <v>33</v>
      </c>
      <c r="S372" t="s">
        <v>93</v>
      </c>
      <c r="BZ372" t="s">
        <v>268</v>
      </c>
      <c r="CD372" t="s">
        <v>83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261</v>
      </c>
      <c r="D373" t="s">
        <v>1029</v>
      </c>
      <c r="E373" t="s">
        <v>1030</v>
      </c>
      <c r="F373" t="s">
        <v>1031</v>
      </c>
      <c r="I373" t="s">
        <v>1374</v>
      </c>
      <c r="J373" s="30"/>
      <c r="DD373"/>
      <c r="DE373"/>
      <c r="DF373"/>
      <c r="DG373"/>
      <c r="DH373"/>
      <c r="DI373"/>
      <c r="DJ373"/>
      <c r="DK373"/>
      <c r="DL373"/>
      <c r="DM373"/>
      <c r="DN373"/>
      <c r="DW373" t="s">
        <v>187</v>
      </c>
    </row>
    <row r="374" spans="1:161" ht="16" customHeight="1" x14ac:dyDescent="0.2">
      <c r="A374">
        <v>374</v>
      </c>
      <c r="B374">
        <v>40</v>
      </c>
      <c r="C374" t="s">
        <v>158</v>
      </c>
      <c r="D374" t="s">
        <v>1025</v>
      </c>
      <c r="E374" t="s">
        <v>1025</v>
      </c>
      <c r="F374" t="s">
        <v>1031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175</v>
      </c>
      <c r="D375" t="s">
        <v>337</v>
      </c>
      <c r="E375" t="s">
        <v>337</v>
      </c>
      <c r="F375" t="s">
        <v>1032</v>
      </c>
      <c r="G375" t="s">
        <v>1033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185</v>
      </c>
      <c r="D376" t="s">
        <v>337</v>
      </c>
      <c r="E376" t="s">
        <v>337</v>
      </c>
      <c r="F376" t="s">
        <v>1034</v>
      </c>
      <c r="G376" t="s">
        <v>1035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174</v>
      </c>
      <c r="D377" t="s">
        <v>338</v>
      </c>
      <c r="E377" t="s">
        <v>1036</v>
      </c>
      <c r="F377" t="s">
        <v>1037</v>
      </c>
      <c r="G377" t="s">
        <v>469</v>
      </c>
      <c r="I377" t="s">
        <v>1374</v>
      </c>
      <c r="S377" t="s">
        <v>93</v>
      </c>
      <c r="AB377" t="s">
        <v>682</v>
      </c>
      <c r="CE377" t="s">
        <v>184</v>
      </c>
      <c r="CJ377" t="s">
        <v>454</v>
      </c>
      <c r="CQ377" t="s">
        <v>100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183</v>
      </c>
      <c r="D378" t="s">
        <v>1038</v>
      </c>
      <c r="E378" t="s">
        <v>1039</v>
      </c>
      <c r="F378" t="s">
        <v>1040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1041</v>
      </c>
      <c r="E379" t="s">
        <v>1042</v>
      </c>
      <c r="F379" t="s">
        <v>1043</v>
      </c>
      <c r="G379" t="s">
        <v>1044</v>
      </c>
      <c r="I379" t="s">
        <v>1374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104</v>
      </c>
    </row>
    <row r="380" spans="1:161" ht="16" customHeight="1" x14ac:dyDescent="0.2">
      <c r="A380">
        <v>380</v>
      </c>
      <c r="B380">
        <v>14</v>
      </c>
      <c r="C380" t="s">
        <v>263</v>
      </c>
      <c r="D380" t="s">
        <v>1043</v>
      </c>
      <c r="E380" t="s">
        <v>1045</v>
      </c>
      <c r="F380" t="s">
        <v>1046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263</v>
      </c>
      <c r="D381" t="s">
        <v>1047</v>
      </c>
      <c r="E381" t="s">
        <v>1048</v>
      </c>
      <c r="F381" t="s">
        <v>1049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188</v>
      </c>
      <c r="D382" t="s">
        <v>1050</v>
      </c>
      <c r="E382" t="s">
        <v>1049</v>
      </c>
      <c r="F382" t="s">
        <v>1051</v>
      </c>
      <c r="I382" t="s">
        <v>1374</v>
      </c>
      <c r="AI382" t="s">
        <v>679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190</v>
      </c>
    </row>
    <row r="383" spans="1:161" ht="16" customHeight="1" x14ac:dyDescent="0.2">
      <c r="A383">
        <v>383</v>
      </c>
      <c r="B383">
        <v>24</v>
      </c>
      <c r="C383" t="s">
        <v>178</v>
      </c>
      <c r="D383" t="s">
        <v>1032</v>
      </c>
      <c r="E383" t="s">
        <v>1032</v>
      </c>
      <c r="F383" t="s">
        <v>1052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261</v>
      </c>
      <c r="D384" t="s">
        <v>1053</v>
      </c>
      <c r="E384" t="s">
        <v>1054</v>
      </c>
      <c r="F384" t="s">
        <v>1055</v>
      </c>
      <c r="I384" t="s">
        <v>1374</v>
      </c>
      <c r="J384" s="30"/>
      <c r="DD384"/>
      <c r="DE384"/>
      <c r="DF384"/>
      <c r="DG384"/>
      <c r="DH384"/>
      <c r="DI384"/>
      <c r="DJ384"/>
      <c r="DK384"/>
      <c r="DL384"/>
      <c r="DM384"/>
      <c r="DN384"/>
      <c r="DW384" t="s">
        <v>187</v>
      </c>
    </row>
    <row r="385" spans="1:155" ht="16" customHeight="1" x14ac:dyDescent="0.2">
      <c r="A385">
        <v>385</v>
      </c>
      <c r="B385">
        <v>33</v>
      </c>
      <c r="C385" t="s">
        <v>175</v>
      </c>
      <c r="D385" t="s">
        <v>1052</v>
      </c>
      <c r="E385" t="s">
        <v>1052</v>
      </c>
      <c r="F385" t="s">
        <v>1034</v>
      </c>
      <c r="G385" t="s">
        <v>1056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158</v>
      </c>
      <c r="D386" t="s">
        <v>1034</v>
      </c>
      <c r="E386" t="s">
        <v>1034</v>
      </c>
      <c r="F386" t="s">
        <v>1057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188</v>
      </c>
      <c r="D387" t="s">
        <v>1055</v>
      </c>
      <c r="E387" t="s">
        <v>1057</v>
      </c>
      <c r="F387" t="s">
        <v>1058</v>
      </c>
      <c r="I387" t="s">
        <v>1374</v>
      </c>
      <c r="AP387" t="s">
        <v>1059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187</v>
      </c>
    </row>
    <row r="388" spans="1:155" ht="16" customHeight="1" x14ac:dyDescent="0.2">
      <c r="A388">
        <v>388</v>
      </c>
      <c r="B388">
        <v>7</v>
      </c>
      <c r="C388" t="s">
        <v>187</v>
      </c>
      <c r="D388" t="s">
        <v>1060</v>
      </c>
      <c r="E388" t="s">
        <v>1057</v>
      </c>
      <c r="F388" t="s">
        <v>1061</v>
      </c>
      <c r="G388" t="s">
        <v>1062</v>
      </c>
      <c r="I388" t="s">
        <v>1374</v>
      </c>
      <c r="L388" t="s">
        <v>86</v>
      </c>
      <c r="AP388" t="s">
        <v>1059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260</v>
      </c>
    </row>
    <row r="389" spans="1:155" ht="16" customHeight="1" x14ac:dyDescent="0.2">
      <c r="A389">
        <v>389</v>
      </c>
      <c r="B389">
        <v>25</v>
      </c>
      <c r="C389" t="s">
        <v>178</v>
      </c>
      <c r="D389" t="s">
        <v>1063</v>
      </c>
      <c r="E389" t="s">
        <v>1063</v>
      </c>
      <c r="F389" t="s">
        <v>1064</v>
      </c>
      <c r="G389" t="s">
        <v>1065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185</v>
      </c>
      <c r="D390" t="s">
        <v>1063</v>
      </c>
      <c r="E390" t="s">
        <v>1063</v>
      </c>
      <c r="F390" t="s">
        <v>1066</v>
      </c>
      <c r="G390" t="s">
        <v>1067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174</v>
      </c>
      <c r="D391" t="s">
        <v>1068</v>
      </c>
      <c r="E391" t="s">
        <v>1064</v>
      </c>
      <c r="F391" t="s">
        <v>1069</v>
      </c>
      <c r="G391" t="s">
        <v>1065</v>
      </c>
      <c r="J391" t="s">
        <v>33</v>
      </c>
      <c r="S391" t="s">
        <v>93</v>
      </c>
      <c r="CF391" t="s">
        <v>207</v>
      </c>
      <c r="CJ391" t="s">
        <v>454</v>
      </c>
      <c r="CT391" t="s">
        <v>103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175</v>
      </c>
      <c r="D392" t="s">
        <v>1064</v>
      </c>
      <c r="E392" t="s">
        <v>1064</v>
      </c>
      <c r="F392" t="s">
        <v>1066</v>
      </c>
      <c r="G392" t="s">
        <v>1070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263</v>
      </c>
      <c r="D393" t="s">
        <v>1064</v>
      </c>
      <c r="E393" t="s">
        <v>1071</v>
      </c>
      <c r="F393" t="s">
        <v>1072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263</v>
      </c>
      <c r="D394" t="s">
        <v>1064</v>
      </c>
      <c r="E394" t="s">
        <v>1071</v>
      </c>
      <c r="F394" t="s">
        <v>1072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199</v>
      </c>
      <c r="D395" t="s">
        <v>1064</v>
      </c>
      <c r="E395" t="s">
        <v>1071</v>
      </c>
      <c r="F395" t="s">
        <v>1072</v>
      </c>
      <c r="G395" t="s">
        <v>1070</v>
      </c>
      <c r="I395" t="s">
        <v>1374</v>
      </c>
      <c r="S395" t="s">
        <v>93</v>
      </c>
      <c r="AE395" t="s">
        <v>519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197</v>
      </c>
    </row>
    <row r="396" spans="1:155" ht="16" customHeight="1" x14ac:dyDescent="0.2">
      <c r="A396">
        <v>396</v>
      </c>
      <c r="B396">
        <v>54</v>
      </c>
      <c r="C396" t="s">
        <v>183</v>
      </c>
      <c r="D396" t="s">
        <v>1073</v>
      </c>
      <c r="E396" t="s">
        <v>1069</v>
      </c>
      <c r="F396" t="s">
        <v>1074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183</v>
      </c>
      <c r="D397" t="s">
        <v>1073</v>
      </c>
      <c r="E397" t="s">
        <v>1069</v>
      </c>
      <c r="F397" t="s">
        <v>1074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158</v>
      </c>
      <c r="D398" t="s">
        <v>1066</v>
      </c>
      <c r="E398" t="s">
        <v>1066</v>
      </c>
      <c r="F398" t="s">
        <v>1075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175</v>
      </c>
      <c r="D399" t="s">
        <v>1076</v>
      </c>
      <c r="E399" t="s">
        <v>1076</v>
      </c>
      <c r="F399" t="s">
        <v>1077</v>
      </c>
      <c r="G399" t="s">
        <v>1078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185</v>
      </c>
      <c r="D400" t="s">
        <v>1076</v>
      </c>
      <c r="E400" t="s">
        <v>1076</v>
      </c>
      <c r="F400" t="s">
        <v>1077</v>
      </c>
      <c r="G400" t="s">
        <v>1078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191</v>
      </c>
      <c r="D401" t="s">
        <v>1079</v>
      </c>
      <c r="E401" t="s">
        <v>1080</v>
      </c>
      <c r="F401" t="s">
        <v>1081</v>
      </c>
      <c r="G401" t="s">
        <v>1078</v>
      </c>
      <c r="I401" t="s">
        <v>1374</v>
      </c>
      <c r="W401" t="s">
        <v>96</v>
      </c>
      <c r="BZ401" t="s">
        <v>268</v>
      </c>
      <c r="CB401" t="s">
        <v>84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188</v>
      </c>
      <c r="D402" t="s">
        <v>1082</v>
      </c>
      <c r="E402" t="s">
        <v>1083</v>
      </c>
      <c r="F402" t="s">
        <v>1084</v>
      </c>
      <c r="I402" t="s">
        <v>1374</v>
      </c>
      <c r="AK402" t="s">
        <v>889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190</v>
      </c>
    </row>
    <row r="403" spans="1:161" ht="16" customHeight="1" x14ac:dyDescent="0.2">
      <c r="A403">
        <v>403</v>
      </c>
      <c r="B403">
        <v>43</v>
      </c>
      <c r="C403" t="s">
        <v>158</v>
      </c>
      <c r="D403" t="s">
        <v>1077</v>
      </c>
      <c r="E403" t="s">
        <v>1077</v>
      </c>
      <c r="F403" t="s">
        <v>1085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178</v>
      </c>
      <c r="D404" t="s">
        <v>1086</v>
      </c>
      <c r="E404" t="s">
        <v>1086</v>
      </c>
      <c r="F404" t="s">
        <v>1087</v>
      </c>
      <c r="G404" t="s">
        <v>1088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185</v>
      </c>
      <c r="D405" t="s">
        <v>1086</v>
      </c>
      <c r="E405" t="s">
        <v>1086</v>
      </c>
      <c r="F405" t="s">
        <v>1087</v>
      </c>
      <c r="G405" t="s">
        <v>1088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191</v>
      </c>
      <c r="D406" t="s">
        <v>1089</v>
      </c>
      <c r="E406" t="s">
        <v>1090</v>
      </c>
      <c r="F406" t="s">
        <v>1091</v>
      </c>
      <c r="G406" t="s">
        <v>1092</v>
      </c>
      <c r="J406" t="s">
        <v>33</v>
      </c>
      <c r="U406" t="s">
        <v>94</v>
      </c>
      <c r="BZ406" t="s">
        <v>268</v>
      </c>
      <c r="CC406" t="s">
        <v>82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183</v>
      </c>
      <c r="D407" t="s">
        <v>1093</v>
      </c>
      <c r="E407" t="s">
        <v>340</v>
      </c>
      <c r="F407" t="s">
        <v>342</v>
      </c>
      <c r="I407" t="s">
        <v>1374</v>
      </c>
      <c r="AG407" t="s">
        <v>435</v>
      </c>
      <c r="CD407" t="s">
        <v>83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1094</v>
      </c>
      <c r="E408" t="s">
        <v>1095</v>
      </c>
      <c r="F408" t="s">
        <v>1096</v>
      </c>
      <c r="G408" t="s">
        <v>1097</v>
      </c>
      <c r="J408" t="s">
        <v>33</v>
      </c>
      <c r="U408" t="s">
        <v>94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104</v>
      </c>
    </row>
    <row r="409" spans="1:161" ht="16" customHeight="1" x14ac:dyDescent="0.2">
      <c r="A409">
        <v>409</v>
      </c>
      <c r="B409">
        <v>18</v>
      </c>
      <c r="C409" t="s">
        <v>263</v>
      </c>
      <c r="D409" t="s">
        <v>1098</v>
      </c>
      <c r="E409" t="s">
        <v>341</v>
      </c>
      <c r="F409" t="s">
        <v>1099</v>
      </c>
      <c r="I409" t="s">
        <v>1374</v>
      </c>
      <c r="AI409" t="s">
        <v>679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261</v>
      </c>
      <c r="D410" t="s">
        <v>341</v>
      </c>
      <c r="E410" t="s">
        <v>1087</v>
      </c>
      <c r="F410" t="s">
        <v>343</v>
      </c>
      <c r="I410" t="s">
        <v>1374</v>
      </c>
      <c r="J410" s="30"/>
      <c r="DD410"/>
      <c r="DE410"/>
      <c r="DF410"/>
      <c r="DG410"/>
      <c r="DH410"/>
      <c r="DI410"/>
      <c r="DJ410"/>
      <c r="DK410"/>
      <c r="DL410"/>
      <c r="DM410"/>
      <c r="DN410"/>
      <c r="EF410" t="s">
        <v>190</v>
      </c>
    </row>
    <row r="411" spans="1:161" ht="16" customHeight="1" x14ac:dyDescent="0.2">
      <c r="A411">
        <v>411</v>
      </c>
      <c r="B411">
        <v>44</v>
      </c>
      <c r="C411" t="s">
        <v>158</v>
      </c>
      <c r="D411" t="s">
        <v>1087</v>
      </c>
      <c r="E411" t="s">
        <v>1087</v>
      </c>
      <c r="F411" t="s">
        <v>1100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175</v>
      </c>
      <c r="D412" t="s">
        <v>1101</v>
      </c>
      <c r="E412" t="s">
        <v>1101</v>
      </c>
      <c r="F412" t="s">
        <v>1102</v>
      </c>
      <c r="G412" t="s">
        <v>1103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185</v>
      </c>
      <c r="D413" t="s">
        <v>1101</v>
      </c>
      <c r="E413" t="s">
        <v>1101</v>
      </c>
      <c r="F413" t="s">
        <v>1102</v>
      </c>
      <c r="G413" t="s">
        <v>1103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191</v>
      </c>
      <c r="D414" t="s">
        <v>344</v>
      </c>
      <c r="E414" t="s">
        <v>1104</v>
      </c>
      <c r="F414" t="s">
        <v>1105</v>
      </c>
      <c r="G414" t="s">
        <v>1106</v>
      </c>
      <c r="I414" t="s">
        <v>1374</v>
      </c>
      <c r="T414" t="s">
        <v>92</v>
      </c>
      <c r="BZ414" t="s">
        <v>268</v>
      </c>
      <c r="CC414" t="s">
        <v>82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263</v>
      </c>
      <c r="D415" t="s">
        <v>345</v>
      </c>
      <c r="E415" t="s">
        <v>1107</v>
      </c>
      <c r="F415" t="s">
        <v>1108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183</v>
      </c>
      <c r="D416" t="s">
        <v>346</v>
      </c>
      <c r="E416" t="s">
        <v>347</v>
      </c>
      <c r="F416" t="s">
        <v>348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1107</v>
      </c>
      <c r="E417" t="s">
        <v>1108</v>
      </c>
      <c r="F417" t="s">
        <v>1109</v>
      </c>
      <c r="G417" t="s">
        <v>1110</v>
      </c>
      <c r="I417" t="s">
        <v>1374</v>
      </c>
      <c r="V417" t="s">
        <v>95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192</v>
      </c>
    </row>
    <row r="418" spans="1:167" ht="16" customHeight="1" x14ac:dyDescent="0.2">
      <c r="A418">
        <v>418</v>
      </c>
      <c r="B418">
        <v>58</v>
      </c>
      <c r="C418" t="s">
        <v>183</v>
      </c>
      <c r="D418" t="s">
        <v>1111</v>
      </c>
      <c r="E418" t="s">
        <v>1112</v>
      </c>
      <c r="F418" t="s">
        <v>1113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348</v>
      </c>
      <c r="E419" t="s">
        <v>1114</v>
      </c>
      <c r="F419" t="s">
        <v>1115</v>
      </c>
      <c r="G419" t="s">
        <v>287</v>
      </c>
      <c r="I419" t="s">
        <v>1374</v>
      </c>
      <c r="V419" t="s">
        <v>95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104</v>
      </c>
    </row>
    <row r="420" spans="1:167" ht="16" customHeight="1" x14ac:dyDescent="0.2">
      <c r="A420">
        <v>420</v>
      </c>
      <c r="B420">
        <v>20</v>
      </c>
      <c r="C420" t="s">
        <v>263</v>
      </c>
      <c r="D420" t="s">
        <v>1115</v>
      </c>
      <c r="E420" t="s">
        <v>1116</v>
      </c>
      <c r="F420" t="s">
        <v>1117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183</v>
      </c>
      <c r="D421" t="s">
        <v>1118</v>
      </c>
      <c r="E421" t="s">
        <v>1119</v>
      </c>
      <c r="F421" t="s">
        <v>1120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1117</v>
      </c>
      <c r="E422" t="s">
        <v>1121</v>
      </c>
      <c r="F422" t="s">
        <v>1122</v>
      </c>
      <c r="G422" t="s">
        <v>1123</v>
      </c>
      <c r="I422" t="s">
        <v>1374</v>
      </c>
      <c r="Y422" t="s">
        <v>98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192</v>
      </c>
    </row>
    <row r="423" spans="1:167" ht="16" customHeight="1" x14ac:dyDescent="0.2">
      <c r="A423">
        <v>423</v>
      </c>
      <c r="B423">
        <v>21</v>
      </c>
      <c r="C423" t="s">
        <v>263</v>
      </c>
      <c r="D423" t="s">
        <v>1121</v>
      </c>
      <c r="E423" t="s">
        <v>1122</v>
      </c>
      <c r="F423" t="s">
        <v>349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181</v>
      </c>
      <c r="D424" t="s">
        <v>1117</v>
      </c>
      <c r="E424" t="s">
        <v>1102</v>
      </c>
      <c r="F424" t="s">
        <v>1102</v>
      </c>
      <c r="G424" t="s">
        <v>1124</v>
      </c>
      <c r="I424" t="s">
        <v>1374</v>
      </c>
      <c r="AK424" t="s">
        <v>889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200</v>
      </c>
    </row>
    <row r="425" spans="1:167" ht="16" customHeight="1" x14ac:dyDescent="0.2">
      <c r="A425">
        <v>425</v>
      </c>
      <c r="B425">
        <v>45</v>
      </c>
      <c r="C425" t="s">
        <v>158</v>
      </c>
      <c r="D425" t="s">
        <v>1102</v>
      </c>
      <c r="E425" t="s">
        <v>1102</v>
      </c>
      <c r="F425" t="s">
        <v>1125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180</v>
      </c>
      <c r="D426" t="s">
        <v>350</v>
      </c>
      <c r="E426" t="s">
        <v>1126</v>
      </c>
      <c r="F426" t="s">
        <v>351</v>
      </c>
      <c r="G426" t="s">
        <v>1127</v>
      </c>
      <c r="I426" t="s">
        <v>1374</v>
      </c>
      <c r="AG426" t="s">
        <v>435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236</v>
      </c>
    </row>
    <row r="427" spans="1:167" ht="16" customHeight="1" x14ac:dyDescent="0.2">
      <c r="A427">
        <v>427</v>
      </c>
      <c r="B427">
        <v>17</v>
      </c>
      <c r="C427" t="s">
        <v>181</v>
      </c>
      <c r="D427" t="s">
        <v>155</v>
      </c>
      <c r="E427" t="s">
        <v>1128</v>
      </c>
      <c r="F427" t="s">
        <v>352</v>
      </c>
      <c r="G427" t="s">
        <v>1129</v>
      </c>
      <c r="I427" t="s">
        <v>1374</v>
      </c>
      <c r="AG427" t="s">
        <v>435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246</v>
      </c>
    </row>
    <row r="428" spans="1:167" ht="16" customHeight="1" x14ac:dyDescent="0.2">
      <c r="A428">
        <v>428</v>
      </c>
      <c r="B428">
        <v>47</v>
      </c>
      <c r="C428" t="s">
        <v>185</v>
      </c>
      <c r="D428" t="s">
        <v>1130</v>
      </c>
      <c r="E428" t="s">
        <v>1130</v>
      </c>
      <c r="F428" t="s">
        <v>1131</v>
      </c>
      <c r="G428" t="s">
        <v>1132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178</v>
      </c>
      <c r="D429" t="s">
        <v>1130</v>
      </c>
      <c r="E429" t="s">
        <v>1130</v>
      </c>
      <c r="F429" t="s">
        <v>1131</v>
      </c>
      <c r="G429" t="s">
        <v>1132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263</v>
      </c>
      <c r="D430" t="s">
        <v>1130</v>
      </c>
      <c r="E430" t="s">
        <v>1133</v>
      </c>
      <c r="F430" t="s">
        <v>1134</v>
      </c>
      <c r="I430" t="s">
        <v>1374</v>
      </c>
      <c r="AI430" t="s">
        <v>679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186</v>
      </c>
      <c r="D431" t="s">
        <v>1135</v>
      </c>
      <c r="E431" t="s">
        <v>1133</v>
      </c>
      <c r="F431" t="s">
        <v>1136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183</v>
      </c>
      <c r="D432" t="s">
        <v>1137</v>
      </c>
      <c r="E432" t="s">
        <v>1136</v>
      </c>
      <c r="F432" t="s">
        <v>1138</v>
      </c>
      <c r="I432" t="s">
        <v>1374</v>
      </c>
      <c r="AR432">
        <v>23</v>
      </c>
      <c r="CD432" t="s">
        <v>83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183</v>
      </c>
      <c r="D433" t="s">
        <v>1139</v>
      </c>
      <c r="E433" t="s">
        <v>1140</v>
      </c>
      <c r="F433" t="s">
        <v>1141</v>
      </c>
      <c r="I433" t="s">
        <v>1374</v>
      </c>
      <c r="AI433" t="s">
        <v>679</v>
      </c>
      <c r="CD433" t="s">
        <v>83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1142</v>
      </c>
      <c r="E434" t="s">
        <v>1143</v>
      </c>
      <c r="F434" t="s">
        <v>1144</v>
      </c>
      <c r="G434" t="s">
        <v>1145</v>
      </c>
      <c r="J434" t="s">
        <v>33</v>
      </c>
      <c r="X434" t="s">
        <v>97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104</v>
      </c>
    </row>
    <row r="435" spans="1:161" ht="16" customHeight="1" x14ac:dyDescent="0.2">
      <c r="A435">
        <v>435</v>
      </c>
      <c r="B435">
        <v>62</v>
      </c>
      <c r="C435" t="s">
        <v>183</v>
      </c>
      <c r="D435" t="s">
        <v>1146</v>
      </c>
      <c r="E435" t="s">
        <v>1147</v>
      </c>
      <c r="F435" t="s">
        <v>1148</v>
      </c>
      <c r="I435" t="s">
        <v>1374</v>
      </c>
      <c r="AA435" t="s">
        <v>483</v>
      </c>
      <c r="CC435" t="s">
        <v>82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1147</v>
      </c>
      <c r="E436" t="s">
        <v>1148</v>
      </c>
      <c r="F436" t="s">
        <v>1131</v>
      </c>
      <c r="G436" t="s">
        <v>416</v>
      </c>
      <c r="J436" t="s">
        <v>33</v>
      </c>
      <c r="X436" t="s">
        <v>97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104</v>
      </c>
    </row>
    <row r="437" spans="1:161" ht="16" customHeight="1" x14ac:dyDescent="0.2">
      <c r="A437">
        <v>437</v>
      </c>
      <c r="B437">
        <v>14</v>
      </c>
      <c r="C437" t="s">
        <v>182</v>
      </c>
      <c r="D437" t="s">
        <v>1141</v>
      </c>
      <c r="E437" t="s">
        <v>1131</v>
      </c>
      <c r="F437" t="s">
        <v>1149</v>
      </c>
      <c r="G437" t="s">
        <v>1150</v>
      </c>
      <c r="I437" t="s">
        <v>1374</v>
      </c>
      <c r="X437" t="s">
        <v>97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269</v>
      </c>
    </row>
    <row r="438" spans="1:161" ht="16" customHeight="1" x14ac:dyDescent="0.2">
      <c r="A438">
        <v>438</v>
      </c>
      <c r="B438">
        <v>46</v>
      </c>
      <c r="C438" t="s">
        <v>158</v>
      </c>
      <c r="D438" t="s">
        <v>1151</v>
      </c>
      <c r="E438" t="s">
        <v>1151</v>
      </c>
      <c r="F438" t="s">
        <v>1152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178</v>
      </c>
      <c r="D439" t="s">
        <v>1153</v>
      </c>
      <c r="E439" t="s">
        <v>1153</v>
      </c>
      <c r="F439" t="s">
        <v>1154</v>
      </c>
      <c r="G439" t="s">
        <v>1155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185</v>
      </c>
      <c r="D440" t="s">
        <v>1153</v>
      </c>
      <c r="E440" t="s">
        <v>1153</v>
      </c>
      <c r="F440" t="s">
        <v>1156</v>
      </c>
      <c r="G440" t="s">
        <v>1157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174</v>
      </c>
      <c r="D441" t="s">
        <v>1158</v>
      </c>
      <c r="E441" t="s">
        <v>1159</v>
      </c>
      <c r="F441" t="s">
        <v>1160</v>
      </c>
      <c r="G441" t="s">
        <v>1161</v>
      </c>
      <c r="J441" t="s">
        <v>33</v>
      </c>
      <c r="N441" t="s">
        <v>88</v>
      </c>
      <c r="CE441" t="s">
        <v>184</v>
      </c>
      <c r="CJ441" t="s">
        <v>454</v>
      </c>
      <c r="CS441" t="s">
        <v>102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263</v>
      </c>
      <c r="D442" t="s">
        <v>1162</v>
      </c>
      <c r="E442" t="s">
        <v>1163</v>
      </c>
      <c r="F442" t="s">
        <v>1164</v>
      </c>
      <c r="I442" t="s">
        <v>1374</v>
      </c>
      <c r="AF442" t="s">
        <v>490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1163</v>
      </c>
      <c r="E443" t="s">
        <v>1164</v>
      </c>
      <c r="F443" t="s">
        <v>1165</v>
      </c>
      <c r="G443" t="s">
        <v>1166</v>
      </c>
      <c r="J443" t="s">
        <v>33</v>
      </c>
      <c r="N443" t="s">
        <v>88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104</v>
      </c>
    </row>
    <row r="444" spans="1:161" ht="16" customHeight="1" x14ac:dyDescent="0.2">
      <c r="A444">
        <v>444</v>
      </c>
      <c r="B444">
        <v>63</v>
      </c>
      <c r="C444" t="s">
        <v>183</v>
      </c>
      <c r="D444" t="s">
        <v>1167</v>
      </c>
      <c r="E444" t="s">
        <v>1168</v>
      </c>
      <c r="F444" t="s">
        <v>1169</v>
      </c>
      <c r="I444" t="s">
        <v>1374</v>
      </c>
      <c r="AR444">
        <v>23</v>
      </c>
      <c r="CD444" t="s">
        <v>83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1170</v>
      </c>
      <c r="E445" t="s">
        <v>1171</v>
      </c>
      <c r="F445" t="s">
        <v>1172</v>
      </c>
      <c r="G445" t="s">
        <v>294</v>
      </c>
      <c r="J445" t="s">
        <v>33</v>
      </c>
      <c r="M445" t="s">
        <v>87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104</v>
      </c>
    </row>
    <row r="446" spans="1:161" ht="16" customHeight="1" x14ac:dyDescent="0.2">
      <c r="A446">
        <v>446</v>
      </c>
      <c r="B446">
        <v>24</v>
      </c>
      <c r="C446" t="s">
        <v>263</v>
      </c>
      <c r="D446" t="s">
        <v>1173</v>
      </c>
      <c r="E446" t="s">
        <v>1174</v>
      </c>
      <c r="F446" t="s">
        <v>1175</v>
      </c>
      <c r="I446" t="s">
        <v>1374</v>
      </c>
      <c r="AK446" t="s">
        <v>889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1176</v>
      </c>
      <c r="E447" t="s">
        <v>1177</v>
      </c>
      <c r="F447" t="s">
        <v>1178</v>
      </c>
      <c r="G447" t="s">
        <v>293</v>
      </c>
      <c r="J447" t="s">
        <v>33</v>
      </c>
      <c r="N447" t="s">
        <v>88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104</v>
      </c>
    </row>
    <row r="448" spans="1:161" ht="16" customHeight="1" x14ac:dyDescent="0.2">
      <c r="A448">
        <v>448</v>
      </c>
      <c r="B448">
        <v>64</v>
      </c>
      <c r="C448" t="s">
        <v>183</v>
      </c>
      <c r="D448" t="s">
        <v>1179</v>
      </c>
      <c r="E448" t="s">
        <v>1180</v>
      </c>
      <c r="F448" t="s">
        <v>1181</v>
      </c>
      <c r="I448" t="s">
        <v>1374</v>
      </c>
      <c r="AQ448">
        <v>27</v>
      </c>
      <c r="CD448" t="s">
        <v>83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261</v>
      </c>
      <c r="D449" t="s">
        <v>1182</v>
      </c>
      <c r="E449" t="s">
        <v>1154</v>
      </c>
      <c r="F449" t="s">
        <v>1183</v>
      </c>
      <c r="I449" t="s">
        <v>1374</v>
      </c>
      <c r="J449" s="30"/>
      <c r="AI449" t="s">
        <v>679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117</v>
      </c>
    </row>
    <row r="450" spans="1:161" ht="16" customHeight="1" x14ac:dyDescent="0.2">
      <c r="A450">
        <v>450</v>
      </c>
      <c r="B450">
        <v>37</v>
      </c>
      <c r="C450" t="s">
        <v>175</v>
      </c>
      <c r="D450" t="s">
        <v>1154</v>
      </c>
      <c r="E450" t="s">
        <v>1154</v>
      </c>
      <c r="F450" t="s">
        <v>1184</v>
      </c>
      <c r="G450" t="s">
        <v>1062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187</v>
      </c>
      <c r="D451" t="s">
        <v>1185</v>
      </c>
      <c r="E451" t="s">
        <v>1186</v>
      </c>
      <c r="F451" t="s">
        <v>1187</v>
      </c>
      <c r="G451" t="s">
        <v>1062</v>
      </c>
      <c r="I451" t="s">
        <v>1374</v>
      </c>
      <c r="L451" t="s">
        <v>86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264</v>
      </c>
    </row>
    <row r="452" spans="1:161" ht="16" customHeight="1" x14ac:dyDescent="0.2">
      <c r="A452">
        <v>452</v>
      </c>
      <c r="B452">
        <v>22</v>
      </c>
      <c r="C452" t="s">
        <v>188</v>
      </c>
      <c r="D452" t="s">
        <v>1185</v>
      </c>
      <c r="E452" t="s">
        <v>1184</v>
      </c>
      <c r="F452" t="s">
        <v>1188</v>
      </c>
      <c r="I452" t="s">
        <v>1374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187</v>
      </c>
    </row>
    <row r="453" spans="1:161" ht="16" customHeight="1" x14ac:dyDescent="0.2">
      <c r="A453">
        <v>453</v>
      </c>
      <c r="B453">
        <v>29</v>
      </c>
      <c r="C453" t="s">
        <v>178</v>
      </c>
      <c r="D453" t="s">
        <v>1184</v>
      </c>
      <c r="E453" t="s">
        <v>1184</v>
      </c>
      <c r="F453" t="s">
        <v>1156</v>
      </c>
      <c r="G453" t="s">
        <v>1189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183</v>
      </c>
      <c r="D454" t="s">
        <v>1190</v>
      </c>
      <c r="E454" t="s">
        <v>1191</v>
      </c>
      <c r="F454" t="s">
        <v>1188</v>
      </c>
      <c r="I454" t="s">
        <v>1374</v>
      </c>
      <c r="AH454" t="s">
        <v>470</v>
      </c>
      <c r="CC454" t="s">
        <v>82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1187</v>
      </c>
      <c r="E455" t="s">
        <v>1192</v>
      </c>
      <c r="F455" t="s">
        <v>1193</v>
      </c>
      <c r="G455" t="s">
        <v>1194</v>
      </c>
      <c r="J455" t="s">
        <v>33</v>
      </c>
      <c r="P455" t="s">
        <v>90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104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1195</v>
      </c>
      <c r="E456" t="s">
        <v>1196</v>
      </c>
      <c r="F456" t="s">
        <v>1197</v>
      </c>
      <c r="G456" t="s">
        <v>1198</v>
      </c>
      <c r="J456" t="s">
        <v>33</v>
      </c>
      <c r="P456" t="s">
        <v>90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104</v>
      </c>
    </row>
    <row r="457" spans="1:161" ht="16" customHeight="1" x14ac:dyDescent="0.2">
      <c r="A457">
        <v>457</v>
      </c>
      <c r="B457">
        <v>15</v>
      </c>
      <c r="C457" t="s">
        <v>182</v>
      </c>
      <c r="D457" t="s">
        <v>1199</v>
      </c>
      <c r="E457" t="s">
        <v>1156</v>
      </c>
      <c r="F457" t="s">
        <v>1200</v>
      </c>
      <c r="G457" t="s">
        <v>339</v>
      </c>
      <c r="I457" t="s">
        <v>1374</v>
      </c>
      <c r="P457" t="s">
        <v>90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177</v>
      </c>
    </row>
    <row r="458" spans="1:161" ht="16" customHeight="1" x14ac:dyDescent="0.2">
      <c r="A458">
        <v>458</v>
      </c>
      <c r="B458">
        <v>47</v>
      </c>
      <c r="C458" t="s">
        <v>158</v>
      </c>
      <c r="D458" t="s">
        <v>1156</v>
      </c>
      <c r="E458" t="s">
        <v>1156</v>
      </c>
      <c r="F458" t="s">
        <v>1201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178</v>
      </c>
      <c r="D459" t="s">
        <v>1202</v>
      </c>
      <c r="E459" t="s">
        <v>1202</v>
      </c>
      <c r="F459" t="s">
        <v>1203</v>
      </c>
      <c r="G459" t="s">
        <v>1204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185</v>
      </c>
      <c r="D460" t="s">
        <v>1202</v>
      </c>
      <c r="E460" t="s">
        <v>1202</v>
      </c>
      <c r="F460" t="s">
        <v>1203</v>
      </c>
      <c r="G460" t="s">
        <v>1204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174</v>
      </c>
      <c r="D461" t="s">
        <v>1205</v>
      </c>
      <c r="E461" t="s">
        <v>1206</v>
      </c>
      <c r="F461" t="s">
        <v>1207</v>
      </c>
      <c r="G461" t="s">
        <v>1208</v>
      </c>
      <c r="J461" t="s">
        <v>33</v>
      </c>
      <c r="K461" t="s">
        <v>85</v>
      </c>
      <c r="CE461" t="s">
        <v>184</v>
      </c>
      <c r="CJ461" t="s">
        <v>454</v>
      </c>
      <c r="CT461" t="s">
        <v>103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183</v>
      </c>
      <c r="D462" t="s">
        <v>1209</v>
      </c>
      <c r="E462" t="s">
        <v>1210</v>
      </c>
      <c r="F462" t="s">
        <v>1211</v>
      </c>
      <c r="I462" t="s">
        <v>1374</v>
      </c>
      <c r="AQ462">
        <v>27</v>
      </c>
      <c r="CD462" t="s">
        <v>83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1212</v>
      </c>
      <c r="E463" t="s">
        <v>1213</v>
      </c>
      <c r="F463" t="s">
        <v>1214</v>
      </c>
      <c r="G463" t="s">
        <v>1215</v>
      </c>
      <c r="J463" t="s">
        <v>33</v>
      </c>
      <c r="L463" t="s">
        <v>86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104</v>
      </c>
    </row>
    <row r="464" spans="1:161" ht="16" customHeight="1" x14ac:dyDescent="0.2">
      <c r="A464">
        <v>464</v>
      </c>
      <c r="B464">
        <v>16</v>
      </c>
      <c r="C464" t="s">
        <v>182</v>
      </c>
      <c r="D464" t="s">
        <v>1211</v>
      </c>
      <c r="E464" t="s">
        <v>1203</v>
      </c>
      <c r="F464" t="s">
        <v>1216</v>
      </c>
      <c r="G464" t="s">
        <v>1217</v>
      </c>
      <c r="I464" t="s">
        <v>1374</v>
      </c>
      <c r="K464" t="s">
        <v>85</v>
      </c>
      <c r="AC464" t="s">
        <v>393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228</v>
      </c>
    </row>
    <row r="465" spans="1:164" ht="16" customHeight="1" x14ac:dyDescent="0.2">
      <c r="A465">
        <v>465</v>
      </c>
      <c r="B465">
        <v>48</v>
      </c>
      <c r="C465" t="s">
        <v>158</v>
      </c>
      <c r="D465" t="s">
        <v>1203</v>
      </c>
      <c r="E465" t="s">
        <v>1203</v>
      </c>
      <c r="F465" t="s">
        <v>1218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178</v>
      </c>
      <c r="D466" t="s">
        <v>1219</v>
      </c>
      <c r="E466" t="s">
        <v>1219</v>
      </c>
      <c r="F466" t="s">
        <v>1220</v>
      </c>
      <c r="G466" t="s">
        <v>1221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185</v>
      </c>
      <c r="D467" t="s">
        <v>1219</v>
      </c>
      <c r="E467" t="s">
        <v>1219</v>
      </c>
      <c r="F467" t="s">
        <v>1220</v>
      </c>
      <c r="G467" t="s">
        <v>1221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174</v>
      </c>
      <c r="D468" t="s">
        <v>1222</v>
      </c>
      <c r="E468" t="s">
        <v>1223</v>
      </c>
      <c r="F468" t="s">
        <v>1224</v>
      </c>
      <c r="G468" t="s">
        <v>266</v>
      </c>
      <c r="J468" t="s">
        <v>33</v>
      </c>
      <c r="K468" t="s">
        <v>85</v>
      </c>
      <c r="CE468" t="s">
        <v>184</v>
      </c>
      <c r="CJ468" t="s">
        <v>454</v>
      </c>
      <c r="CR468" t="s">
        <v>101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1225</v>
      </c>
      <c r="E469" t="s">
        <v>1226</v>
      </c>
      <c r="F469" t="s">
        <v>1220</v>
      </c>
      <c r="G469" t="s">
        <v>1227</v>
      </c>
      <c r="J469" t="s">
        <v>33</v>
      </c>
      <c r="K469" t="s">
        <v>85</v>
      </c>
      <c r="CC469" t="s">
        <v>82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182</v>
      </c>
      <c r="D470" t="s">
        <v>1225</v>
      </c>
      <c r="E470" t="s">
        <v>1220</v>
      </c>
      <c r="F470" t="s">
        <v>1228</v>
      </c>
      <c r="G470" t="s">
        <v>1229</v>
      </c>
      <c r="I470" t="s">
        <v>1374</v>
      </c>
      <c r="K470" t="s">
        <v>85</v>
      </c>
      <c r="AJ470" t="s">
        <v>1230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177</v>
      </c>
    </row>
    <row r="471" spans="1:164" ht="16" customHeight="1" x14ac:dyDescent="0.2">
      <c r="A471">
        <v>471</v>
      </c>
      <c r="B471">
        <v>49</v>
      </c>
      <c r="C471" t="s">
        <v>158</v>
      </c>
      <c r="D471" t="s">
        <v>1220</v>
      </c>
      <c r="E471" t="s">
        <v>1220</v>
      </c>
      <c r="F471" t="s">
        <v>1231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178</v>
      </c>
      <c r="D472" t="s">
        <v>1231</v>
      </c>
      <c r="E472" t="s">
        <v>1231</v>
      </c>
      <c r="F472" t="s">
        <v>1232</v>
      </c>
      <c r="G472" t="s">
        <v>1233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185</v>
      </c>
      <c r="D473" t="s">
        <v>1231</v>
      </c>
      <c r="E473" t="s">
        <v>1231</v>
      </c>
      <c r="F473" t="s">
        <v>1232</v>
      </c>
      <c r="G473" t="s">
        <v>1233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263</v>
      </c>
      <c r="D474" t="s">
        <v>1228</v>
      </c>
      <c r="E474" t="s">
        <v>1234</v>
      </c>
      <c r="F474" t="s">
        <v>1235</v>
      </c>
      <c r="J474" t="s">
        <v>33</v>
      </c>
      <c r="AF474" t="s">
        <v>490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182</v>
      </c>
      <c r="D475" t="s">
        <v>1236</v>
      </c>
      <c r="E475" t="s">
        <v>1237</v>
      </c>
      <c r="F475" t="s">
        <v>1238</v>
      </c>
      <c r="G475" t="s">
        <v>1239</v>
      </c>
      <c r="I475" t="s">
        <v>1374</v>
      </c>
      <c r="AF475" t="s">
        <v>490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269</v>
      </c>
    </row>
    <row r="476" spans="1:164" ht="16" customHeight="1" x14ac:dyDescent="0.2">
      <c r="A476">
        <v>476</v>
      </c>
      <c r="B476">
        <v>67</v>
      </c>
      <c r="C476" t="s">
        <v>183</v>
      </c>
      <c r="D476" t="s">
        <v>1237</v>
      </c>
      <c r="E476" t="s">
        <v>1240</v>
      </c>
      <c r="F476" t="s">
        <v>1241</v>
      </c>
      <c r="I476" t="s">
        <v>1374</v>
      </c>
      <c r="AQ476">
        <v>27</v>
      </c>
      <c r="CC476" t="s">
        <v>82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1237</v>
      </c>
      <c r="E477" t="s">
        <v>1240</v>
      </c>
      <c r="F477" t="s">
        <v>1241</v>
      </c>
      <c r="G477" t="s">
        <v>1227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104</v>
      </c>
    </row>
    <row r="478" spans="1:164" ht="16" customHeight="1" x14ac:dyDescent="0.2">
      <c r="A478">
        <v>478</v>
      </c>
      <c r="B478">
        <v>26</v>
      </c>
      <c r="C478" t="s">
        <v>263</v>
      </c>
      <c r="D478" t="s">
        <v>1242</v>
      </c>
      <c r="E478" t="s">
        <v>1243</v>
      </c>
      <c r="F478" t="s">
        <v>1244</v>
      </c>
      <c r="I478" t="s">
        <v>1374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1245</v>
      </c>
      <c r="E479" t="s">
        <v>1246</v>
      </c>
      <c r="F479" t="s">
        <v>1247</v>
      </c>
      <c r="G479" t="s">
        <v>267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104</v>
      </c>
    </row>
    <row r="480" spans="1:164" ht="16" customHeight="1" x14ac:dyDescent="0.2">
      <c r="A480">
        <v>480</v>
      </c>
      <c r="B480">
        <v>18</v>
      </c>
      <c r="C480" t="s">
        <v>181</v>
      </c>
      <c r="D480" t="s">
        <v>1248</v>
      </c>
      <c r="E480" t="s">
        <v>1232</v>
      </c>
      <c r="F480" t="s">
        <v>1232</v>
      </c>
      <c r="G480" t="s">
        <v>1249</v>
      </c>
      <c r="J480" t="s">
        <v>33</v>
      </c>
      <c r="K480" t="s">
        <v>85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200</v>
      </c>
    </row>
    <row r="481" spans="1:146" ht="16" customHeight="1" x14ac:dyDescent="0.2">
      <c r="A481">
        <v>481</v>
      </c>
      <c r="B481">
        <v>50</v>
      </c>
      <c r="C481" t="s">
        <v>158</v>
      </c>
      <c r="D481" t="s">
        <v>1232</v>
      </c>
      <c r="E481" t="s">
        <v>1232</v>
      </c>
      <c r="F481" t="s">
        <v>1250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178</v>
      </c>
      <c r="D482" t="s">
        <v>1251</v>
      </c>
      <c r="E482" t="s">
        <v>1251</v>
      </c>
      <c r="F482" t="s">
        <v>1252</v>
      </c>
      <c r="G482" t="s">
        <v>1253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185</v>
      </c>
      <c r="D483" t="s">
        <v>1251</v>
      </c>
      <c r="E483" t="s">
        <v>1251</v>
      </c>
      <c r="F483" t="s">
        <v>1252</v>
      </c>
      <c r="G483" t="s">
        <v>1253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186</v>
      </c>
      <c r="D484" t="s">
        <v>1254</v>
      </c>
      <c r="E484" t="s">
        <v>1251</v>
      </c>
      <c r="F484" t="s">
        <v>1255</v>
      </c>
      <c r="I484" t="s">
        <v>1374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182</v>
      </c>
      <c r="D485" t="s">
        <v>1251</v>
      </c>
      <c r="E485" t="s">
        <v>1252</v>
      </c>
      <c r="F485" t="s">
        <v>1256</v>
      </c>
      <c r="G485" t="s">
        <v>1253</v>
      </c>
      <c r="J485" t="s">
        <v>33</v>
      </c>
      <c r="R485" t="s">
        <v>262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228</v>
      </c>
    </row>
    <row r="486" spans="1:146" ht="16" customHeight="1" x14ac:dyDescent="0.2">
      <c r="A486">
        <v>486</v>
      </c>
      <c r="B486">
        <v>51</v>
      </c>
      <c r="C486" t="s">
        <v>158</v>
      </c>
      <c r="D486" t="s">
        <v>1252</v>
      </c>
      <c r="E486" t="s">
        <v>1252</v>
      </c>
      <c r="F486" t="s">
        <v>1257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175</v>
      </c>
      <c r="D487" t="s">
        <v>1258</v>
      </c>
      <c r="E487" t="s">
        <v>1258</v>
      </c>
      <c r="F487" t="s">
        <v>1259</v>
      </c>
      <c r="G487" t="s">
        <v>1260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177</v>
      </c>
    </row>
    <row r="488" spans="1:146" ht="16" customHeight="1" x14ac:dyDescent="0.2">
      <c r="A488">
        <v>488</v>
      </c>
      <c r="B488">
        <v>53</v>
      </c>
      <c r="C488" t="s">
        <v>185</v>
      </c>
      <c r="D488" t="s">
        <v>1258</v>
      </c>
      <c r="E488" t="s">
        <v>1258</v>
      </c>
      <c r="F488" t="s">
        <v>1261</v>
      </c>
      <c r="G488" t="s">
        <v>1260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174</v>
      </c>
      <c r="D489" t="s">
        <v>1262</v>
      </c>
      <c r="E489" t="s">
        <v>1263</v>
      </c>
      <c r="F489" t="s">
        <v>1264</v>
      </c>
      <c r="I489" t="s">
        <v>1374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182</v>
      </c>
      <c r="D490" t="s">
        <v>1265</v>
      </c>
      <c r="E490" t="s">
        <v>1259</v>
      </c>
      <c r="F490" t="s">
        <v>1261</v>
      </c>
      <c r="I490" t="s">
        <v>1374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177</v>
      </c>
    </row>
    <row r="491" spans="1:146" ht="16" customHeight="1" x14ac:dyDescent="0.2">
      <c r="A491">
        <v>491</v>
      </c>
      <c r="B491">
        <v>52</v>
      </c>
      <c r="C491" t="s">
        <v>158</v>
      </c>
      <c r="D491" t="s">
        <v>1261</v>
      </c>
      <c r="E491" t="s">
        <v>1261</v>
      </c>
      <c r="F491" t="s">
        <v>1266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178</v>
      </c>
      <c r="D492" t="s">
        <v>1267</v>
      </c>
      <c r="E492" t="s">
        <v>1267</v>
      </c>
      <c r="F492" t="s">
        <v>1268</v>
      </c>
      <c r="G492" t="s">
        <v>1269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185</v>
      </c>
      <c r="D493" t="s">
        <v>1267</v>
      </c>
      <c r="E493" t="s">
        <v>1267</v>
      </c>
      <c r="F493" t="s">
        <v>1270</v>
      </c>
      <c r="G493" t="s">
        <v>1271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174</v>
      </c>
      <c r="D494" t="s">
        <v>1272</v>
      </c>
      <c r="E494" t="s">
        <v>1273</v>
      </c>
      <c r="F494" t="s">
        <v>1274</v>
      </c>
      <c r="G494" t="s">
        <v>960</v>
      </c>
      <c r="J494" t="s">
        <v>33</v>
      </c>
      <c r="S494" t="s">
        <v>93</v>
      </c>
      <c r="CE494" t="s">
        <v>184</v>
      </c>
      <c r="CJ494" t="s">
        <v>454</v>
      </c>
      <c r="CS494" t="s">
        <v>102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1275</v>
      </c>
      <c r="E495" t="s">
        <v>1276</v>
      </c>
      <c r="F495" t="s">
        <v>1277</v>
      </c>
      <c r="G495" t="s">
        <v>1278</v>
      </c>
      <c r="J495" t="s">
        <v>33</v>
      </c>
      <c r="S495" t="s">
        <v>93</v>
      </c>
      <c r="CB495" t="s">
        <v>84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183</v>
      </c>
      <c r="D496" t="s">
        <v>1279</v>
      </c>
      <c r="E496" t="s">
        <v>1280</v>
      </c>
      <c r="F496" t="s">
        <v>1281</v>
      </c>
      <c r="I496" t="s">
        <v>1374</v>
      </c>
      <c r="AS496">
        <v>28</v>
      </c>
      <c r="CD496" t="s">
        <v>83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1280</v>
      </c>
      <c r="E497" t="s">
        <v>1281</v>
      </c>
      <c r="F497" t="s">
        <v>1282</v>
      </c>
      <c r="G497" t="s">
        <v>1283</v>
      </c>
      <c r="J497" t="s">
        <v>33</v>
      </c>
      <c r="T497" t="s">
        <v>92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104</v>
      </c>
    </row>
    <row r="498" spans="1:161" ht="16" customHeight="1" x14ac:dyDescent="0.2">
      <c r="A498">
        <v>498</v>
      </c>
      <c r="B498">
        <v>18</v>
      </c>
      <c r="C498" t="s">
        <v>261</v>
      </c>
      <c r="D498" t="s">
        <v>1277</v>
      </c>
      <c r="E498" t="s">
        <v>1268</v>
      </c>
      <c r="F498" t="s">
        <v>1284</v>
      </c>
      <c r="I498" t="s">
        <v>1374</v>
      </c>
      <c r="J498" s="30"/>
      <c r="DD498"/>
      <c r="DE498"/>
      <c r="DF498"/>
      <c r="DG498"/>
      <c r="DH498"/>
      <c r="DI498"/>
      <c r="DJ498"/>
      <c r="DK498"/>
      <c r="DL498"/>
      <c r="DM498"/>
      <c r="DN498"/>
      <c r="DW498" t="s">
        <v>187</v>
      </c>
    </row>
    <row r="499" spans="1:161" ht="16" customHeight="1" x14ac:dyDescent="0.2">
      <c r="A499">
        <v>499</v>
      </c>
      <c r="B499">
        <v>39</v>
      </c>
      <c r="C499" t="s">
        <v>175</v>
      </c>
      <c r="D499" t="s">
        <v>1268</v>
      </c>
      <c r="E499" t="s">
        <v>1268</v>
      </c>
      <c r="F499" t="s">
        <v>1285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178</v>
      </c>
      <c r="D500" t="s">
        <v>1285</v>
      </c>
      <c r="E500" t="s">
        <v>1285</v>
      </c>
      <c r="F500" t="s">
        <v>1286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188</v>
      </c>
      <c r="D501" t="s">
        <v>1287</v>
      </c>
      <c r="E501" t="s">
        <v>1288</v>
      </c>
      <c r="F501" t="s">
        <v>1289</v>
      </c>
      <c r="I501" t="s">
        <v>1374</v>
      </c>
      <c r="AH501" t="s">
        <v>470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117</v>
      </c>
    </row>
    <row r="502" spans="1:161" ht="16" customHeight="1" x14ac:dyDescent="0.2">
      <c r="A502">
        <v>502</v>
      </c>
      <c r="B502">
        <v>19</v>
      </c>
      <c r="C502" t="s">
        <v>261</v>
      </c>
      <c r="D502" t="s">
        <v>1289</v>
      </c>
      <c r="E502" t="s">
        <v>1286</v>
      </c>
      <c r="F502" t="s">
        <v>1290</v>
      </c>
      <c r="I502" t="s">
        <v>1374</v>
      </c>
      <c r="J502" s="30"/>
      <c r="AI502" t="s">
        <v>679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117</v>
      </c>
    </row>
    <row r="503" spans="1:161" ht="16" customHeight="1" x14ac:dyDescent="0.2">
      <c r="A503">
        <v>503</v>
      </c>
      <c r="B503">
        <v>40</v>
      </c>
      <c r="C503" t="s">
        <v>175</v>
      </c>
      <c r="D503" t="s">
        <v>1286</v>
      </c>
      <c r="E503" t="s">
        <v>1286</v>
      </c>
      <c r="F503" t="s">
        <v>1270</v>
      </c>
      <c r="G503" t="s">
        <v>1291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1292</v>
      </c>
      <c r="E504" t="s">
        <v>1293</v>
      </c>
      <c r="F504" t="s">
        <v>1294</v>
      </c>
      <c r="G504" t="s">
        <v>1295</v>
      </c>
      <c r="I504" t="s">
        <v>1374</v>
      </c>
      <c r="P504" t="s">
        <v>90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104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1296</v>
      </c>
      <c r="E505" t="s">
        <v>1297</v>
      </c>
      <c r="F505" t="s">
        <v>1298</v>
      </c>
      <c r="G505" t="s">
        <v>1299</v>
      </c>
      <c r="I505" t="s">
        <v>1374</v>
      </c>
      <c r="Q505" t="s">
        <v>91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104</v>
      </c>
    </row>
    <row r="506" spans="1:161" ht="16" customHeight="1" x14ac:dyDescent="0.2">
      <c r="A506">
        <v>506</v>
      </c>
      <c r="B506">
        <v>27</v>
      </c>
      <c r="C506" t="s">
        <v>263</v>
      </c>
      <c r="D506" t="s">
        <v>1300</v>
      </c>
      <c r="E506" t="s">
        <v>1301</v>
      </c>
      <c r="F506" t="s">
        <v>1302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183</v>
      </c>
      <c r="D507" t="s">
        <v>1303</v>
      </c>
      <c r="E507" t="s">
        <v>1304</v>
      </c>
      <c r="F507" t="s">
        <v>1305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1304</v>
      </c>
      <c r="E508" t="s">
        <v>1305</v>
      </c>
      <c r="F508" t="s">
        <v>1306</v>
      </c>
      <c r="G508" t="s">
        <v>1307</v>
      </c>
      <c r="I508" t="s">
        <v>1374</v>
      </c>
      <c r="R508" t="s">
        <v>262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104</v>
      </c>
    </row>
    <row r="509" spans="1:161" ht="16" customHeight="1" x14ac:dyDescent="0.2">
      <c r="A509">
        <v>509</v>
      </c>
      <c r="B509">
        <v>21</v>
      </c>
      <c r="C509" t="s">
        <v>182</v>
      </c>
      <c r="D509" t="s">
        <v>1308</v>
      </c>
      <c r="E509" t="s">
        <v>1270</v>
      </c>
      <c r="F509" t="s">
        <v>1309</v>
      </c>
      <c r="G509" t="s">
        <v>1307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177</v>
      </c>
    </row>
    <row r="510" spans="1:161" ht="16" customHeight="1" x14ac:dyDescent="0.2">
      <c r="A510">
        <v>510</v>
      </c>
      <c r="B510">
        <v>53</v>
      </c>
      <c r="C510" t="s">
        <v>158</v>
      </c>
      <c r="D510" t="s">
        <v>1270</v>
      </c>
      <c r="E510" t="s">
        <v>1270</v>
      </c>
      <c r="F510" t="s">
        <v>1310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175</v>
      </c>
      <c r="D511" t="s">
        <v>1309</v>
      </c>
      <c r="E511" t="s">
        <v>1309</v>
      </c>
      <c r="F511" t="s">
        <v>1311</v>
      </c>
      <c r="G511" t="s">
        <v>1312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185</v>
      </c>
      <c r="D512" t="s">
        <v>1309</v>
      </c>
      <c r="E512" t="s">
        <v>1309</v>
      </c>
      <c r="F512" t="s">
        <v>1311</v>
      </c>
      <c r="G512" t="s">
        <v>1312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263</v>
      </c>
      <c r="D513" t="s">
        <v>1313</v>
      </c>
      <c r="E513" t="s">
        <v>1314</v>
      </c>
      <c r="F513" t="s">
        <v>1315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183</v>
      </c>
      <c r="D514" t="s">
        <v>1314</v>
      </c>
      <c r="E514" t="s">
        <v>1315</v>
      </c>
      <c r="F514" t="s">
        <v>1316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1317</v>
      </c>
      <c r="E515" t="s">
        <v>1318</v>
      </c>
      <c r="F515" t="s">
        <v>1319</v>
      </c>
      <c r="G515" t="s">
        <v>1312</v>
      </c>
      <c r="I515" t="s">
        <v>1374</v>
      </c>
      <c r="U515" t="s">
        <v>94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192</v>
      </c>
    </row>
    <row r="516" spans="1:164" ht="16" customHeight="1" x14ac:dyDescent="0.2">
      <c r="A516">
        <v>516</v>
      </c>
      <c r="B516">
        <v>24</v>
      </c>
      <c r="C516" t="s">
        <v>188</v>
      </c>
      <c r="D516" t="s">
        <v>1320</v>
      </c>
      <c r="E516" t="s">
        <v>1319</v>
      </c>
      <c r="F516" t="s">
        <v>1321</v>
      </c>
      <c r="I516" t="s">
        <v>1374</v>
      </c>
      <c r="AP516" t="s">
        <v>1059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189</v>
      </c>
    </row>
    <row r="517" spans="1:164" ht="16" customHeight="1" x14ac:dyDescent="0.2">
      <c r="A517">
        <v>517</v>
      </c>
      <c r="B517">
        <v>54</v>
      </c>
      <c r="C517" t="s">
        <v>158</v>
      </c>
      <c r="D517" t="s">
        <v>1311</v>
      </c>
      <c r="E517" t="s">
        <v>1311</v>
      </c>
      <c r="F517" t="s">
        <v>1322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181</v>
      </c>
      <c r="D518" t="s">
        <v>1311</v>
      </c>
      <c r="E518" t="s">
        <v>1323</v>
      </c>
      <c r="F518" t="s">
        <v>1324</v>
      </c>
      <c r="G518" t="s">
        <v>1325</v>
      </c>
      <c r="J518" t="s">
        <v>33</v>
      </c>
      <c r="M518" t="s">
        <v>87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200</v>
      </c>
    </row>
    <row r="519" spans="1:164" ht="16" customHeight="1" x14ac:dyDescent="0.2">
      <c r="A519">
        <v>519</v>
      </c>
      <c r="B519">
        <v>20</v>
      </c>
      <c r="C519" t="s">
        <v>181</v>
      </c>
      <c r="D519" t="s">
        <v>1326</v>
      </c>
      <c r="E519" t="s">
        <v>1327</v>
      </c>
      <c r="F519" t="s">
        <v>1327</v>
      </c>
      <c r="G519" t="s">
        <v>1328</v>
      </c>
      <c r="J519" t="s">
        <v>33</v>
      </c>
      <c r="L519" t="s">
        <v>86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246</v>
      </c>
    </row>
    <row r="520" spans="1:164" ht="16" customHeight="1" x14ac:dyDescent="0.2">
      <c r="A520">
        <v>520</v>
      </c>
      <c r="B520">
        <v>16</v>
      </c>
      <c r="C520" t="s">
        <v>186</v>
      </c>
      <c r="D520" t="s">
        <v>1329</v>
      </c>
      <c r="E520" t="s">
        <v>1330</v>
      </c>
      <c r="F520" t="s">
        <v>1331</v>
      </c>
      <c r="I520" t="s">
        <v>1374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178</v>
      </c>
      <c r="D521" t="s">
        <v>1332</v>
      </c>
      <c r="E521" t="s">
        <v>1332</v>
      </c>
      <c r="F521" t="s">
        <v>1333</v>
      </c>
      <c r="G521" t="s">
        <v>1334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185</v>
      </c>
      <c r="D522" t="s">
        <v>1332</v>
      </c>
      <c r="E522" t="s">
        <v>1332</v>
      </c>
      <c r="F522" t="s">
        <v>1333</v>
      </c>
      <c r="G522" t="s">
        <v>1334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183</v>
      </c>
      <c r="D523" t="s">
        <v>1331</v>
      </c>
      <c r="E523" t="s">
        <v>1335</v>
      </c>
      <c r="F523" t="s">
        <v>1336</v>
      </c>
      <c r="I523" t="s">
        <v>1374</v>
      </c>
      <c r="AF523" t="s">
        <v>490</v>
      </c>
      <c r="CD523" t="s">
        <v>83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1337</v>
      </c>
      <c r="E524" t="s">
        <v>1338</v>
      </c>
      <c r="F524" t="s">
        <v>1339</v>
      </c>
      <c r="G524" t="s">
        <v>1340</v>
      </c>
      <c r="J524" t="s">
        <v>33</v>
      </c>
      <c r="S524" t="s">
        <v>93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104</v>
      </c>
    </row>
    <row r="525" spans="1:164" ht="16" customHeight="1" x14ac:dyDescent="0.2">
      <c r="A525">
        <v>525</v>
      </c>
      <c r="B525">
        <v>22</v>
      </c>
      <c r="C525" t="s">
        <v>182</v>
      </c>
      <c r="D525" t="s">
        <v>1341</v>
      </c>
      <c r="E525" t="s">
        <v>1333</v>
      </c>
      <c r="F525" t="s">
        <v>1342</v>
      </c>
      <c r="G525" t="s">
        <v>1343</v>
      </c>
      <c r="I525" t="s">
        <v>1374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177</v>
      </c>
    </row>
    <row r="526" spans="1:164" ht="16" customHeight="1" x14ac:dyDescent="0.2">
      <c r="A526">
        <v>526</v>
      </c>
      <c r="B526">
        <v>55</v>
      </c>
      <c r="C526" t="s">
        <v>158</v>
      </c>
      <c r="D526" t="s">
        <v>1333</v>
      </c>
      <c r="E526" t="s">
        <v>1333</v>
      </c>
      <c r="F526" t="s">
        <v>1339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178</v>
      </c>
      <c r="D527" t="s">
        <v>1344</v>
      </c>
      <c r="E527" t="s">
        <v>1344</v>
      </c>
      <c r="F527" t="s">
        <v>1345</v>
      </c>
      <c r="G527" t="s">
        <v>1346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185</v>
      </c>
      <c r="D528" t="s">
        <v>1344</v>
      </c>
      <c r="E528" t="s">
        <v>1344</v>
      </c>
      <c r="F528" t="s">
        <v>1345</v>
      </c>
      <c r="G528" t="s">
        <v>1346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174</v>
      </c>
      <c r="D529" t="s">
        <v>1347</v>
      </c>
      <c r="E529" t="s">
        <v>1348</v>
      </c>
      <c r="F529" t="s">
        <v>1349</v>
      </c>
      <c r="G529" t="s">
        <v>1346</v>
      </c>
      <c r="J529" t="s">
        <v>33</v>
      </c>
      <c r="O529" t="s">
        <v>89</v>
      </c>
      <c r="CE529" t="s">
        <v>184</v>
      </c>
      <c r="CJ529" t="s">
        <v>454</v>
      </c>
      <c r="CU529" t="s">
        <v>209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183</v>
      </c>
      <c r="D530" t="s">
        <v>1350</v>
      </c>
      <c r="E530" t="s">
        <v>1351</v>
      </c>
      <c r="F530" t="s">
        <v>1345</v>
      </c>
      <c r="I530" t="s">
        <v>1374</v>
      </c>
      <c r="AC530" t="s">
        <v>393</v>
      </c>
      <c r="CD530" t="s">
        <v>83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261</v>
      </c>
      <c r="D531" t="s">
        <v>1350</v>
      </c>
      <c r="E531" t="s">
        <v>1352</v>
      </c>
      <c r="F531" t="s">
        <v>1353</v>
      </c>
      <c r="I531" t="s">
        <v>1374</v>
      </c>
      <c r="J531" s="30"/>
      <c r="DD531"/>
      <c r="DE531"/>
      <c r="DF531"/>
      <c r="DG531"/>
      <c r="DH531"/>
      <c r="DI531"/>
      <c r="DJ531"/>
      <c r="DK531"/>
      <c r="DL531"/>
      <c r="DM531"/>
      <c r="DN531"/>
      <c r="EF531" t="s">
        <v>190</v>
      </c>
    </row>
    <row r="532" spans="1:157" ht="16" customHeight="1" x14ac:dyDescent="0.2">
      <c r="A532">
        <v>532</v>
      </c>
      <c r="B532">
        <v>56</v>
      </c>
      <c r="C532" t="s">
        <v>158</v>
      </c>
      <c r="D532" t="s">
        <v>1345</v>
      </c>
      <c r="E532" t="s">
        <v>1345</v>
      </c>
      <c r="F532" t="s">
        <v>1354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customHeight="1" x14ac:dyDescent="0.2">
      <c r="A533">
        <v>533</v>
      </c>
      <c r="B533">
        <v>42</v>
      </c>
      <c r="C533" t="s">
        <v>175</v>
      </c>
      <c r="D533" t="s">
        <v>1355</v>
      </c>
      <c r="E533" t="s">
        <v>1355</v>
      </c>
      <c r="F533" t="s">
        <v>1356</v>
      </c>
      <c r="G533" t="s">
        <v>1357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customHeight="1" x14ac:dyDescent="0.2">
      <c r="A534">
        <v>534</v>
      </c>
      <c r="B534">
        <v>58</v>
      </c>
      <c r="C534" t="s">
        <v>185</v>
      </c>
      <c r="D534" t="s">
        <v>1355</v>
      </c>
      <c r="E534" t="s">
        <v>1355</v>
      </c>
      <c r="F534" t="s">
        <v>1356</v>
      </c>
      <c r="G534" t="s">
        <v>1357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191</v>
      </c>
      <c r="D535" t="s">
        <v>1358</v>
      </c>
      <c r="E535" t="s">
        <v>1359</v>
      </c>
      <c r="F535" t="s">
        <v>1360</v>
      </c>
      <c r="G535" t="s">
        <v>1357</v>
      </c>
      <c r="I535" t="s">
        <v>1374</v>
      </c>
      <c r="Q535" t="s">
        <v>91</v>
      </c>
      <c r="BZ535" t="s">
        <v>268</v>
      </c>
      <c r="CC535" t="s">
        <v>82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188</v>
      </c>
      <c r="D536" t="s">
        <v>1361</v>
      </c>
      <c r="E536" t="s">
        <v>1356</v>
      </c>
      <c r="F536" t="s">
        <v>1362</v>
      </c>
      <c r="I536" t="s">
        <v>1374</v>
      </c>
      <c r="AP536" t="s">
        <v>1059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190</v>
      </c>
    </row>
    <row r="537" spans="1:157" ht="16" customHeight="1" x14ac:dyDescent="0.2">
      <c r="A537">
        <v>537</v>
      </c>
      <c r="B537">
        <v>57</v>
      </c>
      <c r="C537" t="s">
        <v>158</v>
      </c>
      <c r="D537" t="s">
        <v>1356</v>
      </c>
      <c r="E537" t="s">
        <v>1356</v>
      </c>
      <c r="F537" t="s">
        <v>1363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191</v>
      </c>
      <c r="D538" t="s">
        <v>1364</v>
      </c>
      <c r="E538" t="s">
        <v>1365</v>
      </c>
      <c r="F538" t="s">
        <v>1366</v>
      </c>
      <c r="G538" t="s">
        <v>1367</v>
      </c>
      <c r="J538" t="s">
        <v>33</v>
      </c>
      <c r="O538" t="s">
        <v>89</v>
      </c>
      <c r="BZ538" t="s">
        <v>268</v>
      </c>
      <c r="CC538" t="s">
        <v>82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customHeight="1" x14ac:dyDescent="0.2">
      <c r="A539">
        <v>539</v>
      </c>
      <c r="B539">
        <v>38</v>
      </c>
      <c r="C539" t="s">
        <v>178</v>
      </c>
      <c r="D539" t="s">
        <v>1365</v>
      </c>
      <c r="E539" t="s">
        <v>1365</v>
      </c>
      <c r="F539" t="s">
        <v>1368</v>
      </c>
      <c r="G539" t="s">
        <v>1367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customHeight="1" x14ac:dyDescent="0.2">
      <c r="A540">
        <v>540</v>
      </c>
      <c r="B540">
        <v>59</v>
      </c>
      <c r="C540" t="s">
        <v>185</v>
      </c>
      <c r="D540" t="s">
        <v>1365</v>
      </c>
      <c r="E540" t="s">
        <v>1365</v>
      </c>
      <c r="F540" t="s">
        <v>1368</v>
      </c>
      <c r="G540" t="s">
        <v>1367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183</v>
      </c>
      <c r="D541" t="s">
        <v>1366</v>
      </c>
      <c r="E541" t="s">
        <v>1369</v>
      </c>
      <c r="F541" t="s">
        <v>1370</v>
      </c>
      <c r="I541" t="s">
        <v>1374</v>
      </c>
      <c r="AJ541" t="s">
        <v>1230</v>
      </c>
      <c r="CC541" t="s">
        <v>82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261</v>
      </c>
      <c r="D542" t="s">
        <v>1371</v>
      </c>
      <c r="E542" t="s">
        <v>1369</v>
      </c>
      <c r="F542" t="s">
        <v>1372</v>
      </c>
      <c r="I542" t="s">
        <v>1374</v>
      </c>
      <c r="J542" s="30"/>
      <c r="DD542"/>
      <c r="DE542"/>
      <c r="DF542"/>
      <c r="DG542"/>
      <c r="DH542"/>
      <c r="DI542"/>
      <c r="DJ542"/>
      <c r="DK542"/>
      <c r="DL542"/>
      <c r="DM542"/>
      <c r="DN542"/>
      <c r="EF542" t="s">
        <v>190</v>
      </c>
    </row>
    <row r="543" spans="1:157" ht="16" customHeight="1" x14ac:dyDescent="0.2">
      <c r="A543">
        <v>543</v>
      </c>
      <c r="B543">
        <v>58</v>
      </c>
      <c r="C543" t="s">
        <v>158</v>
      </c>
      <c r="D543" t="s">
        <v>1368</v>
      </c>
      <c r="E543" t="s">
        <v>1368</v>
      </c>
      <c r="F543" t="s">
        <v>1373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57" s="38" customFormat="1" ht="16" customHeight="1" x14ac:dyDescent="0.2">
      <c r="A544" s="38">
        <v>172</v>
      </c>
      <c r="B544" s="38">
        <v>26</v>
      </c>
      <c r="C544" s="38" t="s">
        <v>183</v>
      </c>
      <c r="D544" s="38" t="s">
        <v>673</v>
      </c>
      <c r="E544" s="38" t="s">
        <v>680</v>
      </c>
      <c r="F544" s="38" t="s">
        <v>681</v>
      </c>
      <c r="I544" s="38" t="s">
        <v>1374</v>
      </c>
      <c r="AE544" s="38" t="s">
        <v>519</v>
      </c>
      <c r="CC544" s="38" t="s">
        <v>82</v>
      </c>
      <c r="FA544" s="38" t="s">
        <v>193</v>
      </c>
    </row>
    <row r="545" spans="1:157" s="38" customFormat="1" ht="16" customHeight="1" x14ac:dyDescent="0.2">
      <c r="A545" s="38">
        <v>174</v>
      </c>
      <c r="B545" s="38">
        <v>27</v>
      </c>
      <c r="C545" s="38" t="s">
        <v>183</v>
      </c>
      <c r="D545" s="38" t="s">
        <v>216</v>
      </c>
      <c r="E545" s="38" t="s">
        <v>219</v>
      </c>
      <c r="F545" s="38" t="s">
        <v>257</v>
      </c>
      <c r="I545" s="38" t="s">
        <v>1374</v>
      </c>
      <c r="AN545" s="38" t="s">
        <v>663</v>
      </c>
      <c r="CC545" s="38" t="s">
        <v>82</v>
      </c>
      <c r="FA545" s="38" t="s">
        <v>193</v>
      </c>
    </row>
    <row r="546" spans="1:157" s="38" customFormat="1" ht="16" customHeight="1" x14ac:dyDescent="0.2">
      <c r="A546" s="38">
        <v>191</v>
      </c>
      <c r="B546" s="38">
        <v>34</v>
      </c>
      <c r="C546" s="38" t="s">
        <v>183</v>
      </c>
      <c r="D546" s="38" t="s">
        <v>713</v>
      </c>
      <c r="E546" s="38" t="s">
        <v>714</v>
      </c>
      <c r="F546" s="38" t="s">
        <v>716</v>
      </c>
      <c r="I546" s="38" t="s">
        <v>1374</v>
      </c>
      <c r="AD546" s="38" t="s">
        <v>400</v>
      </c>
      <c r="CC546" s="38" t="s">
        <v>82</v>
      </c>
      <c r="FA546" s="38" t="s">
        <v>193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/>
  <mergeCells count="24">
    <mergeCell ref="FM1:FS1"/>
    <mergeCell ref="FT1:FZ1"/>
    <mergeCell ref="GI1:GQ1"/>
    <mergeCell ref="GA1:GH1"/>
    <mergeCell ref="FA1:FC1"/>
    <mergeCell ref="FD1:FE1"/>
    <mergeCell ref="FF1:FJ1"/>
    <mergeCell ref="FK1:FL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I31" sqref="I31"/>
    </sheetView>
  </sheetViews>
  <sheetFormatPr baseColWidth="10" defaultRowHeight="16" x14ac:dyDescent="0.2"/>
  <cols>
    <col min="11" max="11" width="11" style="29"/>
  </cols>
  <sheetData>
    <row r="1" spans="1:11" x14ac:dyDescent="0.2">
      <c r="A1" t="s">
        <v>56</v>
      </c>
      <c r="B1" t="s">
        <v>49</v>
      </c>
      <c r="C1" t="s">
        <v>50</v>
      </c>
      <c r="D1" t="s">
        <v>35</v>
      </c>
      <c r="E1" t="s">
        <v>33</v>
      </c>
      <c r="F1" t="s">
        <v>31</v>
      </c>
      <c r="G1" t="s">
        <v>54</v>
      </c>
      <c r="H1" t="s">
        <v>55</v>
      </c>
      <c r="I1" t="s">
        <v>53</v>
      </c>
      <c r="J1" t="s">
        <v>52</v>
      </c>
      <c r="K1" s="29" t="s">
        <v>51</v>
      </c>
    </row>
    <row r="2" spans="1:11" x14ac:dyDescent="0.2">
      <c r="A2">
        <v>1</v>
      </c>
      <c r="B2" s="28">
        <v>45585</v>
      </c>
      <c r="C2" t="s">
        <v>1380</v>
      </c>
      <c r="D2">
        <v>2</v>
      </c>
      <c r="E2" s="1" t="s">
        <v>1375</v>
      </c>
      <c r="F2" t="s">
        <v>1374</v>
      </c>
      <c r="G2">
        <v>0</v>
      </c>
      <c r="H2">
        <v>0</v>
      </c>
      <c r="I2" t="s">
        <v>70</v>
      </c>
      <c r="J2" t="s">
        <v>71</v>
      </c>
      <c r="K2" s="29" t="s">
        <v>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6"/>
  </cols>
  <sheetData>
    <row r="2" spans="2:26" x14ac:dyDescent="0.2">
      <c r="S2" s="33" t="s">
        <v>130</v>
      </c>
    </row>
    <row r="3" spans="2:26" x14ac:dyDescent="0.2">
      <c r="S3" s="1" t="s">
        <v>105</v>
      </c>
    </row>
    <row r="4" spans="2:26" x14ac:dyDescent="0.2">
      <c r="S4" s="1" t="s">
        <v>116</v>
      </c>
      <c r="V4" s="34">
        <v>0</v>
      </c>
      <c r="W4" s="35">
        <v>0</v>
      </c>
      <c r="X4" s="35">
        <f>+MINUTE(V4)</f>
        <v>0</v>
      </c>
      <c r="Y4" s="36">
        <f>+SECOND(V4)</f>
        <v>0</v>
      </c>
      <c r="Z4" t="str">
        <f>+CONCATENATE(W4&amp;X4&amp;":"&amp;Y4)</f>
        <v>00:0</v>
      </c>
    </row>
    <row r="5" spans="2:26" x14ac:dyDescent="0.2">
      <c r="S5" s="1" t="s">
        <v>121</v>
      </c>
      <c r="V5" s="34">
        <v>0</v>
      </c>
      <c r="W5" s="35">
        <v>0</v>
      </c>
      <c r="X5">
        <f t="shared" ref="X5:X68" si="0">+MINUTE(V5)</f>
        <v>0</v>
      </c>
      <c r="Y5" s="3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122</v>
      </c>
      <c r="V6" s="34">
        <v>6.9444444444448361E-5</v>
      </c>
      <c r="W6" s="35">
        <v>0</v>
      </c>
      <c r="X6">
        <f t="shared" si="0"/>
        <v>0</v>
      </c>
      <c r="Y6" s="36">
        <f t="shared" si="1"/>
        <v>6</v>
      </c>
      <c r="Z6" t="str">
        <f t="shared" si="2"/>
        <v>00:6</v>
      </c>
    </row>
    <row r="7" spans="2:26" x14ac:dyDescent="0.2">
      <c r="S7" s="1" t="s">
        <v>126</v>
      </c>
      <c r="V7" s="34">
        <v>3.4722222222222793E-4</v>
      </c>
      <c r="W7" s="35">
        <v>0</v>
      </c>
      <c r="X7">
        <f t="shared" si="0"/>
        <v>0</v>
      </c>
      <c r="Y7" s="36">
        <f t="shared" si="1"/>
        <v>30</v>
      </c>
      <c r="Z7" t="str">
        <f t="shared" si="2"/>
        <v>00:30</v>
      </c>
    </row>
    <row r="8" spans="2:26" x14ac:dyDescent="0.2">
      <c r="S8" s="1" t="s">
        <v>127</v>
      </c>
      <c r="V8" s="34">
        <v>3.4722222222222793E-4</v>
      </c>
      <c r="W8" s="35">
        <v>0</v>
      </c>
      <c r="X8">
        <f t="shared" si="0"/>
        <v>0</v>
      </c>
      <c r="Y8" s="36">
        <f t="shared" si="1"/>
        <v>30</v>
      </c>
      <c r="Z8" t="str">
        <f t="shared" si="2"/>
        <v>00:30</v>
      </c>
    </row>
    <row r="9" spans="2:26" x14ac:dyDescent="0.2">
      <c r="S9" s="1" t="s">
        <v>128</v>
      </c>
      <c r="V9" s="34">
        <v>3.4722222222222793E-4</v>
      </c>
      <c r="W9" s="35">
        <v>0</v>
      </c>
      <c r="X9">
        <f t="shared" si="0"/>
        <v>0</v>
      </c>
      <c r="Y9" s="36">
        <f t="shared" si="1"/>
        <v>30</v>
      </c>
      <c r="Z9" t="str">
        <f t="shared" si="2"/>
        <v>00:30</v>
      </c>
    </row>
    <row r="10" spans="2:26" x14ac:dyDescent="0.2">
      <c r="S10" s="1" t="s">
        <v>145</v>
      </c>
      <c r="V10" s="34">
        <v>6.3657407407408106E-4</v>
      </c>
      <c r="W10" s="35">
        <v>0</v>
      </c>
      <c r="X10">
        <f t="shared" si="0"/>
        <v>0</v>
      </c>
      <c r="Y10" s="36">
        <f t="shared" si="1"/>
        <v>55</v>
      </c>
      <c r="Z10" t="str">
        <f t="shared" si="2"/>
        <v>00:55</v>
      </c>
    </row>
    <row r="11" spans="2:26" x14ac:dyDescent="0.2">
      <c r="E11" t="s">
        <v>80</v>
      </c>
      <c r="F11" t="s">
        <v>81</v>
      </c>
      <c r="S11" s="1" t="s">
        <v>129</v>
      </c>
      <c r="V11" s="34">
        <v>6.3657407407408106E-4</v>
      </c>
      <c r="W11" s="35">
        <v>0</v>
      </c>
      <c r="X11">
        <f t="shared" si="0"/>
        <v>0</v>
      </c>
      <c r="Y11" s="3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75</v>
      </c>
      <c r="E12">
        <f>+COUNTIF($H$12:$I$56,D12)</f>
        <v>0</v>
      </c>
      <c r="F12">
        <f>+COUNTIF($M$12:$N$51,D12)</f>
        <v>0</v>
      </c>
      <c r="H12" s="1" t="s">
        <v>160</v>
      </c>
      <c r="I12" s="1"/>
      <c r="M12" s="1" t="s">
        <v>160</v>
      </c>
      <c r="N12">
        <f t="shared" ref="N12:N22" si="3">+COUNTIF($H$12:$I$51,M12)</f>
        <v>1</v>
      </c>
      <c r="S12" s="1" t="s">
        <v>119</v>
      </c>
      <c r="V12" s="34">
        <v>6.3657407407408106E-4</v>
      </c>
      <c r="W12" s="35">
        <v>0</v>
      </c>
      <c r="X12">
        <f t="shared" si="0"/>
        <v>0</v>
      </c>
      <c r="Y12" s="3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74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161</v>
      </c>
      <c r="I13" s="1"/>
      <c r="M13" s="1" t="s">
        <v>248</v>
      </c>
      <c r="N13">
        <f t="shared" si="3"/>
        <v>1</v>
      </c>
      <c r="S13" s="1" t="s">
        <v>120</v>
      </c>
      <c r="V13" s="34">
        <v>6.4814814814815463E-4</v>
      </c>
      <c r="W13" s="35">
        <v>0</v>
      </c>
      <c r="X13">
        <f t="shared" si="0"/>
        <v>0</v>
      </c>
      <c r="Y13" s="3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76</v>
      </c>
      <c r="E14">
        <f t="shared" si="4"/>
        <v>0</v>
      </c>
      <c r="F14">
        <f t="shared" si="5"/>
        <v>0</v>
      </c>
      <c r="H14" s="1" t="s">
        <v>164</v>
      </c>
      <c r="I14" s="1"/>
      <c r="M14" s="1" t="s">
        <v>161</v>
      </c>
      <c r="N14">
        <f t="shared" si="3"/>
        <v>2</v>
      </c>
      <c r="S14" s="1" t="s">
        <v>123</v>
      </c>
      <c r="V14" s="34">
        <v>6.4814814814815463E-4</v>
      </c>
      <c r="W14" s="35">
        <v>0</v>
      </c>
      <c r="X14">
        <f t="shared" si="0"/>
        <v>0</v>
      </c>
      <c r="Y14" s="3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57</v>
      </c>
      <c r="E15">
        <f t="shared" si="4"/>
        <v>0</v>
      </c>
      <c r="F15">
        <f t="shared" si="5"/>
        <v>0</v>
      </c>
      <c r="H15" s="1" t="s">
        <v>162</v>
      </c>
      <c r="I15" s="1"/>
      <c r="M15" s="1" t="s">
        <v>165</v>
      </c>
      <c r="N15">
        <f t="shared" si="3"/>
        <v>2</v>
      </c>
      <c r="S15" s="1" t="s">
        <v>124</v>
      </c>
      <c r="V15" s="34">
        <v>7.2916666666666963E-4</v>
      </c>
      <c r="W15" s="35">
        <v>0</v>
      </c>
      <c r="X15">
        <f t="shared" si="0"/>
        <v>1</v>
      </c>
      <c r="Y15" s="3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73</v>
      </c>
      <c r="E16">
        <f t="shared" si="4"/>
        <v>0</v>
      </c>
      <c r="F16">
        <f t="shared" si="5"/>
        <v>0</v>
      </c>
      <c r="H16" s="1" t="s">
        <v>159</v>
      </c>
      <c r="I16" s="1"/>
      <c r="M16" s="1" t="s">
        <v>163</v>
      </c>
      <c r="N16">
        <f t="shared" si="3"/>
        <v>2</v>
      </c>
      <c r="S16" s="1" t="s">
        <v>133</v>
      </c>
      <c r="V16" s="34">
        <v>1.5509259259259348E-3</v>
      </c>
      <c r="W16" s="35">
        <v>0</v>
      </c>
      <c r="X16">
        <f t="shared" si="0"/>
        <v>2</v>
      </c>
      <c r="Y16" s="3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72</v>
      </c>
      <c r="E17">
        <f t="shared" si="4"/>
        <v>0</v>
      </c>
      <c r="F17">
        <f t="shared" ref="F17:F31" si="6">+COUNTIF($M$12:$N$51,D17)</f>
        <v>0</v>
      </c>
      <c r="H17" s="1" t="s">
        <v>247</v>
      </c>
      <c r="I17" s="1"/>
      <c r="M17" s="1" t="s">
        <v>162</v>
      </c>
      <c r="N17">
        <f t="shared" si="3"/>
        <v>3</v>
      </c>
      <c r="S17" s="1" t="s">
        <v>136</v>
      </c>
      <c r="V17" s="34">
        <v>1.5625000000000083E-3</v>
      </c>
      <c r="W17" s="35">
        <v>0</v>
      </c>
      <c r="X17">
        <f t="shared" si="0"/>
        <v>2</v>
      </c>
      <c r="Y17" s="3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59</v>
      </c>
      <c r="E18">
        <f t="shared" si="4"/>
        <v>0</v>
      </c>
      <c r="F18">
        <f t="shared" si="6"/>
        <v>0</v>
      </c>
      <c r="H18" s="1" t="s">
        <v>247</v>
      </c>
      <c r="I18" s="1"/>
      <c r="M18" s="1" t="s">
        <v>240</v>
      </c>
      <c r="N18">
        <f t="shared" si="3"/>
        <v>3</v>
      </c>
      <c r="S18" s="1" t="s">
        <v>141</v>
      </c>
      <c r="V18" s="34">
        <v>1.94444444444445E-3</v>
      </c>
      <c r="W18" s="35">
        <v>0</v>
      </c>
      <c r="X18">
        <f t="shared" si="0"/>
        <v>2</v>
      </c>
      <c r="Y18" s="3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58</v>
      </c>
      <c r="E19">
        <f t="shared" si="4"/>
        <v>0</v>
      </c>
      <c r="F19">
        <f t="shared" si="6"/>
        <v>0</v>
      </c>
      <c r="H19" s="1" t="s">
        <v>165</v>
      </c>
      <c r="I19" s="1"/>
      <c r="M19" s="1" t="s">
        <v>164</v>
      </c>
      <c r="N19">
        <f t="shared" si="3"/>
        <v>4</v>
      </c>
      <c r="S19" s="1" t="s">
        <v>144</v>
      </c>
      <c r="V19" s="34">
        <v>1.94444444444445E-3</v>
      </c>
      <c r="W19" s="35">
        <v>0</v>
      </c>
      <c r="X19">
        <f t="shared" si="0"/>
        <v>2</v>
      </c>
      <c r="Y19" s="3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64</v>
      </c>
      <c r="E20">
        <f t="shared" si="4"/>
        <v>0</v>
      </c>
      <c r="F20">
        <f t="shared" si="6"/>
        <v>0</v>
      </c>
      <c r="H20" s="1" t="s">
        <v>248</v>
      </c>
      <c r="I20" s="1"/>
      <c r="M20" s="1" t="s">
        <v>247</v>
      </c>
      <c r="N20">
        <f t="shared" si="3"/>
        <v>4</v>
      </c>
      <c r="S20" s="1" t="s">
        <v>142</v>
      </c>
      <c r="V20" s="34">
        <v>1.9791666666666707E-3</v>
      </c>
      <c r="W20" s="35">
        <v>0</v>
      </c>
      <c r="X20">
        <f t="shared" si="0"/>
        <v>2</v>
      </c>
      <c r="Y20" s="3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65</v>
      </c>
      <c r="E21">
        <f t="shared" si="4"/>
        <v>0</v>
      </c>
      <c r="F21">
        <f t="shared" si="6"/>
        <v>0</v>
      </c>
      <c r="H21" s="1" t="s">
        <v>164</v>
      </c>
      <c r="I21" s="1"/>
      <c r="M21" s="1" t="s">
        <v>242</v>
      </c>
      <c r="N21">
        <f t="shared" si="3"/>
        <v>6</v>
      </c>
      <c r="S21" s="1" t="s">
        <v>143</v>
      </c>
      <c r="V21" s="34">
        <v>1.9791666666666707E-3</v>
      </c>
      <c r="W21" s="35">
        <v>0</v>
      </c>
      <c r="X21">
        <f t="shared" si="0"/>
        <v>2</v>
      </c>
      <c r="Y21" s="3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77</v>
      </c>
      <c r="E22">
        <f t="shared" si="4"/>
        <v>0</v>
      </c>
      <c r="F22">
        <f t="shared" si="6"/>
        <v>0</v>
      </c>
      <c r="H22" s="1" t="s">
        <v>242</v>
      </c>
      <c r="I22" s="1"/>
      <c r="M22" s="1" t="s">
        <v>159</v>
      </c>
      <c r="N22">
        <f t="shared" si="3"/>
        <v>7</v>
      </c>
      <c r="S22" s="1" t="s">
        <v>149</v>
      </c>
      <c r="V22" s="34">
        <v>2.025462962962972E-3</v>
      </c>
      <c r="W22" s="35">
        <v>0</v>
      </c>
      <c r="X22">
        <f t="shared" si="0"/>
        <v>2</v>
      </c>
      <c r="Y22" s="3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61</v>
      </c>
      <c r="E23">
        <f t="shared" si="4"/>
        <v>0</v>
      </c>
      <c r="F23">
        <f t="shared" si="6"/>
        <v>0</v>
      </c>
      <c r="H23" s="1" t="s">
        <v>162</v>
      </c>
      <c r="I23" s="1"/>
      <c r="S23" s="1" t="s">
        <v>150</v>
      </c>
      <c r="V23" s="34">
        <v>2.0717592592592662E-3</v>
      </c>
      <c r="W23" s="35">
        <v>0</v>
      </c>
      <c r="X23">
        <f t="shared" si="0"/>
        <v>2</v>
      </c>
      <c r="Y23" s="3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68</v>
      </c>
      <c r="E24">
        <f t="shared" si="4"/>
        <v>0</v>
      </c>
      <c r="F24">
        <f t="shared" si="6"/>
        <v>0</v>
      </c>
      <c r="H24" s="1" t="s">
        <v>164</v>
      </c>
      <c r="I24" s="1"/>
      <c r="S24" s="1" t="s">
        <v>151</v>
      </c>
      <c r="V24" s="34">
        <v>2.1296296296296341E-3</v>
      </c>
      <c r="W24" s="35">
        <v>0</v>
      </c>
      <c r="X24">
        <f t="shared" si="0"/>
        <v>3</v>
      </c>
      <c r="Y24" s="3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60</v>
      </c>
      <c r="E25">
        <f t="shared" si="4"/>
        <v>0</v>
      </c>
      <c r="F25">
        <f t="shared" si="6"/>
        <v>0</v>
      </c>
      <c r="H25" s="1" t="s">
        <v>164</v>
      </c>
      <c r="I25" s="1"/>
      <c r="V25" s="34">
        <v>2.1990740740740825E-3</v>
      </c>
      <c r="W25" s="35">
        <v>0</v>
      </c>
      <c r="X25">
        <f t="shared" si="0"/>
        <v>3</v>
      </c>
      <c r="Y25" s="3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78</v>
      </c>
      <c r="E26">
        <f t="shared" si="4"/>
        <v>0</v>
      </c>
      <c r="F26">
        <f t="shared" si="6"/>
        <v>0</v>
      </c>
      <c r="H26" s="1" t="s">
        <v>159</v>
      </c>
      <c r="I26" s="1"/>
      <c r="V26" s="34">
        <v>2.2453703703703767E-3</v>
      </c>
      <c r="W26" s="35">
        <v>0</v>
      </c>
      <c r="X26">
        <f t="shared" si="0"/>
        <v>3</v>
      </c>
      <c r="Y26" s="3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79</v>
      </c>
      <c r="E27">
        <f t="shared" si="4"/>
        <v>0</v>
      </c>
      <c r="F27">
        <f t="shared" si="6"/>
        <v>0</v>
      </c>
      <c r="H27" s="1" t="s">
        <v>240</v>
      </c>
      <c r="I27" s="1"/>
      <c r="V27" s="34">
        <v>2.2685185185185239E-3</v>
      </c>
      <c r="W27" s="35">
        <v>0</v>
      </c>
      <c r="X27">
        <f t="shared" si="0"/>
        <v>3</v>
      </c>
      <c r="Y27" s="3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106</v>
      </c>
      <c r="E28">
        <f t="shared" si="4"/>
        <v>0</v>
      </c>
      <c r="F28">
        <f t="shared" si="6"/>
        <v>0</v>
      </c>
      <c r="H28" s="1" t="s">
        <v>159</v>
      </c>
      <c r="I28" s="1"/>
      <c r="V28" s="34">
        <v>2.2685185185185239E-3</v>
      </c>
      <c r="W28" s="35">
        <v>0</v>
      </c>
      <c r="X28">
        <f t="shared" si="0"/>
        <v>3</v>
      </c>
      <c r="Y28" s="3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112</v>
      </c>
      <c r="E29">
        <f t="shared" si="4"/>
        <v>0</v>
      </c>
      <c r="F29">
        <f t="shared" si="6"/>
        <v>0</v>
      </c>
      <c r="H29" s="1" t="s">
        <v>242</v>
      </c>
      <c r="I29" s="1"/>
      <c r="V29" s="34">
        <v>2.2685185185185239E-3</v>
      </c>
      <c r="W29" s="35">
        <v>0</v>
      </c>
      <c r="X29">
        <f t="shared" si="0"/>
        <v>3</v>
      </c>
      <c r="Y29" s="3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110</v>
      </c>
      <c r="E30">
        <f t="shared" si="4"/>
        <v>0</v>
      </c>
      <c r="F30">
        <f t="shared" si="6"/>
        <v>0</v>
      </c>
      <c r="H30" s="1" t="s">
        <v>242</v>
      </c>
      <c r="I30" s="1"/>
      <c r="V30" s="34">
        <v>2.3495370370370389E-3</v>
      </c>
      <c r="W30" s="35">
        <v>0</v>
      </c>
      <c r="X30">
        <f t="shared" si="0"/>
        <v>3</v>
      </c>
      <c r="Y30" s="3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111</v>
      </c>
      <c r="E31">
        <f t="shared" si="4"/>
        <v>0</v>
      </c>
      <c r="F31">
        <f t="shared" si="6"/>
        <v>0</v>
      </c>
      <c r="H31" s="1" t="s">
        <v>159</v>
      </c>
      <c r="I31" s="1"/>
      <c r="V31" s="34">
        <v>3.4490740740740766E-3</v>
      </c>
      <c r="W31" s="35">
        <v>0</v>
      </c>
      <c r="X31">
        <f t="shared" si="0"/>
        <v>4</v>
      </c>
      <c r="Y31" s="36">
        <f t="shared" si="1"/>
        <v>58</v>
      </c>
      <c r="Z31" t="str">
        <f t="shared" si="2"/>
        <v>04:58</v>
      </c>
    </row>
    <row r="32" spans="2:26" x14ac:dyDescent="0.2">
      <c r="H32" s="1" t="s">
        <v>240</v>
      </c>
      <c r="I32" s="1"/>
      <c r="V32" s="34">
        <v>3.4490740740740766E-3</v>
      </c>
      <c r="W32" s="35">
        <v>0</v>
      </c>
      <c r="X32">
        <f t="shared" si="0"/>
        <v>4</v>
      </c>
      <c r="Y32" s="36">
        <f t="shared" si="1"/>
        <v>58</v>
      </c>
      <c r="Z32" t="str">
        <f t="shared" si="2"/>
        <v>04:58</v>
      </c>
    </row>
    <row r="33" spans="4:26" x14ac:dyDescent="0.2">
      <c r="D33" s="99" t="s">
        <v>113</v>
      </c>
      <c r="E33" s="99"/>
      <c r="F33" s="99"/>
      <c r="H33" s="1" t="s">
        <v>165</v>
      </c>
      <c r="I33" s="1"/>
      <c r="V33" s="34">
        <v>3.5300925925925916E-3</v>
      </c>
      <c r="W33" s="35">
        <v>0</v>
      </c>
      <c r="X33">
        <f t="shared" si="0"/>
        <v>5</v>
      </c>
      <c r="Y33" s="36">
        <f t="shared" si="1"/>
        <v>5</v>
      </c>
      <c r="Z33" t="str">
        <f t="shared" si="2"/>
        <v>05:5</v>
      </c>
    </row>
    <row r="34" spans="4:26" x14ac:dyDescent="0.2">
      <c r="D34" s="99" t="s">
        <v>114</v>
      </c>
      <c r="E34" s="99"/>
      <c r="F34" s="99"/>
      <c r="H34" s="1" t="s">
        <v>163</v>
      </c>
      <c r="I34" s="1"/>
      <c r="V34" s="34">
        <v>3.5532407407407388E-3</v>
      </c>
      <c r="W34" s="35">
        <v>0</v>
      </c>
      <c r="X34">
        <f t="shared" si="0"/>
        <v>5</v>
      </c>
      <c r="Y34" s="36">
        <f t="shared" si="1"/>
        <v>7</v>
      </c>
      <c r="Z34" t="str">
        <f t="shared" si="2"/>
        <v>05:7</v>
      </c>
    </row>
    <row r="35" spans="4:26" x14ac:dyDescent="0.2">
      <c r="H35" s="1" t="s">
        <v>162</v>
      </c>
      <c r="I35" s="1"/>
      <c r="V35" s="34">
        <v>3.6111111111111135E-3</v>
      </c>
      <c r="W35" s="35">
        <v>0</v>
      </c>
      <c r="X35">
        <f t="shared" si="0"/>
        <v>5</v>
      </c>
      <c r="Y35" s="36">
        <f t="shared" si="1"/>
        <v>12</v>
      </c>
      <c r="Z35" t="str">
        <f t="shared" si="2"/>
        <v>05:12</v>
      </c>
    </row>
    <row r="36" spans="4:26" x14ac:dyDescent="0.2">
      <c r="H36" s="1" t="s">
        <v>247</v>
      </c>
      <c r="I36" s="1"/>
      <c r="V36" s="34">
        <v>3.6458333333333343E-3</v>
      </c>
      <c r="W36" s="35">
        <v>0</v>
      </c>
      <c r="X36">
        <f t="shared" si="0"/>
        <v>5</v>
      </c>
      <c r="Y36" s="36">
        <f t="shared" si="1"/>
        <v>15</v>
      </c>
      <c r="Z36" t="str">
        <f t="shared" si="2"/>
        <v>05:15</v>
      </c>
    </row>
    <row r="37" spans="4:26" x14ac:dyDescent="0.2">
      <c r="D37" s="1" t="s">
        <v>73</v>
      </c>
      <c r="E37">
        <f>+COUNTIF($H$12:$I$56,D37)</f>
        <v>0</v>
      </c>
      <c r="F37">
        <f t="shared" ref="F37" si="7">+COUNTIF($M$12:$N$51,D37)</f>
        <v>0</v>
      </c>
      <c r="H37" s="1" t="s">
        <v>242</v>
      </c>
      <c r="I37" s="1"/>
      <c r="V37" s="34">
        <v>3.6921296296296285E-3</v>
      </c>
      <c r="W37" s="35">
        <v>0</v>
      </c>
      <c r="X37">
        <f t="shared" si="0"/>
        <v>5</v>
      </c>
      <c r="Y37" s="36">
        <f t="shared" si="1"/>
        <v>19</v>
      </c>
      <c r="Z37" t="str">
        <f t="shared" si="2"/>
        <v>05:19</v>
      </c>
    </row>
    <row r="38" spans="4:26" x14ac:dyDescent="0.2">
      <c r="H38" s="1" t="s">
        <v>159</v>
      </c>
      <c r="I38" s="1"/>
      <c r="V38" s="34">
        <v>3.7152777777777757E-3</v>
      </c>
      <c r="W38" s="35">
        <v>0</v>
      </c>
      <c r="X38">
        <f t="shared" si="0"/>
        <v>5</v>
      </c>
      <c r="Y38" s="36">
        <f t="shared" si="1"/>
        <v>21</v>
      </c>
      <c r="Z38" t="str">
        <f t="shared" si="2"/>
        <v>05:21</v>
      </c>
    </row>
    <row r="39" spans="4:26" x14ac:dyDescent="0.2">
      <c r="H39" s="1" t="s">
        <v>159</v>
      </c>
      <c r="I39" s="1"/>
      <c r="V39" s="34">
        <v>3.7731481481481505E-3</v>
      </c>
      <c r="W39" s="35">
        <v>0</v>
      </c>
      <c r="X39">
        <f t="shared" si="0"/>
        <v>5</v>
      </c>
      <c r="Y39" s="36">
        <f t="shared" si="1"/>
        <v>26</v>
      </c>
      <c r="Z39" t="str">
        <f t="shared" si="2"/>
        <v>05:26</v>
      </c>
    </row>
    <row r="40" spans="4:26" x14ac:dyDescent="0.2">
      <c r="H40" s="1" t="s">
        <v>242</v>
      </c>
      <c r="I40" s="1"/>
      <c r="V40" s="34">
        <v>3.8425925925925919E-3</v>
      </c>
      <c r="W40" s="35">
        <v>0</v>
      </c>
      <c r="X40">
        <f t="shared" si="0"/>
        <v>5</v>
      </c>
      <c r="Y40" s="36">
        <f t="shared" si="1"/>
        <v>32</v>
      </c>
      <c r="Z40" t="str">
        <f t="shared" si="2"/>
        <v>05:32</v>
      </c>
    </row>
    <row r="41" spans="4:26" x14ac:dyDescent="0.2">
      <c r="H41" s="1" t="s">
        <v>240</v>
      </c>
      <c r="I41" s="1"/>
      <c r="V41" s="34">
        <v>4.4791666666666799E-3</v>
      </c>
      <c r="W41" s="35">
        <v>0</v>
      </c>
      <c r="X41">
        <f t="shared" si="0"/>
        <v>6</v>
      </c>
      <c r="Y41" s="36">
        <f t="shared" si="1"/>
        <v>27</v>
      </c>
      <c r="Z41" t="str">
        <f t="shared" si="2"/>
        <v>06:27</v>
      </c>
    </row>
    <row r="42" spans="4:26" x14ac:dyDescent="0.2">
      <c r="H42" s="1" t="s">
        <v>247</v>
      </c>
      <c r="I42" s="1"/>
      <c r="V42" s="34">
        <v>4.4791666666666799E-3</v>
      </c>
      <c r="W42" s="35">
        <v>0</v>
      </c>
      <c r="X42">
        <f t="shared" si="0"/>
        <v>6</v>
      </c>
      <c r="Y42" s="36">
        <f t="shared" si="1"/>
        <v>27</v>
      </c>
      <c r="Z42" t="str">
        <f t="shared" si="2"/>
        <v>06:27</v>
      </c>
    </row>
    <row r="43" spans="4:26" x14ac:dyDescent="0.2">
      <c r="H43" s="1" t="s">
        <v>242</v>
      </c>
      <c r="I43" s="1"/>
      <c r="V43" s="34">
        <v>4.5138888888889006E-3</v>
      </c>
      <c r="W43" s="35">
        <v>0</v>
      </c>
      <c r="X43">
        <f t="shared" si="0"/>
        <v>6</v>
      </c>
      <c r="Y43" s="36">
        <f t="shared" si="1"/>
        <v>30</v>
      </c>
      <c r="Z43" t="str">
        <f t="shared" si="2"/>
        <v>06:30</v>
      </c>
    </row>
    <row r="44" spans="4:26" x14ac:dyDescent="0.2">
      <c r="H44" s="1" t="s">
        <v>159</v>
      </c>
      <c r="I44" s="1"/>
      <c r="V44" s="34">
        <v>4.583333333333342E-3</v>
      </c>
      <c r="W44" s="35">
        <v>0</v>
      </c>
      <c r="X44">
        <f t="shared" si="0"/>
        <v>6</v>
      </c>
      <c r="Y44" s="36">
        <f t="shared" si="1"/>
        <v>36</v>
      </c>
      <c r="Z44" t="str">
        <f t="shared" si="2"/>
        <v>06:36</v>
      </c>
    </row>
    <row r="45" spans="4:26" x14ac:dyDescent="0.2">
      <c r="H45" s="1" t="s">
        <v>161</v>
      </c>
      <c r="I45" s="1"/>
      <c r="V45" s="34">
        <v>4.7222222222222318E-3</v>
      </c>
      <c r="W45" s="35">
        <v>0</v>
      </c>
      <c r="X45">
        <f t="shared" si="0"/>
        <v>6</v>
      </c>
      <c r="Y45" s="36">
        <f t="shared" si="1"/>
        <v>48</v>
      </c>
      <c r="Z45" t="str">
        <f t="shared" si="2"/>
        <v>06:48</v>
      </c>
    </row>
    <row r="46" spans="4:26" x14ac:dyDescent="0.2">
      <c r="H46" s="1" t="s">
        <v>163</v>
      </c>
      <c r="I46" s="1"/>
      <c r="V46" s="34">
        <v>5.2662037037037104E-3</v>
      </c>
      <c r="W46" s="35">
        <v>0</v>
      </c>
      <c r="X46">
        <f t="shared" si="0"/>
        <v>7</v>
      </c>
      <c r="Y46" s="3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4">
        <v>5.2662037037037104E-3</v>
      </c>
      <c r="W47" s="35">
        <v>0</v>
      </c>
      <c r="X47">
        <f t="shared" si="0"/>
        <v>7</v>
      </c>
      <c r="Y47" s="3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4">
        <v>5.277777777777784E-3</v>
      </c>
      <c r="W48" s="35">
        <v>0</v>
      </c>
      <c r="X48">
        <f t="shared" si="0"/>
        <v>7</v>
      </c>
      <c r="Y48" s="3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4">
        <v>5.3472222222222324E-3</v>
      </c>
      <c r="W49" s="35">
        <v>0</v>
      </c>
      <c r="X49">
        <f t="shared" si="0"/>
        <v>7</v>
      </c>
      <c r="Y49" s="3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4">
        <v>6.1805555555555641E-3</v>
      </c>
      <c r="W50" s="35">
        <v>0</v>
      </c>
      <c r="X50">
        <f t="shared" si="0"/>
        <v>8</v>
      </c>
      <c r="Y50" s="3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4">
        <v>6.1805555555555641E-3</v>
      </c>
      <c r="W51" s="35">
        <v>0</v>
      </c>
      <c r="X51">
        <f t="shared" si="0"/>
        <v>8</v>
      </c>
      <c r="Y51" s="3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4">
        <v>6.1805555555555641E-3</v>
      </c>
      <c r="W52" s="35">
        <v>0</v>
      </c>
      <c r="X52">
        <f t="shared" si="0"/>
        <v>8</v>
      </c>
      <c r="Y52" s="3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4">
        <v>6.2731481481481527E-3</v>
      </c>
      <c r="W53" s="35">
        <v>0</v>
      </c>
      <c r="X53">
        <f t="shared" si="0"/>
        <v>9</v>
      </c>
      <c r="Y53" s="3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4">
        <v>6.3078703703703734E-3</v>
      </c>
      <c r="W54" s="35">
        <v>0</v>
      </c>
      <c r="X54">
        <f t="shared" si="0"/>
        <v>9</v>
      </c>
      <c r="Y54" s="3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4">
        <v>7.2453703703703812E-3</v>
      </c>
      <c r="W55" s="34"/>
      <c r="X55">
        <f t="shared" si="0"/>
        <v>10</v>
      </c>
      <c r="Y55" s="3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4">
        <v>7.2453703703703812E-3</v>
      </c>
      <c r="W56" s="34"/>
      <c r="X56">
        <f t="shared" si="0"/>
        <v>10</v>
      </c>
      <c r="Y56" s="36">
        <f t="shared" si="1"/>
        <v>26</v>
      </c>
      <c r="Z56" t="str">
        <f t="shared" si="2"/>
        <v>10:26</v>
      </c>
    </row>
    <row r="57" spans="8:26" x14ac:dyDescent="0.2">
      <c r="H57" s="1"/>
      <c r="V57" s="34">
        <v>7.2569444444444547E-3</v>
      </c>
      <c r="W57" s="34"/>
      <c r="X57">
        <f t="shared" si="0"/>
        <v>10</v>
      </c>
      <c r="Y57" s="36">
        <f t="shared" si="1"/>
        <v>27</v>
      </c>
      <c r="Z57" t="str">
        <f t="shared" si="2"/>
        <v>10:27</v>
      </c>
    </row>
    <row r="58" spans="8:26" x14ac:dyDescent="0.2">
      <c r="H58" s="1"/>
      <c r="V58" s="34">
        <v>7.3611111111111169E-3</v>
      </c>
      <c r="W58" s="34"/>
      <c r="X58">
        <f t="shared" si="0"/>
        <v>10</v>
      </c>
      <c r="Y58" s="36">
        <f t="shared" si="1"/>
        <v>36</v>
      </c>
      <c r="Z58" t="str">
        <f t="shared" si="2"/>
        <v>10:36</v>
      </c>
    </row>
    <row r="59" spans="8:26" x14ac:dyDescent="0.2">
      <c r="H59" s="1"/>
      <c r="V59" s="34">
        <v>7.7199074074074114E-3</v>
      </c>
      <c r="W59" s="34"/>
      <c r="X59">
        <f t="shared" si="0"/>
        <v>11</v>
      </c>
      <c r="Y59" s="36">
        <f t="shared" si="1"/>
        <v>7</v>
      </c>
      <c r="Z59" t="str">
        <f t="shared" si="2"/>
        <v>11:7</v>
      </c>
    </row>
    <row r="60" spans="8:26" x14ac:dyDescent="0.2">
      <c r="H60" s="1"/>
      <c r="V60" s="34">
        <v>7.7199074074074114E-3</v>
      </c>
      <c r="W60" s="34"/>
      <c r="X60">
        <f t="shared" si="0"/>
        <v>11</v>
      </c>
      <c r="Y60" s="36">
        <f t="shared" si="1"/>
        <v>7</v>
      </c>
      <c r="Z60" t="str">
        <f t="shared" si="2"/>
        <v>11:7</v>
      </c>
    </row>
    <row r="61" spans="8:26" x14ac:dyDescent="0.2">
      <c r="H61" s="1"/>
      <c r="V61" s="34">
        <v>7.731481481481485E-3</v>
      </c>
      <c r="W61" s="34"/>
      <c r="X61">
        <f t="shared" si="0"/>
        <v>11</v>
      </c>
      <c r="Y61" s="36">
        <f t="shared" si="1"/>
        <v>8</v>
      </c>
      <c r="Z61" t="str">
        <f t="shared" si="2"/>
        <v>11:8</v>
      </c>
    </row>
    <row r="62" spans="8:26" x14ac:dyDescent="0.2">
      <c r="H62" s="1"/>
      <c r="V62" s="34">
        <v>8.1018518518518601E-3</v>
      </c>
      <c r="W62" s="34"/>
      <c r="X62">
        <f t="shared" si="0"/>
        <v>11</v>
      </c>
      <c r="Y62" s="36">
        <f t="shared" si="1"/>
        <v>40</v>
      </c>
      <c r="Z62" t="str">
        <f t="shared" si="2"/>
        <v>11:40</v>
      </c>
    </row>
    <row r="63" spans="8:26" x14ac:dyDescent="0.2">
      <c r="H63" s="1"/>
      <c r="V63" s="34">
        <v>8.1134259259259336E-3</v>
      </c>
      <c r="W63" s="34"/>
      <c r="X63">
        <f t="shared" si="0"/>
        <v>11</v>
      </c>
      <c r="Y63" s="36">
        <f t="shared" si="1"/>
        <v>41</v>
      </c>
      <c r="Z63" t="str">
        <f t="shared" si="2"/>
        <v>11:41</v>
      </c>
    </row>
    <row r="64" spans="8:26" x14ac:dyDescent="0.2">
      <c r="H64" s="1"/>
      <c r="V64" s="34">
        <v>8.1250000000000072E-3</v>
      </c>
      <c r="W64" s="34"/>
      <c r="X64">
        <f t="shared" si="0"/>
        <v>11</v>
      </c>
      <c r="Y64" s="36">
        <f t="shared" si="1"/>
        <v>42</v>
      </c>
      <c r="Z64" t="str">
        <f t="shared" si="2"/>
        <v>11:42</v>
      </c>
    </row>
    <row r="65" spans="8:26" x14ac:dyDescent="0.2">
      <c r="H65" s="1"/>
      <c r="V65" s="34">
        <v>8.1481481481481544E-3</v>
      </c>
      <c r="W65" s="34"/>
      <c r="X65">
        <f t="shared" si="0"/>
        <v>11</v>
      </c>
      <c r="Y65" s="36">
        <f t="shared" si="1"/>
        <v>44</v>
      </c>
      <c r="Z65" t="str">
        <f t="shared" si="2"/>
        <v>11:44</v>
      </c>
    </row>
    <row r="66" spans="8:26" x14ac:dyDescent="0.2">
      <c r="H66" s="1"/>
      <c r="V66" s="34">
        <v>8.9467592592592654E-3</v>
      </c>
      <c r="W66" s="34"/>
      <c r="X66">
        <f t="shared" si="0"/>
        <v>12</v>
      </c>
      <c r="Y66" s="36">
        <f t="shared" si="1"/>
        <v>53</v>
      </c>
      <c r="Z66" t="str">
        <f t="shared" si="2"/>
        <v>12:53</v>
      </c>
    </row>
    <row r="67" spans="8:26" x14ac:dyDescent="0.2">
      <c r="H67" s="1"/>
      <c r="V67" s="34">
        <v>8.9467592592592654E-3</v>
      </c>
      <c r="W67" s="34"/>
      <c r="X67">
        <f t="shared" si="0"/>
        <v>12</v>
      </c>
      <c r="Y67" s="36">
        <f t="shared" si="1"/>
        <v>53</v>
      </c>
      <c r="Z67" t="str">
        <f t="shared" si="2"/>
        <v>12:53</v>
      </c>
    </row>
    <row r="68" spans="8:26" x14ac:dyDescent="0.2">
      <c r="H68" s="1"/>
      <c r="V68" s="34">
        <v>8.9699074074074125E-3</v>
      </c>
      <c r="W68" s="34"/>
      <c r="X68">
        <f t="shared" si="0"/>
        <v>12</v>
      </c>
      <c r="Y68" s="36">
        <f t="shared" si="1"/>
        <v>55</v>
      </c>
      <c r="Z68" t="str">
        <f t="shared" si="2"/>
        <v>12:55</v>
      </c>
    </row>
    <row r="69" spans="8:26" x14ac:dyDescent="0.2">
      <c r="H69" s="1"/>
      <c r="V69" s="34">
        <v>9.0277777777777804E-3</v>
      </c>
      <c r="W69" s="34"/>
      <c r="X69">
        <f t="shared" ref="X69:X132" si="8">+MINUTE(V69)</f>
        <v>13</v>
      </c>
      <c r="Y69" s="3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4">
        <v>9.039351851851854E-3</v>
      </c>
      <c r="W70" s="34"/>
      <c r="X70">
        <f t="shared" si="8"/>
        <v>13</v>
      </c>
      <c r="Y70" s="36">
        <f t="shared" si="9"/>
        <v>1</v>
      </c>
      <c r="Z70" t="str">
        <f t="shared" si="10"/>
        <v>13:1</v>
      </c>
    </row>
    <row r="71" spans="8:26" x14ac:dyDescent="0.2">
      <c r="H71" s="1"/>
      <c r="V71" s="34">
        <v>9.7222222222222224E-3</v>
      </c>
      <c r="W71" s="34"/>
      <c r="X71">
        <f t="shared" si="8"/>
        <v>14</v>
      </c>
      <c r="Y71" s="36">
        <f t="shared" si="9"/>
        <v>0</v>
      </c>
      <c r="Z71" t="str">
        <f t="shared" si="10"/>
        <v>14:0</v>
      </c>
    </row>
    <row r="72" spans="8:26" x14ac:dyDescent="0.2">
      <c r="H72" s="1"/>
      <c r="V72" s="34">
        <v>9.7453703703703695E-3</v>
      </c>
      <c r="W72" s="34"/>
      <c r="X72">
        <f t="shared" si="8"/>
        <v>14</v>
      </c>
      <c r="Y72" s="36">
        <f t="shared" si="9"/>
        <v>2</v>
      </c>
      <c r="Z72" t="str">
        <f t="shared" si="10"/>
        <v>14:2</v>
      </c>
    </row>
    <row r="73" spans="8:26" x14ac:dyDescent="0.2">
      <c r="H73" s="1"/>
      <c r="V73" s="34">
        <v>9.7453703703703695E-3</v>
      </c>
      <c r="W73" s="34"/>
      <c r="X73">
        <f t="shared" si="8"/>
        <v>14</v>
      </c>
      <c r="Y73" s="36">
        <f t="shared" si="9"/>
        <v>2</v>
      </c>
      <c r="Z73" t="str">
        <f t="shared" si="10"/>
        <v>14:2</v>
      </c>
    </row>
    <row r="74" spans="8:26" x14ac:dyDescent="0.2">
      <c r="H74" s="1"/>
      <c r="V74" s="34">
        <v>9.8611111111111191E-3</v>
      </c>
      <c r="W74" s="34"/>
      <c r="X74">
        <f t="shared" si="8"/>
        <v>14</v>
      </c>
      <c r="Y74" s="36">
        <f t="shared" si="9"/>
        <v>12</v>
      </c>
      <c r="Z74" t="str">
        <f t="shared" si="10"/>
        <v>14:12</v>
      </c>
    </row>
    <row r="75" spans="8:26" x14ac:dyDescent="0.2">
      <c r="H75" s="1"/>
      <c r="V75" s="34">
        <v>9.8958333333333398E-3</v>
      </c>
      <c r="W75" s="34"/>
      <c r="X75">
        <f t="shared" si="8"/>
        <v>14</v>
      </c>
      <c r="Y75" s="36">
        <f t="shared" si="9"/>
        <v>15</v>
      </c>
      <c r="Z75" t="str">
        <f t="shared" si="10"/>
        <v>14:15</v>
      </c>
    </row>
    <row r="76" spans="8:26" x14ac:dyDescent="0.2">
      <c r="H76" s="1"/>
      <c r="V76" s="34">
        <v>9.8958333333333398E-3</v>
      </c>
      <c r="W76" s="34"/>
      <c r="X76">
        <f t="shared" si="8"/>
        <v>14</v>
      </c>
      <c r="Y76" s="36">
        <f t="shared" si="9"/>
        <v>15</v>
      </c>
      <c r="Z76" t="str">
        <f t="shared" si="10"/>
        <v>14:15</v>
      </c>
    </row>
    <row r="77" spans="8:26" x14ac:dyDescent="0.2">
      <c r="H77" s="1"/>
      <c r="V77" s="34">
        <v>1.0879629629629635E-2</v>
      </c>
      <c r="W77" s="34"/>
      <c r="X77">
        <f t="shared" si="8"/>
        <v>15</v>
      </c>
      <c r="Y77" s="36">
        <f t="shared" si="9"/>
        <v>40</v>
      </c>
      <c r="Z77" t="str">
        <f t="shared" si="10"/>
        <v>15:40</v>
      </c>
    </row>
    <row r="78" spans="8:26" x14ac:dyDescent="0.2">
      <c r="H78" s="1"/>
      <c r="V78" s="34">
        <v>1.0879629629629635E-2</v>
      </c>
      <c r="W78" s="34"/>
      <c r="X78">
        <f t="shared" si="8"/>
        <v>15</v>
      </c>
      <c r="Y78" s="36">
        <f t="shared" si="9"/>
        <v>40</v>
      </c>
      <c r="Z78" t="str">
        <f t="shared" si="10"/>
        <v>15:40</v>
      </c>
    </row>
    <row r="79" spans="8:26" x14ac:dyDescent="0.2">
      <c r="H79" s="1"/>
      <c r="V79" s="34">
        <v>1.0891203703703708E-2</v>
      </c>
      <c r="W79" s="34"/>
      <c r="X79">
        <f t="shared" si="8"/>
        <v>15</v>
      </c>
      <c r="Y79" s="36">
        <f t="shared" si="9"/>
        <v>41</v>
      </c>
      <c r="Z79" t="str">
        <f t="shared" si="10"/>
        <v>15:41</v>
      </c>
    </row>
    <row r="80" spans="8:26" x14ac:dyDescent="0.2">
      <c r="H80" s="1"/>
      <c r="V80" s="34">
        <v>1.113425925925926E-2</v>
      </c>
      <c r="W80" s="34"/>
      <c r="X80">
        <f t="shared" si="8"/>
        <v>16</v>
      </c>
      <c r="Y80" s="36">
        <f t="shared" si="9"/>
        <v>2</v>
      </c>
      <c r="Z80" t="str">
        <f t="shared" si="10"/>
        <v>16:2</v>
      </c>
    </row>
    <row r="81" spans="8:26" x14ac:dyDescent="0.2">
      <c r="H81" s="1"/>
      <c r="V81" s="34">
        <v>1.1168981481481481E-2</v>
      </c>
      <c r="W81" s="34"/>
      <c r="X81">
        <f t="shared" si="8"/>
        <v>16</v>
      </c>
      <c r="Y81" s="36">
        <f t="shared" si="9"/>
        <v>5</v>
      </c>
      <c r="Z81" t="str">
        <f t="shared" si="10"/>
        <v>16:5</v>
      </c>
    </row>
    <row r="82" spans="8:26" x14ac:dyDescent="0.2">
      <c r="H82" s="1"/>
      <c r="V82" s="34">
        <v>1.1238425925925929E-2</v>
      </c>
      <c r="W82" s="34"/>
      <c r="X82">
        <f t="shared" si="8"/>
        <v>16</v>
      </c>
      <c r="Y82" s="36">
        <f t="shared" si="9"/>
        <v>11</v>
      </c>
      <c r="Z82" t="str">
        <f t="shared" si="10"/>
        <v>16:11</v>
      </c>
    </row>
    <row r="83" spans="8:26" x14ac:dyDescent="0.2">
      <c r="H83" s="1"/>
      <c r="V83" s="34">
        <v>1.127314814814815E-2</v>
      </c>
      <c r="W83" s="34"/>
      <c r="X83">
        <f t="shared" si="8"/>
        <v>16</v>
      </c>
      <c r="Y83" s="36">
        <f t="shared" si="9"/>
        <v>14</v>
      </c>
      <c r="Z83" t="str">
        <f t="shared" si="10"/>
        <v>16:14</v>
      </c>
    </row>
    <row r="84" spans="8:26" x14ac:dyDescent="0.2">
      <c r="H84" s="1"/>
      <c r="V84" s="34">
        <v>1.1307870370370371E-2</v>
      </c>
      <c r="W84" s="34"/>
      <c r="X84">
        <f t="shared" si="8"/>
        <v>16</v>
      </c>
      <c r="Y84" s="36">
        <f t="shared" si="9"/>
        <v>17</v>
      </c>
      <c r="Z84" t="str">
        <f t="shared" si="10"/>
        <v>16:17</v>
      </c>
    </row>
    <row r="85" spans="8:26" x14ac:dyDescent="0.2">
      <c r="H85" s="1"/>
      <c r="V85" s="34">
        <v>1.2268518518518519E-2</v>
      </c>
      <c r="W85" s="34"/>
      <c r="X85">
        <f t="shared" si="8"/>
        <v>17</v>
      </c>
      <c r="Y85" s="36">
        <f t="shared" si="9"/>
        <v>40</v>
      </c>
      <c r="Z85" t="str">
        <f t="shared" si="10"/>
        <v>17:40</v>
      </c>
    </row>
    <row r="86" spans="8:26" x14ac:dyDescent="0.2">
      <c r="H86" s="1"/>
      <c r="V86" s="34">
        <v>1.2268518518518519E-2</v>
      </c>
      <c r="W86" s="34"/>
      <c r="X86">
        <f t="shared" si="8"/>
        <v>17</v>
      </c>
      <c r="Y86" s="36">
        <f t="shared" si="9"/>
        <v>40</v>
      </c>
      <c r="Z86" t="str">
        <f t="shared" si="10"/>
        <v>17:40</v>
      </c>
    </row>
    <row r="87" spans="8:26" x14ac:dyDescent="0.2">
      <c r="H87" s="1"/>
      <c r="V87" s="34">
        <v>1.2268518518518519E-2</v>
      </c>
      <c r="W87" s="34"/>
      <c r="X87">
        <f t="shared" si="8"/>
        <v>17</v>
      </c>
      <c r="Y87" s="36">
        <f t="shared" si="9"/>
        <v>40</v>
      </c>
      <c r="Z87" t="str">
        <f t="shared" si="10"/>
        <v>17:40</v>
      </c>
    </row>
    <row r="88" spans="8:26" x14ac:dyDescent="0.2">
      <c r="H88" s="1"/>
      <c r="V88" s="34">
        <v>1.2326388888888887E-2</v>
      </c>
      <c r="W88" s="34"/>
      <c r="X88">
        <f t="shared" si="8"/>
        <v>17</v>
      </c>
      <c r="Y88" s="36">
        <f t="shared" si="9"/>
        <v>45</v>
      </c>
      <c r="Z88" t="str">
        <f t="shared" si="10"/>
        <v>17:45</v>
      </c>
    </row>
    <row r="89" spans="8:26" x14ac:dyDescent="0.2">
      <c r="V89" s="34">
        <v>1.2372685185185181E-2</v>
      </c>
      <c r="W89" s="34"/>
      <c r="X89">
        <f t="shared" si="8"/>
        <v>17</v>
      </c>
      <c r="Y89" s="36">
        <f t="shared" si="9"/>
        <v>49</v>
      </c>
      <c r="Z89" t="str">
        <f t="shared" si="10"/>
        <v>17:49</v>
      </c>
    </row>
    <row r="90" spans="8:26" x14ac:dyDescent="0.2">
      <c r="V90" s="34">
        <v>1.3032407407407416E-2</v>
      </c>
      <c r="W90" s="34"/>
      <c r="X90">
        <f t="shared" si="8"/>
        <v>18</v>
      </c>
      <c r="Y90" s="36">
        <f t="shared" si="9"/>
        <v>46</v>
      </c>
      <c r="Z90" t="str">
        <f t="shared" si="10"/>
        <v>18:46</v>
      </c>
    </row>
    <row r="91" spans="8:26" x14ac:dyDescent="0.2">
      <c r="V91" s="34">
        <v>1.3090277777777784E-2</v>
      </c>
      <c r="W91" s="34"/>
      <c r="X91">
        <f t="shared" si="8"/>
        <v>18</v>
      </c>
      <c r="Y91" s="36">
        <f t="shared" si="9"/>
        <v>51</v>
      </c>
      <c r="Z91" t="str">
        <f t="shared" si="10"/>
        <v>18:51</v>
      </c>
    </row>
    <row r="92" spans="8:26" x14ac:dyDescent="0.2">
      <c r="V92" s="34">
        <v>1.3090277777777784E-2</v>
      </c>
      <c r="W92" s="34"/>
      <c r="X92">
        <f t="shared" si="8"/>
        <v>18</v>
      </c>
      <c r="Y92" s="36">
        <f t="shared" si="9"/>
        <v>51</v>
      </c>
      <c r="Z92" t="str">
        <f t="shared" si="10"/>
        <v>18:51</v>
      </c>
    </row>
    <row r="93" spans="8:26" x14ac:dyDescent="0.2">
      <c r="V93" s="34">
        <v>1.3101851851851865E-2</v>
      </c>
      <c r="W93" s="34"/>
      <c r="X93">
        <f t="shared" si="8"/>
        <v>18</v>
      </c>
      <c r="Y93" s="36">
        <f t="shared" si="9"/>
        <v>52</v>
      </c>
      <c r="Z93" t="str">
        <f t="shared" si="10"/>
        <v>18:52</v>
      </c>
    </row>
    <row r="94" spans="8:26" x14ac:dyDescent="0.2">
      <c r="V94" s="34">
        <v>1.3726851851851858E-2</v>
      </c>
      <c r="W94" s="34"/>
      <c r="X94">
        <f t="shared" si="8"/>
        <v>19</v>
      </c>
      <c r="Y94" s="36">
        <f t="shared" si="9"/>
        <v>46</v>
      </c>
      <c r="Z94" t="str">
        <f t="shared" si="10"/>
        <v>19:46</v>
      </c>
    </row>
    <row r="95" spans="8:26" x14ac:dyDescent="0.2">
      <c r="V95" s="34">
        <v>1.3726851851851858E-2</v>
      </c>
      <c r="W95" s="34"/>
      <c r="X95">
        <f t="shared" si="8"/>
        <v>19</v>
      </c>
      <c r="Y95" s="36">
        <f t="shared" si="9"/>
        <v>46</v>
      </c>
      <c r="Z95" t="str">
        <f t="shared" si="10"/>
        <v>19:46</v>
      </c>
    </row>
    <row r="96" spans="8:26" x14ac:dyDescent="0.2">
      <c r="V96" s="34">
        <v>1.3726851851851858E-2</v>
      </c>
      <c r="W96" s="34"/>
      <c r="X96">
        <f t="shared" si="8"/>
        <v>19</v>
      </c>
      <c r="Y96" s="36">
        <f t="shared" si="9"/>
        <v>46</v>
      </c>
      <c r="Z96" t="str">
        <f t="shared" si="10"/>
        <v>19:46</v>
      </c>
    </row>
    <row r="97" spans="22:26" x14ac:dyDescent="0.2">
      <c r="V97" s="34">
        <v>1.4201388888888895E-2</v>
      </c>
      <c r="W97" s="34"/>
      <c r="X97">
        <f t="shared" si="8"/>
        <v>20</v>
      </c>
      <c r="Y97" s="36">
        <f t="shared" si="9"/>
        <v>27</v>
      </c>
      <c r="Z97" t="str">
        <f t="shared" si="10"/>
        <v>20:27</v>
      </c>
    </row>
    <row r="98" spans="22:26" x14ac:dyDescent="0.2">
      <c r="V98" s="34">
        <v>1.4201388888888895E-2</v>
      </c>
      <c r="W98" s="34"/>
      <c r="X98">
        <f t="shared" si="8"/>
        <v>20</v>
      </c>
      <c r="Y98" s="36">
        <f t="shared" si="9"/>
        <v>27</v>
      </c>
      <c r="Z98" t="str">
        <f t="shared" si="10"/>
        <v>20:27</v>
      </c>
    </row>
    <row r="99" spans="22:26" x14ac:dyDescent="0.2">
      <c r="V99" s="34">
        <v>1.424768518518519E-2</v>
      </c>
      <c r="W99" s="34"/>
      <c r="X99">
        <f t="shared" si="8"/>
        <v>20</v>
      </c>
      <c r="Y99" s="36">
        <f t="shared" si="9"/>
        <v>31</v>
      </c>
      <c r="Z99" t="str">
        <f t="shared" si="10"/>
        <v>20:31</v>
      </c>
    </row>
    <row r="100" spans="22:26" x14ac:dyDescent="0.2">
      <c r="V100" s="34">
        <v>1.428240740740741E-2</v>
      </c>
      <c r="W100" s="34"/>
      <c r="X100">
        <f t="shared" si="8"/>
        <v>20</v>
      </c>
      <c r="Y100" s="36">
        <f t="shared" si="9"/>
        <v>34</v>
      </c>
      <c r="Z100" t="str">
        <f t="shared" si="10"/>
        <v>20:34</v>
      </c>
    </row>
    <row r="101" spans="22:26" x14ac:dyDescent="0.2">
      <c r="V101" s="34">
        <v>1.4988425925925933E-2</v>
      </c>
      <c r="W101" s="34"/>
      <c r="X101">
        <f t="shared" si="8"/>
        <v>21</v>
      </c>
      <c r="Y101" s="36">
        <f t="shared" si="9"/>
        <v>35</v>
      </c>
      <c r="Z101" t="str">
        <f t="shared" si="10"/>
        <v>21:35</v>
      </c>
    </row>
    <row r="102" spans="22:26" x14ac:dyDescent="0.2">
      <c r="V102" s="34">
        <v>1.4988425925925933E-2</v>
      </c>
      <c r="W102" s="34"/>
      <c r="X102">
        <f t="shared" si="8"/>
        <v>21</v>
      </c>
      <c r="Y102" s="36">
        <f t="shared" si="9"/>
        <v>35</v>
      </c>
      <c r="Z102" t="str">
        <f t="shared" si="10"/>
        <v>21:35</v>
      </c>
    </row>
    <row r="103" spans="22:26" x14ac:dyDescent="0.2">
      <c r="V103" s="34">
        <v>1.5000000000000006E-2</v>
      </c>
      <c r="W103" s="34"/>
      <c r="X103">
        <f t="shared" si="8"/>
        <v>21</v>
      </c>
      <c r="Y103" s="36">
        <f t="shared" si="9"/>
        <v>36</v>
      </c>
      <c r="Z103" t="str">
        <f t="shared" si="10"/>
        <v>21:36</v>
      </c>
    </row>
    <row r="104" spans="22:26" x14ac:dyDescent="0.2">
      <c r="V104" s="34">
        <v>1.5115740740740749E-2</v>
      </c>
      <c r="W104" s="34"/>
      <c r="X104">
        <f t="shared" si="8"/>
        <v>21</v>
      </c>
      <c r="Y104" s="36">
        <f t="shared" si="9"/>
        <v>46</v>
      </c>
      <c r="Z104" t="str">
        <f t="shared" si="10"/>
        <v>21:46</v>
      </c>
    </row>
    <row r="105" spans="22:26" x14ac:dyDescent="0.2">
      <c r="V105" s="34">
        <v>1.5254629629629639E-2</v>
      </c>
      <c r="W105" s="34"/>
      <c r="X105">
        <f t="shared" si="8"/>
        <v>21</v>
      </c>
      <c r="Y105" s="36">
        <f t="shared" si="9"/>
        <v>58</v>
      </c>
      <c r="Z105" t="str">
        <f t="shared" si="10"/>
        <v>21:58</v>
      </c>
    </row>
    <row r="106" spans="22:26" x14ac:dyDescent="0.2">
      <c r="V106" s="34">
        <v>1.5277777777777786E-2</v>
      </c>
      <c r="W106" s="34"/>
      <c r="X106">
        <f t="shared" si="8"/>
        <v>22</v>
      </c>
      <c r="Y106" s="36">
        <f t="shared" si="9"/>
        <v>0</v>
      </c>
      <c r="Z106" t="str">
        <f t="shared" si="10"/>
        <v>22:0</v>
      </c>
    </row>
    <row r="107" spans="22:26" x14ac:dyDescent="0.2">
      <c r="V107" s="34">
        <v>1.532407407407408E-2</v>
      </c>
      <c r="W107" s="34"/>
      <c r="X107">
        <f t="shared" si="8"/>
        <v>22</v>
      </c>
      <c r="Y107" s="36">
        <f t="shared" si="9"/>
        <v>4</v>
      </c>
      <c r="Z107" t="str">
        <f t="shared" si="10"/>
        <v>22:4</v>
      </c>
    </row>
    <row r="108" spans="22:26" x14ac:dyDescent="0.2">
      <c r="V108" s="34">
        <v>1.7222222222222222E-2</v>
      </c>
      <c r="W108" s="34"/>
      <c r="X108">
        <f t="shared" si="8"/>
        <v>24</v>
      </c>
      <c r="Y108" s="36">
        <f t="shared" si="9"/>
        <v>48</v>
      </c>
      <c r="Z108" t="str">
        <f t="shared" si="10"/>
        <v>24:48</v>
      </c>
    </row>
    <row r="109" spans="22:26" x14ac:dyDescent="0.2">
      <c r="V109" s="34">
        <v>1.7222222222222222E-2</v>
      </c>
      <c r="W109" s="34"/>
      <c r="X109">
        <f t="shared" si="8"/>
        <v>24</v>
      </c>
      <c r="Y109" s="36">
        <f t="shared" si="9"/>
        <v>48</v>
      </c>
      <c r="Z109" t="str">
        <f t="shared" si="10"/>
        <v>24:48</v>
      </c>
    </row>
    <row r="110" spans="22:26" x14ac:dyDescent="0.2">
      <c r="V110" s="34">
        <v>1.7962962962962972E-2</v>
      </c>
      <c r="W110" s="34"/>
      <c r="X110">
        <f t="shared" si="8"/>
        <v>25</v>
      </c>
      <c r="Y110" s="36">
        <f t="shared" si="9"/>
        <v>52</v>
      </c>
      <c r="Z110" t="str">
        <f t="shared" si="10"/>
        <v>25:52</v>
      </c>
    </row>
    <row r="111" spans="22:26" x14ac:dyDescent="0.2">
      <c r="V111" s="34">
        <v>1.7962962962962972E-2</v>
      </c>
      <c r="W111" s="34"/>
      <c r="X111">
        <f t="shared" si="8"/>
        <v>25</v>
      </c>
      <c r="Y111" s="36">
        <f t="shared" si="9"/>
        <v>52</v>
      </c>
      <c r="Z111" t="str">
        <f t="shared" si="10"/>
        <v>25:52</v>
      </c>
    </row>
    <row r="112" spans="22:26" x14ac:dyDescent="0.2">
      <c r="V112" s="34">
        <v>1.8043981481481487E-2</v>
      </c>
      <c r="W112" s="34"/>
      <c r="X112">
        <f t="shared" si="8"/>
        <v>25</v>
      </c>
      <c r="Y112" s="36">
        <f t="shared" si="9"/>
        <v>59</v>
      </c>
      <c r="Z112" t="str">
        <f t="shared" si="10"/>
        <v>25:59</v>
      </c>
    </row>
    <row r="113" spans="22:26" x14ac:dyDescent="0.2">
      <c r="V113" s="34">
        <v>1.8113425925925929E-2</v>
      </c>
      <c r="W113" s="34"/>
      <c r="X113">
        <f t="shared" si="8"/>
        <v>26</v>
      </c>
      <c r="Y113" s="36">
        <f t="shared" si="9"/>
        <v>5</v>
      </c>
      <c r="Z113" t="str">
        <f t="shared" si="10"/>
        <v>26:5</v>
      </c>
    </row>
    <row r="114" spans="22:26" x14ac:dyDescent="0.2">
      <c r="V114" s="34">
        <v>1.8159722222222223E-2</v>
      </c>
      <c r="W114" s="34"/>
      <c r="X114">
        <f t="shared" si="8"/>
        <v>26</v>
      </c>
      <c r="Y114" s="36">
        <f t="shared" si="9"/>
        <v>9</v>
      </c>
      <c r="Z114" t="str">
        <f t="shared" si="10"/>
        <v>26:9</v>
      </c>
    </row>
    <row r="115" spans="22:26" x14ac:dyDescent="0.2">
      <c r="V115" s="34">
        <v>1.9166666666666665E-2</v>
      </c>
      <c r="W115" s="34"/>
      <c r="X115">
        <f t="shared" si="8"/>
        <v>27</v>
      </c>
      <c r="Y115" s="36">
        <f t="shared" si="9"/>
        <v>36</v>
      </c>
      <c r="Z115" t="str">
        <f t="shared" si="10"/>
        <v>27:36</v>
      </c>
    </row>
    <row r="116" spans="22:26" x14ac:dyDescent="0.2">
      <c r="V116" s="34">
        <v>1.9166666666666665E-2</v>
      </c>
      <c r="W116" s="34"/>
      <c r="X116">
        <f t="shared" si="8"/>
        <v>27</v>
      </c>
      <c r="Y116" s="36">
        <f t="shared" si="9"/>
        <v>36</v>
      </c>
      <c r="Z116" t="str">
        <f t="shared" si="10"/>
        <v>27:36</v>
      </c>
    </row>
    <row r="117" spans="22:26" x14ac:dyDescent="0.2">
      <c r="V117" s="34">
        <v>1.9189814814814819E-2</v>
      </c>
      <c r="W117" s="34"/>
      <c r="X117">
        <f t="shared" si="8"/>
        <v>27</v>
      </c>
      <c r="Y117" s="36">
        <f t="shared" si="9"/>
        <v>38</v>
      </c>
      <c r="Z117" t="str">
        <f t="shared" si="10"/>
        <v>27:38</v>
      </c>
    </row>
    <row r="118" spans="22:26" x14ac:dyDescent="0.2">
      <c r="V118" s="34">
        <v>1.9293981481481481E-2</v>
      </c>
      <c r="W118" s="34"/>
      <c r="X118">
        <f t="shared" si="8"/>
        <v>27</v>
      </c>
      <c r="Y118" s="36">
        <f t="shared" si="9"/>
        <v>47</v>
      </c>
      <c r="Z118" t="str">
        <f t="shared" si="10"/>
        <v>27:47</v>
      </c>
    </row>
    <row r="119" spans="22:26" x14ac:dyDescent="0.2">
      <c r="V119" s="34">
        <v>1.9317129629629629E-2</v>
      </c>
      <c r="W119" s="34"/>
      <c r="X119">
        <f t="shared" si="8"/>
        <v>27</v>
      </c>
      <c r="Y119" s="36">
        <f t="shared" si="9"/>
        <v>49</v>
      </c>
      <c r="Z119" t="str">
        <f t="shared" si="10"/>
        <v>27:49</v>
      </c>
    </row>
    <row r="120" spans="22:26" x14ac:dyDescent="0.2">
      <c r="V120" s="34">
        <v>1.9351851851851856E-2</v>
      </c>
      <c r="W120" s="34"/>
      <c r="X120">
        <f t="shared" si="8"/>
        <v>27</v>
      </c>
      <c r="Y120" s="36">
        <f t="shared" si="9"/>
        <v>52</v>
      </c>
      <c r="Z120" t="str">
        <f t="shared" si="10"/>
        <v>27:52</v>
      </c>
    </row>
    <row r="121" spans="22:26" x14ac:dyDescent="0.2">
      <c r="V121" s="34">
        <v>1.9386574074074077E-2</v>
      </c>
      <c r="W121" s="34"/>
      <c r="X121">
        <f t="shared" si="8"/>
        <v>27</v>
      </c>
      <c r="Y121" s="36">
        <f t="shared" si="9"/>
        <v>55</v>
      </c>
      <c r="Z121" t="str">
        <f t="shared" si="10"/>
        <v>27:55</v>
      </c>
    </row>
    <row r="122" spans="22:26" x14ac:dyDescent="0.2">
      <c r="V122" s="34">
        <v>1.9432870370370371E-2</v>
      </c>
      <c r="W122" s="34"/>
      <c r="X122">
        <f t="shared" si="8"/>
        <v>27</v>
      </c>
      <c r="Y122" s="36">
        <f t="shared" si="9"/>
        <v>59</v>
      </c>
      <c r="Z122" t="str">
        <f t="shared" si="10"/>
        <v>27:59</v>
      </c>
    </row>
    <row r="123" spans="22:26" x14ac:dyDescent="0.2">
      <c r="V123" s="34">
        <v>1.9745370370370371E-2</v>
      </c>
      <c r="W123" s="34"/>
      <c r="X123">
        <f t="shared" si="8"/>
        <v>28</v>
      </c>
      <c r="Y123" s="36">
        <f t="shared" si="9"/>
        <v>26</v>
      </c>
      <c r="Z123" t="str">
        <f t="shared" si="10"/>
        <v>28:26</v>
      </c>
    </row>
    <row r="124" spans="22:26" x14ac:dyDescent="0.2">
      <c r="V124" s="34">
        <v>1.9745370370370371E-2</v>
      </c>
      <c r="W124" s="34"/>
      <c r="X124">
        <f t="shared" si="8"/>
        <v>28</v>
      </c>
      <c r="Y124" s="36">
        <f t="shared" si="9"/>
        <v>26</v>
      </c>
      <c r="Z124" t="str">
        <f t="shared" si="10"/>
        <v>28:26</v>
      </c>
    </row>
    <row r="125" spans="22:26" x14ac:dyDescent="0.2">
      <c r="V125" s="34">
        <v>1.9745370370370371E-2</v>
      </c>
      <c r="W125" s="34"/>
      <c r="X125">
        <f t="shared" si="8"/>
        <v>28</v>
      </c>
      <c r="Y125" s="36">
        <f t="shared" si="9"/>
        <v>26</v>
      </c>
      <c r="Z125" t="str">
        <f t="shared" si="10"/>
        <v>28:26</v>
      </c>
    </row>
    <row r="126" spans="22:26" x14ac:dyDescent="0.2">
      <c r="V126" s="34">
        <v>1.9861111111111107E-2</v>
      </c>
      <c r="W126" s="34"/>
      <c r="X126">
        <f t="shared" si="8"/>
        <v>28</v>
      </c>
      <c r="Y126" s="36">
        <f t="shared" si="9"/>
        <v>36</v>
      </c>
      <c r="Z126" t="str">
        <f t="shared" si="10"/>
        <v>28:36</v>
      </c>
    </row>
    <row r="127" spans="22:26" x14ac:dyDescent="0.2">
      <c r="V127" s="34">
        <v>2.011574074074074E-2</v>
      </c>
      <c r="W127" s="34"/>
      <c r="X127">
        <f t="shared" si="8"/>
        <v>28</v>
      </c>
      <c r="Y127" s="36">
        <f t="shared" si="9"/>
        <v>58</v>
      </c>
      <c r="Z127" t="str">
        <f t="shared" si="10"/>
        <v>28:58</v>
      </c>
    </row>
    <row r="128" spans="22:26" x14ac:dyDescent="0.2">
      <c r="V128" s="34">
        <v>2.011574074074074E-2</v>
      </c>
      <c r="W128" s="34"/>
      <c r="X128">
        <f t="shared" si="8"/>
        <v>28</v>
      </c>
      <c r="Y128" s="36">
        <f t="shared" si="9"/>
        <v>58</v>
      </c>
      <c r="Z128" t="str">
        <f t="shared" si="10"/>
        <v>28:58</v>
      </c>
    </row>
    <row r="129" spans="22:26" x14ac:dyDescent="0.2">
      <c r="V129" s="34">
        <v>2.011574074074074E-2</v>
      </c>
      <c r="W129" s="34"/>
      <c r="X129">
        <f t="shared" si="8"/>
        <v>28</v>
      </c>
      <c r="Y129" s="36">
        <f t="shared" si="9"/>
        <v>58</v>
      </c>
      <c r="Z129" t="str">
        <f t="shared" si="10"/>
        <v>28:58</v>
      </c>
    </row>
    <row r="130" spans="22:26" x14ac:dyDescent="0.2">
      <c r="V130" s="34">
        <v>2.0335648148148158E-2</v>
      </c>
      <c r="W130" s="34"/>
      <c r="X130">
        <f t="shared" si="8"/>
        <v>29</v>
      </c>
      <c r="Y130" s="36">
        <f t="shared" si="9"/>
        <v>17</v>
      </c>
      <c r="Z130" t="str">
        <f t="shared" si="10"/>
        <v>29:17</v>
      </c>
    </row>
    <row r="131" spans="22:26" x14ac:dyDescent="0.2">
      <c r="V131" s="34">
        <v>2.0370370370370379E-2</v>
      </c>
      <c r="W131" s="34"/>
      <c r="X131">
        <f t="shared" si="8"/>
        <v>29</v>
      </c>
      <c r="Y131" s="36">
        <f t="shared" si="9"/>
        <v>20</v>
      </c>
      <c r="Z131" t="str">
        <f t="shared" si="10"/>
        <v>29:20</v>
      </c>
    </row>
    <row r="132" spans="22:26" x14ac:dyDescent="0.2">
      <c r="V132" s="34">
        <v>2.0393518518518526E-2</v>
      </c>
      <c r="W132" s="34"/>
      <c r="X132">
        <f t="shared" si="8"/>
        <v>29</v>
      </c>
      <c r="Y132" s="36">
        <f t="shared" si="9"/>
        <v>22</v>
      </c>
      <c r="Z132" t="str">
        <f t="shared" si="10"/>
        <v>29:22</v>
      </c>
    </row>
    <row r="133" spans="22:26" x14ac:dyDescent="0.2">
      <c r="V133" s="34">
        <v>2.04050925925926E-2</v>
      </c>
      <c r="W133" s="34"/>
      <c r="X133">
        <f t="shared" ref="X133:X196" si="11">+MINUTE(V133)</f>
        <v>29</v>
      </c>
      <c r="Y133" s="3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4">
        <v>2.0532407407407416E-2</v>
      </c>
      <c r="W134" s="34"/>
      <c r="X134">
        <f t="shared" si="11"/>
        <v>29</v>
      </c>
      <c r="Y134" s="36">
        <f t="shared" si="12"/>
        <v>34</v>
      </c>
      <c r="Z134" t="str">
        <f t="shared" si="13"/>
        <v>29:34</v>
      </c>
    </row>
    <row r="135" spans="22:26" x14ac:dyDescent="0.2">
      <c r="V135" s="34">
        <v>2.0613425925925938E-2</v>
      </c>
      <c r="W135" s="34"/>
      <c r="X135">
        <f t="shared" si="11"/>
        <v>29</v>
      </c>
      <c r="Y135" s="36">
        <f t="shared" si="12"/>
        <v>41</v>
      </c>
      <c r="Z135" t="str">
        <f t="shared" si="13"/>
        <v>29:41</v>
      </c>
    </row>
    <row r="136" spans="22:26" x14ac:dyDescent="0.2">
      <c r="V136" s="34">
        <v>2.0613425925925938E-2</v>
      </c>
      <c r="W136" s="34"/>
      <c r="X136">
        <f t="shared" si="11"/>
        <v>29</v>
      </c>
      <c r="Y136" s="36">
        <f t="shared" si="12"/>
        <v>41</v>
      </c>
      <c r="Z136" t="str">
        <f t="shared" si="13"/>
        <v>29:41</v>
      </c>
    </row>
    <row r="137" spans="22:26" x14ac:dyDescent="0.2">
      <c r="V137" s="34">
        <v>2.1354166666666674E-2</v>
      </c>
      <c r="W137" s="34"/>
      <c r="X137">
        <f t="shared" si="11"/>
        <v>30</v>
      </c>
      <c r="Y137" s="36">
        <f t="shared" si="12"/>
        <v>45</v>
      </c>
      <c r="Z137" t="str">
        <f t="shared" si="13"/>
        <v>30:45</v>
      </c>
    </row>
    <row r="138" spans="22:26" x14ac:dyDescent="0.2">
      <c r="V138" s="34">
        <v>2.1655092592592601E-2</v>
      </c>
      <c r="W138" s="34"/>
      <c r="X138">
        <f t="shared" si="11"/>
        <v>31</v>
      </c>
      <c r="Y138" s="36">
        <f t="shared" si="12"/>
        <v>11</v>
      </c>
      <c r="Z138" t="str">
        <f t="shared" si="13"/>
        <v>31:11</v>
      </c>
    </row>
    <row r="139" spans="22:26" x14ac:dyDescent="0.2">
      <c r="V139" s="34">
        <v>2.1655092592592601E-2</v>
      </c>
      <c r="W139" s="34"/>
      <c r="X139">
        <f t="shared" si="11"/>
        <v>31</v>
      </c>
      <c r="Y139" s="36">
        <f t="shared" si="12"/>
        <v>11</v>
      </c>
      <c r="Z139" t="str">
        <f t="shared" si="13"/>
        <v>31:11</v>
      </c>
    </row>
    <row r="140" spans="22:26" x14ac:dyDescent="0.2">
      <c r="V140" s="34">
        <v>2.2002314814814822E-2</v>
      </c>
      <c r="W140" s="34"/>
      <c r="X140">
        <f t="shared" si="11"/>
        <v>31</v>
      </c>
      <c r="Y140" s="36">
        <f t="shared" si="12"/>
        <v>41</v>
      </c>
      <c r="Z140" t="str">
        <f t="shared" si="13"/>
        <v>31:41</v>
      </c>
    </row>
    <row r="141" spans="22:26" x14ac:dyDescent="0.2">
      <c r="V141" s="34">
        <v>2.2048611111111116E-2</v>
      </c>
      <c r="W141" s="34"/>
      <c r="X141">
        <f t="shared" si="11"/>
        <v>31</v>
      </c>
      <c r="Y141" s="36">
        <f t="shared" si="12"/>
        <v>45</v>
      </c>
      <c r="Z141" t="str">
        <f t="shared" si="13"/>
        <v>31:45</v>
      </c>
    </row>
    <row r="142" spans="22:26" x14ac:dyDescent="0.2">
      <c r="V142" s="34">
        <v>2.2557870370370374E-2</v>
      </c>
      <c r="W142" s="34"/>
      <c r="X142">
        <f t="shared" si="11"/>
        <v>32</v>
      </c>
      <c r="Y142" s="36">
        <f t="shared" si="12"/>
        <v>29</v>
      </c>
      <c r="Z142" t="str">
        <f t="shared" si="13"/>
        <v>32:29</v>
      </c>
    </row>
    <row r="143" spans="22:26" x14ac:dyDescent="0.2">
      <c r="V143" s="34">
        <v>2.2557870370370374E-2</v>
      </c>
      <c r="W143" s="34"/>
      <c r="X143">
        <f t="shared" si="11"/>
        <v>32</v>
      </c>
      <c r="Y143" s="36">
        <f t="shared" si="12"/>
        <v>29</v>
      </c>
      <c r="Z143" t="str">
        <f t="shared" si="13"/>
        <v>32:29</v>
      </c>
    </row>
    <row r="144" spans="22:26" x14ac:dyDescent="0.2">
      <c r="V144" s="34">
        <v>2.2581018518518521E-2</v>
      </c>
      <c r="W144" s="34"/>
      <c r="X144">
        <f t="shared" si="11"/>
        <v>32</v>
      </c>
      <c r="Y144" s="36">
        <f t="shared" si="12"/>
        <v>31</v>
      </c>
      <c r="Z144" t="str">
        <f t="shared" si="13"/>
        <v>32:31</v>
      </c>
    </row>
    <row r="145" spans="22:26" x14ac:dyDescent="0.2">
      <c r="V145" s="34">
        <v>2.2858796296296301E-2</v>
      </c>
      <c r="W145" s="34"/>
      <c r="X145">
        <f t="shared" si="11"/>
        <v>32</v>
      </c>
      <c r="Y145" s="36">
        <f t="shared" si="12"/>
        <v>55</v>
      </c>
      <c r="Z145" t="str">
        <f t="shared" si="13"/>
        <v>32:55</v>
      </c>
    </row>
    <row r="146" spans="22:26" x14ac:dyDescent="0.2">
      <c r="V146" s="34">
        <v>2.2928240740740742E-2</v>
      </c>
      <c r="W146" s="34"/>
      <c r="X146">
        <f t="shared" si="11"/>
        <v>33</v>
      </c>
      <c r="Y146" s="36">
        <f t="shared" si="12"/>
        <v>1</v>
      </c>
      <c r="Z146" t="str">
        <f t="shared" si="13"/>
        <v>33:1</v>
      </c>
    </row>
    <row r="147" spans="22:26" x14ac:dyDescent="0.2">
      <c r="V147" s="34">
        <v>2.299768518518519E-2</v>
      </c>
      <c r="W147" s="34"/>
      <c r="X147">
        <f t="shared" si="11"/>
        <v>33</v>
      </c>
      <c r="Y147" s="36">
        <f t="shared" si="12"/>
        <v>7</v>
      </c>
      <c r="Z147" t="str">
        <f t="shared" si="13"/>
        <v>33:7</v>
      </c>
    </row>
    <row r="148" spans="22:26" x14ac:dyDescent="0.2">
      <c r="V148" s="34">
        <v>2.3298611111111117E-2</v>
      </c>
      <c r="W148" s="34"/>
      <c r="X148">
        <f t="shared" si="11"/>
        <v>33</v>
      </c>
      <c r="Y148" s="36">
        <f t="shared" si="12"/>
        <v>33</v>
      </c>
      <c r="Z148" t="str">
        <f t="shared" si="13"/>
        <v>33:33</v>
      </c>
    </row>
    <row r="149" spans="22:26" x14ac:dyDescent="0.2">
      <c r="V149" s="34">
        <v>2.3298611111111117E-2</v>
      </c>
      <c r="W149" s="34"/>
      <c r="X149">
        <f t="shared" si="11"/>
        <v>33</v>
      </c>
      <c r="Y149" s="36">
        <f t="shared" si="12"/>
        <v>33</v>
      </c>
      <c r="Z149" t="str">
        <f t="shared" si="13"/>
        <v>33:33</v>
      </c>
    </row>
    <row r="150" spans="22:26" x14ac:dyDescent="0.2">
      <c r="V150" s="34">
        <v>2.3368055555555566E-2</v>
      </c>
      <c r="W150" s="34"/>
      <c r="X150">
        <f t="shared" si="11"/>
        <v>33</v>
      </c>
      <c r="Y150" s="36">
        <f t="shared" si="12"/>
        <v>39</v>
      </c>
      <c r="Z150" t="str">
        <f t="shared" si="13"/>
        <v>33:39</v>
      </c>
    </row>
    <row r="151" spans="22:26" x14ac:dyDescent="0.2">
      <c r="V151" s="34">
        <v>2.3368055555555566E-2</v>
      </c>
      <c r="W151" s="34"/>
      <c r="X151">
        <f t="shared" si="11"/>
        <v>33</v>
      </c>
      <c r="Y151" s="36">
        <f t="shared" si="12"/>
        <v>39</v>
      </c>
      <c r="Z151" t="str">
        <f t="shared" si="13"/>
        <v>33:39</v>
      </c>
    </row>
    <row r="152" spans="22:26" x14ac:dyDescent="0.2">
      <c r="V152" s="34">
        <v>2.3402777777777786E-2</v>
      </c>
      <c r="W152" s="34"/>
      <c r="X152">
        <f t="shared" si="11"/>
        <v>33</v>
      </c>
      <c r="Y152" s="36">
        <f t="shared" si="12"/>
        <v>42</v>
      </c>
      <c r="Z152" t="str">
        <f t="shared" si="13"/>
        <v>33:42</v>
      </c>
    </row>
    <row r="153" spans="22:26" x14ac:dyDescent="0.2">
      <c r="V153" s="34">
        <v>2.3402777777777786E-2</v>
      </c>
      <c r="W153" s="34"/>
      <c r="X153">
        <f t="shared" si="11"/>
        <v>33</v>
      </c>
      <c r="Y153" s="36">
        <f t="shared" si="12"/>
        <v>42</v>
      </c>
      <c r="Z153" t="str">
        <f t="shared" si="13"/>
        <v>33:42</v>
      </c>
    </row>
    <row r="154" spans="22:26" x14ac:dyDescent="0.2">
      <c r="V154" s="34">
        <v>2.3437500000000007E-2</v>
      </c>
      <c r="W154" s="34"/>
      <c r="X154">
        <f t="shared" si="11"/>
        <v>33</v>
      </c>
      <c r="Y154" s="36">
        <f t="shared" si="12"/>
        <v>45</v>
      </c>
      <c r="Z154" t="str">
        <f t="shared" si="13"/>
        <v>33:45</v>
      </c>
    </row>
    <row r="155" spans="22:26" x14ac:dyDescent="0.2">
      <c r="V155" s="34">
        <v>2.3530092592592602E-2</v>
      </c>
      <c r="W155" s="34"/>
      <c r="X155">
        <f t="shared" si="11"/>
        <v>33</v>
      </c>
      <c r="Y155" s="36">
        <f t="shared" si="12"/>
        <v>53</v>
      </c>
      <c r="Z155" t="str">
        <f t="shared" si="13"/>
        <v>33:53</v>
      </c>
    </row>
    <row r="156" spans="22:26" x14ac:dyDescent="0.2">
      <c r="V156" s="34">
        <v>2.3599537037037044E-2</v>
      </c>
      <c r="W156" s="34"/>
      <c r="X156">
        <f t="shared" si="11"/>
        <v>33</v>
      </c>
      <c r="Y156" s="36">
        <f t="shared" si="12"/>
        <v>59</v>
      </c>
      <c r="Z156" t="str">
        <f t="shared" si="13"/>
        <v>33:59</v>
      </c>
    </row>
    <row r="157" spans="22:26" x14ac:dyDescent="0.2">
      <c r="V157" s="34">
        <v>2.3668981481481485E-2</v>
      </c>
      <c r="W157" s="34"/>
      <c r="X157">
        <f t="shared" si="11"/>
        <v>34</v>
      </c>
      <c r="Y157" s="36">
        <f t="shared" si="12"/>
        <v>5</v>
      </c>
      <c r="Z157" t="str">
        <f t="shared" si="13"/>
        <v>34:5</v>
      </c>
    </row>
    <row r="158" spans="22:26" x14ac:dyDescent="0.2">
      <c r="V158" s="34">
        <v>2.3692129629629632E-2</v>
      </c>
      <c r="W158" s="34"/>
      <c r="X158">
        <f t="shared" si="11"/>
        <v>34</v>
      </c>
      <c r="Y158" s="36">
        <f t="shared" si="12"/>
        <v>7</v>
      </c>
      <c r="Z158" t="str">
        <f t="shared" si="13"/>
        <v>34:7</v>
      </c>
    </row>
    <row r="159" spans="22:26" x14ac:dyDescent="0.2">
      <c r="V159" s="34">
        <v>2.3761574074074074E-2</v>
      </c>
      <c r="W159" s="34"/>
      <c r="X159">
        <f t="shared" si="11"/>
        <v>34</v>
      </c>
      <c r="Y159" s="36">
        <f t="shared" si="12"/>
        <v>13</v>
      </c>
      <c r="Z159" t="str">
        <f t="shared" si="13"/>
        <v>34:13</v>
      </c>
    </row>
    <row r="160" spans="22:26" x14ac:dyDescent="0.2">
      <c r="V160" s="34">
        <v>2.3784722222222221E-2</v>
      </c>
      <c r="W160" s="34"/>
      <c r="X160">
        <f t="shared" si="11"/>
        <v>34</v>
      </c>
      <c r="Y160" s="36">
        <f t="shared" si="12"/>
        <v>15</v>
      </c>
      <c r="Z160" t="str">
        <f t="shared" si="13"/>
        <v>34:15</v>
      </c>
    </row>
    <row r="161" spans="22:26" x14ac:dyDescent="0.2">
      <c r="V161" s="34">
        <v>2.3807870370370382E-2</v>
      </c>
      <c r="W161" s="34"/>
      <c r="X161">
        <f t="shared" si="11"/>
        <v>34</v>
      </c>
      <c r="Y161" s="36">
        <f t="shared" si="12"/>
        <v>17</v>
      </c>
      <c r="Z161" t="str">
        <f t="shared" si="13"/>
        <v>34:17</v>
      </c>
    </row>
    <row r="162" spans="22:26" x14ac:dyDescent="0.2">
      <c r="V162" s="34">
        <v>2.3807870370370382E-2</v>
      </c>
      <c r="W162" s="34"/>
      <c r="X162">
        <f t="shared" si="11"/>
        <v>34</v>
      </c>
      <c r="Y162" s="36">
        <f t="shared" si="12"/>
        <v>17</v>
      </c>
      <c r="Z162" t="str">
        <f t="shared" si="13"/>
        <v>34:17</v>
      </c>
    </row>
    <row r="163" spans="22:26" x14ac:dyDescent="0.2">
      <c r="V163" s="34">
        <v>2.3854166666666676E-2</v>
      </c>
      <c r="W163" s="34"/>
      <c r="X163">
        <f t="shared" si="11"/>
        <v>34</v>
      </c>
      <c r="Y163" s="36">
        <f t="shared" si="12"/>
        <v>21</v>
      </c>
      <c r="Z163" t="str">
        <f t="shared" si="13"/>
        <v>34:21</v>
      </c>
    </row>
    <row r="164" spans="22:26" x14ac:dyDescent="0.2">
      <c r="V164" s="34">
        <v>2.3854166666666676E-2</v>
      </c>
      <c r="W164" s="34"/>
      <c r="X164">
        <f t="shared" si="11"/>
        <v>34</v>
      </c>
      <c r="Y164" s="36">
        <f t="shared" si="12"/>
        <v>21</v>
      </c>
      <c r="Z164" t="str">
        <f t="shared" si="13"/>
        <v>34:21</v>
      </c>
    </row>
    <row r="165" spans="22:26" x14ac:dyDescent="0.2">
      <c r="V165" s="34">
        <v>2.3865740740740743E-2</v>
      </c>
      <c r="W165" s="34"/>
      <c r="X165">
        <f t="shared" si="11"/>
        <v>34</v>
      </c>
      <c r="Y165" s="36">
        <f t="shared" si="12"/>
        <v>22</v>
      </c>
      <c r="Z165" t="str">
        <f t="shared" si="13"/>
        <v>34:22</v>
      </c>
    </row>
    <row r="166" spans="22:26" x14ac:dyDescent="0.2">
      <c r="V166" s="34">
        <v>2.3877314814814823E-2</v>
      </c>
      <c r="W166" s="34"/>
      <c r="X166">
        <f t="shared" si="11"/>
        <v>34</v>
      </c>
      <c r="Y166" s="36">
        <f t="shared" si="12"/>
        <v>23</v>
      </c>
      <c r="Z166" t="str">
        <f t="shared" si="13"/>
        <v>34:23</v>
      </c>
    </row>
    <row r="167" spans="22:26" x14ac:dyDescent="0.2">
      <c r="V167" s="34">
        <v>2.4687500000000001E-2</v>
      </c>
      <c r="W167" s="34"/>
      <c r="X167">
        <f t="shared" si="11"/>
        <v>35</v>
      </c>
      <c r="Y167" s="36">
        <f t="shared" si="12"/>
        <v>33</v>
      </c>
      <c r="Z167" t="str">
        <f t="shared" si="13"/>
        <v>35:33</v>
      </c>
    </row>
    <row r="168" spans="22:26" x14ac:dyDescent="0.2">
      <c r="V168" s="34">
        <v>2.4687500000000001E-2</v>
      </c>
      <c r="W168" s="34"/>
      <c r="X168">
        <f t="shared" si="11"/>
        <v>35</v>
      </c>
      <c r="Y168" s="36">
        <f t="shared" si="12"/>
        <v>33</v>
      </c>
      <c r="Z168" t="str">
        <f t="shared" si="13"/>
        <v>35:33</v>
      </c>
    </row>
    <row r="169" spans="22:26" x14ac:dyDescent="0.2">
      <c r="V169" s="34">
        <v>2.5405092592592604E-2</v>
      </c>
      <c r="W169" s="34"/>
      <c r="X169">
        <f t="shared" si="11"/>
        <v>36</v>
      </c>
      <c r="Y169" s="36">
        <f t="shared" si="12"/>
        <v>35</v>
      </c>
      <c r="Z169" t="str">
        <f t="shared" si="13"/>
        <v>36:35</v>
      </c>
    </row>
    <row r="170" spans="22:26" x14ac:dyDescent="0.2">
      <c r="V170" s="34">
        <v>2.5405092592592604E-2</v>
      </c>
      <c r="W170" s="34"/>
      <c r="X170">
        <f t="shared" si="11"/>
        <v>36</v>
      </c>
      <c r="Y170" s="36">
        <f t="shared" si="12"/>
        <v>35</v>
      </c>
      <c r="Z170" t="str">
        <f t="shared" si="13"/>
        <v>36:35</v>
      </c>
    </row>
    <row r="171" spans="22:26" x14ac:dyDescent="0.2">
      <c r="V171" s="34">
        <v>2.5416666666666685E-2</v>
      </c>
      <c r="W171" s="34"/>
      <c r="X171">
        <f t="shared" si="11"/>
        <v>36</v>
      </c>
      <c r="Y171" s="36">
        <f t="shared" si="12"/>
        <v>36</v>
      </c>
      <c r="Z171" t="str">
        <f t="shared" si="13"/>
        <v>36:36</v>
      </c>
    </row>
    <row r="172" spans="22:26" x14ac:dyDescent="0.2">
      <c r="V172" s="34">
        <v>2.5543981481481501E-2</v>
      </c>
      <c r="W172" s="34"/>
      <c r="X172">
        <f t="shared" si="11"/>
        <v>36</v>
      </c>
      <c r="Y172" s="36">
        <f t="shared" si="12"/>
        <v>47</v>
      </c>
      <c r="Z172" t="str">
        <f t="shared" si="13"/>
        <v>36:47</v>
      </c>
    </row>
    <row r="173" spans="22:26" x14ac:dyDescent="0.2">
      <c r="V173" s="34">
        <v>2.6053240740740752E-2</v>
      </c>
      <c r="W173" s="34"/>
      <c r="X173">
        <f t="shared" si="11"/>
        <v>37</v>
      </c>
      <c r="Y173" s="36">
        <f t="shared" si="12"/>
        <v>31</v>
      </c>
      <c r="Z173" t="str">
        <f t="shared" si="13"/>
        <v>37:31</v>
      </c>
    </row>
    <row r="174" spans="22:26" x14ac:dyDescent="0.2">
      <c r="V174" s="34">
        <v>2.6087962962962979E-2</v>
      </c>
      <c r="W174" s="34"/>
      <c r="X174">
        <f t="shared" si="11"/>
        <v>37</v>
      </c>
      <c r="Y174" s="36">
        <f t="shared" si="12"/>
        <v>34</v>
      </c>
      <c r="Z174" t="str">
        <f t="shared" si="13"/>
        <v>37:34</v>
      </c>
    </row>
    <row r="175" spans="22:26" x14ac:dyDescent="0.2">
      <c r="V175" s="34">
        <v>2.6122685185185193E-2</v>
      </c>
      <c r="W175" s="34"/>
      <c r="X175">
        <f t="shared" si="11"/>
        <v>37</v>
      </c>
      <c r="Y175" s="36">
        <f t="shared" si="12"/>
        <v>37</v>
      </c>
      <c r="Z175" t="str">
        <f t="shared" si="13"/>
        <v>37:37</v>
      </c>
    </row>
    <row r="176" spans="22:26" x14ac:dyDescent="0.2">
      <c r="V176" s="34">
        <v>2.6400462962962973E-2</v>
      </c>
      <c r="W176" s="34"/>
      <c r="X176">
        <f t="shared" si="11"/>
        <v>38</v>
      </c>
      <c r="Y176" s="36">
        <f t="shared" si="12"/>
        <v>1</v>
      </c>
      <c r="Z176" t="str">
        <f t="shared" si="13"/>
        <v>38:1</v>
      </c>
    </row>
    <row r="177" spans="22:26" x14ac:dyDescent="0.2">
      <c r="V177" s="34">
        <v>2.6400462962962973E-2</v>
      </c>
      <c r="W177" s="34"/>
      <c r="X177">
        <f t="shared" si="11"/>
        <v>38</v>
      </c>
      <c r="Y177" s="36">
        <f t="shared" si="12"/>
        <v>1</v>
      </c>
      <c r="Z177" t="str">
        <f t="shared" si="13"/>
        <v>38:1</v>
      </c>
    </row>
    <row r="178" spans="22:26" x14ac:dyDescent="0.2">
      <c r="V178" s="34">
        <v>2.64351851851852E-2</v>
      </c>
      <c r="W178" s="34"/>
      <c r="X178">
        <f t="shared" si="11"/>
        <v>38</v>
      </c>
      <c r="Y178" s="36">
        <f t="shared" si="12"/>
        <v>4</v>
      </c>
      <c r="Z178" t="str">
        <f t="shared" si="13"/>
        <v>38:4</v>
      </c>
    </row>
    <row r="179" spans="22:26" x14ac:dyDescent="0.2">
      <c r="V179" s="34">
        <v>2.6458333333333348E-2</v>
      </c>
      <c r="W179" s="34"/>
      <c r="X179">
        <f t="shared" si="11"/>
        <v>38</v>
      </c>
      <c r="Y179" s="36">
        <f t="shared" si="12"/>
        <v>6</v>
      </c>
      <c r="Z179" t="str">
        <f t="shared" si="13"/>
        <v>38:6</v>
      </c>
    </row>
    <row r="180" spans="22:26" x14ac:dyDescent="0.2">
      <c r="V180" s="34">
        <v>2.6458333333333348E-2</v>
      </c>
      <c r="W180" s="34"/>
      <c r="X180">
        <f t="shared" si="11"/>
        <v>38</v>
      </c>
      <c r="Y180" s="36">
        <f t="shared" si="12"/>
        <v>6</v>
      </c>
      <c r="Z180" t="str">
        <f t="shared" si="13"/>
        <v>38:6</v>
      </c>
    </row>
    <row r="181" spans="22:26" x14ac:dyDescent="0.2">
      <c r="V181" s="34">
        <v>2.6990740740740746E-2</v>
      </c>
      <c r="W181" s="34"/>
      <c r="X181">
        <f t="shared" si="11"/>
        <v>38</v>
      </c>
      <c r="Y181" s="36">
        <f t="shared" si="12"/>
        <v>52</v>
      </c>
      <c r="Z181" t="str">
        <f t="shared" si="13"/>
        <v>38:52</v>
      </c>
    </row>
    <row r="182" spans="22:26" x14ac:dyDescent="0.2">
      <c r="V182" s="34">
        <v>2.7025462962962973E-2</v>
      </c>
      <c r="W182" s="34"/>
      <c r="X182">
        <f t="shared" si="11"/>
        <v>38</v>
      </c>
      <c r="Y182" s="36">
        <f t="shared" si="12"/>
        <v>55</v>
      </c>
      <c r="Z182" t="str">
        <f t="shared" si="13"/>
        <v>38:55</v>
      </c>
    </row>
    <row r="183" spans="22:26" x14ac:dyDescent="0.2">
      <c r="V183" s="34">
        <v>2.8113425925925931E-2</v>
      </c>
      <c r="W183" s="34"/>
      <c r="X183">
        <f t="shared" si="11"/>
        <v>40</v>
      </c>
      <c r="Y183" s="36">
        <f t="shared" si="12"/>
        <v>29</v>
      </c>
      <c r="Z183" t="str">
        <f t="shared" si="13"/>
        <v>40:29</v>
      </c>
    </row>
    <row r="184" spans="22:26" x14ac:dyDescent="0.2">
      <c r="V184" s="34">
        <v>2.8113425925925931E-2</v>
      </c>
      <c r="W184" s="34"/>
      <c r="X184">
        <f t="shared" si="11"/>
        <v>40</v>
      </c>
      <c r="Y184" s="36">
        <f t="shared" si="12"/>
        <v>29</v>
      </c>
      <c r="Z184" t="str">
        <f t="shared" si="13"/>
        <v>40:29</v>
      </c>
    </row>
    <row r="185" spans="22:26" x14ac:dyDescent="0.2">
      <c r="V185" s="34">
        <v>2.8136574074074078E-2</v>
      </c>
      <c r="W185" s="34"/>
      <c r="X185">
        <f t="shared" si="11"/>
        <v>40</v>
      </c>
      <c r="Y185" s="36">
        <f t="shared" si="12"/>
        <v>31</v>
      </c>
      <c r="Z185" t="str">
        <f t="shared" si="13"/>
        <v>40:31</v>
      </c>
    </row>
    <row r="186" spans="22:26" x14ac:dyDescent="0.2">
      <c r="V186" s="34">
        <v>2.8136574074074078E-2</v>
      </c>
      <c r="W186" s="34"/>
      <c r="X186">
        <f t="shared" si="11"/>
        <v>40</v>
      </c>
      <c r="Y186" s="36">
        <f t="shared" si="12"/>
        <v>31</v>
      </c>
      <c r="Z186" t="str">
        <f t="shared" si="13"/>
        <v>40:31</v>
      </c>
    </row>
    <row r="187" spans="22:26" x14ac:dyDescent="0.2">
      <c r="V187" s="34">
        <v>2.8194444444444453E-2</v>
      </c>
      <c r="W187" s="34"/>
      <c r="X187">
        <f t="shared" si="11"/>
        <v>40</v>
      </c>
      <c r="Y187" s="36">
        <f t="shared" si="12"/>
        <v>36</v>
      </c>
      <c r="Z187" t="str">
        <f t="shared" si="13"/>
        <v>40:36</v>
      </c>
    </row>
    <row r="188" spans="22:26" x14ac:dyDescent="0.2">
      <c r="V188" s="34">
        <v>2.8263888888888894E-2</v>
      </c>
      <c r="W188" s="34"/>
      <c r="X188">
        <f t="shared" si="11"/>
        <v>40</v>
      </c>
      <c r="Y188" s="36">
        <f t="shared" si="12"/>
        <v>42</v>
      </c>
      <c r="Z188" t="str">
        <f t="shared" si="13"/>
        <v>40:42</v>
      </c>
    </row>
    <row r="189" spans="22:26" x14ac:dyDescent="0.2">
      <c r="V189" s="34">
        <v>2.8275462962962961E-2</v>
      </c>
      <c r="W189" s="34"/>
      <c r="X189">
        <f t="shared" si="11"/>
        <v>40</v>
      </c>
      <c r="Y189" s="36">
        <f t="shared" si="12"/>
        <v>43</v>
      </c>
      <c r="Z189" t="str">
        <f t="shared" si="13"/>
        <v>40:43</v>
      </c>
    </row>
    <row r="190" spans="22:26" x14ac:dyDescent="0.2">
      <c r="V190" s="34">
        <v>2.8333333333333335E-2</v>
      </c>
      <c r="W190" s="34"/>
      <c r="X190">
        <f t="shared" si="11"/>
        <v>40</v>
      </c>
      <c r="Y190" s="36">
        <f t="shared" si="12"/>
        <v>48</v>
      </c>
      <c r="Z190" t="str">
        <f t="shared" si="13"/>
        <v>40:48</v>
      </c>
    </row>
    <row r="191" spans="22:26" x14ac:dyDescent="0.2">
      <c r="V191" s="34">
        <v>2.8356481481481483E-2</v>
      </c>
      <c r="W191" s="34"/>
      <c r="X191">
        <f t="shared" si="11"/>
        <v>40</v>
      </c>
      <c r="Y191" s="36">
        <f t="shared" si="12"/>
        <v>50</v>
      </c>
      <c r="Z191" t="str">
        <f t="shared" si="13"/>
        <v>40:50</v>
      </c>
    </row>
    <row r="192" spans="22:26" x14ac:dyDescent="0.2">
      <c r="V192" s="34">
        <v>2.8437500000000004E-2</v>
      </c>
      <c r="W192" s="34"/>
      <c r="X192">
        <f t="shared" si="11"/>
        <v>40</v>
      </c>
      <c r="Y192" s="36">
        <f t="shared" si="12"/>
        <v>57</v>
      </c>
      <c r="Z192" t="str">
        <f t="shared" si="13"/>
        <v>40:57</v>
      </c>
    </row>
    <row r="193" spans="22:26" x14ac:dyDescent="0.2">
      <c r="V193" s="34">
        <v>2.8541666666666674E-2</v>
      </c>
      <c r="W193" s="34"/>
      <c r="X193">
        <f t="shared" si="11"/>
        <v>41</v>
      </c>
      <c r="Y193" s="36">
        <f t="shared" si="12"/>
        <v>6</v>
      </c>
      <c r="Z193" t="str">
        <f t="shared" si="13"/>
        <v>41:6</v>
      </c>
    </row>
    <row r="194" spans="22:26" x14ac:dyDescent="0.2">
      <c r="V194" s="34">
        <v>2.8622685185185182E-2</v>
      </c>
      <c r="W194" s="34"/>
      <c r="X194">
        <f t="shared" si="11"/>
        <v>41</v>
      </c>
      <c r="Y194" s="36">
        <f t="shared" si="12"/>
        <v>13</v>
      </c>
      <c r="Z194" t="str">
        <f t="shared" si="13"/>
        <v>41:13</v>
      </c>
    </row>
    <row r="195" spans="22:26" x14ac:dyDescent="0.2">
      <c r="V195" s="34">
        <v>2.8680555555555556E-2</v>
      </c>
      <c r="W195" s="34"/>
      <c r="X195">
        <f t="shared" si="11"/>
        <v>41</v>
      </c>
      <c r="Y195" s="36">
        <f t="shared" si="12"/>
        <v>18</v>
      </c>
      <c r="Z195" t="str">
        <f t="shared" si="13"/>
        <v>41:18</v>
      </c>
    </row>
    <row r="196" spans="22:26" x14ac:dyDescent="0.2">
      <c r="V196" s="34">
        <v>2.8715277777777784E-2</v>
      </c>
      <c r="W196" s="34"/>
      <c r="X196">
        <f t="shared" si="11"/>
        <v>41</v>
      </c>
      <c r="Y196" s="36">
        <f t="shared" si="12"/>
        <v>21</v>
      </c>
      <c r="Z196" t="str">
        <f t="shared" si="13"/>
        <v>41:21</v>
      </c>
    </row>
    <row r="197" spans="22:26" x14ac:dyDescent="0.2">
      <c r="V197" s="34">
        <v>2.8761574074074078E-2</v>
      </c>
      <c r="W197" s="34"/>
      <c r="X197">
        <f t="shared" ref="X197:X240" si="14">+MINUTE(V197)</f>
        <v>41</v>
      </c>
      <c r="Y197" s="3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4">
        <v>2.8761574074074078E-2</v>
      </c>
      <c r="W198" s="34"/>
      <c r="X198">
        <f t="shared" si="14"/>
        <v>41</v>
      </c>
      <c r="Y198" s="36">
        <f t="shared" si="15"/>
        <v>25</v>
      </c>
      <c r="Z198" t="str">
        <f t="shared" si="16"/>
        <v>41:25</v>
      </c>
    </row>
    <row r="199" spans="22:26" x14ac:dyDescent="0.2">
      <c r="V199" s="34">
        <v>2.945601851851852E-2</v>
      </c>
      <c r="W199" s="34"/>
      <c r="X199">
        <f t="shared" si="14"/>
        <v>42</v>
      </c>
      <c r="Y199" s="36">
        <f t="shared" si="15"/>
        <v>25</v>
      </c>
      <c r="Z199" t="str">
        <f t="shared" si="16"/>
        <v>42:25</v>
      </c>
    </row>
    <row r="200" spans="22:26" x14ac:dyDescent="0.2">
      <c r="V200" s="34">
        <v>2.9502314814814815E-2</v>
      </c>
      <c r="W200" s="34"/>
      <c r="X200">
        <f t="shared" si="14"/>
        <v>42</v>
      </c>
      <c r="Y200" s="36">
        <f t="shared" si="15"/>
        <v>29</v>
      </c>
      <c r="Z200" t="str">
        <f t="shared" si="16"/>
        <v>42:29</v>
      </c>
    </row>
    <row r="201" spans="22:26" x14ac:dyDescent="0.2">
      <c r="V201" s="34">
        <v>2.9502314814814815E-2</v>
      </c>
      <c r="W201" s="34"/>
      <c r="X201">
        <f t="shared" si="14"/>
        <v>42</v>
      </c>
      <c r="Y201" s="36">
        <f t="shared" si="15"/>
        <v>29</v>
      </c>
      <c r="Z201" t="str">
        <f t="shared" si="16"/>
        <v>42:29</v>
      </c>
    </row>
    <row r="202" spans="22:26" x14ac:dyDescent="0.2">
      <c r="V202" s="34">
        <v>2.9548611111111109E-2</v>
      </c>
      <c r="W202" s="34"/>
      <c r="X202">
        <f t="shared" si="14"/>
        <v>42</v>
      </c>
      <c r="Y202" s="36">
        <f t="shared" si="15"/>
        <v>33</v>
      </c>
      <c r="Z202" t="str">
        <f t="shared" si="16"/>
        <v>42:33</v>
      </c>
    </row>
    <row r="203" spans="22:26" x14ac:dyDescent="0.2">
      <c r="V203" s="34">
        <v>2.9548611111111109E-2</v>
      </c>
      <c r="W203" s="34"/>
      <c r="X203">
        <f t="shared" si="14"/>
        <v>42</v>
      </c>
      <c r="Y203" s="36">
        <f t="shared" si="15"/>
        <v>33</v>
      </c>
      <c r="Z203" t="str">
        <f t="shared" si="16"/>
        <v>42:33</v>
      </c>
    </row>
    <row r="204" spans="22:26" x14ac:dyDescent="0.2">
      <c r="V204" s="34">
        <v>2.9583333333333336E-2</v>
      </c>
      <c r="W204" s="34"/>
      <c r="X204">
        <f t="shared" si="14"/>
        <v>42</v>
      </c>
      <c r="Y204" s="36">
        <f t="shared" si="15"/>
        <v>36</v>
      </c>
      <c r="Z204" t="str">
        <f t="shared" si="16"/>
        <v>42:36</v>
      </c>
    </row>
    <row r="205" spans="22:26" x14ac:dyDescent="0.2">
      <c r="V205" s="34">
        <v>2.9583333333333336E-2</v>
      </c>
      <c r="W205" s="34"/>
      <c r="X205">
        <f t="shared" si="14"/>
        <v>42</v>
      </c>
      <c r="Y205" s="36">
        <f t="shared" si="15"/>
        <v>36</v>
      </c>
      <c r="Z205" t="str">
        <f t="shared" si="16"/>
        <v>42:36</v>
      </c>
    </row>
    <row r="206" spans="22:26" x14ac:dyDescent="0.2">
      <c r="V206" s="34">
        <v>2.9594907407407403E-2</v>
      </c>
      <c r="W206" s="34"/>
      <c r="X206">
        <f t="shared" si="14"/>
        <v>42</v>
      </c>
      <c r="Y206" s="36">
        <f t="shared" si="15"/>
        <v>37</v>
      </c>
      <c r="Z206" t="str">
        <f t="shared" si="16"/>
        <v>42:37</v>
      </c>
    </row>
    <row r="207" spans="22:26" x14ac:dyDescent="0.2">
      <c r="V207" s="34">
        <v>2.9687500000000006E-2</v>
      </c>
      <c r="W207" s="34"/>
      <c r="X207">
        <f t="shared" si="14"/>
        <v>42</v>
      </c>
      <c r="Y207" s="36">
        <f t="shared" si="15"/>
        <v>45</v>
      </c>
      <c r="Z207" t="str">
        <f t="shared" si="16"/>
        <v>42:45</v>
      </c>
    </row>
    <row r="208" spans="22:26" x14ac:dyDescent="0.2">
      <c r="V208" s="34">
        <v>2.9699074074074072E-2</v>
      </c>
      <c r="W208" s="34"/>
      <c r="X208">
        <f t="shared" si="14"/>
        <v>42</v>
      </c>
      <c r="Y208" s="36">
        <f t="shared" si="15"/>
        <v>46</v>
      </c>
      <c r="Z208" t="str">
        <f t="shared" si="16"/>
        <v>42:46</v>
      </c>
    </row>
    <row r="209" spans="22:26" x14ac:dyDescent="0.2">
      <c r="V209" s="34">
        <v>2.9699074074074072E-2</v>
      </c>
      <c r="W209" s="34"/>
      <c r="X209">
        <f t="shared" si="14"/>
        <v>42</v>
      </c>
      <c r="Y209" s="36">
        <f t="shared" si="15"/>
        <v>46</v>
      </c>
      <c r="Z209" t="str">
        <f t="shared" si="16"/>
        <v>42:46</v>
      </c>
    </row>
    <row r="210" spans="22:26" x14ac:dyDescent="0.2">
      <c r="V210" s="34">
        <v>2.9699074074074072E-2</v>
      </c>
      <c r="W210" s="34"/>
      <c r="X210">
        <f t="shared" si="14"/>
        <v>42</v>
      </c>
      <c r="Y210" s="36">
        <f t="shared" si="15"/>
        <v>46</v>
      </c>
      <c r="Z210" t="str">
        <f t="shared" si="16"/>
        <v>42:46</v>
      </c>
    </row>
    <row r="211" spans="22:26" x14ac:dyDescent="0.2">
      <c r="V211" s="34">
        <v>2.9814814814814808E-2</v>
      </c>
      <c r="W211" s="34"/>
      <c r="X211">
        <f t="shared" si="14"/>
        <v>42</v>
      </c>
      <c r="Y211" s="36">
        <f t="shared" si="15"/>
        <v>56</v>
      </c>
      <c r="Z211" t="str">
        <f t="shared" si="16"/>
        <v>42:56</v>
      </c>
    </row>
    <row r="212" spans="22:26" x14ac:dyDescent="0.2">
      <c r="V212" s="34">
        <v>2.9849537037037036E-2</v>
      </c>
      <c r="W212" s="34"/>
      <c r="X212">
        <f t="shared" si="14"/>
        <v>42</v>
      </c>
      <c r="Y212" s="36">
        <f t="shared" si="15"/>
        <v>59</v>
      </c>
      <c r="Z212" t="str">
        <f t="shared" si="16"/>
        <v>42:59</v>
      </c>
    </row>
    <row r="213" spans="22:26" x14ac:dyDescent="0.2">
      <c r="V213" s="34">
        <v>2.9849537037037036E-2</v>
      </c>
      <c r="W213" s="34"/>
      <c r="X213">
        <f t="shared" si="14"/>
        <v>42</v>
      </c>
      <c r="Y213" s="36">
        <f t="shared" si="15"/>
        <v>59</v>
      </c>
      <c r="Z213" t="str">
        <f t="shared" si="16"/>
        <v>42:59</v>
      </c>
    </row>
    <row r="214" spans="22:26" x14ac:dyDescent="0.2">
      <c r="V214" s="34">
        <v>3.0532407407407397E-2</v>
      </c>
      <c r="W214" s="34"/>
      <c r="X214">
        <f t="shared" si="14"/>
        <v>43</v>
      </c>
      <c r="Y214" s="36">
        <f t="shared" si="15"/>
        <v>58</v>
      </c>
      <c r="Z214" t="str">
        <f t="shared" si="16"/>
        <v>43:58</v>
      </c>
    </row>
    <row r="215" spans="22:26" x14ac:dyDescent="0.2">
      <c r="V215" s="34">
        <v>3.0613425925925933E-2</v>
      </c>
      <c r="W215" s="34"/>
      <c r="X215">
        <f t="shared" si="14"/>
        <v>44</v>
      </c>
      <c r="Y215" s="36">
        <f t="shared" si="15"/>
        <v>5</v>
      </c>
      <c r="Z215" t="str">
        <f t="shared" si="16"/>
        <v>44:5</v>
      </c>
    </row>
    <row r="216" spans="22:26" x14ac:dyDescent="0.2">
      <c r="V216" s="34">
        <v>3.1504629629629632E-2</v>
      </c>
      <c r="W216" s="34"/>
      <c r="X216">
        <f t="shared" si="14"/>
        <v>45</v>
      </c>
      <c r="Y216" s="36">
        <f t="shared" si="15"/>
        <v>22</v>
      </c>
      <c r="Z216" t="str">
        <f t="shared" si="16"/>
        <v>45:22</v>
      </c>
    </row>
    <row r="217" spans="22:26" x14ac:dyDescent="0.2">
      <c r="V217" s="34">
        <v>3.1504629629629632E-2</v>
      </c>
      <c r="W217" s="34"/>
      <c r="X217">
        <f t="shared" si="14"/>
        <v>45</v>
      </c>
      <c r="Y217" s="36">
        <f t="shared" si="15"/>
        <v>22</v>
      </c>
      <c r="Z217" t="str">
        <f t="shared" si="16"/>
        <v>45:22</v>
      </c>
    </row>
    <row r="218" spans="22:26" x14ac:dyDescent="0.2">
      <c r="V218" s="34">
        <v>3.1712962962962971E-2</v>
      </c>
      <c r="W218" s="34"/>
      <c r="X218">
        <f t="shared" si="14"/>
        <v>45</v>
      </c>
      <c r="Y218" s="36">
        <f t="shared" si="15"/>
        <v>40</v>
      </c>
      <c r="Z218" t="str">
        <f t="shared" si="16"/>
        <v>45:40</v>
      </c>
    </row>
    <row r="219" spans="22:26" x14ac:dyDescent="0.2">
      <c r="V219" s="34">
        <v>3.2037037037037044E-2</v>
      </c>
      <c r="W219" s="34"/>
      <c r="X219">
        <f t="shared" si="14"/>
        <v>46</v>
      </c>
      <c r="Y219" s="36">
        <f t="shared" si="15"/>
        <v>8</v>
      </c>
      <c r="Z219" t="str">
        <f t="shared" si="16"/>
        <v>46:8</v>
      </c>
    </row>
    <row r="220" spans="22:26" x14ac:dyDescent="0.2">
      <c r="V220" s="34">
        <v>3.2650462962962964E-2</v>
      </c>
      <c r="W220" s="34"/>
      <c r="X220">
        <f t="shared" si="14"/>
        <v>47</v>
      </c>
      <c r="Y220" s="36">
        <f t="shared" si="15"/>
        <v>1</v>
      </c>
      <c r="Z220" t="str">
        <f t="shared" si="16"/>
        <v>47:1</v>
      </c>
    </row>
    <row r="221" spans="22:26" x14ac:dyDescent="0.2">
      <c r="V221" s="34">
        <v>3.2650462962962964E-2</v>
      </c>
      <c r="W221" s="34"/>
      <c r="X221">
        <f t="shared" si="14"/>
        <v>47</v>
      </c>
      <c r="Y221" s="36">
        <f t="shared" si="15"/>
        <v>1</v>
      </c>
      <c r="Z221" t="str">
        <f t="shared" si="16"/>
        <v>47:1</v>
      </c>
    </row>
    <row r="222" spans="22:26" x14ac:dyDescent="0.2">
      <c r="V222" s="34">
        <v>3.2650462962962964E-2</v>
      </c>
      <c r="W222" s="34"/>
      <c r="X222">
        <f t="shared" si="14"/>
        <v>47</v>
      </c>
      <c r="Y222" s="36">
        <f t="shared" si="15"/>
        <v>1</v>
      </c>
      <c r="Z222" t="str">
        <f t="shared" si="16"/>
        <v>47:1</v>
      </c>
    </row>
    <row r="223" spans="22:26" x14ac:dyDescent="0.2">
      <c r="V223" s="34">
        <v>3.2719907407407406E-2</v>
      </c>
      <c r="W223" s="34"/>
      <c r="X223">
        <f t="shared" si="14"/>
        <v>47</v>
      </c>
      <c r="Y223" s="36">
        <f t="shared" si="15"/>
        <v>7</v>
      </c>
      <c r="Z223" t="str">
        <f t="shared" si="16"/>
        <v>47:7</v>
      </c>
    </row>
    <row r="224" spans="22:26" x14ac:dyDescent="0.2">
      <c r="V224" s="34">
        <v>3.2731481481481486E-2</v>
      </c>
      <c r="W224" s="34"/>
      <c r="X224">
        <f t="shared" si="14"/>
        <v>47</v>
      </c>
      <c r="Y224" s="36">
        <f t="shared" si="15"/>
        <v>8</v>
      </c>
      <c r="Z224" t="str">
        <f t="shared" si="16"/>
        <v>47:8</v>
      </c>
    </row>
    <row r="225" spans="22:26" x14ac:dyDescent="0.2">
      <c r="V225" s="34">
        <v>3.27662037037037E-2</v>
      </c>
      <c r="W225" s="34"/>
      <c r="X225">
        <f t="shared" si="14"/>
        <v>47</v>
      </c>
      <c r="Y225" s="36">
        <f t="shared" si="15"/>
        <v>11</v>
      </c>
      <c r="Z225" t="str">
        <f t="shared" si="16"/>
        <v>47:11</v>
      </c>
    </row>
    <row r="226" spans="22:26" x14ac:dyDescent="0.2">
      <c r="V226" s="34">
        <v>3.2824074074074075E-2</v>
      </c>
      <c r="W226" s="34"/>
      <c r="X226">
        <f t="shared" si="14"/>
        <v>47</v>
      </c>
      <c r="Y226" s="36">
        <f t="shared" si="15"/>
        <v>16</v>
      </c>
      <c r="Z226" t="str">
        <f t="shared" si="16"/>
        <v>47:16</v>
      </c>
    </row>
    <row r="227" spans="22:26" x14ac:dyDescent="0.2">
      <c r="V227" s="34">
        <v>3.2928240740740744E-2</v>
      </c>
      <c r="W227" s="34"/>
      <c r="X227">
        <f t="shared" si="14"/>
        <v>47</v>
      </c>
      <c r="Y227" s="36">
        <f t="shared" si="15"/>
        <v>25</v>
      </c>
      <c r="Z227" t="str">
        <f t="shared" si="16"/>
        <v>47:25</v>
      </c>
    </row>
    <row r="228" spans="22:26" x14ac:dyDescent="0.2">
      <c r="V228" s="34">
        <v>3.2986111111111105E-2</v>
      </c>
      <c r="W228" s="34"/>
      <c r="X228">
        <f t="shared" si="14"/>
        <v>47</v>
      </c>
      <c r="Y228" s="36">
        <f t="shared" si="15"/>
        <v>30</v>
      </c>
      <c r="Z228" t="str">
        <f t="shared" si="16"/>
        <v>47:30</v>
      </c>
    </row>
    <row r="229" spans="22:26" x14ac:dyDescent="0.2">
      <c r="V229" s="34">
        <v>3.3530092592592611E-2</v>
      </c>
      <c r="W229" s="34"/>
      <c r="X229">
        <f t="shared" si="14"/>
        <v>48</v>
      </c>
      <c r="Y229" s="36">
        <f t="shared" si="15"/>
        <v>17</v>
      </c>
      <c r="Z229" t="str">
        <f t="shared" si="16"/>
        <v>48:17</v>
      </c>
    </row>
    <row r="230" spans="22:26" x14ac:dyDescent="0.2">
      <c r="V230" s="34">
        <v>3.3530092592592611E-2</v>
      </c>
      <c r="W230" s="34"/>
      <c r="X230">
        <f t="shared" si="14"/>
        <v>48</v>
      </c>
      <c r="Y230" s="36">
        <f t="shared" si="15"/>
        <v>17</v>
      </c>
      <c r="Z230" t="str">
        <f t="shared" si="16"/>
        <v>48:17</v>
      </c>
    </row>
    <row r="231" spans="22:26" x14ac:dyDescent="0.2">
      <c r="V231" s="34">
        <v>3.3530092592592611E-2</v>
      </c>
      <c r="W231" s="34"/>
      <c r="X231">
        <f t="shared" si="14"/>
        <v>48</v>
      </c>
      <c r="Y231" s="36">
        <f t="shared" si="15"/>
        <v>17</v>
      </c>
      <c r="Z231" t="str">
        <f t="shared" si="16"/>
        <v>48:17</v>
      </c>
    </row>
    <row r="232" spans="22:26" x14ac:dyDescent="0.2">
      <c r="V232" s="34">
        <v>3.36226851851852E-2</v>
      </c>
      <c r="W232" s="34"/>
      <c r="X232">
        <f t="shared" si="14"/>
        <v>48</v>
      </c>
      <c r="Y232" s="36">
        <f t="shared" si="15"/>
        <v>25</v>
      </c>
      <c r="Z232" t="str">
        <f t="shared" si="16"/>
        <v>48:25</v>
      </c>
    </row>
    <row r="233" spans="22:26" x14ac:dyDescent="0.2">
      <c r="V233" s="34">
        <v>3.3773148148148163E-2</v>
      </c>
      <c r="W233" s="34"/>
      <c r="X233">
        <f t="shared" si="14"/>
        <v>48</v>
      </c>
      <c r="Y233" s="36">
        <f t="shared" si="15"/>
        <v>38</v>
      </c>
      <c r="Z233" t="str">
        <f t="shared" si="16"/>
        <v>48:38</v>
      </c>
    </row>
    <row r="234" spans="22:26" x14ac:dyDescent="0.2">
      <c r="V234" s="34">
        <v>3.3773148148148163E-2</v>
      </c>
      <c r="W234" s="34"/>
      <c r="X234">
        <f t="shared" si="14"/>
        <v>48</v>
      </c>
      <c r="Y234" s="36">
        <f t="shared" si="15"/>
        <v>38</v>
      </c>
      <c r="Z234" t="str">
        <f t="shared" si="16"/>
        <v>48:38</v>
      </c>
    </row>
    <row r="235" spans="22:26" x14ac:dyDescent="0.2">
      <c r="V235" s="34">
        <v>3.379629629629631E-2</v>
      </c>
      <c r="W235" s="34"/>
      <c r="X235">
        <f t="shared" si="14"/>
        <v>48</v>
      </c>
      <c r="Y235" s="36">
        <f t="shared" si="15"/>
        <v>40</v>
      </c>
      <c r="Z235" t="str">
        <f t="shared" si="16"/>
        <v>48:40</v>
      </c>
    </row>
    <row r="236" spans="22:26" x14ac:dyDescent="0.2">
      <c r="V236" s="34">
        <v>3.379629629629631E-2</v>
      </c>
      <c r="W236" s="34"/>
      <c r="X236">
        <f t="shared" si="14"/>
        <v>48</v>
      </c>
      <c r="Y236" s="36">
        <f t="shared" si="15"/>
        <v>40</v>
      </c>
      <c r="Z236" t="str">
        <f t="shared" si="16"/>
        <v>48:40</v>
      </c>
    </row>
    <row r="237" spans="22:26" x14ac:dyDescent="0.2">
      <c r="V237" s="34">
        <v>2.2858796296296301E-2</v>
      </c>
      <c r="W237" s="34"/>
      <c r="X237">
        <f t="shared" si="14"/>
        <v>32</v>
      </c>
      <c r="Y237" s="36">
        <f t="shared" si="15"/>
        <v>55</v>
      </c>
      <c r="Z237" t="str">
        <f t="shared" si="16"/>
        <v>32:55</v>
      </c>
    </row>
    <row r="238" spans="22:26" x14ac:dyDescent="0.2">
      <c r="V238" s="34">
        <v>2.8541666666666674E-2</v>
      </c>
      <c r="W238" s="34"/>
      <c r="X238">
        <f t="shared" si="14"/>
        <v>41</v>
      </c>
      <c r="Y238" s="36">
        <f t="shared" si="15"/>
        <v>6</v>
      </c>
      <c r="Z238" t="str">
        <f t="shared" si="16"/>
        <v>41:6</v>
      </c>
    </row>
    <row r="239" spans="22:26" x14ac:dyDescent="0.2">
      <c r="V239" s="34">
        <v>2.8622685185185182E-2</v>
      </c>
      <c r="W239" s="34"/>
      <c r="X239">
        <f t="shared" si="14"/>
        <v>41</v>
      </c>
      <c r="Y239" s="36">
        <f t="shared" si="15"/>
        <v>13</v>
      </c>
      <c r="Z239" t="str">
        <f t="shared" si="16"/>
        <v>41:13</v>
      </c>
    </row>
    <row r="240" spans="22:26" x14ac:dyDescent="0.2">
      <c r="V240" s="34">
        <v>2.8715277777777784E-2</v>
      </c>
      <c r="W240" s="34"/>
      <c r="X240">
        <f t="shared" si="14"/>
        <v>41</v>
      </c>
      <c r="Y240" s="3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2025-02-15T10:35:50Z</dcterms:modified>
</cp:coreProperties>
</file>