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DB113D1F-ADC9-9340-A71F-35019B71A249}" xr6:coauthVersionLast="47" xr6:coauthVersionMax="47" xr10:uidLastSave="{00000000-0000-0000-0000-000000000000}"/>
  <bookViews>
    <workbookView xWindow="34920" yWindow="500" windowWidth="33720" windowHeight="21100" tabRatio="597" activeTab="1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H12" i="2" s="1"/>
  <c r="F13" i="2"/>
  <c r="H13" i="2" s="1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H32" i="2" s="1"/>
  <c r="F33" i="2"/>
  <c r="H33" i="2" s="1"/>
  <c r="F34" i="2"/>
  <c r="F35" i="2"/>
  <c r="F36" i="2"/>
  <c r="F37" i="2"/>
  <c r="F38" i="2"/>
  <c r="F39" i="2"/>
  <c r="F40" i="2"/>
  <c r="F41" i="2"/>
  <c r="F42" i="2"/>
  <c r="H42" i="2" s="1"/>
  <c r="F43" i="2"/>
  <c r="H43" i="2" s="1"/>
  <c r="F44" i="2"/>
  <c r="F45" i="2"/>
  <c r="F46" i="2"/>
  <c r="F47" i="2"/>
  <c r="F48" i="2"/>
  <c r="F49" i="2"/>
  <c r="F50" i="2"/>
  <c r="F51" i="2"/>
  <c r="F52" i="2"/>
  <c r="F53" i="2"/>
  <c r="H53" i="2" s="1"/>
  <c r="F54" i="2"/>
  <c r="F55" i="2"/>
  <c r="F56" i="2"/>
  <c r="F57" i="2"/>
  <c r="F58" i="2"/>
  <c r="F59" i="2"/>
  <c r="F60" i="2"/>
  <c r="F61" i="2"/>
  <c r="F62" i="2"/>
  <c r="H62" i="2" s="1"/>
  <c r="F63" i="2"/>
  <c r="H63" i="2" s="1"/>
  <c r="F64" i="2"/>
  <c r="F65" i="2"/>
  <c r="F66" i="2"/>
  <c r="F67" i="2"/>
  <c r="F68" i="2"/>
  <c r="F69" i="2"/>
  <c r="F70" i="2"/>
  <c r="F71" i="2"/>
  <c r="F72" i="2"/>
  <c r="H72" i="2" s="1"/>
  <c r="F73" i="2"/>
  <c r="H73" i="2" s="1"/>
  <c r="F74" i="2"/>
  <c r="F75" i="2"/>
  <c r="F76" i="2"/>
  <c r="F77" i="2"/>
  <c r="F78" i="2"/>
  <c r="F79" i="2"/>
  <c r="F80" i="2"/>
  <c r="F81" i="2"/>
  <c r="F82" i="2"/>
  <c r="H82" i="2" s="1"/>
  <c r="F83" i="2"/>
  <c r="H83" i="2" s="1"/>
  <c r="F84" i="2"/>
  <c r="F85" i="2"/>
  <c r="F86" i="2"/>
  <c r="F87" i="2"/>
  <c r="F88" i="2"/>
  <c r="F89" i="2"/>
  <c r="F90" i="2"/>
  <c r="F91" i="2"/>
  <c r="F92" i="2"/>
  <c r="H92" i="2" s="1"/>
  <c r="F93" i="2"/>
  <c r="H93" i="2" s="1"/>
  <c r="F94" i="2"/>
  <c r="F95" i="2"/>
  <c r="F96" i="2"/>
  <c r="F97" i="2"/>
  <c r="F98" i="2"/>
  <c r="F99" i="2"/>
  <c r="F100" i="2"/>
  <c r="F101" i="2"/>
  <c r="F102" i="2"/>
  <c r="H102" i="2" s="1"/>
  <c r="F103" i="2"/>
  <c r="H103" i="2" s="1"/>
  <c r="F104" i="2"/>
  <c r="F105" i="2"/>
  <c r="F106" i="2"/>
  <c r="F107" i="2"/>
  <c r="F108" i="2"/>
  <c r="F109" i="2"/>
  <c r="F110" i="2"/>
  <c r="F111" i="2"/>
  <c r="F112" i="2"/>
  <c r="H112" i="2" s="1"/>
  <c r="F113" i="2"/>
  <c r="H113" i="2" s="1"/>
  <c r="F114" i="2"/>
  <c r="F115" i="2"/>
  <c r="F116" i="2"/>
  <c r="F117" i="2"/>
  <c r="F118" i="2"/>
  <c r="F119" i="2"/>
  <c r="F120" i="2"/>
  <c r="F121" i="2"/>
  <c r="F122" i="2"/>
  <c r="H122" i="2" s="1"/>
  <c r="F123" i="2"/>
  <c r="H123" i="2" s="1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H142" i="2" s="1"/>
  <c r="F143" i="2"/>
  <c r="H143" i="2" s="1"/>
  <c r="F144" i="2"/>
  <c r="F145" i="2"/>
  <c r="F146" i="2"/>
  <c r="F147" i="2"/>
  <c r="F148" i="2"/>
  <c r="F149" i="2"/>
  <c r="F150" i="2"/>
  <c r="F151" i="2"/>
  <c r="F152" i="2"/>
  <c r="H152" i="2" s="1"/>
  <c r="F153" i="2"/>
  <c r="H153" i="2" s="1"/>
  <c r="F154" i="2"/>
  <c r="F155" i="2"/>
  <c r="F156" i="2"/>
  <c r="F157" i="2"/>
  <c r="F158" i="2"/>
  <c r="F159" i="2"/>
  <c r="F160" i="2"/>
  <c r="F161" i="2"/>
  <c r="F162" i="2"/>
  <c r="H162" i="2" s="1"/>
  <c r="F163" i="2"/>
  <c r="H163" i="2" s="1"/>
  <c r="F164" i="2"/>
  <c r="F165" i="2"/>
  <c r="F166" i="2"/>
  <c r="F167" i="2"/>
  <c r="F168" i="2"/>
  <c r="F169" i="2"/>
  <c r="F170" i="2"/>
  <c r="F171" i="2"/>
  <c r="F172" i="2"/>
  <c r="H172" i="2" s="1"/>
  <c r="F173" i="2"/>
  <c r="H173" i="2" s="1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H192" i="2" s="1"/>
  <c r="F193" i="2"/>
  <c r="H193" i="2" s="1"/>
  <c r="F194" i="2"/>
  <c r="F195" i="2"/>
  <c r="F196" i="2"/>
  <c r="F197" i="2"/>
  <c r="F198" i="2"/>
  <c r="F199" i="2"/>
  <c r="F200" i="2"/>
  <c r="F201" i="2"/>
  <c r="F202" i="2"/>
  <c r="H202" i="2" s="1"/>
  <c r="F203" i="2"/>
  <c r="H203" i="2" s="1"/>
  <c r="F204" i="2"/>
  <c r="F205" i="2"/>
  <c r="F206" i="2"/>
  <c r="F207" i="2"/>
  <c r="F208" i="2"/>
  <c r="F209" i="2"/>
  <c r="F210" i="2"/>
  <c r="F211" i="2"/>
  <c r="F212" i="2"/>
  <c r="H212" i="2" s="1"/>
  <c r="F213" i="2"/>
  <c r="H213" i="2" s="1"/>
  <c r="F214" i="2"/>
  <c r="F215" i="2"/>
  <c r="F216" i="2"/>
  <c r="F217" i="2"/>
  <c r="F218" i="2"/>
  <c r="F219" i="2"/>
  <c r="F220" i="2"/>
  <c r="F221" i="2"/>
  <c r="F222" i="2"/>
  <c r="H222" i="2" s="1"/>
  <c r="F223" i="2"/>
  <c r="H223" i="2" s="1"/>
  <c r="F224" i="2"/>
  <c r="F225" i="2"/>
  <c r="F226" i="2"/>
  <c r="F227" i="2"/>
  <c r="F228" i="2"/>
  <c r="F229" i="2"/>
  <c r="F230" i="2"/>
  <c r="F231" i="2"/>
  <c r="F232" i="2"/>
  <c r="H232" i="2" s="1"/>
  <c r="F233" i="2"/>
  <c r="H233" i="2" s="1"/>
  <c r="F234" i="2"/>
  <c r="F235" i="2"/>
  <c r="F236" i="2"/>
  <c r="F237" i="2"/>
  <c r="F238" i="2"/>
  <c r="F239" i="2"/>
  <c r="F240" i="2"/>
  <c r="F241" i="2"/>
  <c r="F242" i="2"/>
  <c r="H242" i="2" s="1"/>
  <c r="F243" i="2"/>
  <c r="H243" i="2" s="1"/>
  <c r="F244" i="2"/>
  <c r="F245" i="2"/>
  <c r="F246" i="2"/>
  <c r="F247" i="2"/>
  <c r="F248" i="2"/>
  <c r="F249" i="2"/>
  <c r="F250" i="2"/>
  <c r="F251" i="2"/>
  <c r="F252" i="2"/>
  <c r="H252" i="2" s="1"/>
  <c r="F253" i="2"/>
  <c r="H253" i="2" s="1"/>
  <c r="F254" i="2"/>
  <c r="F255" i="2"/>
  <c r="F256" i="2"/>
  <c r="F257" i="2"/>
  <c r="F258" i="2"/>
  <c r="F259" i="2"/>
  <c r="F260" i="2"/>
  <c r="F261" i="2"/>
  <c r="H261" i="2" s="1"/>
  <c r="F262" i="2"/>
  <c r="H262" i="2" s="1"/>
  <c r="F263" i="2"/>
  <c r="H263" i="2" s="1"/>
  <c r="F264" i="2"/>
  <c r="F265" i="2"/>
  <c r="F266" i="2"/>
  <c r="F267" i="2"/>
  <c r="F268" i="2"/>
  <c r="F269" i="2"/>
  <c r="F270" i="2"/>
  <c r="F271" i="2"/>
  <c r="F272" i="2"/>
  <c r="F273" i="2"/>
  <c r="H273" i="2" s="1"/>
  <c r="F274" i="2"/>
  <c r="F275" i="2"/>
  <c r="F276" i="2"/>
  <c r="F277" i="2"/>
  <c r="F278" i="2"/>
  <c r="F279" i="2"/>
  <c r="F280" i="2"/>
  <c r="F281" i="2"/>
  <c r="F282" i="2"/>
  <c r="H282" i="2" s="1"/>
  <c r="F283" i="2"/>
  <c r="H283" i="2" s="1"/>
  <c r="F284" i="2"/>
  <c r="F285" i="2"/>
  <c r="F286" i="2"/>
  <c r="F287" i="2"/>
  <c r="F288" i="2"/>
  <c r="F289" i="2"/>
  <c r="F290" i="2"/>
  <c r="F291" i="2"/>
  <c r="F292" i="2"/>
  <c r="H292" i="2" s="1"/>
  <c r="F293" i="2"/>
  <c r="H293" i="2" s="1"/>
  <c r="F294" i="2"/>
  <c r="F295" i="2"/>
  <c r="F296" i="2"/>
  <c r="F297" i="2"/>
  <c r="F298" i="2"/>
  <c r="F299" i="2"/>
  <c r="F300" i="2"/>
  <c r="F301" i="2"/>
  <c r="F302" i="2"/>
  <c r="H302" i="2" s="1"/>
  <c r="F303" i="2"/>
  <c r="H303" i="2" s="1"/>
  <c r="F304" i="2"/>
  <c r="F305" i="2"/>
  <c r="F306" i="2"/>
  <c r="F307" i="2"/>
  <c r="F308" i="2"/>
  <c r="F309" i="2"/>
  <c r="F310" i="2"/>
  <c r="F311" i="2"/>
  <c r="H311" i="2" s="1"/>
  <c r="F312" i="2"/>
  <c r="F313" i="2"/>
  <c r="F314" i="2"/>
  <c r="F315" i="2"/>
  <c r="F316" i="2"/>
  <c r="F317" i="2"/>
  <c r="F318" i="2"/>
  <c r="F319" i="2"/>
  <c r="F320" i="2"/>
  <c r="F321" i="2"/>
  <c r="F322" i="2"/>
  <c r="H322" i="2" s="1"/>
  <c r="F323" i="2"/>
  <c r="H323" i="2" s="1"/>
  <c r="F324" i="2"/>
  <c r="F325" i="2"/>
  <c r="F326" i="2"/>
  <c r="F327" i="2"/>
  <c r="F328" i="2"/>
  <c r="F329" i="2"/>
  <c r="F330" i="2"/>
  <c r="F331" i="2"/>
  <c r="F332" i="2"/>
  <c r="H332" i="2" s="1"/>
  <c r="F333" i="2"/>
  <c r="H333" i="2" s="1"/>
  <c r="F334" i="2"/>
  <c r="F335" i="2"/>
  <c r="F336" i="2"/>
  <c r="F337" i="2"/>
  <c r="F338" i="2"/>
  <c r="F339" i="2"/>
  <c r="F340" i="2"/>
  <c r="F341" i="2"/>
  <c r="F342" i="2"/>
  <c r="H342" i="2" s="1"/>
  <c r="F343" i="2"/>
  <c r="H343" i="2" s="1"/>
  <c r="F344" i="2"/>
  <c r="F345" i="2"/>
  <c r="F346" i="2"/>
  <c r="F347" i="2"/>
  <c r="F348" i="2"/>
  <c r="F349" i="2"/>
  <c r="F350" i="2"/>
  <c r="F351" i="2"/>
  <c r="F352" i="2"/>
  <c r="F353" i="2"/>
  <c r="H353" i="2" s="1"/>
  <c r="F354" i="2"/>
  <c r="F355" i="2"/>
  <c r="F356" i="2"/>
  <c r="F357" i="2"/>
  <c r="F358" i="2"/>
  <c r="F359" i="2"/>
  <c r="F360" i="2"/>
  <c r="H360" i="2" s="1"/>
  <c r="F361" i="2"/>
  <c r="H361" i="2" s="1"/>
  <c r="F362" i="2"/>
  <c r="H362" i="2" s="1"/>
  <c r="F363" i="2"/>
  <c r="H363" i="2" s="1"/>
  <c r="F364" i="2"/>
  <c r="F365" i="2"/>
  <c r="F366" i="2"/>
  <c r="F367" i="2"/>
  <c r="F368" i="2"/>
  <c r="F369" i="2"/>
  <c r="F370" i="2"/>
  <c r="F371" i="2"/>
  <c r="F372" i="2"/>
  <c r="H372" i="2" s="1"/>
  <c r="F373" i="2"/>
  <c r="H373" i="2" s="1"/>
  <c r="F374" i="2"/>
  <c r="F375" i="2"/>
  <c r="F376" i="2"/>
  <c r="F377" i="2"/>
  <c r="F378" i="2"/>
  <c r="F379" i="2"/>
  <c r="F380" i="2"/>
  <c r="F381" i="2"/>
  <c r="F382" i="2"/>
  <c r="H382" i="2" s="1"/>
  <c r="F383" i="2"/>
  <c r="H383" i="2" s="1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H402" i="2" s="1"/>
  <c r="F403" i="2"/>
  <c r="H403" i="2" s="1"/>
  <c r="F404" i="2"/>
  <c r="F405" i="2"/>
  <c r="F406" i="2"/>
  <c r="F407" i="2"/>
  <c r="F408" i="2"/>
  <c r="F409" i="2"/>
  <c r="F410" i="2"/>
  <c r="H410" i="2" s="1"/>
  <c r="F411" i="2"/>
  <c r="H411" i="2" s="1"/>
  <c r="F412" i="2"/>
  <c r="H412" i="2" s="1"/>
  <c r="F413" i="2"/>
  <c r="H413" i="2" s="1"/>
  <c r="F414" i="2"/>
  <c r="F415" i="2"/>
  <c r="F416" i="2"/>
  <c r="F417" i="2"/>
  <c r="F418" i="2"/>
  <c r="F419" i="2"/>
  <c r="F420" i="2"/>
  <c r="F421" i="2"/>
  <c r="F422" i="2"/>
  <c r="H422" i="2" s="1"/>
  <c r="F423" i="2"/>
  <c r="H423" i="2" s="1"/>
  <c r="F424" i="2"/>
  <c r="F425" i="2"/>
  <c r="F426" i="2"/>
  <c r="F427" i="2"/>
  <c r="F428" i="2"/>
  <c r="F429" i="2"/>
  <c r="F430" i="2"/>
  <c r="F431" i="2"/>
  <c r="F432" i="2"/>
  <c r="H432" i="2" s="1"/>
  <c r="F433" i="2"/>
  <c r="H433" i="2" s="1"/>
  <c r="F434" i="2"/>
  <c r="F435" i="2"/>
  <c r="F436" i="2"/>
  <c r="F437" i="2"/>
  <c r="F438" i="2"/>
  <c r="F439" i="2"/>
  <c r="F440" i="2"/>
  <c r="F441" i="2"/>
  <c r="F442" i="2"/>
  <c r="H442" i="2" s="1"/>
  <c r="F443" i="2"/>
  <c r="H443" i="2" s="1"/>
  <c r="F444" i="2"/>
  <c r="F445" i="2"/>
  <c r="F446" i="2"/>
  <c r="F447" i="2"/>
  <c r="F448" i="2"/>
  <c r="F449" i="2"/>
  <c r="F450" i="2"/>
  <c r="F451" i="2"/>
  <c r="H451" i="2" s="1"/>
  <c r="F452" i="2"/>
  <c r="H452" i="2" s="1"/>
  <c r="F453" i="2"/>
  <c r="H453" i="2" s="1"/>
  <c r="F454" i="2"/>
  <c r="F455" i="2"/>
  <c r="F456" i="2"/>
  <c r="F457" i="2"/>
  <c r="F458" i="2"/>
  <c r="F459" i="2"/>
  <c r="F460" i="2"/>
  <c r="H460" i="2" s="1"/>
  <c r="F461" i="2"/>
  <c r="H461" i="2" s="1"/>
  <c r="F462" i="2"/>
  <c r="F463" i="2"/>
  <c r="F464" i="2"/>
  <c r="F465" i="2"/>
  <c r="F466" i="2"/>
  <c r="F467" i="2"/>
  <c r="F468" i="2"/>
  <c r="F469" i="2"/>
  <c r="F470" i="2"/>
  <c r="F471" i="2"/>
  <c r="F472" i="2"/>
  <c r="H472" i="2" s="1"/>
  <c r="F473" i="2"/>
  <c r="H473" i="2" s="1"/>
  <c r="F474" i="2"/>
  <c r="F475" i="2"/>
  <c r="F476" i="2"/>
  <c r="F477" i="2"/>
  <c r="F478" i="2"/>
  <c r="F479" i="2"/>
  <c r="F480" i="2"/>
  <c r="F481" i="2"/>
  <c r="F482" i="2"/>
  <c r="H482" i="2" s="1"/>
  <c r="F483" i="2"/>
  <c r="H483" i="2" s="1"/>
  <c r="F484" i="2"/>
  <c r="F485" i="2"/>
  <c r="F486" i="2"/>
  <c r="F487" i="2"/>
  <c r="F488" i="2"/>
  <c r="F489" i="2"/>
  <c r="F490" i="2"/>
  <c r="F491" i="2"/>
  <c r="F492" i="2"/>
  <c r="H492" i="2" s="1"/>
  <c r="F493" i="2"/>
  <c r="H493" i="2" s="1"/>
  <c r="F494" i="2"/>
  <c r="F495" i="2"/>
  <c r="F496" i="2"/>
  <c r="F497" i="2"/>
  <c r="F498" i="2"/>
  <c r="F499" i="2"/>
  <c r="F500" i="2"/>
  <c r="H500" i="2" s="1"/>
  <c r="F501" i="2"/>
  <c r="H501" i="2" s="1"/>
  <c r="F502" i="2"/>
  <c r="H502" i="2" s="1"/>
  <c r="F503" i="2"/>
  <c r="H503" i="2" s="1"/>
  <c r="F504" i="2"/>
  <c r="F505" i="2"/>
  <c r="F506" i="2"/>
  <c r="F507" i="2"/>
  <c r="F508" i="2"/>
  <c r="F509" i="2"/>
  <c r="F510" i="2"/>
  <c r="H510" i="2" s="1"/>
  <c r="F511" i="2"/>
  <c r="H511" i="2" s="1"/>
  <c r="F512" i="2"/>
  <c r="H512" i="2" s="1"/>
  <c r="F513" i="2"/>
  <c r="H513" i="2" s="1"/>
  <c r="F514" i="2"/>
  <c r="F515" i="2"/>
  <c r="F516" i="2"/>
  <c r="F517" i="2"/>
  <c r="F518" i="2"/>
  <c r="F519" i="2"/>
  <c r="F520" i="2"/>
  <c r="F521" i="2"/>
  <c r="F522" i="2"/>
  <c r="F523" i="2"/>
  <c r="H523" i="2" s="1"/>
  <c r="F524" i="2"/>
  <c r="F525" i="2"/>
  <c r="F526" i="2"/>
  <c r="F527" i="2"/>
  <c r="F528" i="2"/>
  <c r="F529" i="2"/>
  <c r="F530" i="2"/>
  <c r="F531" i="2"/>
  <c r="F532" i="2"/>
  <c r="H532" i="2" s="1"/>
  <c r="F533" i="2"/>
  <c r="H533" i="2" s="1"/>
  <c r="F534" i="2"/>
  <c r="F535" i="2"/>
  <c r="F536" i="2"/>
  <c r="F537" i="2"/>
  <c r="F538" i="2"/>
  <c r="F539" i="2"/>
  <c r="F540" i="2"/>
  <c r="H540" i="2" s="1"/>
  <c r="F541" i="2"/>
  <c r="F542" i="2"/>
  <c r="H542" i="2" s="1"/>
  <c r="F543" i="2"/>
  <c r="H543" i="2" s="1"/>
  <c r="F544" i="2"/>
  <c r="F545" i="2"/>
  <c r="F546" i="2"/>
  <c r="F547" i="2"/>
  <c r="F548" i="2"/>
  <c r="F549" i="2"/>
  <c r="F550" i="2"/>
  <c r="H550" i="2" s="1"/>
  <c r="F551" i="2"/>
  <c r="H551" i="2" s="1"/>
  <c r="F552" i="2"/>
  <c r="F553" i="2"/>
  <c r="H553" i="2" s="1"/>
  <c r="F554" i="2"/>
  <c r="F555" i="2"/>
  <c r="F556" i="2"/>
  <c r="F557" i="2"/>
  <c r="F558" i="2"/>
  <c r="F559" i="2"/>
  <c r="F560" i="2"/>
  <c r="H560" i="2" s="1"/>
  <c r="F561" i="2"/>
  <c r="H561" i="2" s="1"/>
  <c r="F562" i="2"/>
  <c r="H562" i="2" s="1"/>
  <c r="F563" i="2"/>
  <c r="H563" i="2" s="1"/>
  <c r="F564" i="2"/>
  <c r="F565" i="2"/>
  <c r="F566" i="2"/>
  <c r="F567" i="2"/>
  <c r="F568" i="2"/>
  <c r="F569" i="2"/>
  <c r="F570" i="2"/>
  <c r="F571" i="2"/>
  <c r="F572" i="2"/>
  <c r="H572" i="2" s="1"/>
  <c r="F573" i="2"/>
  <c r="H573" i="2" s="1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H590" i="2" s="1"/>
  <c r="F591" i="2"/>
  <c r="H591" i="2" s="1"/>
  <c r="F592" i="2"/>
  <c r="H592" i="2" s="1"/>
  <c r="F593" i="2"/>
  <c r="H593" i="2" s="1"/>
  <c r="F594" i="2"/>
  <c r="F595" i="2"/>
  <c r="F596" i="2"/>
  <c r="F597" i="2"/>
  <c r="F598" i="2"/>
  <c r="F599" i="2"/>
  <c r="F600" i="2"/>
  <c r="H600" i="2" s="1"/>
  <c r="F601" i="2"/>
  <c r="H601" i="2" s="1"/>
  <c r="F602" i="2"/>
  <c r="H602" i="2" s="1"/>
  <c r="F603" i="2"/>
  <c r="H603" i="2" s="1"/>
  <c r="F604" i="2"/>
  <c r="F605" i="2"/>
  <c r="F606" i="2"/>
  <c r="F607" i="2"/>
  <c r="F608" i="2"/>
  <c r="F609" i="2"/>
  <c r="F610" i="2"/>
  <c r="H610" i="2" s="1"/>
  <c r="F611" i="2"/>
  <c r="H611" i="2" s="1"/>
  <c r="F612" i="2"/>
  <c r="H612" i="2" s="1"/>
  <c r="F613" i="2"/>
  <c r="H613" i="2" s="1"/>
  <c r="F614" i="2"/>
  <c r="F615" i="2"/>
  <c r="F616" i="2"/>
  <c r="F617" i="2"/>
  <c r="F618" i="2"/>
  <c r="F619" i="2"/>
  <c r="F620" i="2"/>
  <c r="F621" i="2"/>
  <c r="F622" i="2"/>
  <c r="H622" i="2" s="1"/>
  <c r="F623" i="2"/>
  <c r="H623" i="2" s="1"/>
  <c r="F624" i="2"/>
  <c r="F625" i="2"/>
  <c r="F626" i="2"/>
  <c r="F627" i="2"/>
  <c r="F628" i="2"/>
  <c r="F629" i="2"/>
  <c r="F630" i="2"/>
  <c r="F631" i="2"/>
  <c r="F632" i="2"/>
  <c r="F633" i="2"/>
  <c r="H633" i="2" s="1"/>
  <c r="F634" i="2"/>
  <c r="F635" i="2"/>
  <c r="F636" i="2"/>
  <c r="F637" i="2"/>
  <c r="F638" i="2"/>
  <c r="F639" i="2"/>
  <c r="F640" i="2"/>
  <c r="H640" i="2" s="1"/>
  <c r="F641" i="2"/>
  <c r="H641" i="2" s="1"/>
  <c r="F642" i="2"/>
  <c r="H642" i="2" s="1"/>
  <c r="F643" i="2"/>
  <c r="H643" i="2" s="1"/>
  <c r="F644" i="2"/>
  <c r="F645" i="2"/>
  <c r="F646" i="2"/>
  <c r="F647" i="2"/>
  <c r="F648" i="2"/>
  <c r="F649" i="2"/>
  <c r="F650" i="2"/>
  <c r="H650" i="2" s="1"/>
  <c r="F651" i="2"/>
  <c r="H651" i="2" s="1"/>
  <c r="F652" i="2"/>
  <c r="H652" i="2" s="1"/>
  <c r="F653" i="2"/>
  <c r="H653" i="2" s="1"/>
  <c r="F654" i="2"/>
  <c r="F655" i="2"/>
  <c r="F656" i="2"/>
  <c r="F657" i="2"/>
  <c r="F658" i="2"/>
  <c r="F659" i="2"/>
  <c r="F660" i="2"/>
  <c r="H660" i="2" s="1"/>
  <c r="F661" i="2"/>
  <c r="H661" i="2" s="1"/>
  <c r="F662" i="2"/>
  <c r="H662" i="2" s="1"/>
  <c r="F663" i="2"/>
  <c r="H663" i="2" s="1"/>
  <c r="F664" i="2"/>
  <c r="F665" i="2"/>
  <c r="F666" i="2"/>
  <c r="F667" i="2"/>
  <c r="F668" i="2"/>
  <c r="F669" i="2"/>
  <c r="F670" i="2"/>
  <c r="F671" i="2"/>
  <c r="F672" i="2"/>
  <c r="H672" i="2" s="1"/>
  <c r="F673" i="2"/>
  <c r="H673" i="2" s="1"/>
  <c r="F674" i="2"/>
  <c r="F675" i="2"/>
  <c r="F676" i="2"/>
  <c r="F677" i="2"/>
  <c r="F678" i="2"/>
  <c r="F679" i="2"/>
  <c r="F680" i="2"/>
  <c r="F681" i="2"/>
  <c r="F682" i="2"/>
  <c r="F683" i="2"/>
  <c r="H683" i="2" s="1"/>
  <c r="F684" i="2"/>
  <c r="F685" i="2"/>
  <c r="F686" i="2"/>
  <c r="F687" i="2"/>
  <c r="F688" i="2"/>
  <c r="F689" i="2"/>
  <c r="F690" i="2"/>
  <c r="H690" i="2" s="1"/>
  <c r="F691" i="2"/>
  <c r="H691" i="2" s="1"/>
  <c r="F692" i="2"/>
  <c r="H692" i="2" s="1"/>
  <c r="F693" i="2"/>
  <c r="H693" i="2" s="1"/>
  <c r="F694" i="2"/>
  <c r="F695" i="2"/>
  <c r="F696" i="2"/>
  <c r="F697" i="2"/>
  <c r="F698" i="2"/>
  <c r="F699" i="2"/>
  <c r="F700" i="2"/>
  <c r="H700" i="2" s="1"/>
  <c r="F701" i="2"/>
  <c r="H701" i="2" s="1"/>
  <c r="F702" i="2"/>
  <c r="H702" i="2" s="1"/>
  <c r="F703" i="2"/>
  <c r="H703" i="2" s="1"/>
  <c r="F704" i="2"/>
  <c r="F705" i="2"/>
  <c r="F706" i="2"/>
  <c r="F707" i="2"/>
  <c r="F708" i="2"/>
  <c r="F70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H3" i="2"/>
  <c r="H14" i="2"/>
  <c r="H15" i="2"/>
  <c r="H21" i="2"/>
  <c r="H24" i="2"/>
  <c r="H25" i="2"/>
  <c r="H31" i="2"/>
  <c r="H34" i="2"/>
  <c r="H35" i="2"/>
  <c r="H41" i="2"/>
  <c r="H44" i="2"/>
  <c r="H45" i="2"/>
  <c r="H51" i="2"/>
  <c r="H54" i="2"/>
  <c r="H55" i="2"/>
  <c r="H61" i="2"/>
  <c r="H64" i="2"/>
  <c r="H65" i="2"/>
  <c r="H71" i="2"/>
  <c r="H74" i="2"/>
  <c r="H75" i="2"/>
  <c r="H81" i="2"/>
  <c r="H84" i="2"/>
  <c r="H85" i="2"/>
  <c r="H91" i="2"/>
  <c r="H94" i="2"/>
  <c r="H95" i="2"/>
  <c r="H101" i="2"/>
  <c r="H104" i="2"/>
  <c r="H105" i="2"/>
  <c r="H114" i="2"/>
  <c r="H115" i="2"/>
  <c r="H124" i="2"/>
  <c r="H125" i="2"/>
  <c r="H134" i="2"/>
  <c r="H135" i="2"/>
  <c r="H144" i="2"/>
  <c r="H145" i="2"/>
  <c r="H154" i="2"/>
  <c r="H155" i="2"/>
  <c r="H164" i="2"/>
  <c r="H165" i="2"/>
  <c r="H174" i="2"/>
  <c r="H175" i="2"/>
  <c r="H184" i="2"/>
  <c r="H185" i="2"/>
  <c r="H194" i="2"/>
  <c r="H195" i="2"/>
  <c r="H204" i="2"/>
  <c r="H205" i="2"/>
  <c r="H214" i="2"/>
  <c r="H215" i="2"/>
  <c r="H224" i="2"/>
  <c r="H225" i="2"/>
  <c r="H234" i="2"/>
  <c r="H235" i="2"/>
  <c r="H244" i="2"/>
  <c r="H245" i="2"/>
  <c r="H254" i="2"/>
  <c r="H255" i="2"/>
  <c r="H264" i="2"/>
  <c r="H265" i="2"/>
  <c r="H274" i="2"/>
  <c r="H275" i="2"/>
  <c r="H284" i="2"/>
  <c r="H285" i="2"/>
  <c r="H294" i="2"/>
  <c r="H295" i="2"/>
  <c r="H304" i="2"/>
  <c r="H305" i="2"/>
  <c r="H314" i="2"/>
  <c r="H315" i="2"/>
  <c r="H324" i="2"/>
  <c r="H325" i="2"/>
  <c r="H334" i="2"/>
  <c r="H335" i="2"/>
  <c r="H344" i="2"/>
  <c r="H345" i="2"/>
  <c r="H354" i="2"/>
  <c r="H355" i="2"/>
  <c r="H364" i="2"/>
  <c r="H365" i="2"/>
  <c r="H374" i="2"/>
  <c r="H375" i="2"/>
  <c r="H384" i="2"/>
  <c r="H385" i="2"/>
  <c r="H394" i="2"/>
  <c r="H395" i="2"/>
  <c r="H404" i="2"/>
  <c r="H405" i="2"/>
  <c r="H414" i="2"/>
  <c r="H415" i="2"/>
  <c r="H424" i="2"/>
  <c r="H425" i="2"/>
  <c r="H434" i="2"/>
  <c r="H435" i="2"/>
  <c r="H444" i="2"/>
  <c r="H445" i="2"/>
  <c r="H454" i="2"/>
  <c r="H455" i="2"/>
  <c r="H464" i="2"/>
  <c r="H465" i="2"/>
  <c r="H474" i="2"/>
  <c r="H475" i="2"/>
  <c r="H484" i="2"/>
  <c r="H485" i="2"/>
  <c r="H494" i="2"/>
  <c r="H495" i="2"/>
  <c r="H504" i="2"/>
  <c r="H505" i="2"/>
  <c r="H514" i="2"/>
  <c r="H515" i="2"/>
  <c r="H524" i="2"/>
  <c r="H525" i="2"/>
  <c r="H534" i="2"/>
  <c r="H535" i="2"/>
  <c r="H544" i="2"/>
  <c r="H545" i="2"/>
  <c r="H554" i="2"/>
  <c r="H555" i="2"/>
  <c r="H564" i="2"/>
  <c r="H565" i="2"/>
  <c r="H574" i="2"/>
  <c r="H575" i="2"/>
  <c r="H584" i="2"/>
  <c r="H585" i="2"/>
  <c r="H594" i="2"/>
  <c r="H595" i="2"/>
  <c r="H604" i="2"/>
  <c r="H605" i="2"/>
  <c r="H614" i="2"/>
  <c r="H615" i="2"/>
  <c r="H624" i="2"/>
  <c r="H625" i="2"/>
  <c r="H634" i="2"/>
  <c r="H635" i="2"/>
  <c r="H644" i="2"/>
  <c r="H645" i="2"/>
  <c r="H654" i="2"/>
  <c r="H655" i="2"/>
  <c r="H664" i="2"/>
  <c r="H665" i="2"/>
  <c r="H674" i="2"/>
  <c r="H675" i="2"/>
  <c r="H684" i="2"/>
  <c r="H685" i="2"/>
  <c r="H694" i="2"/>
  <c r="H695" i="2"/>
  <c r="H704" i="2"/>
  <c r="H705" i="2"/>
  <c r="H5" i="2"/>
  <c r="H6" i="2"/>
  <c r="H7" i="2"/>
  <c r="H8" i="2"/>
  <c r="H9" i="2"/>
  <c r="H10" i="2"/>
  <c r="H11" i="2"/>
  <c r="H16" i="2"/>
  <c r="H17" i="2"/>
  <c r="H18" i="2"/>
  <c r="H19" i="2"/>
  <c r="H20" i="2"/>
  <c r="H22" i="2"/>
  <c r="H23" i="2"/>
  <c r="H26" i="2"/>
  <c r="H27" i="2"/>
  <c r="H28" i="2"/>
  <c r="H29" i="2"/>
  <c r="H30" i="2"/>
  <c r="H36" i="2"/>
  <c r="H37" i="2"/>
  <c r="H38" i="2"/>
  <c r="H39" i="2"/>
  <c r="H40" i="2"/>
  <c r="H46" i="2"/>
  <c r="H47" i="2"/>
  <c r="H48" i="2"/>
  <c r="H49" i="2"/>
  <c r="H50" i="2"/>
  <c r="H52" i="2"/>
  <c r="H56" i="2"/>
  <c r="H57" i="2"/>
  <c r="H58" i="2"/>
  <c r="H59" i="2"/>
  <c r="H60" i="2"/>
  <c r="H66" i="2"/>
  <c r="H67" i="2"/>
  <c r="H68" i="2"/>
  <c r="H69" i="2"/>
  <c r="H70" i="2"/>
  <c r="H76" i="2"/>
  <c r="H77" i="2"/>
  <c r="H78" i="2"/>
  <c r="H79" i="2"/>
  <c r="H80" i="2"/>
  <c r="H86" i="2"/>
  <c r="H87" i="2"/>
  <c r="H88" i="2"/>
  <c r="H89" i="2"/>
  <c r="H90" i="2"/>
  <c r="H96" i="2"/>
  <c r="H97" i="2"/>
  <c r="H98" i="2"/>
  <c r="H99" i="2"/>
  <c r="H100" i="2"/>
  <c r="H106" i="2"/>
  <c r="H107" i="2"/>
  <c r="H108" i="2"/>
  <c r="H109" i="2"/>
  <c r="H110" i="2"/>
  <c r="H111" i="2"/>
  <c r="H116" i="2"/>
  <c r="H117" i="2"/>
  <c r="H118" i="2"/>
  <c r="H119" i="2"/>
  <c r="H120" i="2"/>
  <c r="H121" i="2"/>
  <c r="H126" i="2"/>
  <c r="H127" i="2"/>
  <c r="H128" i="2"/>
  <c r="H129" i="2"/>
  <c r="H130" i="2"/>
  <c r="H131" i="2"/>
  <c r="H132" i="2"/>
  <c r="H133" i="2"/>
  <c r="H136" i="2"/>
  <c r="H137" i="2"/>
  <c r="H138" i="2"/>
  <c r="H139" i="2"/>
  <c r="H140" i="2"/>
  <c r="H141" i="2"/>
  <c r="H146" i="2"/>
  <c r="H147" i="2"/>
  <c r="H148" i="2"/>
  <c r="H149" i="2"/>
  <c r="H150" i="2"/>
  <c r="H151" i="2"/>
  <c r="H156" i="2"/>
  <c r="H157" i="2"/>
  <c r="H158" i="2"/>
  <c r="H159" i="2"/>
  <c r="H160" i="2"/>
  <c r="H161" i="2"/>
  <c r="H166" i="2"/>
  <c r="H167" i="2"/>
  <c r="H168" i="2"/>
  <c r="H169" i="2"/>
  <c r="H170" i="2"/>
  <c r="H171" i="2"/>
  <c r="H176" i="2"/>
  <c r="H177" i="2"/>
  <c r="H178" i="2"/>
  <c r="H179" i="2"/>
  <c r="H180" i="2"/>
  <c r="H181" i="2"/>
  <c r="H182" i="2"/>
  <c r="H183" i="2"/>
  <c r="H186" i="2"/>
  <c r="H187" i="2"/>
  <c r="H188" i="2"/>
  <c r="H189" i="2"/>
  <c r="H190" i="2"/>
  <c r="H191" i="2"/>
  <c r="H196" i="2"/>
  <c r="H197" i="2"/>
  <c r="H198" i="2"/>
  <c r="H199" i="2"/>
  <c r="H200" i="2"/>
  <c r="H201" i="2"/>
  <c r="H206" i="2"/>
  <c r="H207" i="2"/>
  <c r="H208" i="2"/>
  <c r="H209" i="2"/>
  <c r="H210" i="2"/>
  <c r="H211" i="2"/>
  <c r="H216" i="2"/>
  <c r="H217" i="2"/>
  <c r="H218" i="2"/>
  <c r="H219" i="2"/>
  <c r="H220" i="2"/>
  <c r="H221" i="2"/>
  <c r="H226" i="2"/>
  <c r="H227" i="2"/>
  <c r="H228" i="2"/>
  <c r="H229" i="2"/>
  <c r="H230" i="2"/>
  <c r="H231" i="2"/>
  <c r="H236" i="2"/>
  <c r="H237" i="2"/>
  <c r="H238" i="2"/>
  <c r="H239" i="2"/>
  <c r="H240" i="2"/>
  <c r="H241" i="2"/>
  <c r="H246" i="2"/>
  <c r="H247" i="2"/>
  <c r="H248" i="2"/>
  <c r="H249" i="2"/>
  <c r="H250" i="2"/>
  <c r="H251" i="2"/>
  <c r="H256" i="2"/>
  <c r="H257" i="2"/>
  <c r="H258" i="2"/>
  <c r="H259" i="2"/>
  <c r="H260" i="2"/>
  <c r="H266" i="2"/>
  <c r="H267" i="2"/>
  <c r="H268" i="2"/>
  <c r="H269" i="2"/>
  <c r="H270" i="2"/>
  <c r="H271" i="2"/>
  <c r="H272" i="2"/>
  <c r="H276" i="2"/>
  <c r="H277" i="2"/>
  <c r="H278" i="2"/>
  <c r="H279" i="2"/>
  <c r="H280" i="2"/>
  <c r="H281" i="2"/>
  <c r="H286" i="2"/>
  <c r="H287" i="2"/>
  <c r="H288" i="2"/>
  <c r="H289" i="2"/>
  <c r="H290" i="2"/>
  <c r="H291" i="2"/>
  <c r="H296" i="2"/>
  <c r="H297" i="2"/>
  <c r="H298" i="2"/>
  <c r="H299" i="2"/>
  <c r="H300" i="2"/>
  <c r="H301" i="2"/>
  <c r="H306" i="2"/>
  <c r="H307" i="2"/>
  <c r="H308" i="2"/>
  <c r="H309" i="2"/>
  <c r="H310" i="2"/>
  <c r="H312" i="2"/>
  <c r="H313" i="2"/>
  <c r="H316" i="2"/>
  <c r="H317" i="2"/>
  <c r="H318" i="2"/>
  <c r="H319" i="2"/>
  <c r="H320" i="2"/>
  <c r="H321" i="2"/>
  <c r="H326" i="2"/>
  <c r="H327" i="2"/>
  <c r="H328" i="2"/>
  <c r="H329" i="2"/>
  <c r="H330" i="2"/>
  <c r="H331" i="2"/>
  <c r="H336" i="2"/>
  <c r="H337" i="2"/>
  <c r="H338" i="2"/>
  <c r="H339" i="2"/>
  <c r="H340" i="2"/>
  <c r="H341" i="2"/>
  <c r="H346" i="2"/>
  <c r="H347" i="2"/>
  <c r="H348" i="2"/>
  <c r="H349" i="2"/>
  <c r="H350" i="2"/>
  <c r="H351" i="2"/>
  <c r="H352" i="2"/>
  <c r="H356" i="2"/>
  <c r="H357" i="2"/>
  <c r="H358" i="2"/>
  <c r="H359" i="2"/>
  <c r="H366" i="2"/>
  <c r="H367" i="2"/>
  <c r="H368" i="2"/>
  <c r="H369" i="2"/>
  <c r="H370" i="2"/>
  <c r="H371" i="2"/>
  <c r="H376" i="2"/>
  <c r="H377" i="2"/>
  <c r="H378" i="2"/>
  <c r="H379" i="2"/>
  <c r="H380" i="2"/>
  <c r="H381" i="2"/>
  <c r="H386" i="2"/>
  <c r="H387" i="2"/>
  <c r="H388" i="2"/>
  <c r="H389" i="2"/>
  <c r="H390" i="2"/>
  <c r="H391" i="2"/>
  <c r="H392" i="2"/>
  <c r="H393" i="2"/>
  <c r="H396" i="2"/>
  <c r="H397" i="2"/>
  <c r="H398" i="2"/>
  <c r="H399" i="2"/>
  <c r="H400" i="2"/>
  <c r="H401" i="2"/>
  <c r="H406" i="2"/>
  <c r="H407" i="2"/>
  <c r="H408" i="2"/>
  <c r="H409" i="2"/>
  <c r="H416" i="2"/>
  <c r="H417" i="2"/>
  <c r="H418" i="2"/>
  <c r="H419" i="2"/>
  <c r="H420" i="2"/>
  <c r="H421" i="2"/>
  <c r="H426" i="2"/>
  <c r="H427" i="2"/>
  <c r="H428" i="2"/>
  <c r="H429" i="2"/>
  <c r="H430" i="2"/>
  <c r="H431" i="2"/>
  <c r="H436" i="2"/>
  <c r="H437" i="2"/>
  <c r="H438" i="2"/>
  <c r="H439" i="2"/>
  <c r="H440" i="2"/>
  <c r="H441" i="2"/>
  <c r="H446" i="2"/>
  <c r="H447" i="2"/>
  <c r="H448" i="2"/>
  <c r="H449" i="2"/>
  <c r="H450" i="2"/>
  <c r="H456" i="2"/>
  <c r="H457" i="2"/>
  <c r="H458" i="2"/>
  <c r="H459" i="2"/>
  <c r="H462" i="2"/>
  <c r="H463" i="2"/>
  <c r="H466" i="2"/>
  <c r="H467" i="2"/>
  <c r="H468" i="2"/>
  <c r="H469" i="2"/>
  <c r="H470" i="2"/>
  <c r="H471" i="2"/>
  <c r="H476" i="2"/>
  <c r="H477" i="2"/>
  <c r="H478" i="2"/>
  <c r="H479" i="2"/>
  <c r="H480" i="2"/>
  <c r="H481" i="2"/>
  <c r="H486" i="2"/>
  <c r="H487" i="2"/>
  <c r="H488" i="2"/>
  <c r="H489" i="2"/>
  <c r="H490" i="2"/>
  <c r="H491" i="2"/>
  <c r="H496" i="2"/>
  <c r="H497" i="2"/>
  <c r="H498" i="2"/>
  <c r="H499" i="2"/>
  <c r="H506" i="2"/>
  <c r="H507" i="2"/>
  <c r="H508" i="2"/>
  <c r="H509" i="2"/>
  <c r="H516" i="2"/>
  <c r="H517" i="2"/>
  <c r="H518" i="2"/>
  <c r="H519" i="2"/>
  <c r="H520" i="2"/>
  <c r="H521" i="2"/>
  <c r="H522" i="2"/>
  <c r="H526" i="2"/>
  <c r="H527" i="2"/>
  <c r="H528" i="2"/>
  <c r="H529" i="2"/>
  <c r="H530" i="2"/>
  <c r="H531" i="2"/>
  <c r="H536" i="2"/>
  <c r="H537" i="2"/>
  <c r="H538" i="2"/>
  <c r="H539" i="2"/>
  <c r="H541" i="2"/>
  <c r="H546" i="2"/>
  <c r="H547" i="2"/>
  <c r="H548" i="2"/>
  <c r="H549" i="2"/>
  <c r="H552" i="2"/>
  <c r="H556" i="2"/>
  <c r="H557" i="2"/>
  <c r="H558" i="2"/>
  <c r="H559" i="2"/>
  <c r="H566" i="2"/>
  <c r="H567" i="2"/>
  <c r="H568" i="2"/>
  <c r="H569" i="2"/>
  <c r="H570" i="2"/>
  <c r="H571" i="2"/>
  <c r="H576" i="2"/>
  <c r="H577" i="2"/>
  <c r="H578" i="2"/>
  <c r="H579" i="2"/>
  <c r="H580" i="2"/>
  <c r="H581" i="2"/>
  <c r="H582" i="2"/>
  <c r="H583" i="2"/>
  <c r="H586" i="2"/>
  <c r="H587" i="2"/>
  <c r="H588" i="2"/>
  <c r="H589" i="2"/>
  <c r="H596" i="2"/>
  <c r="H597" i="2"/>
  <c r="H598" i="2"/>
  <c r="H599" i="2"/>
  <c r="H606" i="2"/>
  <c r="H607" i="2"/>
  <c r="H608" i="2"/>
  <c r="H609" i="2"/>
  <c r="H616" i="2"/>
  <c r="H617" i="2"/>
  <c r="H618" i="2"/>
  <c r="H619" i="2"/>
  <c r="H620" i="2"/>
  <c r="H621" i="2"/>
  <c r="H626" i="2"/>
  <c r="H627" i="2"/>
  <c r="H628" i="2"/>
  <c r="H629" i="2"/>
  <c r="H630" i="2"/>
  <c r="H631" i="2"/>
  <c r="H632" i="2"/>
  <c r="H636" i="2"/>
  <c r="H637" i="2"/>
  <c r="H638" i="2"/>
  <c r="H639" i="2"/>
  <c r="H646" i="2"/>
  <c r="H647" i="2"/>
  <c r="H648" i="2"/>
  <c r="H649" i="2"/>
  <c r="H656" i="2"/>
  <c r="H657" i="2"/>
  <c r="H658" i="2"/>
  <c r="H659" i="2"/>
  <c r="H666" i="2"/>
  <c r="H667" i="2"/>
  <c r="H668" i="2"/>
  <c r="H669" i="2"/>
  <c r="H670" i="2"/>
  <c r="H671" i="2"/>
  <c r="H676" i="2"/>
  <c r="H677" i="2"/>
  <c r="H678" i="2"/>
  <c r="H679" i="2"/>
  <c r="H680" i="2"/>
  <c r="H681" i="2"/>
  <c r="H682" i="2"/>
  <c r="H686" i="2"/>
  <c r="H687" i="2"/>
  <c r="H688" i="2"/>
  <c r="H689" i="2"/>
  <c r="H696" i="2"/>
  <c r="H697" i="2"/>
  <c r="H698" i="2"/>
  <c r="H699" i="2"/>
  <c r="H706" i="2"/>
  <c r="H707" i="2"/>
  <c r="H708" i="2"/>
  <c r="H709" i="2"/>
  <c r="H4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AQ562" i="2" l="1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63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R556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83" i="2" l="1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<sst xmlns="http://schemas.openxmlformats.org/spreadsheetml/2006/main" count="5244" uniqueCount="1677">
  <si>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</si>
  <si>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</si>
  <si>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</si>
  <si>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</si>
  <si>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</si>
  <si>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</si>
  <si>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</si>
  <si>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</si>
  <si>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</si>
  <si>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</si>
  <si>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</si>
  <si>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</si>
  <si>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</si>
  <si>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</si>
  <si>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</si>
  <si>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</si>
  <si>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</si>
  <si>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</si>
  <si>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</si>
  <si>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</si>
  <si>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</si>
  <si>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</si>
  <si>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</si>
  <si>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</si>
  <si>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</si>
  <si>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</si>
  <si>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</si>
  <si>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</si>
  <si>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</si>
  <si>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</si>
  <si>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</si>
  <si>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</si>
  <si>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</si>
  <si>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</si>
  <si>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</si>
  <si>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</si>
  <si>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</si>
  <si>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</si>
  <si>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</si>
  <si>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</si>
  <si>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</si>
  <si>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</si>
  <si>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</si>
  <si>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</si>
  <si>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</si>
  <si>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</si>
  <si>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</si>
  <si>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</si>
  <si>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</si>
  <si>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</si>
  <si>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</si>
  <si>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</si>
  <si>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</si>
  <si>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</si>
  <si>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</si>
  <si>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</si>
  <si>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</si>
  <si>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</si>
  <si>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</si>
  <si>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</si>
  <si>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</si>
  <si>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</si>
  <si>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</si>
  <si>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</si>
  <si>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</si>
  <si>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</si>
  <si>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</si>
  <si>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</si>
  <si>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</si>
  <si>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</si>
  <si>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</si>
  <si>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</si>
  <si>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</si>
  <si>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</si>
  <si>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</si>
  <si>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</si>
  <si>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</si>
  <si>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</si>
  <si>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</si>
  <si>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</si>
  <si>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</si>
  <si>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</si>
  <si>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</si>
  <si>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</si>
  <si>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</si>
  <si>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</si>
  <si>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</si>
  <si>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</si>
  <si>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</si>
  <si>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</si>
  <si>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</si>
  <si>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</si>
  <si>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</si>
  <si>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</si>
  <si>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</si>
  <si>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</si>
  <si>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</si>
  <si>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</si>
  <si>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</si>
  <si>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</si>
  <si>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</si>
  <si>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</si>
  <si>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</si>
  <si>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</si>
  <si>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</si>
  <si>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</si>
  <si>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</si>
  <si>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</si>
  <si>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</si>
  <si>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</si>
  <si>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</si>
  <si>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</si>
  <si>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</si>
  <si>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</si>
  <si>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</si>
  <si>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</si>
  <si>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</si>
  <si>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</si>
  <si>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</si>
  <si>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</si>
  <si>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</si>
  <si>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</si>
  <si>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</si>
  <si>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</si>
  <si>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</si>
  <si>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</si>
  <si>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</si>
  <si>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</si>
  <si>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</si>
  <si>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</si>
  <si>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</si>
  <si>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</si>
  <si>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</si>
  <si>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</si>
  <si>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</si>
  <si>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</si>
  <si>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</si>
  <si>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</si>
  <si>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</si>
  <si>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</si>
  <si>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</si>
  <si>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</si>
  <si>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</si>
  <si>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</si>
  <si>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</si>
  <si>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</si>
  <si>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</si>
  <si>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</si>
  <si>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</si>
  <si>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</si>
  <si>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</si>
  <si>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</si>
  <si>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</si>
  <si>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</si>
  <si>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</si>
  <si>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</si>
  <si>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</si>
  <si>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</si>
  <si>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</si>
  <si>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</si>
  <si>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</si>
  <si>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</si>
  <si>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</si>
  <si>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</si>
  <si>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</si>
  <si>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</si>
  <si>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</si>
  <si>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</si>
  <si>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</si>
  <si>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</si>
  <si>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</si>
  <si>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</si>
  <si>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</si>
  <si>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</si>
  <si>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</si>
  <si>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</si>
  <si>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</si>
  <si>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</si>
  <si>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</si>
  <si>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</si>
  <si>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</si>
  <si>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</si>
  <si>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</si>
  <si>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</si>
  <si>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</si>
  <si>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</si>
  <si>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</si>
  <si>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</si>
  <si>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</si>
  <si>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</si>
  <si>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</si>
  <si>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</si>
  <si>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</si>
  <si>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</si>
  <si>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</si>
  <si>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</si>
  <si>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</si>
  <si>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</si>
  <si>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</si>
  <si>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</si>
  <si>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</si>
  <si>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</si>
  <si>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</si>
  <si>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</si>
  <si>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</si>
  <si>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</si>
  <si>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</si>
  <si>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</si>
  <si>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</si>
  <si>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</si>
  <si>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</si>
  <si>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</si>
  <si>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</si>
  <si>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</si>
  <si>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</si>
  <si>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</si>
  <si>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</si>
  <si>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</si>
  <si>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</si>
  <si>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</si>
  <si>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</si>
  <si>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</si>
  <si>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</si>
  <si>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</si>
  <si>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</si>
  <si>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</si>
  <si>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</si>
  <si>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</si>
  <si>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</si>
  <si>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</si>
  <si>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</si>
  <si>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</si>
  <si>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</si>
  <si>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</si>
  <si>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</si>
  <si>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</si>
  <si>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</si>
  <si>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</si>
  <si>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</si>
  <si>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</si>
  <si>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</si>
  <si>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</si>
  <si>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</si>
  <si>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</si>
  <si>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</si>
  <si>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</si>
  <si>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</si>
  <si>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</si>
  <si>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</si>
  <si>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</si>
  <si>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</si>
  <si>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</si>
  <si>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</si>
  <si>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</si>
  <si>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</si>
  <si>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</si>
  <si>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</si>
  <si>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</si>
  <si>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</si>
  <si>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</si>
  <si>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</si>
  <si>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</si>
  <si>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</si>
  <si>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</si>
  <si>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</si>
  <si>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</si>
  <si>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</si>
  <si>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</si>
  <si>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</si>
  <si>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</si>
  <si>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</si>
  <si>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</si>
  <si>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</si>
  <si>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</si>
  <si>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</si>
  <si>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</si>
  <si>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</si>
  <si>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</si>
  <si>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</si>
  <si>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</si>
  <si>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</si>
  <si>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</si>
  <si>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</si>
  <si>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</si>
  <si>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</si>
  <si>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</si>
  <si>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</si>
  <si>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</si>
  <si>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</si>
  <si>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</si>
  <si>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</si>
  <si>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</si>
  <si>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</si>
  <si>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</si>
  <si>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</si>
  <si>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</si>
  <si>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</si>
  <si>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</si>
  <si>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</si>
  <si>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</si>
  <si>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</si>
  <si>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</si>
  <si>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</si>
  <si>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</si>
  <si>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</si>
  <si>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</si>
  <si>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</si>
  <si>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</si>
  <si>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</si>
  <si>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</si>
  <si>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</si>
  <si>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</si>
  <si>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</si>
  <si>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</si>
  <si>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</si>
  <si>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</si>
  <si>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</si>
  <si>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</si>
  <si>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</si>
  <si>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</si>
  <si>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</si>
  <si>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</si>
  <si>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</si>
  <si>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</si>
  <si>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</si>
  <si>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</si>
  <si>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</si>
  <si>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</si>
  <si>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</si>
  <si>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</si>
  <si>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</si>
  <si>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</si>
  <si>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</si>
  <si>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</si>
  <si>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</si>
  <si>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</si>
  <si>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</si>
  <si>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</si>
  <si>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</si>
  <si>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</si>
  <si>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</si>
  <si>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</si>
  <si>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</si>
  <si>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</si>
  <si>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</si>
  <si>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</si>
  <si>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</si>
  <si>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</si>
  <si>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</si>
  <si>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</si>
  <si>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</si>
  <si>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</si>
  <si>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</si>
  <si>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</si>
  <si>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</si>
  <si>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</si>
  <si>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</si>
  <si>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</si>
  <si>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</si>
  <si>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</si>
  <si>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</si>
  <si>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</si>
  <si>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</si>
  <si>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</si>
  <si>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</si>
  <si>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</si>
  <si>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</si>
  <si>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</si>
  <si>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</si>
  <si>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</si>
  <si>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</si>
  <si>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</si>
  <si>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</si>
  <si>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</si>
  <si>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</si>
  <si>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</si>
  <si>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</si>
  <si>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</si>
  <si>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</si>
  <si>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</si>
  <si>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</si>
  <si>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</si>
  <si>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</si>
  <si>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</si>
  <si>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</si>
  <si>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</si>
  <si>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</si>
  <si>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</si>
  <si>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</si>
  <si>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</si>
  <si>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</si>
  <si>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</si>
  <si>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</si>
  <si>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</si>
  <si>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</si>
  <si>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</si>
  <si>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</si>
  <si>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</si>
  <si>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</si>
  <si>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</si>
  <si>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</si>
  <si>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</si>
  <si>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</si>
  <si>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</si>
  <si>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</si>
  <si>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</si>
  <si>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</si>
  <si>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</si>
  <si>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</si>
  <si>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</si>
  <si>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</si>
  <si>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</si>
  <si>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</si>
  <si>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</si>
  <si>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</si>
  <si>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</si>
  <si>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</si>
  <si>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</si>
  <si>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</si>
  <si>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</si>
  <si>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</si>
  <si>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</si>
  <si>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</si>
  <si>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</si>
  <si>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</si>
  <si>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</si>
  <si>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</si>
  <si>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</si>
  <si>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</si>
  <si>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</si>
  <si>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</si>
  <si>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</si>
  <si>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</si>
  <si>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</si>
  <si>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</si>
  <si>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</si>
  <si>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</si>
  <si>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</si>
  <si>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</si>
  <si>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</si>
  <si>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</si>
  <si>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</si>
  <si>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</si>
  <si>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</si>
  <si>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</si>
  <si>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</si>
  <si>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</si>
  <si>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</si>
  <si>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</si>
  <si>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</si>
  <si>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</si>
  <si>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</si>
  <si>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</si>
  <si>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</si>
  <si>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</si>
  <si>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</si>
  <si>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</si>
  <si>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</si>
  <si>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</si>
  <si>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</si>
  <si>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</si>
  <si>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</si>
  <si>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</si>
  <si>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</si>
  <si>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</si>
  <si>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</si>
  <si>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</si>
  <si>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</si>
  <si>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</si>
  <si>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</si>
  <si>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</si>
  <si>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</si>
  <si>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</si>
  <si>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</si>
  <si>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</si>
  <si>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</si>
  <si>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</si>
  <si>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</si>
  <si>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</si>
  <si>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</si>
  <si>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</si>
  <si>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</si>
  <si>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</si>
  <si>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</si>
  <si>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</si>
  <si>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</si>
  <si>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</si>
  <si>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</si>
  <si>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</si>
  <si>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</si>
  <si>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</si>
  <si>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</si>
  <si>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</si>
  <si>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</si>
  <si>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</si>
  <si>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</si>
  <si>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</si>
  <si>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</si>
  <si>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</si>
  <si>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</si>
  <si>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</si>
  <si>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</si>
  <si>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</si>
  <si>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</si>
  <si>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</si>
  <si>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</si>
  <si>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</si>
  <si>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</si>
  <si>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</si>
  <si>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</si>
  <si>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</si>
  <si>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</si>
  <si>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</si>
  <si>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</si>
  <si>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</si>
  <si>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</si>
  <si>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</si>
  <si>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</si>
  <si>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</si>
  <si>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</si>
  <si>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</si>
  <si>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</si>
  <si>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</si>
  <si>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</si>
  <si>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</si>
  <si>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</si>
  <si>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</si>
  <si>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</si>
  <si>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</si>
  <si>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</si>
  <si>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</si>
  <si>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</si>
  <si>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</si>
  <si>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</si>
  <si>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</si>
  <si>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</si>
  <si>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</si>
  <si>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</si>
  <si>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</si>
  <si>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</si>
  <si>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</si>
  <si>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</si>
  <si>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</si>
  <si>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</si>
  <si>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</si>
  <si>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</si>
  <si>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</si>
  <si>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</si>
  <si>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</si>
  <si>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</si>
  <si>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</si>
  <si>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</si>
  <si>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</si>
  <si>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</si>
  <si>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</si>
  <si>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</si>
  <si>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</si>
  <si>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</si>
  <si>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</si>
  <si>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</si>
  <si>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</si>
  <si>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</si>
  <si>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</si>
  <si>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</si>
  <si>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</si>
  <si>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</si>
  <si>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</si>
  <si>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</si>
  <si>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</si>
  <si>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</si>
  <si>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</si>
  <si>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</si>
  <si>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</si>
  <si>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</si>
  <si>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</si>
  <si>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</si>
  <si>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</si>
  <si>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</si>
  <si>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</si>
  <si>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</si>
  <si>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</si>
  <si>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</si>
  <si>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</si>
  <si>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</si>
  <si>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</si>
  <si>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</si>
  <si>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</si>
  <si>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</si>
  <si>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</si>
  <si>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</si>
  <si>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</si>
  <si>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</si>
  <si>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</si>
  <si>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</si>
  <si>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</si>
  <si>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</si>
  <si>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</si>
  <si>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</si>
  <si>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</si>
  <si>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</si>
  <si>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</si>
  <si>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</si>
  <si>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</si>
  <si>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</si>
  <si>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</si>
  <si>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</si>
  <si>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</si>
  <si>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</si>
  <si>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</si>
  <si>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</si>
  <si>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</si>
  <si>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</si>
  <si>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</si>
  <si>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</si>
  <si>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</si>
  <si>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</si>
  <si>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</si>
  <si>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</si>
  <si>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</si>
  <si>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</si>
  <si>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</si>
  <si>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</si>
  <si>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</si>
  <si>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</si>
  <si>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</si>
  <si>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</si>
  <si>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</si>
  <si>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</si>
  <si>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</si>
  <si>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</si>
  <si>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</si>
  <si>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</si>
  <si>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</si>
  <si>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</si>
  <si>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</si>
  <si>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</si>
  <si>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</si>
  <si>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</si>
  <si>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</si>
  <si>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</si>
  <si>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</si>
  <si>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</si>
  <si>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</si>
  <si>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</si>
  <si>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</si>
  <si>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</si>
  <si>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</si>
  <si>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</si>
  <si>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</si>
  <si>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</si>
  <si>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</si>
  <si>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</si>
  <si>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</si>
  <si>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</si>
  <si>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</si>
  <si>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</si>
  <si>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</si>
  <si>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</si>
  <si>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</si>
  <si>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</si>
  <si>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</si>
  <si>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</si>
  <si>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</si>
  <si>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</si>
  <si>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</si>
  <si>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</si>
  <si>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</si>
  <si>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</si>
  <si>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</si>
  <si>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</si>
  <si>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</si>
  <si>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</si>
  <si>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</si>
  <si>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</si>
  <si>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</si>
  <si>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</si>
  <si>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</si>
  <si>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</si>
  <si>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</si>
  <si>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</si>
  <si>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</si>
  <si>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</si>
  <si>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</si>
  <si>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</si>
  <si>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</si>
  <si>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</si>
  <si>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</si>
  <si>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</si>
  <si>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</si>
  <si>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</si>
  <si>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</si>
  <si>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</si>
  <si>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</si>
  <si>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</si>
  <si>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</si>
  <si>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</si>
  <si>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</si>
  <si>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</si>
  <si>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</si>
  <si>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</si>
  <si>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</si>
  <si>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</si>
  <si>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</si>
  <si>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</si>
  <si>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</si>
  <si>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</si>
  <si>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</si>
  <si>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</si>
  <si>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</si>
  <si>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</si>
  <si>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</si>
  <si>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</si>
  <si>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</si>
  <si>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</si>
  <si>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</si>
  <si>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</si>
  <si>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</si>
  <si>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</si>
  <si>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</si>
  <si>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</si>
  <si>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</si>
  <si>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</si>
  <si>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</si>
  <si>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</si>
  <si>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</si>
  <si>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</si>
  <si>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</si>
  <si>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</si>
  <si>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</si>
  <si>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</si>
  <si>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</si>
  <si>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</si>
  <si>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</si>
  <si>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</si>
  <si>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</si>
  <si>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</si>
  <si>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</si>
  <si>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</si>
  <si>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</si>
  <si>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</si>
  <si>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</si>
  <si>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</si>
  <si>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</si>
  <si>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</si>
  <si>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</si>
  <si>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</si>
  <si>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</si>
  <si>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</si>
  <si>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</si>
  <si>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</si>
  <si>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</si>
  <si>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</si>
  <si>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</si>
  <si>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</si>
  <si>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</si>
  <si>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</si>
  <si>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</si>
  <si>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</si>
  <si>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</si>
  <si>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</si>
  <si>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</si>
  <si>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</si>
  <si>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</si>
  <si>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</si>
  <si>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</si>
  <si>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</si>
  <si>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</si>
  <si>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</si>
  <si>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</si>
  <si>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</si>
  <si>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</si>
  <si>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</si>
  <si>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</si>
  <si>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</si>
  <si>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</si>
  <si>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</si>
  <si>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</si>
  <si>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</si>
  <si>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</si>
  <si>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</si>
  <si>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</si>
  <si>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</si>
  <si>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</si>
  <si>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</si>
  <si>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</si>
  <si>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</si>
  <si>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</si>
  <si>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</si>
  <si>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</si>
  <si>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</si>
  <si>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</si>
  <si>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</si>
  <si>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</si>
  <si>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</si>
  <si>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</si>
  <si>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</si>
  <si>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</si>
  <si>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</si>
  <si>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</si>
  <si>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</si>
  <si>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</si>
  <si>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</si>
  <si>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</si>
  <si>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</si>
  <si>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</si>
  <si>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</si>
  <si>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</si>
  <si>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</si>
  <si>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</si>
  <si>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</si>
  <si>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</si>
  <si>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</si>
  <si>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</si>
  <si>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</si>
  <si>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</si>
  <si>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</si>
  <si>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</si>
  <si>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</si>
  <si>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</si>
  <si>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</si>
  <si>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</si>
  <si>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</si>
  <si>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</si>
  <si>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</si>
  <si>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</si>
  <si>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</si>
  <si>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</si>
  <si>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</si>
  <si>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</si>
  <si>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</si>
  <si>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</si>
  <si>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</si>
  <si>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</si>
  <si>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</si>
  <si>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</si>
  <si>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</si>
  <si>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</si>
  <si>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</si>
  <si>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</si>
  <si>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</si>
  <si>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</si>
  <si>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</si>
  <si>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</si>
  <si>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</si>
  <si>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</si>
  <si>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</si>
  <si>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</si>
  <si>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</si>
  <si>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</si>
  <si>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</si>
  <si>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</si>
  <si>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</si>
  <si>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</si>
  <si>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</si>
  <si>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</si>
  <si>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</si>
  <si>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</si>
  <si>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</si>
  <si>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</si>
  <si>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</si>
  <si>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</si>
  <si>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</si>
  <si>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</si>
  <si>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</si>
  <si>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</si>
  <si>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</si>
  <si>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</si>
  <si>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</si>
  <si>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</si>
  <si>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</si>
  <si>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</si>
  <si>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</si>
  <si>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</si>
  <si>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</si>
  <si>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</si>
  <si>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</si>
  <si>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</si>
  <si>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</si>
  <si>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</si>
  <si>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</si>
  <si>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</si>
  <si>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</si>
  <si>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</si>
  <si>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</si>
  <si>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</si>
  <si>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</si>
  <si>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</si>
  <si>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</si>
  <si>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</si>
  <si>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</si>
  <si>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</si>
  <si>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</si>
  <si>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</si>
  <si>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</si>
  <si>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</si>
  <si>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</si>
  <si>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</si>
  <si>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</si>
  <si>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</si>
  <si>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</si>
  <si>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</si>
  <si>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</si>
  <si>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</si>
  <si>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</si>
  <si>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</si>
  <si>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</si>
  <si>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</si>
  <si>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</si>
  <si>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</si>
  <si>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</si>
  <si>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</si>
  <si>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</si>
  <si>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</si>
  <si>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</si>
  <si>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</si>
  <si>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</si>
  <si>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</si>
  <si>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</si>
  <si>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</si>
  <si>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</si>
  <si>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</si>
  <si>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</si>
  <si>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</si>
  <si>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</si>
  <si>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</si>
  <si>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</si>
  <si>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</si>
  <si>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</si>
  <si>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</si>
  <si>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</si>
  <si>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</si>
  <si>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</si>
  <si>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</si>
  <si>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</si>
  <si>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</si>
  <si>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</si>
  <si>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</si>
  <si>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</si>
  <si>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</si>
  <si>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</si>
  <si>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</si>
  <si>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</si>
  <si>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</si>
  <si>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</si>
  <si>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</si>
  <si>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</si>
  <si>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</si>
  <si>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</si>
  <si>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</si>
  <si>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</si>
  <si>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</si>
  <si>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</si>
  <si>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</si>
  <si>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</si>
  <si>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</si>
  <si>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</si>
  <si>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</si>
  <si>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</si>
  <si>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</si>
  <si>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</si>
  <si>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</si>
  <si>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</si>
  <si>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</si>
  <si>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</si>
  <si>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</si>
  <si>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</si>
  <si>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</si>
  <si>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</si>
  <si>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</si>
  <si>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</si>
  <si>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</si>
  <si>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</si>
  <si>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</si>
  <si>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</si>
  <si>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</si>
  <si>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</si>
  <si>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</si>
  <si>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</si>
  <si>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</si>
  <si>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</si>
  <si>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</si>
  <si>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</si>
  <si>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</si>
  <si>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</si>
  <si>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</si>
  <si>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</si>
  <si>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</si>
  <si>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</si>
  <si>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</si>
  <si>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</si>
  <si>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</si>
  <si>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</si>
  <si>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</si>
  <si>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</si>
  <si>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</si>
  <si>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</si>
  <si>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</si>
  <si>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</si>
  <si>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</si>
  <si>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</si>
  <si>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</si>
  <si>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</si>
  <si>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</si>
  <si>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</si>
  <si>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</si>
  <si>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</si>
  <si>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</si>
  <si>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</si>
  <si>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</si>
  <si>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</si>
  <si>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</si>
  <si>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</si>
  <si>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</si>
  <si>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</si>
  <si>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</si>
  <si>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</si>
  <si>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</si>
  <si>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</si>
  <si>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</si>
  <si>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</si>
  <si>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</si>
  <si>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</si>
  <si>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</si>
  <si>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</si>
  <si>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</si>
  <si>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</si>
  <si>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</si>
  <si>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</si>
  <si>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</si>
  <si>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</si>
  <si>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</si>
  <si>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</si>
  <si>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</si>
  <si>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</si>
  <si>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</si>
  <si>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</si>
  <si>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</si>
  <si>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</si>
  <si>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</si>
  <si>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</si>
  <si>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</si>
  <si>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</si>
  <si>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</si>
  <si>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</si>
  <si>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</si>
  <si>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</si>
  <si>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</si>
  <si>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</si>
  <si>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</si>
  <si>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</si>
  <si>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</si>
  <si>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</si>
  <si>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</si>
  <si>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</si>
  <si>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</si>
  <si>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</si>
  <si>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</si>
  <si>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</si>
  <si>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</si>
  <si>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</si>
  <si>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</si>
  <si>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</si>
  <si>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</si>
  <si>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</si>
  <si>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</si>
  <si>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</si>
  <si>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</si>
  <si>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</si>
  <si>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</si>
  <si>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</si>
  <si>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</si>
  <si>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</si>
  <si>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</si>
  <si>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</si>
  <si>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</si>
  <si>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</si>
  <si>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</si>
  <si>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</si>
  <si>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</si>
  <si>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</si>
  <si>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</si>
  <si>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</si>
  <si>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</si>
  <si>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</si>
  <si>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</si>
  <si>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</si>
  <si>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</si>
  <si>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</si>
  <si>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</si>
  <si>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</si>
  <si>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</si>
  <si>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</si>
  <si>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</si>
  <si>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</si>
  <si>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</si>
  <si>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</si>
  <si>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</si>
  <si>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</si>
  <si>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</si>
  <si>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</si>
  <si>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</si>
  <si>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</si>
  <si>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</si>
  <si>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</si>
  <si>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</si>
  <si>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</si>
  <si>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</si>
  <si>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</si>
  <si>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</si>
  <si>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</si>
  <si>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</si>
  <si>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</si>
  <si>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</si>
  <si>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</si>
  <si>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</si>
  <si>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</si>
  <si>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</si>
  <si>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</si>
  <si>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</si>
  <si>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</si>
  <si>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</si>
  <si>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</si>
  <si>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</si>
  <si>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</si>
  <si>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</si>
  <si>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</si>
  <si>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</si>
  <si>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</si>
  <si>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</si>
  <si>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</si>
  <si>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</si>
  <si>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</si>
  <si>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</si>
  <si>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</si>
  <si>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</si>
  <si>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</si>
  <si>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</si>
  <si>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</si>
  <si>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</si>
  <si>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</si>
  <si>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</si>
  <si>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</si>
  <si>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</si>
  <si>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</si>
  <si>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</si>
  <si>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</si>
  <si>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</si>
  <si>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</si>
  <si>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</si>
  <si>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</si>
  <si>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</si>
  <si>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</si>
  <si>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</si>
  <si>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</si>
  <si>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</si>
  <si>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</si>
  <si>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</si>
  <si>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</si>
  <si>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</si>
  <si>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</si>
  <si>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</si>
  <si>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</si>
  <si>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</si>
  <si>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</si>
  <si>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</si>
  <si>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</si>
  <si>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</si>
  <si>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</si>
  <si>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</si>
  <si>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</si>
  <si>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</si>
  <si>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</si>
  <si>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</si>
  <si>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</si>
  <si>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</si>
  <si>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</si>
  <si>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</si>
  <si>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</si>
  <si>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</si>
  <si>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</si>
  <si>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</si>
  <si>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</si>
  <si>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</si>
  <si>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</si>
  <si>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</si>
  <si>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</si>
  <si>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</si>
  <si>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</si>
  <si>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</si>
  <si>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</si>
  <si>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</si>
  <si>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</si>
  <si>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</si>
  <si>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</si>
  <si>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</si>
  <si>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</si>
  <si>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</si>
  <si>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</si>
  <si>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</si>
  <si>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</si>
  <si>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</si>
  <si>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</si>
  <si>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</si>
  <si>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</si>
  <si>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</si>
  <si>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</si>
  <si>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</si>
  <si>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</si>
  <si>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</si>
  <si>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</si>
  <si>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</si>
  <si>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</si>
  <si>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</si>
  <si>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</si>
  <si>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</si>
  <si>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</si>
  <si>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</si>
  <si>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</si>
  <si>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</si>
  <si>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</si>
  <si>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</si>
  <si>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</si>
  <si>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</si>
  <si>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</si>
  <si>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</si>
  <si>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</si>
  <si>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</si>
  <si>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</si>
  <si>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</si>
  <si>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</si>
  <si>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</si>
  <si>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</si>
  <si>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</si>
  <si>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</si>
  <si>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</si>
  <si>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</si>
  <si>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</si>
  <si>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</si>
  <si>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</si>
  <si>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</si>
  <si>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</si>
  <si>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</si>
  <si>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</si>
  <si>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</si>
  <si>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</si>
  <si>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</si>
  <si>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</si>
  <si>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</si>
  <si>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</si>
  <si>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</si>
  <si>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</si>
  <si>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</si>
  <si>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</si>
  <si>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</si>
  <si>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</si>
  <si>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</si>
  <si>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</si>
  <si>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</si>
  <si>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</si>
  <si>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</si>
  <si>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</si>
  <si>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</si>
  <si>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</si>
  <si>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</si>
  <si>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</si>
  <si>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</si>
  <si>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</si>
  <si>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</si>
  <si>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</si>
  <si>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</si>
  <si>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</si>
  <si>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</si>
  <si>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</si>
  <si>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</si>
  <si>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</si>
  <si>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</si>
  <si>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</si>
  <si>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</si>
  <si>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</si>
  <si>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</si>
  <si>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</si>
  <si>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</si>
  <si>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</si>
  <si>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</si>
  <si>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</si>
  <si>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</si>
  <si>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</si>
  <si>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</si>
  <si>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</si>
  <si>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</si>
  <si>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</si>
  <si>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</si>
  <si>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</si>
  <si>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</si>
  <si>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</si>
  <si>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</si>
  <si>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</si>
  <si>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</si>
  <si>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</si>
  <si>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</si>
  <si>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</si>
  <si>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</si>
  <si>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</si>
  <si>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</si>
  <si>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</si>
  <si>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</si>
  <si>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</si>
  <si>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</si>
  <si>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</si>
  <si>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</si>
  <si>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</si>
  <si>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</si>
  <si>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</si>
  <si>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</si>
  <si>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</si>
  <si>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</si>
  <si>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</si>
  <si>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</si>
  <si>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</si>
  <si>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</si>
  <si>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</si>
  <si>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</si>
  <si>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</si>
  <si>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</si>
  <si>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</si>
  <si>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</si>
  <si>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</si>
  <si>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</si>
  <si>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</si>
  <si>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</si>
  <si>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</si>
  <si>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</si>
  <si>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</si>
  <si>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</si>
  <si>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</si>
  <si>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</si>
  <si>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</si>
  <si>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</si>
  <si>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</si>
  <si>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</si>
  <si>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</si>
  <si>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</si>
  <si>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</si>
  <si>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</si>
  <si>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</si>
  <si>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</si>
  <si>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</si>
  <si>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</si>
  <si>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</si>
  <si>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</si>
  <si>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</si>
  <si>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</si>
  <si>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</si>
  <si>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</si>
  <si>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</si>
  <si>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</si>
  <si>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</si>
  <si>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</si>
  <si>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</si>
  <si>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</si>
  <si>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</si>
  <si>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</si>
  <si>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</si>
  <si>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</si>
  <si>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</si>
  <si>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</si>
  <si>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</si>
  <si>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</si>
  <si>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</si>
  <si>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</si>
  <si>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</si>
  <si>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</si>
  <si>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</si>
  <si>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</si>
  <si>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</si>
  <si>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</si>
  <si>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</si>
  <si>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</si>
  <si>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</si>
  <si>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</si>
  <si>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</si>
  <si>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</si>
  <si>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</si>
  <si>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</si>
  <si>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</si>
  <si>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</si>
  <si>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</si>
  <si>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</si>
  <si>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</si>
  <si>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</si>
  <si>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</si>
  <si>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</si>
  <si>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</si>
  <si>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</si>
  <si>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</si>
  <si>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</si>
  <si>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</si>
  <si>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</si>
  <si>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</si>
  <si>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</si>
  <si>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</si>
  <si>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</si>
  <si>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</si>
  <si>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</si>
  <si>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</si>
  <si>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</si>
  <si>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</si>
  <si>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</si>
  <si>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</si>
  <si>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</si>
  <si>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</si>
  <si>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</si>
  <si>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</si>
  <si>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</si>
  <si>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</si>
  <si>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</si>
  <si>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</si>
  <si>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</si>
  <si>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</si>
  <si>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</si>
  <si>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</si>
  <si>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</si>
  <si>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</si>
  <si>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</si>
  <si>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</si>
  <si>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</si>
  <si>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</si>
  <si>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</si>
  <si>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</si>
  <si>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</si>
  <si>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</si>
  <si>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</si>
  <si>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</si>
  <si>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</si>
  <si>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</si>
  <si>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</si>
  <si>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</si>
  <si>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</si>
  <si>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</si>
  <si>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</si>
  <si>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</si>
  <si>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</si>
  <si>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</si>
  <si>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</si>
  <si>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</si>
  <si>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</si>
  <si>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</si>
  <si>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</si>
  <si>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</si>
  <si>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</si>
  <si>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</si>
  <si>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</si>
  <si>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</si>
  <si>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</si>
  <si>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</si>
  <si>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</si>
  <si>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</si>
  <si>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</si>
  <si>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</si>
  <si>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</si>
  <si>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</si>
  <si>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</si>
  <si>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</si>
  <si>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</si>
  <si>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</si>
  <si>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</si>
  <si>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</si>
  <si>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</si>
  <si>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</si>
  <si>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</si>
  <si>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</si>
  <si>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</si>
  <si>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</si>
  <si>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</si>
  <si>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</si>
  <si>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</si>
  <si>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</si>
  <si>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</si>
  <si>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</si>
  <si>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</si>
  <si>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</si>
  <si>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</si>
  <si>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</si>
  <si>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</si>
  <si>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</si>
  <si>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</si>
  <si>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</si>
  <si>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</si>
  <si>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</si>
  <si>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</si>
  <si>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</si>
  <si>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</si>
  <si>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</si>
  <si>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</si>
  <si>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</si>
  <si>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</si>
  <si>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</si>
  <si>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</si>
  <si>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</si>
  <si>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</si>
  <si>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</si>
  <si>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</si>
  <si>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</si>
  <si>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</si>
  <si>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</si>
  <si>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</si>
  <si>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</si>
  <si>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</si>
  <si>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</si>
  <si>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</si>
  <si>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</si>
  <si>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</si>
  <si>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</si>
  <si>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</si>
  <si>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</si>
  <si>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</si>
  <si>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</si>
  <si>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</si>
  <si>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</si>
  <si>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</si>
  <si>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</si>
  <si>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</si>
  <si>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</si>
  <si>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</si>
  <si>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</si>
  <si>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</si>
  <si>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</si>
  <si>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</si>
  <si>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</si>
  <si>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</si>
  <si>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</si>
  <si>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</si>
  <si>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</si>
  <si>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</si>
  <si>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</si>
  <si>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</si>
  <si>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</si>
  <si>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</si>
  <si>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</si>
  <si>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</si>
  <si>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</si>
  <si>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</si>
  <si>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</si>
  <si>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</si>
  <si>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</si>
  <si>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</si>
  <si>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</si>
  <si>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</si>
  <si>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</si>
  <si>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</si>
  <si>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</si>
  <si>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</si>
  <si>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</si>
  <si>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</si>
  <si>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</si>
  <si>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</si>
  <si>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</si>
  <si>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</si>
  <si>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</si>
  <si>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</si>
  <si>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</si>
  <si>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</si>
  <si>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</si>
  <si>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</si>
  <si>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</si>
  <si>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</si>
  <si>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</si>
  <si>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</si>
  <si>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</si>
  <si>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</si>
  <si>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</si>
  <si>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</si>
  <si>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</si>
  <si>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</si>
  <si>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</si>
  <si>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</si>
  <si>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</si>
  <si>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</si>
  <si>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</si>
  <si>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</si>
  <si>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</si>
  <si>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</si>
  <si>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</si>
  <si>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</si>
  <si>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</si>
  <si>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</si>
  <si>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</si>
  <si>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</si>
  <si>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</si>
  <si>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</si>
  <si>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</si>
  <si>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</si>
  <si>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</si>
  <si>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</si>
  <si>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</si>
  <si>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</si>
  <si>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</si>
  <si>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</si>
  <si>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</si>
  <si>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</si>
  <si>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</si>
  <si>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</si>
  <si>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</si>
  <si>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</si>
  <si>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</si>
  <si>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</si>
  <si>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</si>
  <si>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</si>
  <si>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</si>
  <si>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</si>
  <si>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</si>
  <si>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</si>
  <si>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</si>
  <si>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</si>
  <si>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</si>
  <si>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</si>
  <si>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</si>
  <si>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</si>
  <si>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</si>
  <si>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</si>
  <si>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</si>
  <si>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</si>
  <si>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</si>
  <si>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</si>
  <si>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</si>
  <si>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</si>
  <si>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</si>
  <si>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</si>
  <si>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</si>
  <si>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</si>
  <si>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</si>
  <si>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</si>
  <si>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</si>
  <si>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</si>
  <si>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</si>
  <si>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</si>
  <si>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</si>
  <si>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</si>
  <si>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</si>
  <si>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</si>
  <si>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</si>
  <si>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</si>
  <si>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</si>
  <si>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</si>
  <si>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</si>
  <si>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</si>
  <si>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</si>
  <si>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</si>
  <si>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</si>
  <si>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</si>
  <si>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</si>
  <si>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</si>
  <si>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</si>
  <si>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</si>
  <si>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</si>
  <si>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</si>
  <si>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</si>
  <si>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</si>
  <si>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</si>
  <si>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</si>
  <si>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</si>
  <si>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</si>
  <si>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</si>
  <si>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</si>
  <si>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</si>
  <si>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</si>
  <si>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PLAYER_2</t>
  </si>
  <si>
    <t>SERIE C 24-25</t>
  </si>
  <si>
    <t>22-18</t>
  </si>
  <si>
    <t>00:04</t>
  </si>
  <si>
    <t>1;90</t>
  </si>
  <si>
    <t>T-Muro</t>
  </si>
  <si>
    <t>FALCONARA</t>
  </si>
  <si>
    <t>VIDEO</t>
  </si>
  <si>
    <t>JSON</t>
  </si>
  <si>
    <t>SERIE_C_Falconara</t>
  </si>
  <si>
    <t>https://cone-videoanalysis.s3.us-east-1.amazonaws.com/Siena_compressed.mp4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</si>
</sst>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09"/>
  <sheetViews>
    <sheetView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L2" sqref="L2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1666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1672</v>
      </c>
      <c r="F2" s="13">
        <v>4.6296296296296294E-5</v>
      </c>
      <c r="G2" s="14">
        <v>1</v>
      </c>
      <c r="H2" s="14">
        <v>1</v>
      </c>
      <c r="I2" s="14"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BENEDETTO_C</v>
      </c>
      <c r="M2" s="28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2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1672</v>
      </c>
      <c r="F3" s="13">
        <f>CONVERT(LEFT(Nacsport!D4,2),"mn","hr")/24+CONVERT(MID(Nacsport!D4,4,2),"sec","hr")/24</f>
        <v>1.3888888888888889E-4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f>(+CONVERT(F3,"hr","sec")*24)-3</f>
        <v>9</v>
      </c>
      <c r="I3" s="14"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2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1672</v>
      </c>
      <c r="F4" s="13">
        <f>CONVERT(LEFT(Nacsport!D5,2),"mn","hr")/24+CONVERT(MID(Nacsport!D5,4,2),"sec","hr")/24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ref="H4:H67" si="3">(+CONVERT(F4,"hr","sec")*24)-3</f>
        <v>9</v>
      </c>
      <c r="I4" s="14"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2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1672</v>
      </c>
      <c r="F5" s="13">
        <f>CONVERT(LEFT(Nacsport!D6,2),"mn","hr")/24+CONVERT(MID(Nacsport!D6,4,2),"sec","hr")/24</f>
        <v>1.1574074074074075E-4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3"/>
        <v>7</v>
      </c>
      <c r="I5" s="14"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BENEDETTO_C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2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1672</v>
      </c>
      <c r="F6" s="13">
        <f>CONVERT(LEFT(Nacsport!D7,2),"mn","hr")/24+CONVERT(MID(Nacsport!D7,4,2),"sec","hr")/24</f>
        <v>2.3148148148148149E-4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3"/>
        <v>17</v>
      </c>
      <c r="I6" s="14"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>JACKAL</v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2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1672</v>
      </c>
      <c r="F7" s="13">
        <f>CONVERT(LEFT(Nacsport!D8,2),"mn","hr")/24+CONVERT(MID(Nacsport!D8,4,2),"sec","hr")/24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3"/>
        <v>21.999999999999996</v>
      </c>
      <c r="I7" s="14"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2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1672</v>
      </c>
      <c r="F8" s="13">
        <f>CONVERT(LEFT(Nacsport!D9,2),"mn","hr")/24+CONVERT(MID(Nacsport!D9,4,2),"sec","hr")/24</f>
        <v>2.7777777777777778E-4</v>
      </c>
      <c r="G8" s="14">
        <f>CONVERT((CONVERT(LEFT(Nacsport!F9,2),"mn","hr")/24+CONVERT(MID(Nacsport!F9,4,2),"sec","hr")/24)-(CONVERT(LEFT(Nacsport!E9,2),"mn","hr")/24+CONVERT(MID(Nacsport!E9,4,2),"sec","hr")/24),"hr","sec")*24</f>
        <v>4.0000000000000036</v>
      </c>
      <c r="H8" s="14">
        <f t="shared" si="3"/>
        <v>21</v>
      </c>
      <c r="I8" s="14"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BENEDETTO_C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>FOUL-PLAY</v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2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1672</v>
      </c>
      <c r="F9" s="13">
        <f>CONVERT(LEFT(Nacsport!D10,2),"mn","hr")/24+CONVERT(MID(Nacsport!D10,4,2),"sec","hr")/24</f>
        <v>4.2824074074074075E-4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3"/>
        <v>34</v>
      </c>
      <c r="I9" s="14"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2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1672</v>
      </c>
      <c r="F10" s="13">
        <f>CONVERT(LEFT(Nacsport!D11,2),"mn","hr")/24+CONVERT(MID(Nacsport!D11,4,2),"sec","hr")/24</f>
        <v>9.2592592592592596E-4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3"/>
        <v>77</v>
      </c>
      <c r="I10" s="14"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2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1672</v>
      </c>
      <c r="F11" s="13">
        <f>CONVERT(LEFT(Nacsport!D12,2),"mn","hr")/24+CONVERT(MID(Nacsport!D12,4,2),"sec","hr")/24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3"/>
        <v>77</v>
      </c>
      <c r="I11" s="14"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2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1672</v>
      </c>
      <c r="F12" s="13">
        <f>CONVERT(LEFT(Nacsport!D13,2),"mn","hr")/24+CONVERT(MID(Nacsport!D13,4,2),"sec","hr")/24</f>
        <v>8.6805555555555562E-4</v>
      </c>
      <c r="G12" s="14">
        <f>CONVERT((CONVERT(LEFT(Nacsport!F13,2),"mn","hr")/24+CONVERT(MID(Nacsport!F13,4,2),"sec","hr")/24)-(CONVERT(LEFT(Nacsport!E13,2),"mn","hr")/24+CONVERT(MID(Nacsport!E13,4,2),"sec","hr")/24),"hr","sec")*24</f>
        <v>6.9999999999999947</v>
      </c>
      <c r="H12" s="14">
        <f t="shared" si="3"/>
        <v>72</v>
      </c>
      <c r="I12" s="14"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2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1672</v>
      </c>
      <c r="F13" s="13">
        <f>CONVERT(LEFT(Nacsport!D14,2),"mn","hr")/24+CONVERT(MID(Nacsport!D14,4,2),"sec","hr")/24</f>
        <v>9.3750000000000007E-4</v>
      </c>
      <c r="G13" s="14">
        <f>CONVERT((CONVERT(LEFT(Nacsport!F14,2),"mn","hr")/24+CONVERT(MID(Nacsport!F14,4,2),"sec","hr")/24)-(CONVERT(LEFT(Nacsport!E14,2),"mn","hr")/24+CONVERT(MID(Nacsport!E14,4,2),"sec","hr")/24),"hr","sec")*24</f>
        <v>5.0000000000000071</v>
      </c>
      <c r="H13" s="14">
        <f t="shared" si="3"/>
        <v>78.000000000000014</v>
      </c>
      <c r="I13" s="14"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>KNOCK-ON</v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2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1672</v>
      </c>
      <c r="F14" s="13">
        <f>CONVERT(LEFT(Nacsport!D15,2),"mn","hr")/24+CONVERT(MID(Nacsport!D15,4,2),"sec","hr")/24</f>
        <v>1.0069444444444444E-3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3"/>
        <v>84</v>
      </c>
      <c r="I14" s="14"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2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1672</v>
      </c>
      <c r="F15" s="13">
        <f>CONVERT(LEFT(Nacsport!D16,2),"mn","hr")/24+CONVERT(MID(Nacsport!D16,4,2),"sec","hr")/24</f>
        <v>1.4467592592592594E-3</v>
      </c>
      <c r="G15" s="14">
        <f>(CONVERT((CONVERT(LEFT(Nacsport!F16,2),"mn","hr")/24+CONVERT(MID(Nacsport!F16,4,2),"sec","hr")/24)-(CONVERT(LEFT(Nacsport!E16,2),"mn","hr")/24+CONVERT(MID(Nacsport!E16,4,2),"sec","hr")/24),"hr","sec")*24)+3</f>
        <v>6.9999999999999947</v>
      </c>
      <c r="H15" s="14">
        <f t="shared" si="3"/>
        <v>122.00000000000001</v>
      </c>
      <c r="I15" s="14"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BENEDETTO_C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2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1672</v>
      </c>
      <c r="F16" s="13">
        <f>CONVERT(LEFT(Nacsport!D17,2),"mn","hr")/24+CONVERT(MID(Nacsport!D17,4,2),"sec","hr")/24</f>
        <v>1.4583333333333334E-3</v>
      </c>
      <c r="G16" s="14">
        <f>(CONVERT((CONVERT(LEFT(Nacsport!F17,2),"mn","hr")/24+CONVERT(MID(Nacsport!F17,4,2),"sec","hr")/24)-(CONVERT(LEFT(Nacsport!E17,2),"mn","hr")/24+CONVERT(MID(Nacsport!E17,4,2),"sec","hr")/24),"hr","sec")*24)+3</f>
        <v>6.9999999999999947</v>
      </c>
      <c r="H16" s="14">
        <f t="shared" si="3"/>
        <v>123</v>
      </c>
      <c r="I16" s="14"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>SCRUM INF</v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2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1672</v>
      </c>
      <c r="F17" s="13">
        <f>CONVERT(LEFT(Nacsport!D18,2),"mn","hr")/24+CONVERT(MID(Nacsport!D18,4,2),"sec","hr")/24</f>
        <v>1.6666666666666668E-3</v>
      </c>
      <c r="G17" s="14">
        <f>(CONVERT((CONVERT(LEFT(Nacsport!F18,2),"mn","hr")/24+CONVERT(MID(Nacsport!F18,4,2),"sec","hr")/24)-(CONVERT(LEFT(Nacsport!E18,2),"mn","hr")/24+CONVERT(MID(Nacsport!E18,4,2),"sec","hr")/24),"hr","sec")*24)+3</f>
        <v>27.999999999999979</v>
      </c>
      <c r="H17" s="14">
        <f t="shared" si="3"/>
        <v>141</v>
      </c>
      <c r="I17" s="14"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2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1672</v>
      </c>
      <c r="F18" s="13">
        <f>CONVERT(LEFT(Nacsport!D19,2),"mn","hr")/24+CONVERT(MID(Nacsport!D19,4,2),"sec","hr")/24</f>
        <v>1.6666666666666668E-3</v>
      </c>
      <c r="G18" s="14">
        <f>(CONVERT((CONVERT(LEFT(Nacsport!F19,2),"mn","hr")/24+CONVERT(MID(Nacsport!F19,4,2),"sec","hr")/24)-(CONVERT(LEFT(Nacsport!E19,2),"mn","hr")/24+CONVERT(MID(Nacsport!E19,4,2),"sec","hr")/24),"hr","sec")*24)+3</f>
        <v>27.999999999999979</v>
      </c>
      <c r="H18" s="14">
        <f t="shared" si="3"/>
        <v>141</v>
      </c>
      <c r="I18" s="14"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2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1672</v>
      </c>
      <c r="F19" s="13">
        <f>CONVERT(LEFT(Nacsport!D20,2),"mn","hr")/24+CONVERT(MID(Nacsport!D20,4,2),"sec","hr")/24</f>
        <v>1.712962962962963E-3</v>
      </c>
      <c r="G19" s="14">
        <f>(CONVERT((CONVERT(LEFT(Nacsport!F20,2),"mn","hr")/24+CONVERT(MID(Nacsport!F20,4,2),"sec","hr")/24)-(CONVERT(LEFT(Nacsport!E20,2),"mn","hr")/24+CONVERT(MID(Nacsport!E20,4,2),"sec","hr")/24),"hr","sec")*24)+3</f>
        <v>6.0000000000000009</v>
      </c>
      <c r="H19" s="14">
        <f t="shared" si="3"/>
        <v>145</v>
      </c>
      <c r="I19" s="14"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2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1672</v>
      </c>
      <c r="F20" s="13">
        <f>CONVERT(LEFT(Nacsport!D21,2),"mn","hr")/24+CONVERT(MID(Nacsport!D21,4,2),"sec","hr")/24</f>
        <v>1.7592592592592592E-3</v>
      </c>
      <c r="G20" s="14">
        <f>(CONVERT((CONVERT(LEFT(Nacsport!F21,2),"mn","hr")/24+CONVERT(MID(Nacsport!F21,4,2),"sec","hr")/24)-(CONVERT(LEFT(Nacsport!E21,2),"mn","hr")/24+CONVERT(MID(Nacsport!E21,4,2),"sec","hr")/24),"hr","sec")*24)+3</f>
        <v>6.0000000000000009</v>
      </c>
      <c r="H20" s="14">
        <f t="shared" si="3"/>
        <v>149</v>
      </c>
      <c r="I20" s="14"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BENEDETTO_C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2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1672</v>
      </c>
      <c r="F21" s="13">
        <f>CONVERT(LEFT(Nacsport!D22,2),"mn","hr")/24+CONVERT(MID(Nacsport!D22,4,2),"sec","hr")/24</f>
        <v>1.8402777777777779E-3</v>
      </c>
      <c r="G21" s="14">
        <f>(CONVERT((CONVERT(LEFT(Nacsport!F22,2),"mn","hr")/24+CONVERT(MID(Nacsport!F22,4,2),"sec","hr")/24)-(CONVERT(LEFT(Nacsport!E22,2),"mn","hr")/24+CONVERT(MID(Nacsport!E22,4,2),"sec","hr")/24),"hr","sec")*24)+3</f>
        <v>6.0000000000000009</v>
      </c>
      <c r="H21" s="14">
        <f t="shared" si="3"/>
        <v>156.00000000000003</v>
      </c>
      <c r="I21" s="14"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2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1672</v>
      </c>
      <c r="F22" s="13">
        <f>CONVERT(LEFT(Nacsport!D23,2),"mn","hr")/24+CONVERT(MID(Nacsport!D23,4,2),"sec","hr")/24</f>
        <v>1.8750000000000001E-3</v>
      </c>
      <c r="G22" s="14">
        <f>(CONVERT((CONVERT(LEFT(Nacsport!F23,2),"mn","hr")/24+CONVERT(MID(Nacsport!F23,4,2),"sec","hr")/24)-(CONVERT(LEFT(Nacsport!E23,2),"mn","hr")/24+CONVERT(MID(Nacsport!E23,4,2),"sec","hr")/24),"hr","sec")*24)+3</f>
        <v>5.9999999999999822</v>
      </c>
      <c r="H22" s="14">
        <f t="shared" si="3"/>
        <v>159.00000000000003</v>
      </c>
      <c r="I22" s="14"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BENEDETTO_C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2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1672</v>
      </c>
      <c r="F23" s="13">
        <f>CONVERT(LEFT(Nacsport!D24,2),"mn","hr")/24+CONVERT(MID(Nacsport!D24,4,2),"sec","hr")/24</f>
        <v>1.8634259259259259E-3</v>
      </c>
      <c r="G23" s="14">
        <f>(CONVERT((CONVERT(LEFT(Nacsport!F24,2),"mn","hr")/24+CONVERT(MID(Nacsport!F24,4,2),"sec","hr")/24)-(CONVERT(LEFT(Nacsport!E24,2),"mn","hr")/24+CONVERT(MID(Nacsport!E24,4,2),"sec","hr")/24),"hr","sec")*24)+3</f>
        <v>7.0000000000000133</v>
      </c>
      <c r="H23" s="14">
        <f t="shared" si="3"/>
        <v>158</v>
      </c>
      <c r="I23" s="14"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>RUCK DEFENSE</v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2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1672</v>
      </c>
      <c r="F24" s="13">
        <f>CONVERT(LEFT(Nacsport!D25,2),"mn","hr")/24+CONVERT(MID(Nacsport!D25,4,2),"sec","hr")/24</f>
        <v>1.9560185185185184E-3</v>
      </c>
      <c r="G24" s="14">
        <f>(CONVERT((CONVERT(LEFT(Nacsport!F25,2),"mn","hr")/24+CONVERT(MID(Nacsport!F25,4,2),"sec","hr")/24)-(CONVERT(LEFT(Nacsport!E25,2),"mn","hr")/24+CONVERT(MID(Nacsport!E25,4,2),"sec","hr")/24),"hr","sec")*24)+3</f>
        <v>4.000000000000032</v>
      </c>
      <c r="H24" s="14">
        <f t="shared" si="3"/>
        <v>166</v>
      </c>
      <c r="I24" s="14"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2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1672</v>
      </c>
      <c r="F25" s="13">
        <f>CONVERT(LEFT(Nacsport!D26,2),"mn","hr")/24+CONVERT(MID(Nacsport!D26,4,2),"sec","hr")/24</f>
        <v>2.1064814814814813E-3</v>
      </c>
      <c r="G25" s="14">
        <f>(CONVERT((CONVERT(LEFT(Nacsport!F26,2),"mn","hr")/24+CONVERT(MID(Nacsport!F26,4,2),"sec","hr")/24)-(CONVERT(LEFT(Nacsport!E26,2),"mn","hr")/24+CONVERT(MID(Nacsport!E26,4,2),"sec","hr")/24),"hr","sec")*24)+3</f>
        <v>15.000000000000004</v>
      </c>
      <c r="H25" s="14">
        <f t="shared" si="3"/>
        <v>179</v>
      </c>
      <c r="I25" s="14"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2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1672</v>
      </c>
      <c r="F26" s="13">
        <f>CONVERT(LEFT(Nacsport!D27,2),"mn","hr")/24+CONVERT(MID(Nacsport!D27,4,2),"sec","hr")/24</f>
        <v>2.1064814814814813E-3</v>
      </c>
      <c r="G26" s="14">
        <f>(CONVERT((CONVERT(LEFT(Nacsport!F27,2),"mn","hr")/24+CONVERT(MID(Nacsport!F27,4,2),"sec","hr")/24)-(CONVERT(LEFT(Nacsport!E27,2),"mn","hr")/24+CONVERT(MID(Nacsport!E27,4,2),"sec","hr")/24),"hr","sec")*24)+3</f>
        <v>19.000000000000014</v>
      </c>
      <c r="H26" s="14">
        <f t="shared" si="3"/>
        <v>179</v>
      </c>
      <c r="I26" s="14"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2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1672</v>
      </c>
      <c r="F27" s="13">
        <f>CONVERT(LEFT(Nacsport!D28,2),"mn","hr")/24+CONVERT(MID(Nacsport!D28,4,2),"sec","hr")/24</f>
        <v>2.0717592592592593E-3</v>
      </c>
      <c r="G27" s="14">
        <f>(CONVERT((CONVERT(LEFT(Nacsport!F28,2),"mn","hr")/24+CONVERT(MID(Nacsport!F28,4,2),"sec","hr")/24)-(CONVERT(LEFT(Nacsport!E28,2),"mn","hr")/24+CONVERT(MID(Nacsport!E28,4,2),"sec","hr")/24),"hr","sec")*24)+3</f>
        <v>7.0000000000000133</v>
      </c>
      <c r="H27" s="14">
        <f t="shared" si="3"/>
        <v>176</v>
      </c>
      <c r="I27" s="14"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BENEDETTO_C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>PUNT</v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2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1672</v>
      </c>
      <c r="F28" s="13">
        <f>CONVERT(LEFT(Nacsport!D29,2),"mn","hr")/24+CONVERT(MID(Nacsport!D29,4,2),"sec","hr")/24</f>
        <v>2.0601851851851853E-3</v>
      </c>
      <c r="G28" s="14">
        <f>(CONVERT((CONVERT(LEFT(Nacsport!F29,2),"mn","hr")/24+CONVERT(MID(Nacsport!F29,4,2),"sec","hr")/24)-(CONVERT(LEFT(Nacsport!E29,2),"mn","hr")/24+CONVERT(MID(Nacsport!E29,4,2),"sec","hr")/24),"hr","sec")*24)+3</f>
        <v>8.0000000000000071</v>
      </c>
      <c r="H28" s="14">
        <f t="shared" si="3"/>
        <v>175</v>
      </c>
      <c r="I28" s="14"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2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1672</v>
      </c>
      <c r="F29" s="13">
        <f>CONVERT(LEFT(Nacsport!D30,2),"mn","hr")/24+CONVERT(MID(Nacsport!D30,4,2),"sec","hr")/24</f>
        <v>2.1874999999999998E-3</v>
      </c>
      <c r="G29" s="14">
        <f>(CONVERT((CONVERT(LEFT(Nacsport!F30,2),"mn","hr")/24+CONVERT(MID(Nacsport!F30,4,2),"sec","hr")/24)-(CONVERT(LEFT(Nacsport!E30,2),"mn","hr")/24+CONVERT(MID(Nacsport!E30,4,2),"sec","hr")/24),"hr","sec")*24)+3</f>
        <v>8.0000000000000071</v>
      </c>
      <c r="H29" s="14">
        <f t="shared" si="3"/>
        <v>185.99999999999997</v>
      </c>
      <c r="I29" s="14"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2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1672</v>
      </c>
      <c r="F30" s="13">
        <f>CONVERT(LEFT(Nacsport!D31,2),"mn","hr")/24+CONVERT(MID(Nacsport!D31,4,2),"sec","hr")/24</f>
        <v>2.2453703703703702E-3</v>
      </c>
      <c r="G30" s="14">
        <f>(CONVERT((CONVERT(LEFT(Nacsport!F31,2),"mn","hr")/24+CONVERT(MID(Nacsport!F31,4,2),"sec","hr")/24)-(CONVERT(LEFT(Nacsport!E31,2),"mn","hr")/24+CONVERT(MID(Nacsport!E31,4,2),"sec","hr")/24),"hr","sec")*24)+3</f>
        <v>7.0000000000000133</v>
      </c>
      <c r="H30" s="14">
        <f t="shared" si="3"/>
        <v>190.99999999999997</v>
      </c>
      <c r="I30" s="14"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2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1672</v>
      </c>
      <c r="F31" s="13">
        <f>CONVERT(LEFT(Nacsport!D32,2),"mn","hr")/24+CONVERT(MID(Nacsport!D32,4,2),"sec","hr")/24</f>
        <v>2.1990740740740742E-3</v>
      </c>
      <c r="G31" s="14">
        <f>(CONVERT((CONVERT(LEFT(Nacsport!F32,2),"mn","hr")/24+CONVERT(MID(Nacsport!F32,4,2),"sec","hr")/24)-(CONVERT(LEFT(Nacsport!E32,2),"mn","hr")/24+CONVERT(MID(Nacsport!E32,4,2),"sec","hr")/24),"hr","sec")*24)+3</f>
        <v>7.0000000000000133</v>
      </c>
      <c r="H31" s="14">
        <f t="shared" si="3"/>
        <v>187</v>
      </c>
      <c r="I31" s="14"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BENEDETTO_C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>FOUL-PLAY</v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2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1672</v>
      </c>
      <c r="F32" s="13">
        <f>CONVERT(LEFT(Nacsport!D33,2),"mn","hr")/24+CONVERT(MID(Nacsport!D33,4,2),"sec","hr")/24</f>
        <v>2.2916666666666667E-3</v>
      </c>
      <c r="G32" s="14">
        <f>(CONVERT((CONVERT(LEFT(Nacsport!F33,2),"mn","hr")/24+CONVERT(MID(Nacsport!F33,4,2),"sec","hr")/24)-(CONVERT(LEFT(Nacsport!E33,2),"mn","hr")/24+CONVERT(MID(Nacsport!E33,4,2),"sec","hr")/24),"hr","sec")*24)+3</f>
        <v>3.9999999999999938</v>
      </c>
      <c r="H32" s="14">
        <f t="shared" si="3"/>
        <v>195</v>
      </c>
      <c r="I32" s="14"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2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1672</v>
      </c>
      <c r="F33" s="13">
        <f>CONVERT(LEFT(Nacsport!D34,2),"mn","hr")/24+CONVERT(MID(Nacsport!D34,4,2),"sec","hr")/24</f>
        <v>2.9745370370370373E-3</v>
      </c>
      <c r="G33" s="14">
        <f>(CONVERT((CONVERT(LEFT(Nacsport!F34,2),"mn","hr")/24+CONVERT(MID(Nacsport!F34,4,2),"sec","hr")/24)-(CONVERT(LEFT(Nacsport!E34,2),"mn","hr")/24+CONVERT(MID(Nacsport!E34,4,2),"sec","hr")/24),"hr","sec")*24)+3</f>
        <v>11.999999999999982</v>
      </c>
      <c r="H33" s="14">
        <f t="shared" si="3"/>
        <v>254</v>
      </c>
      <c r="I33" s="14"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2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1672</v>
      </c>
      <c r="F34" s="13">
        <f>CONVERT(LEFT(Nacsport!D35,2),"mn","hr")/24+CONVERT(MID(Nacsport!D35,4,2),"sec","hr")/24</f>
        <v>2.9745370370370373E-3</v>
      </c>
      <c r="G34" s="14">
        <f>(CONVERT((CONVERT(LEFT(Nacsport!F35,2),"mn","hr")/24+CONVERT(MID(Nacsport!F35,4,2),"sec","hr")/24)-(CONVERT(LEFT(Nacsport!E35,2),"mn","hr")/24+CONVERT(MID(Nacsport!E35,4,2),"sec","hr")/24),"hr","sec")*24)+3</f>
        <v>11.999999999999982</v>
      </c>
      <c r="H34" s="14">
        <f t="shared" si="3"/>
        <v>254</v>
      </c>
      <c r="I34" s="14"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2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1672</v>
      </c>
      <c r="F35" s="13">
        <f>CONVERT(LEFT(Nacsport!D36,2),"mn","hr")/24+CONVERT(MID(Nacsport!D36,4,2),"sec","hr")/24</f>
        <v>2.9282407407407408E-3</v>
      </c>
      <c r="G35" s="14">
        <f>(CONVERT((CONVERT(LEFT(Nacsport!F36,2),"mn","hr")/24+CONVERT(MID(Nacsport!F36,4,2),"sec","hr")/24)-(CONVERT(LEFT(Nacsport!E36,2),"mn","hr")/24+CONVERT(MID(Nacsport!E36,4,2),"sec","hr")/24),"hr","sec")*24)+3</f>
        <v>10.000000000000032</v>
      </c>
      <c r="H35" s="14">
        <f t="shared" si="3"/>
        <v>250</v>
      </c>
      <c r="I35" s="14"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2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1672</v>
      </c>
      <c r="F36" s="13">
        <f>CONVERT(LEFT(Nacsport!D37,2),"mn","hr")/24+CONVERT(MID(Nacsport!D37,4,2),"sec","hr")/24</f>
        <v>2.9513888888888888E-3</v>
      </c>
      <c r="G36" s="14">
        <f>(CONVERT((CONVERT(LEFT(Nacsport!F37,2),"mn","hr")/24+CONVERT(MID(Nacsport!F37,4,2),"sec","hr")/24)-(CONVERT(LEFT(Nacsport!E37,2),"mn","hr")/24+CONVERT(MID(Nacsport!E37,4,2),"sec","hr")/24),"hr","sec")*24)+3</f>
        <v>6.999999999999976</v>
      </c>
      <c r="H36" s="14">
        <f t="shared" si="3"/>
        <v>252</v>
      </c>
      <c r="I36" s="14"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BENEDETTO_C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>FOUL-PLAY</v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2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1672</v>
      </c>
      <c r="F37" s="13">
        <f>CONVERT(LEFT(Nacsport!D38,2),"mn","hr")/24+CONVERT(MID(Nacsport!D38,4,2),"sec","hr")/24</f>
        <v>3.0787037037037037E-3</v>
      </c>
      <c r="G37" s="14">
        <f>(CONVERT((CONVERT(LEFT(Nacsport!F38,2),"mn","hr")/24+CONVERT(MID(Nacsport!F38,4,2),"sec","hr")/24)-(CONVERT(LEFT(Nacsport!E38,2),"mn","hr")/24+CONVERT(MID(Nacsport!E38,4,2),"sec","hr")/24),"hr","sec")*24)+3</f>
        <v>3.9999999999999938</v>
      </c>
      <c r="H37" s="14">
        <f t="shared" si="3"/>
        <v>263</v>
      </c>
      <c r="I37" s="14"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2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1672</v>
      </c>
      <c r="F38" s="13">
        <f>CONVERT(LEFT(Nacsport!D39,2),"mn","hr")/24+CONVERT(MID(Nacsport!D39,4,2),"sec","hr")/24</f>
        <v>3.5648148148148145E-3</v>
      </c>
      <c r="G38" s="14">
        <f>(CONVERT((CONVERT(LEFT(Nacsport!F39,2),"mn","hr")/24+CONVERT(MID(Nacsport!F39,4,2),"sec","hr")/24)-(CONVERT(LEFT(Nacsport!E39,2),"mn","hr")/24+CONVERT(MID(Nacsport!E39,4,2),"sec","hr")/24),"hr","sec")*24)+3</f>
        <v>9.0000000000000018</v>
      </c>
      <c r="H38" s="14">
        <f t="shared" si="3"/>
        <v>305</v>
      </c>
      <c r="I38" s="14"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2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1672</v>
      </c>
      <c r="F39" s="13">
        <f>CONVERT(LEFT(Nacsport!D40,2),"mn","hr")/24+CONVERT(MID(Nacsport!D40,4,2),"sec","hr")/24</f>
        <v>3.5648148148148145E-3</v>
      </c>
      <c r="G39" s="14">
        <f>(CONVERT((CONVERT(LEFT(Nacsport!F40,2),"mn","hr")/24+CONVERT(MID(Nacsport!F40,4,2),"sec","hr")/24)-(CONVERT(LEFT(Nacsport!E40,2),"mn","hr")/24+CONVERT(MID(Nacsport!E40,4,2),"sec","hr")/24),"hr","sec")*24)+3</f>
        <v>9.0000000000000018</v>
      </c>
      <c r="H39" s="14">
        <f t="shared" si="3"/>
        <v>305</v>
      </c>
      <c r="I39" s="14"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2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1672</v>
      </c>
      <c r="F40" s="13">
        <f>CONVERT(LEFT(Nacsport!D41,2),"mn","hr")/24+CONVERT(MID(Nacsport!D41,4,2),"sec","hr")/24</f>
        <v>3.5300925925925925E-3</v>
      </c>
      <c r="G40" s="14">
        <f>(CONVERT((CONVERT(LEFT(Nacsport!F41,2),"mn","hr")/24+CONVERT(MID(Nacsport!F41,4,2),"sec","hr")/24)-(CONVERT(LEFT(Nacsport!E41,2),"mn","hr")/24+CONVERT(MID(Nacsport!E41,4,2),"sec","hr")/24),"hr","sec")*24)+3</f>
        <v>9.9999999999999947</v>
      </c>
      <c r="H40" s="14">
        <f t="shared" si="3"/>
        <v>302</v>
      </c>
      <c r="I40" s="14"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2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1672</v>
      </c>
      <c r="F41" s="13">
        <f>CONVERT(LEFT(Nacsport!D42,2),"mn","hr")/24+CONVERT(MID(Nacsport!D42,4,2),"sec","hr")/24</f>
        <v>3.634259259259259E-3</v>
      </c>
      <c r="G41" s="14">
        <f>(CONVERT((CONVERT(LEFT(Nacsport!F42,2),"mn","hr")/24+CONVERT(MID(Nacsport!F42,4,2),"sec","hr")/24)-(CONVERT(LEFT(Nacsport!E42,2),"mn","hr")/24+CONVERT(MID(Nacsport!E42,4,2),"sec","hr")/24),"hr","sec")*24)+3</f>
        <v>3.9999999999999938</v>
      </c>
      <c r="H41" s="14">
        <f t="shared" si="3"/>
        <v>311</v>
      </c>
      <c r="I41" s="14"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2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1672</v>
      </c>
      <c r="F42" s="13">
        <f>CONVERT(LEFT(Nacsport!D43,2),"mn","hr")/24+CONVERT(MID(Nacsport!D43,4,2),"sec","hr")/24</f>
        <v>4.0509259259259257E-3</v>
      </c>
      <c r="G42" s="14">
        <f>(CONVERT((CONVERT(LEFT(Nacsport!F43,2),"mn","hr")/24+CONVERT(MID(Nacsport!F43,4,2),"sec","hr")/24)-(CONVERT(LEFT(Nacsport!E43,2),"mn","hr")/24+CONVERT(MID(Nacsport!E43,4,2),"sec","hr")/24),"hr","sec")*24)+3</f>
        <v>8.9999999999999645</v>
      </c>
      <c r="H42" s="14">
        <f t="shared" si="3"/>
        <v>347</v>
      </c>
      <c r="I42" s="14"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2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1672</v>
      </c>
      <c r="F43" s="13">
        <f>CONVERT(LEFT(Nacsport!D44,2),"mn","hr")/24+CONVERT(MID(Nacsport!D44,4,2),"sec","hr")/24</f>
        <v>4.0509259259259257E-3</v>
      </c>
      <c r="G43" s="14">
        <f>(CONVERT((CONVERT(LEFT(Nacsport!F44,2),"mn","hr")/24+CONVERT(MID(Nacsport!F44,4,2),"sec","hr")/24)-(CONVERT(LEFT(Nacsport!E44,2),"mn","hr")/24+CONVERT(MID(Nacsport!E44,4,2),"sec","hr")/24),"hr","sec")*24)+3</f>
        <v>8.9999999999999645</v>
      </c>
      <c r="H43" s="14">
        <f t="shared" si="3"/>
        <v>347</v>
      </c>
      <c r="I43" s="14"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4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1672</v>
      </c>
      <c r="F44" s="13">
        <f>CONVERT(LEFT(Nacsport!D45,2),"mn","hr")/24+CONVERT(MID(Nacsport!D45,4,2),"sec","hr")/24</f>
        <v>3.9930555555555552E-3</v>
      </c>
      <c r="G44" s="14">
        <f>(CONVERT((CONVERT(LEFT(Nacsport!F45,2),"mn","hr")/24+CONVERT(MID(Nacsport!F45,4,2),"sec","hr")/24)-(CONVERT(LEFT(Nacsport!E45,2),"mn","hr")/24+CONVERT(MID(Nacsport!E45,4,2),"sec","hr")/24),"hr","sec")*24)+3</f>
        <v>7.0000000000000515</v>
      </c>
      <c r="H44" s="14">
        <f t="shared" si="3"/>
        <v>341.99999999999994</v>
      </c>
      <c r="I44" s="14"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BENEDETTO_C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4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1672</v>
      </c>
      <c r="F45" s="13">
        <f>CONVERT(LEFT(Nacsport!D46,2),"mn","hr")/24+CONVERT(MID(Nacsport!D46,4,2),"sec","hr")/24</f>
        <v>4.0046296296296297E-3</v>
      </c>
      <c r="G45" s="14">
        <f>(CONVERT((CONVERT(LEFT(Nacsport!F46,2),"mn","hr")/24+CONVERT(MID(Nacsport!F46,4,2),"sec","hr")/24)-(CONVERT(LEFT(Nacsport!E46,2),"mn","hr")/24+CONVERT(MID(Nacsport!E46,4,2),"sec","hr")/24),"hr","sec")*24)+3</f>
        <v>7.0000000000000515</v>
      </c>
      <c r="H45" s="14">
        <f t="shared" si="3"/>
        <v>343</v>
      </c>
      <c r="I45" s="14"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BENEDETTO_C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>SCRUM INF</v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4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1672</v>
      </c>
      <c r="F46" s="13">
        <f>CONVERT(LEFT(Nacsport!D47,2),"mn","hr")/24+CONVERT(MID(Nacsport!D47,4,2),"sec","hr")/24</f>
        <v>4.1203703703703697E-3</v>
      </c>
      <c r="G46" s="14">
        <f>(CONVERT((CONVERT(LEFT(Nacsport!F47,2),"mn","hr")/24+CONVERT(MID(Nacsport!F47,4,2),"sec","hr")/24)-(CONVERT(LEFT(Nacsport!E47,2),"mn","hr")/24+CONVERT(MID(Nacsport!E47,4,2),"sec","hr")/24),"hr","sec")*24)+3</f>
        <v>4.000000000000032</v>
      </c>
      <c r="H46" s="14">
        <f t="shared" si="3"/>
        <v>352.99999999999994</v>
      </c>
      <c r="I46" s="14"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4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1672</v>
      </c>
      <c r="F47" s="13">
        <f>CONVERT(LEFT(Nacsport!D48,2),"mn","hr")/24+CONVERT(MID(Nacsport!D48,4,2),"sec","hr")/24</f>
        <v>4.2824074074074075E-3</v>
      </c>
      <c r="G47" s="14">
        <f>(CONVERT((CONVERT(LEFT(Nacsport!F48,2),"mn","hr")/24+CONVERT(MID(Nacsport!F48,4,2),"sec","hr")/24)-(CONVERT(LEFT(Nacsport!E48,2),"mn","hr")/24+CONVERT(MID(Nacsport!E48,4,2),"sec","hr")/24),"hr","sec")*24)+3</f>
        <v>16.999999999999989</v>
      </c>
      <c r="H47" s="14">
        <f t="shared" si="3"/>
        <v>367</v>
      </c>
      <c r="I47" s="14"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4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1672</v>
      </c>
      <c r="F48" s="13">
        <f>CONVERT(LEFT(Nacsport!D49,2),"mn","hr")/24+CONVERT(MID(Nacsport!D49,4,2),"sec","hr")/24</f>
        <v>4.2824074074074075E-3</v>
      </c>
      <c r="G48" s="14">
        <f>(CONVERT((CONVERT(LEFT(Nacsport!F49,2),"mn","hr")/24+CONVERT(MID(Nacsport!F49,4,2),"sec","hr")/24)-(CONVERT(LEFT(Nacsport!E49,2),"mn","hr")/24+CONVERT(MID(Nacsport!E49,4,2),"sec","hr")/24),"hr","sec")*24)+3</f>
        <v>16.999999999999989</v>
      </c>
      <c r="H48" s="14">
        <f t="shared" si="3"/>
        <v>367</v>
      </c>
      <c r="I48" s="14"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4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1672</v>
      </c>
      <c r="F49" s="13">
        <f>CONVERT(LEFT(Nacsport!D50,2),"mn","hr")/24+CONVERT(MID(Nacsport!D50,4,2),"sec","hr")/24</f>
        <v>4.2939814814814811E-3</v>
      </c>
      <c r="G49" s="14">
        <f>(CONVERT((CONVERT(LEFT(Nacsport!F50,2),"mn","hr")/24+CONVERT(MID(Nacsport!F50,4,2),"sec","hr")/24)-(CONVERT(LEFT(Nacsport!E50,2),"mn","hr")/24+CONVERT(MID(Nacsport!E50,4,2),"sec","hr")/24),"hr","sec")*24)+3</f>
        <v>5.9999999999999449</v>
      </c>
      <c r="H49" s="14">
        <f t="shared" si="3"/>
        <v>368</v>
      </c>
      <c r="I49" s="14"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BENEDETTO_C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>DOUBLE</v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4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1672</v>
      </c>
      <c r="F50" s="13">
        <f>CONVERT(LEFT(Nacsport!D51,2),"mn","hr")/24+CONVERT(MID(Nacsport!D51,4,2),"sec","hr")/24</f>
        <v>4.340277777777778E-3</v>
      </c>
      <c r="G50" s="14">
        <f>(CONVERT((CONVERT(LEFT(Nacsport!F51,2),"mn","hr")/24+CONVERT(MID(Nacsport!F51,4,2),"sec","hr")/24)-(CONVERT(LEFT(Nacsport!E51,2),"mn","hr")/24+CONVERT(MID(Nacsport!E51,4,2),"sec","hr")/24),"hr","sec")*24)+3</f>
        <v>6.0000000000000195</v>
      </c>
      <c r="H50" s="14">
        <f t="shared" si="3"/>
        <v>372</v>
      </c>
      <c r="I50" s="14"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>SLOW</v>
      </c>
      <c r="AG50" s="1" t="str">
        <f>+CONCATENATE(Nacsport!FF51,Nacsport!FG51,Nacsport!FH51,Nacsport!FI51,Nacsport!FJ51)</f>
        <v/>
      </c>
      <c r="AH50" s="1" t="str">
        <f t="shared" si="4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1672</v>
      </c>
      <c r="F51" s="13">
        <f>CONVERT(LEFT(Nacsport!D52,2),"mn","hr")/24+CONVERT(MID(Nacsport!D52,4,2),"sec","hr")/24</f>
        <v>4.363425925925926E-3</v>
      </c>
      <c r="G51" s="14">
        <f>(CONVERT((CONVERT(LEFT(Nacsport!F52,2),"mn","hr")/24+CONVERT(MID(Nacsport!F52,4,2),"sec","hr")/24)-(CONVERT(LEFT(Nacsport!E52,2),"mn","hr")/24+CONVERT(MID(Nacsport!E52,4,2),"sec","hr")/24),"hr","sec")*24)+3</f>
        <v>8.0000000000000071</v>
      </c>
      <c r="H51" s="14">
        <f t="shared" si="3"/>
        <v>374</v>
      </c>
      <c r="I51" s="14"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>KNOCK-ON</v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4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1672</v>
      </c>
      <c r="F52" s="13">
        <f>CONVERT(LEFT(Nacsport!D53,2),"mn","hr")/24+CONVERT(MID(Nacsport!D53,4,2),"sec","hr")/24</f>
        <v>4.4444444444444444E-3</v>
      </c>
      <c r="G52" s="14">
        <f>(CONVERT((CONVERT(LEFT(Nacsport!F53,2),"mn","hr")/24+CONVERT(MID(Nacsport!F53,4,2),"sec","hr")/24)-(CONVERT(LEFT(Nacsport!E53,2),"mn","hr")/24+CONVERT(MID(Nacsport!E53,4,2),"sec","hr")/24),"hr","sec")*24)+3</f>
        <v>4.000000000000032</v>
      </c>
      <c r="H52" s="14">
        <f t="shared" si="3"/>
        <v>381</v>
      </c>
      <c r="I52" s="14"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4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1672</v>
      </c>
      <c r="F53" s="13">
        <f>CONVERT(LEFT(Nacsport!D54,2),"mn","hr")/24+CONVERT(MID(Nacsport!D54,4,2),"sec","hr")/24</f>
        <v>4.8958333333333336E-3</v>
      </c>
      <c r="G53" s="14">
        <f>(CONVERT((CONVERT(LEFT(Nacsport!F54,2),"mn","hr")/24+CONVERT(MID(Nacsport!F54,4,2),"sec","hr")/24)-(CONVERT(LEFT(Nacsport!E54,2),"mn","hr")/24+CONVERT(MID(Nacsport!E54,4,2),"sec","hr")/24),"hr","sec")*24)+3</f>
        <v>15.999999999999959</v>
      </c>
      <c r="H53" s="14">
        <f t="shared" si="3"/>
        <v>420</v>
      </c>
      <c r="I53" s="14"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4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1672</v>
      </c>
      <c r="F54" s="13">
        <f>CONVERT(LEFT(Nacsport!D55,2),"mn","hr")/24+CONVERT(MID(Nacsport!D55,4,2),"sec","hr")/24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(CONVERT((CONVERT(LEFT(Nacsport!F55,2),"mn","hr")/24+CONVERT(MID(Nacsport!F55,4,2),"sec","hr")/24)-(CONVERT(LEFT(Nacsport!E55,2),"mn","hr")/24+CONVERT(MID(Nacsport!E55,4,2),"sec","hr")/24),"hr","sec")*24)+3</f>
        <v>15.999999999999959</v>
      </c>
      <c r="H54" s="14">
        <f t="shared" si="3"/>
        <v>420</v>
      </c>
      <c r="I54" s="14"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4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1672</v>
      </c>
      <c r="F55" s="13">
        <f>CONVERT(LEFT(Nacsport!D56,2),"mn","hr")/24+CONVERT(MID(Nacsport!D56,4,2),"sec","hr")/24</f>
        <v>4.9189814814814816E-3</v>
      </c>
      <c r="G55" s="14">
        <f>(CONVERT((CONVERT(LEFT(Nacsport!F56,2),"mn","hr")/24+CONVERT(MID(Nacsport!F56,4,2),"sec","hr")/24)-(CONVERT(LEFT(Nacsport!E56,2),"mn","hr")/24+CONVERT(MID(Nacsport!E56,4,2),"sec","hr")/24),"hr","sec")*24)+3</f>
        <v>6.999999999999976</v>
      </c>
      <c r="H55" s="14">
        <f t="shared" si="3"/>
        <v>422</v>
      </c>
      <c r="I55" s="14"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BENEDETTO_C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4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1672</v>
      </c>
      <c r="F56" s="13">
        <f>CONVERT(LEFT(Nacsport!D57,2),"mn","hr")/24+CONVERT(MID(Nacsport!D57,4,2),"sec","hr")/24</f>
        <v>4.9305555555555552E-3</v>
      </c>
      <c r="G56" s="14">
        <f>(CONVERT((CONVERT(LEFT(Nacsport!F57,2),"mn","hr")/24+CONVERT(MID(Nacsport!F57,4,2),"sec","hr")/24)-(CONVERT(LEFT(Nacsport!E57,2),"mn","hr")/24+CONVERT(MID(Nacsport!E57,4,2),"sec","hr")/24),"hr","sec")*24)+3</f>
        <v>6.999999999999976</v>
      </c>
      <c r="H56" s="14">
        <f t="shared" si="3"/>
        <v>423</v>
      </c>
      <c r="I56" s="14"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BENEDETTO_C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>SCRUM INF</v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4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1672</v>
      </c>
      <c r="F57" s="13">
        <f>CONVERT(LEFT(Nacsport!D58,2),"mn","hr")/24+CONVERT(MID(Nacsport!D58,4,2),"sec","hr")/24</f>
        <v>5.0462962962962961E-3</v>
      </c>
      <c r="G57" s="14">
        <f>(CONVERT((CONVERT(LEFT(Nacsport!F58,2),"mn","hr")/24+CONVERT(MID(Nacsport!F58,4,2),"sec","hr")/24)-(CONVERT(LEFT(Nacsport!E58,2),"mn","hr")/24+CONVERT(MID(Nacsport!E58,4,2),"sec","hr")/24),"hr","sec")*24)+3</f>
        <v>4.000000000000032</v>
      </c>
      <c r="H57" s="14">
        <f t="shared" si="3"/>
        <v>432.99999999999994</v>
      </c>
      <c r="I57" s="14"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4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1672</v>
      </c>
      <c r="F58" s="13">
        <f>CONVERT(LEFT(Nacsport!D59,2),"mn","hr")/24+CONVERT(MID(Nacsport!D59,4,2),"sec","hr")/24</f>
        <v>5.7175925925925927E-3</v>
      </c>
      <c r="G58" s="14">
        <f>(CONVERT((CONVERT(LEFT(Nacsport!F59,2),"mn","hr")/24+CONVERT(MID(Nacsport!F59,4,2),"sec","hr")/24)-(CONVERT(LEFT(Nacsport!E59,2),"mn","hr")/24+CONVERT(MID(Nacsport!E59,4,2),"sec","hr")/24),"hr","sec")*24)+3</f>
        <v>6.999999999999976</v>
      </c>
      <c r="H58" s="14">
        <f t="shared" si="3"/>
        <v>491</v>
      </c>
      <c r="I58" s="14"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4"/>
        <v/>
      </c>
      <c r="AI58" s="1" t="str">
        <f>+CONCATENATE(Nacsport!FK59,Nacsport!FL59)</f>
        <v>SUCCESS</v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1672</v>
      </c>
      <c r="F59" s="13">
        <f>CONVERT(LEFT(Nacsport!D60,2),"mn","hr")/24+CONVERT(MID(Nacsport!D60,4,2),"sec","hr")/24</f>
        <v>5.6712962962962967E-3</v>
      </c>
      <c r="G59" s="14">
        <f>(CONVERT((CONVERT(LEFT(Nacsport!F60,2),"mn","hr")/24+CONVERT(MID(Nacsport!F60,4,2),"sec","hr")/24)-(CONVERT(LEFT(Nacsport!E60,2),"mn","hr")/24+CONVERT(MID(Nacsport!E60,4,2),"sec","hr")/24),"hr","sec")*24)+3</f>
        <v>4.9999999999999876</v>
      </c>
      <c r="H59" s="14">
        <f t="shared" si="3"/>
        <v>487</v>
      </c>
      <c r="I59" s="14"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>PENALTY-KICK</v>
      </c>
      <c r="AH59" s="1">
        <f t="shared" si="4"/>
        <v>3</v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1672</v>
      </c>
      <c r="F60" s="13">
        <f>CONVERT(LEFT(Nacsport!D61,2),"mn","hr")/24+CONVERT(MID(Nacsport!D61,4,2),"sec","hr")/24</f>
        <v>6.0648148148148154E-3</v>
      </c>
      <c r="G60" s="14">
        <f>(CONVERT((CONVERT(LEFT(Nacsport!F61,2),"mn","hr")/24+CONVERT(MID(Nacsport!F61,4,2),"sec","hr")/24)-(CONVERT(LEFT(Nacsport!E61,2),"mn","hr")/24+CONVERT(MID(Nacsport!E61,4,2),"sec","hr")/24),"hr","sec")*24)+3</f>
        <v>7.0000000000000515</v>
      </c>
      <c r="H60" s="14">
        <f t="shared" si="3"/>
        <v>521</v>
      </c>
      <c r="I60" s="14"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BENEDETTO_C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4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1672</v>
      </c>
      <c r="F61" s="13">
        <f>CONVERT(LEFT(Nacsport!D62,2),"mn","hr")/24+CONVERT(MID(Nacsport!D62,4,2),"sec","hr")/24</f>
        <v>6.122685185185185E-3</v>
      </c>
      <c r="G61" s="14">
        <f>(CONVERT((CONVERT(LEFT(Nacsport!F62,2),"mn","hr")/24+CONVERT(MID(Nacsport!F62,4,2),"sec","hr")/24)-(CONVERT(LEFT(Nacsport!E62,2),"mn","hr")/24+CONVERT(MID(Nacsport!E62,4,2),"sec","hr")/24),"hr","sec")*24)+3</f>
        <v>15.999999999999959</v>
      </c>
      <c r="H61" s="14">
        <f t="shared" si="3"/>
        <v>526</v>
      </c>
      <c r="I61" s="14"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4"/>
        <v/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1672</v>
      </c>
      <c r="F62" s="13">
        <f>CONVERT(LEFT(Nacsport!D63,2),"mn","hr")/24+CONVERT(MID(Nacsport!D63,4,2),"sec","hr")/24</f>
        <v>6.122685185185185E-3</v>
      </c>
      <c r="G62" s="14">
        <f>(CONVERT((CONVERT(LEFT(Nacsport!F63,2),"mn","hr")/24+CONVERT(MID(Nacsport!F63,4,2),"sec","hr")/24)-(CONVERT(LEFT(Nacsport!E63,2),"mn","hr")/24+CONVERT(MID(Nacsport!E63,4,2),"sec","hr")/24),"hr","sec")*24)+3</f>
        <v>46.999999999999957</v>
      </c>
      <c r="H62" s="14">
        <f t="shared" si="3"/>
        <v>526</v>
      </c>
      <c r="I62" s="14"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4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1672</v>
      </c>
      <c r="F63" s="13">
        <f>CONVERT(LEFT(Nacsport!D64,2),"mn","hr")/24+CONVERT(MID(Nacsport!D64,4,2),"sec","hr")/24</f>
        <v>6.1574074074074074E-3</v>
      </c>
      <c r="G63" s="14">
        <f>(CONVERT((CONVERT(LEFT(Nacsport!F64,2),"mn","hr")/24+CONVERT(MID(Nacsport!F64,4,2),"sec","hr")/24)-(CONVERT(LEFT(Nacsport!E64,2),"mn","hr")/24+CONVERT(MID(Nacsport!E64,4,2),"sec","hr")/24),"hr","sec")*24)+3</f>
        <v>5.9999999999999449</v>
      </c>
      <c r="H63" s="14">
        <f t="shared" si="3"/>
        <v>529</v>
      </c>
      <c r="I63" s="14"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BENEDETTO_C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4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1672</v>
      </c>
      <c r="F64" s="13">
        <f>CONVERT(LEFT(Nacsport!D65,2),"mn","hr")/24+CONVERT(MID(Nacsport!D65,4,2),"sec","hr")/24</f>
        <v>6.2037037037037043E-3</v>
      </c>
      <c r="G64" s="14">
        <f>(CONVERT((CONVERT(LEFT(Nacsport!F65,2),"mn","hr")/24+CONVERT(MID(Nacsport!F65,4,2),"sec","hr")/24)-(CONVERT(LEFT(Nacsport!E65,2),"mn","hr")/24+CONVERT(MID(Nacsport!E65,4,2),"sec","hr")/24),"hr","sec")*24)+3</f>
        <v>5.9999999999999449</v>
      </c>
      <c r="H64" s="14">
        <f t="shared" si="3"/>
        <v>533</v>
      </c>
      <c r="I64" s="14"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4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1672</v>
      </c>
      <c r="F65" s="13">
        <f>CONVERT(LEFT(Nacsport!D66,2),"mn","hr")/24+CONVERT(MID(Nacsport!D66,4,2),"sec","hr")/24</f>
        <v>6.2268518518518523E-3</v>
      </c>
      <c r="G65" s="14">
        <f>(CONVERT((CONVERT(LEFT(Nacsport!F66,2),"mn","hr")/24+CONVERT(MID(Nacsport!F66,4,2),"sec","hr")/24)-(CONVERT(LEFT(Nacsport!E66,2),"mn","hr")/24+CONVERT(MID(Nacsport!E66,4,2),"sec","hr")/24),"hr","sec")*24)+3</f>
        <v>6.0000000000000195</v>
      </c>
      <c r="H65" s="14">
        <f t="shared" si="3"/>
        <v>535</v>
      </c>
      <c r="I65" s="14"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BENEDETTO_C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4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5">+A66-2</f>
        <v>65</v>
      </c>
      <c r="C66">
        <f t="shared" ref="C66:C129" si="6">+B66</f>
        <v>65</v>
      </c>
      <c r="D66" s="11">
        <v>1</v>
      </c>
      <c r="E66" s="1" t="s">
        <v>1672</v>
      </c>
      <c r="F66" s="13">
        <f>CONVERT(LEFT(Nacsport!D67,2),"mn","hr")/24+CONVERT(MID(Nacsport!D67,4,2),"sec","hr")/24</f>
        <v>6.2152777777777779E-3</v>
      </c>
      <c r="G66" s="14">
        <f>(CONVERT((CONVERT(LEFT(Nacsport!F67,2),"mn","hr")/24+CONVERT(MID(Nacsport!F67,4,2),"sec","hr")/24)-(CONVERT(LEFT(Nacsport!E67,2),"mn","hr")/24+CONVERT(MID(Nacsport!E67,4,2),"sec","hr")/24),"hr","sec")*24)+3</f>
        <v>8.0000000000000071</v>
      </c>
      <c r="H66" s="14">
        <f t="shared" si="3"/>
        <v>534</v>
      </c>
      <c r="I66" s="14"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KNOCK-ON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4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5"/>
        <v>66</v>
      </c>
      <c r="C67">
        <f t="shared" si="6"/>
        <v>66</v>
      </c>
      <c r="D67" s="11">
        <v>1</v>
      </c>
      <c r="E67" s="1" t="s">
        <v>1672</v>
      </c>
      <c r="F67" s="13">
        <f>CONVERT(LEFT(Nacsport!D68,2),"mn","hr")/24+CONVERT(MID(Nacsport!D68,4,2),"sec","hr")/24</f>
        <v>6.2731481481481475E-3</v>
      </c>
      <c r="G67" s="14">
        <f>(CONVERT((CONVERT(LEFT(Nacsport!F68,2),"mn","hr")/24+CONVERT(MID(Nacsport!F68,4,2),"sec","hr")/24)-(CONVERT(LEFT(Nacsport!E68,2),"mn","hr")/24+CONVERT(MID(Nacsport!E68,4,2),"sec","hr")/24),"hr","sec")*24)+3</f>
        <v>34</v>
      </c>
      <c r="H67" s="14">
        <f t="shared" si="3"/>
        <v>539</v>
      </c>
      <c r="I67" s="14"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4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5"/>
        <v>67</v>
      </c>
      <c r="C68">
        <f t="shared" si="6"/>
        <v>67</v>
      </c>
      <c r="D68" s="11">
        <v>1</v>
      </c>
      <c r="E68" s="1" t="s">
        <v>1672</v>
      </c>
      <c r="F68" s="13">
        <f>CONVERT(LEFT(Nacsport!D69,2),"mn","hr")/24+CONVERT(MID(Nacsport!D69,4,2),"sec","hr")/24</f>
        <v>6.3425925925925924E-3</v>
      </c>
      <c r="G68" s="14">
        <f>(CONVERT((CONVERT(LEFT(Nacsport!F69,2),"mn","hr")/24+CONVERT(MID(Nacsport!F69,4,2),"sec","hr")/24)-(CONVERT(LEFT(Nacsport!E69,2),"mn","hr")/24+CONVERT(MID(Nacsport!E69,4,2),"sec","hr")/24),"hr","sec")*24)+3</f>
        <v>6.0000000000000195</v>
      </c>
      <c r="H68" s="14">
        <f t="shared" ref="H68:H131" si="7">(+CONVERT(F68,"hr","sec")*24)-3</f>
        <v>545</v>
      </c>
      <c r="I68" s="14"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4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5"/>
        <v>68</v>
      </c>
      <c r="C69">
        <f t="shared" si="6"/>
        <v>68</v>
      </c>
      <c r="D69" s="11">
        <v>1</v>
      </c>
      <c r="E69" s="1" t="s">
        <v>1672</v>
      </c>
      <c r="F69" s="13">
        <f>CONVERT(LEFT(Nacsport!D70,2),"mn","hr")/24+CONVERT(MID(Nacsport!D70,4,2),"sec","hr")/24</f>
        <v>6.4004629629629628E-3</v>
      </c>
      <c r="G69" s="14">
        <f>(CONVERT((CONVERT(LEFT(Nacsport!F70,2),"mn","hr")/24+CONVERT(MID(Nacsport!F70,4,2),"sec","hr")/24)-(CONVERT(LEFT(Nacsport!E70,2),"mn","hr")/24+CONVERT(MID(Nacsport!E70,4,2),"sec","hr")/24),"hr","sec")*24)+3</f>
        <v>6.0000000000000195</v>
      </c>
      <c r="H69" s="14">
        <f t="shared" si="7"/>
        <v>550</v>
      </c>
      <c r="I69" s="14"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BENEDETTO_C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>SLOW</v>
      </c>
      <c r="AG69" s="1" t="str">
        <f>+CONCATENATE(Nacsport!FF70,Nacsport!FG70,Nacsport!FH70,Nacsport!FI70,Nacsport!FJ70)</f>
        <v/>
      </c>
      <c r="AH69" s="1" t="str">
        <f t="shared" si="4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5"/>
        <v>69</v>
      </c>
      <c r="C70">
        <f t="shared" si="6"/>
        <v>69</v>
      </c>
      <c r="D70" s="11">
        <v>1</v>
      </c>
      <c r="E70" s="1" t="s">
        <v>1672</v>
      </c>
      <c r="F70" s="13">
        <f>CONVERT(LEFT(Nacsport!D71,2),"mn","hr")/24+CONVERT(MID(Nacsport!D71,4,2),"sec","hr")/24</f>
        <v>6.5277777777777773E-3</v>
      </c>
      <c r="G70" s="14">
        <f>(CONVERT((CONVERT(LEFT(Nacsport!F71,2),"mn","hr")/24+CONVERT(MID(Nacsport!F71,4,2),"sec","hr")/24)-(CONVERT(LEFT(Nacsport!E71,2),"mn","hr")/24+CONVERT(MID(Nacsport!E71,4,2),"sec","hr")/24),"hr","sec")*24)+3</f>
        <v>6.0000000000000195</v>
      </c>
      <c r="H70" s="14">
        <f t="shared" si="7"/>
        <v>561</v>
      </c>
      <c r="I70" s="14"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4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5"/>
        <v>70</v>
      </c>
      <c r="C71">
        <f t="shared" si="6"/>
        <v>70</v>
      </c>
      <c r="D71" s="11">
        <v>1</v>
      </c>
      <c r="E71" s="1" t="s">
        <v>1672</v>
      </c>
      <c r="F71" s="13">
        <f>CONVERT(LEFT(Nacsport!D72,2),"mn","hr")/24+CONVERT(MID(Nacsport!D72,4,2),"sec","hr")/24</f>
        <v>6.5740740740740733E-3</v>
      </c>
      <c r="G71" s="14">
        <f>(CONVERT((CONVERT(LEFT(Nacsport!F72,2),"mn","hr")/24+CONVERT(MID(Nacsport!F72,4,2),"sec","hr")/24)-(CONVERT(LEFT(Nacsport!E72,2),"mn","hr")/24+CONVERT(MID(Nacsport!E72,4,2),"sec","hr")/24),"hr","sec")*24)+3</f>
        <v>6.0000000000000195</v>
      </c>
      <c r="H71" s="14">
        <f t="shared" si="7"/>
        <v>565</v>
      </c>
      <c r="I71" s="14"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BENEDETTO_C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4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5"/>
        <v>71</v>
      </c>
      <c r="C72">
        <f t="shared" si="6"/>
        <v>71</v>
      </c>
      <c r="D72" s="11">
        <v>1</v>
      </c>
      <c r="E72" s="1" t="s">
        <v>1672</v>
      </c>
      <c r="F72" s="13">
        <f>CONVERT(LEFT(Nacsport!D73,2),"mn","hr")/24+CONVERT(MID(Nacsport!D73,4,2),"sec","hr")/24</f>
        <v>6.5277777777777773E-3</v>
      </c>
      <c r="G72" s="14">
        <f>(CONVERT((CONVERT(LEFT(Nacsport!F73,2),"mn","hr")/24+CONVERT(MID(Nacsport!F73,4,2),"sec","hr")/24)-(CONVERT(LEFT(Nacsport!E73,2),"mn","hr")/24+CONVERT(MID(Nacsport!E73,4,2),"sec","hr")/24),"hr","sec")*24)+3</f>
        <v>6.999999999999976</v>
      </c>
      <c r="H72" s="14">
        <f t="shared" si="7"/>
        <v>561</v>
      </c>
      <c r="I72" s="14"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>RUCK DEFENSE</v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4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5"/>
        <v>72</v>
      </c>
      <c r="C73">
        <f t="shared" si="6"/>
        <v>72</v>
      </c>
      <c r="D73" s="11">
        <v>1</v>
      </c>
      <c r="E73" s="1" t="s">
        <v>1672</v>
      </c>
      <c r="F73" s="13">
        <f>CONVERT(LEFT(Nacsport!D74,2),"mn","hr")/24+CONVERT(MID(Nacsport!D74,4,2),"sec","hr")/24</f>
        <v>6.6319444444444438E-3</v>
      </c>
      <c r="G73" s="14">
        <f>(CONVERT((CONVERT(LEFT(Nacsport!F74,2),"mn","hr")/24+CONVERT(MID(Nacsport!F74,4,2),"sec","hr")/24)-(CONVERT(LEFT(Nacsport!E74,2),"mn","hr")/24+CONVERT(MID(Nacsport!E74,4,2),"sec","hr")/24),"hr","sec")*24)+3</f>
        <v>4.000000000000032</v>
      </c>
      <c r="H73" s="14">
        <f t="shared" si="7"/>
        <v>569.99999999999989</v>
      </c>
      <c r="I73" s="14"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4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5"/>
        <v>73</v>
      </c>
      <c r="C74">
        <f t="shared" si="6"/>
        <v>73</v>
      </c>
      <c r="D74" s="11">
        <v>1</v>
      </c>
      <c r="E74" s="1" t="s">
        <v>1672</v>
      </c>
      <c r="F74" s="13">
        <f>CONVERT(LEFT(Nacsport!D75,2),"mn","hr")/24+CONVERT(MID(Nacsport!D75,4,2),"sec","hr")/24</f>
        <v>7.106481481481481E-3</v>
      </c>
      <c r="G74" s="14">
        <f>(CONVERT((CONVERT(LEFT(Nacsport!F75,2),"mn","hr")/24+CONVERT(MID(Nacsport!F75,4,2),"sec","hr")/24)-(CONVERT(LEFT(Nacsport!E75,2),"mn","hr")/24+CONVERT(MID(Nacsport!E75,4,2),"sec","hr")/24),"hr","sec")*24)+3</f>
        <v>7.0000000000000515</v>
      </c>
      <c r="H74" s="14">
        <f t="shared" si="7"/>
        <v>611</v>
      </c>
      <c r="I74" s="14"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BENEDETTO_C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>PUNT</v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4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5"/>
        <v>74</v>
      </c>
      <c r="C75">
        <f t="shared" si="6"/>
        <v>74</v>
      </c>
      <c r="D75" s="11">
        <v>1</v>
      </c>
      <c r="E75" s="1" t="s">
        <v>1672</v>
      </c>
      <c r="F75" s="13">
        <f>CONVERT(LEFT(Nacsport!D76,2),"mn","hr")/24+CONVERT(MID(Nacsport!D76,4,2),"sec","hr")/24</f>
        <v>7.3726851851851852E-3</v>
      </c>
      <c r="G75" s="14">
        <f>(CONVERT((CONVERT(LEFT(Nacsport!F76,2),"mn","hr")/24+CONVERT(MID(Nacsport!F76,4,2),"sec","hr")/24)-(CONVERT(LEFT(Nacsport!E76,2),"mn","hr")/24+CONVERT(MID(Nacsport!E76,4,2),"sec","hr")/24),"hr","sec")*24)+3</f>
        <v>20.999999999999964</v>
      </c>
      <c r="H75" s="14">
        <f t="shared" si="7"/>
        <v>634</v>
      </c>
      <c r="I75" s="14"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4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5"/>
        <v>75</v>
      </c>
      <c r="C76">
        <f t="shared" si="6"/>
        <v>75</v>
      </c>
      <c r="D76" s="11">
        <v>1</v>
      </c>
      <c r="E76" s="1" t="s">
        <v>1672</v>
      </c>
      <c r="F76" s="13">
        <f>CONVERT(LEFT(Nacsport!D77,2),"mn","hr")/24+CONVERT(MID(Nacsport!D77,4,2),"sec","hr")/24</f>
        <v>7.3726851851851852E-3</v>
      </c>
      <c r="G76" s="14">
        <f>(CONVERT((CONVERT(LEFT(Nacsport!F77,2),"mn","hr")/24+CONVERT(MID(Nacsport!F77,4,2),"sec","hr")/24)-(CONVERT(LEFT(Nacsport!E77,2),"mn","hr")/24+CONVERT(MID(Nacsport!E77,4,2),"sec","hr")/24),"hr","sec")*24)+3</f>
        <v>20.999999999999964</v>
      </c>
      <c r="H76" s="14">
        <f t="shared" si="7"/>
        <v>634</v>
      </c>
      <c r="I76" s="14"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4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5"/>
        <v>76</v>
      </c>
      <c r="C77">
        <f t="shared" si="6"/>
        <v>76</v>
      </c>
      <c r="D77" s="11">
        <v>1</v>
      </c>
      <c r="E77" s="1" t="s">
        <v>1672</v>
      </c>
      <c r="F77" s="13">
        <f>CONVERT(LEFT(Nacsport!D78,2),"mn","hr")/24+CONVERT(MID(Nacsport!D78,4,2),"sec","hr")/24</f>
        <v>7.3958333333333333E-3</v>
      </c>
      <c r="G77" s="14">
        <f>(CONVERT((CONVERT(LEFT(Nacsport!F78,2),"mn","hr")/24+CONVERT(MID(Nacsport!F78,4,2),"sec","hr")/24)-(CONVERT(LEFT(Nacsport!E78,2),"mn","hr")/24+CONVERT(MID(Nacsport!E78,4,2),"sec","hr")/24),"hr","sec")*24)+3</f>
        <v>9.9999999999999947</v>
      </c>
      <c r="H77" s="14">
        <f t="shared" si="7"/>
        <v>636</v>
      </c>
      <c r="I77" s="14"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BENEDETTO_C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4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5"/>
        <v>77</v>
      </c>
      <c r="C78">
        <f t="shared" si="6"/>
        <v>77</v>
      </c>
      <c r="D78" s="11">
        <v>1</v>
      </c>
      <c r="E78" s="1" t="s">
        <v>1672</v>
      </c>
      <c r="F78" s="13">
        <f>CONVERT(LEFT(Nacsport!D79,2),"mn","hr")/24+CONVERT(MID(Nacsport!D79,4,2),"sec","hr")/24</f>
        <v>7.5231481481481477E-3</v>
      </c>
      <c r="G78" s="14">
        <f>(CONVERT((CONVERT(LEFT(Nacsport!F79,2),"mn","hr")/24+CONVERT(MID(Nacsport!F79,4,2),"sec","hr")/24)-(CONVERT(LEFT(Nacsport!E79,2),"mn","hr")/24+CONVERT(MID(Nacsport!E79,4,2),"sec","hr")/24),"hr","sec")*24)+3</f>
        <v>11.000000000000027</v>
      </c>
      <c r="H78" s="14">
        <f t="shared" si="7"/>
        <v>647</v>
      </c>
      <c r="I78" s="14"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BENEDETTO_C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4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5"/>
        <v>78</v>
      </c>
      <c r="C79">
        <f t="shared" si="6"/>
        <v>78</v>
      </c>
      <c r="D79" s="11">
        <v>1</v>
      </c>
      <c r="E79" s="1" t="s">
        <v>1672</v>
      </c>
      <c r="F79" s="13">
        <f>CONVERT(LEFT(Nacsport!D80,2),"mn","hr")/24+CONVERT(MID(Nacsport!D80,4,2),"sec","hr")/24</f>
        <v>7.4999999999999997E-3</v>
      </c>
      <c r="G79" s="14">
        <f>(CONVERT((CONVERT(LEFT(Nacsport!F80,2),"mn","hr")/24+CONVERT(MID(Nacsport!F80,4,2),"sec","hr")/24)-(CONVERT(LEFT(Nacsport!E80,2),"mn","hr")/24+CONVERT(MID(Nacsport!E80,4,2),"sec","hr")/24),"hr","sec")*24)+3</f>
        <v>8.0000000000000071</v>
      </c>
      <c r="H79" s="14">
        <f t="shared" si="7"/>
        <v>645</v>
      </c>
      <c r="I79" s="14"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>R TOUCH</v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4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5"/>
        <v>79</v>
      </c>
      <c r="C80">
        <f t="shared" si="6"/>
        <v>79</v>
      </c>
      <c r="D80" s="11">
        <v>1</v>
      </c>
      <c r="E80" s="1" t="s">
        <v>1672</v>
      </c>
      <c r="F80" s="13">
        <f>CONVERT(LEFT(Nacsport!D81,2),"mn","hr")/24+CONVERT(MID(Nacsport!D81,4,2),"sec","hr")/24</f>
        <v>7.5810185185185182E-3</v>
      </c>
      <c r="G80" s="14">
        <f>(CONVERT((CONVERT(LEFT(Nacsport!F81,2),"mn","hr")/24+CONVERT(MID(Nacsport!F81,4,2),"sec","hr")/24)-(CONVERT(LEFT(Nacsport!E81,2),"mn","hr")/24+CONVERT(MID(Nacsport!E81,4,2),"sec","hr")/24),"hr","sec")*24)+3</f>
        <v>3.9999999999999565</v>
      </c>
      <c r="H80" s="14">
        <f t="shared" si="7"/>
        <v>652</v>
      </c>
      <c r="I80" s="14"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4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5"/>
        <v>80</v>
      </c>
      <c r="C81">
        <f t="shared" si="6"/>
        <v>80</v>
      </c>
      <c r="D81" s="11">
        <v>1</v>
      </c>
      <c r="E81" s="1" t="s">
        <v>1672</v>
      </c>
      <c r="F81" s="13">
        <f>CONVERT(LEFT(Nacsport!D82,2),"mn","hr")/24+CONVERT(MID(Nacsport!D82,4,2),"sec","hr")/24</f>
        <v>7.9629629629629634E-3</v>
      </c>
      <c r="G81" s="14">
        <f>(CONVERT((CONVERT(LEFT(Nacsport!F82,2),"mn","hr")/24+CONVERT(MID(Nacsport!F82,4,2),"sec","hr")/24)-(CONVERT(LEFT(Nacsport!E82,2),"mn","hr")/24+CONVERT(MID(Nacsport!E82,4,2),"sec","hr")/24),"hr","sec")*24)+3</f>
        <v>15.999999999999885</v>
      </c>
      <c r="H81" s="14">
        <f t="shared" si="7"/>
        <v>685</v>
      </c>
      <c r="I81" s="14"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4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5"/>
        <v>81</v>
      </c>
      <c r="C82">
        <f t="shared" si="6"/>
        <v>81</v>
      </c>
      <c r="D82" s="11">
        <v>1</v>
      </c>
      <c r="E82" s="1" t="s">
        <v>1672</v>
      </c>
      <c r="F82" s="13">
        <f>CONVERT(LEFT(Nacsport!D83,2),"mn","hr")/24+CONVERT(MID(Nacsport!D83,4,2),"sec","hr")/24</f>
        <v>7.9629629629629634E-3</v>
      </c>
      <c r="G82" s="14">
        <f>(CONVERT((CONVERT(LEFT(Nacsport!F83,2),"mn","hr")/24+CONVERT(MID(Nacsport!F83,4,2),"sec","hr")/24)-(CONVERT(LEFT(Nacsport!E83,2),"mn","hr")/24+CONVERT(MID(Nacsport!E83,4,2),"sec","hr")/24),"hr","sec")*24)+3</f>
        <v>15.999999999999885</v>
      </c>
      <c r="H82" s="14">
        <f t="shared" si="7"/>
        <v>685</v>
      </c>
      <c r="I82" s="14"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4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5"/>
        <v>82</v>
      </c>
      <c r="C83">
        <f t="shared" si="6"/>
        <v>82</v>
      </c>
      <c r="D83" s="11">
        <v>1</v>
      </c>
      <c r="E83" s="1" t="s">
        <v>1672</v>
      </c>
      <c r="F83" s="13">
        <f>CONVERT(LEFT(Nacsport!D84,2),"mn","hr")/24+CONVERT(MID(Nacsport!D84,4,2),"sec","hr")/24</f>
        <v>7.8935185185185185E-3</v>
      </c>
      <c r="G83" s="14">
        <f>(CONVERT((CONVERT(LEFT(Nacsport!F84,2),"mn","hr")/24+CONVERT(MID(Nacsport!F84,4,2),"sec","hr")/24)-(CONVERT(LEFT(Nacsport!E84,2),"mn","hr")/24+CONVERT(MID(Nacsport!E84,4,2),"sec","hr")/24),"hr","sec")*24)+3</f>
        <v>9.9999999999999947</v>
      </c>
      <c r="H83" s="14">
        <f t="shared" si="7"/>
        <v>679</v>
      </c>
      <c r="I83" s="14"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4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5"/>
        <v>83</v>
      </c>
      <c r="C84">
        <f t="shared" si="6"/>
        <v>83</v>
      </c>
      <c r="D84" s="11">
        <v>1</v>
      </c>
      <c r="E84" s="1" t="s">
        <v>1672</v>
      </c>
      <c r="F84" s="13">
        <f>CONVERT(LEFT(Nacsport!D85,2),"mn","hr")/24+CONVERT(MID(Nacsport!D85,4,2),"sec","hr")/24</f>
        <v>8.0208333333333329E-3</v>
      </c>
      <c r="G84" s="14">
        <f>(CONVERT((CONVERT(LEFT(Nacsport!F85,2),"mn","hr")/24+CONVERT(MID(Nacsport!F85,4,2),"sec","hr")/24)-(CONVERT(LEFT(Nacsport!E85,2),"mn","hr")/24+CONVERT(MID(Nacsport!E85,4,2),"sec","hr")/24),"hr","sec")*24)+3</f>
        <v>6.999999999999976</v>
      </c>
      <c r="H84" s="14">
        <f t="shared" si="7"/>
        <v>690</v>
      </c>
      <c r="I84" s="14"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4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5"/>
        <v>84</v>
      </c>
      <c r="C85">
        <f t="shared" si="6"/>
        <v>84</v>
      </c>
      <c r="D85" s="11">
        <v>1</v>
      </c>
      <c r="E85" s="1" t="s">
        <v>1672</v>
      </c>
      <c r="F85" s="13">
        <f>CONVERT(LEFT(Nacsport!D86,2),"mn","hr")/24+CONVERT(MID(Nacsport!D86,4,2),"sec","hr")/24</f>
        <v>8.0208333333333329E-3</v>
      </c>
      <c r="G85" s="14">
        <f>(CONVERT((CONVERT(LEFT(Nacsport!F86,2),"mn","hr")/24+CONVERT(MID(Nacsport!F86,4,2),"sec","hr")/24)-(CONVERT(LEFT(Nacsport!E86,2),"mn","hr")/24+CONVERT(MID(Nacsport!E86,4,2),"sec","hr")/24),"hr","sec")*24)+3</f>
        <v>7.9999999999999325</v>
      </c>
      <c r="H85" s="14">
        <f t="shared" si="7"/>
        <v>690</v>
      </c>
      <c r="I85" s="14"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4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5"/>
        <v>85</v>
      </c>
      <c r="C86">
        <f t="shared" si="6"/>
        <v>85</v>
      </c>
      <c r="D86" s="11">
        <v>1</v>
      </c>
      <c r="E86" s="1" t="s">
        <v>1672</v>
      </c>
      <c r="F86" s="13">
        <f>CONVERT(LEFT(Nacsport!D87,2),"mn","hr")/24+CONVERT(MID(Nacsport!D87,4,2),"sec","hr")/24</f>
        <v>8.113425925925925E-3</v>
      </c>
      <c r="G86" s="14">
        <f>(CONVERT((CONVERT(LEFT(Nacsport!F87,2),"mn","hr")/24+CONVERT(MID(Nacsport!F87,4,2),"sec","hr")/24)-(CONVERT(LEFT(Nacsport!E87,2),"mn","hr")/24+CONVERT(MID(Nacsport!E87,4,2),"sec","hr")/24),"hr","sec")*24)+3</f>
        <v>4.0000000000001066</v>
      </c>
      <c r="H86" s="14">
        <f t="shared" si="7"/>
        <v>697.99999999999989</v>
      </c>
      <c r="I86" s="14"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4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5"/>
        <v>86</v>
      </c>
      <c r="C87">
        <f t="shared" si="6"/>
        <v>86</v>
      </c>
      <c r="D87" s="11">
        <v>1</v>
      </c>
      <c r="E87" s="1" t="s">
        <v>1672</v>
      </c>
      <c r="F87" s="13">
        <f>CONVERT(LEFT(Nacsport!D88,2),"mn","hr")/24+CONVERT(MID(Nacsport!D88,4,2),"sec","hr")/24</f>
        <v>8.4143518518518517E-3</v>
      </c>
      <c r="G87" s="14">
        <f>(CONVERT((CONVERT(LEFT(Nacsport!F88,2),"mn","hr")/24+CONVERT(MID(Nacsport!F88,4,2),"sec","hr")/24)-(CONVERT(LEFT(Nacsport!E88,2),"mn","hr")/24+CONVERT(MID(Nacsport!E88,4,2),"sec","hr")/24),"hr","sec")*24)+3</f>
        <v>9.0000000000000391</v>
      </c>
      <c r="H87" s="14">
        <f t="shared" si="7"/>
        <v>724</v>
      </c>
      <c r="I87" s="14"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4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5"/>
        <v>87</v>
      </c>
      <c r="C88">
        <f t="shared" si="6"/>
        <v>87</v>
      </c>
      <c r="D88" s="11">
        <v>1</v>
      </c>
      <c r="E88" s="1" t="s">
        <v>1672</v>
      </c>
      <c r="F88" s="13">
        <f>CONVERT(LEFT(Nacsport!D89,2),"mn","hr")/24+CONVERT(MID(Nacsport!D89,4,2),"sec","hr")/24</f>
        <v>8.4143518518518517E-3</v>
      </c>
      <c r="G88" s="14">
        <f>(CONVERT((CONVERT(LEFT(Nacsport!F89,2),"mn","hr")/24+CONVERT(MID(Nacsport!F89,4,2),"sec","hr")/24)-(CONVERT(LEFT(Nacsport!E89,2),"mn","hr")/24+CONVERT(MID(Nacsport!E89,4,2),"sec","hr")/24),"hr","sec")*24)+3</f>
        <v>12.000000000000059</v>
      </c>
      <c r="H88" s="14">
        <f t="shared" si="7"/>
        <v>724</v>
      </c>
      <c r="I88" s="14"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4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5"/>
        <v>88</v>
      </c>
      <c r="C89">
        <f t="shared" si="6"/>
        <v>88</v>
      </c>
      <c r="D89" s="11">
        <v>1</v>
      </c>
      <c r="E89" s="1" t="s">
        <v>1672</v>
      </c>
      <c r="F89" s="13">
        <f>CONVERT(LEFT(Nacsport!D90,2),"mn","hr")/24+CONVERT(MID(Nacsport!D90,4,2),"sec","hr")/24</f>
        <v>8.3912037037037028E-3</v>
      </c>
      <c r="G89" s="14">
        <f>(CONVERT((CONVERT(LEFT(Nacsport!F90,2),"mn","hr")/24+CONVERT(MID(Nacsport!F90,4,2),"sec","hr")/24)-(CONVERT(LEFT(Nacsport!E90,2),"mn","hr")/24+CONVERT(MID(Nacsport!E90,4,2),"sec","hr")/24),"hr","sec")*24)+3</f>
        <v>9.9999999999999947</v>
      </c>
      <c r="H89" s="14">
        <f t="shared" si="7"/>
        <v>721.99999999999989</v>
      </c>
      <c r="I89" s="14"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BENEDETTO_C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4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5"/>
        <v>89</v>
      </c>
      <c r="C90">
        <f t="shared" si="6"/>
        <v>89</v>
      </c>
      <c r="D90" s="11">
        <v>1</v>
      </c>
      <c r="E90" s="1" t="s">
        <v>1672</v>
      </c>
      <c r="F90" s="13">
        <f>CONVERT(LEFT(Nacsport!D91,2),"mn","hr")/24+CONVERT(MID(Nacsport!D91,4,2),"sec","hr")/24</f>
        <v>8.4259259259259253E-3</v>
      </c>
      <c r="G90" s="14">
        <f>(CONVERT((CONVERT(LEFT(Nacsport!F91,2),"mn","hr")/24+CONVERT(MID(Nacsport!F91,4,2),"sec","hr")/24)-(CONVERT(LEFT(Nacsport!E91,2),"mn","hr")/24+CONVERT(MID(Nacsport!E91,4,2),"sec","hr")/24),"hr","sec")*24)+3</f>
        <v>7.9999999999999325</v>
      </c>
      <c r="H90" s="14">
        <f t="shared" si="7"/>
        <v>725</v>
      </c>
      <c r="I90" s="14"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>ROBBED</v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4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5"/>
        <v>90</v>
      </c>
      <c r="C91">
        <f t="shared" si="6"/>
        <v>90</v>
      </c>
      <c r="D91" s="11">
        <v>1</v>
      </c>
      <c r="E91" s="1" t="s">
        <v>1672</v>
      </c>
      <c r="F91" s="13">
        <f>CONVERT(LEFT(Nacsport!D92,2),"mn","hr")/24+CONVERT(MID(Nacsport!D92,4,2),"sec","hr")/24</f>
        <v>8.4837962962962966E-3</v>
      </c>
      <c r="G91" s="14">
        <f>(CONVERT((CONVERT(LEFT(Nacsport!F92,2),"mn","hr")/24+CONVERT(MID(Nacsport!F92,4,2),"sec","hr")/24)-(CONVERT(LEFT(Nacsport!E92,2),"mn","hr")/24+CONVERT(MID(Nacsport!E92,4,2),"sec","hr")/24),"hr","sec")*24)+3</f>
        <v>6.0000000000000195</v>
      </c>
      <c r="H91" s="14">
        <f t="shared" si="7"/>
        <v>730</v>
      </c>
      <c r="I91" s="14"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4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5"/>
        <v>91</v>
      </c>
      <c r="C92">
        <f t="shared" si="6"/>
        <v>91</v>
      </c>
      <c r="D92" s="11">
        <v>1</v>
      </c>
      <c r="E92" s="1" t="s">
        <v>1672</v>
      </c>
      <c r="F92" s="13">
        <f>CONVERT(LEFT(Nacsport!D93,2),"mn","hr")/24+CONVERT(MID(Nacsport!D93,4,2),"sec","hr")/24</f>
        <v>8.4606481481481477E-3</v>
      </c>
      <c r="G92" s="14">
        <f>(CONVERT((CONVERT(LEFT(Nacsport!F93,2),"mn","hr")/24+CONVERT(MID(Nacsport!F93,4,2),"sec","hr")/24)-(CONVERT(LEFT(Nacsport!E93,2),"mn","hr")/24+CONVERT(MID(Nacsport!E93,4,2),"sec","hr")/24),"hr","sec")*24)+3</f>
        <v>6.0000000000000195</v>
      </c>
      <c r="H92" s="14">
        <f t="shared" si="7"/>
        <v>728</v>
      </c>
      <c r="I92" s="14"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BENEDETTO_C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4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5"/>
        <v>92</v>
      </c>
      <c r="C93">
        <f t="shared" si="6"/>
        <v>92</v>
      </c>
      <c r="D93" s="11">
        <v>1</v>
      </c>
      <c r="E93" s="1" t="s">
        <v>1672</v>
      </c>
      <c r="F93" s="13">
        <f>CONVERT(LEFT(Nacsport!D94,2),"mn","hr")/24+CONVERT(MID(Nacsport!D94,4,2),"sec","hr")/24</f>
        <v>8.4490740740740741E-3</v>
      </c>
      <c r="G93" s="14">
        <f>(CONVERT((CONVERT(LEFT(Nacsport!F94,2),"mn","hr")/24+CONVERT(MID(Nacsport!F94,4,2),"sec","hr")/24)-(CONVERT(LEFT(Nacsport!E94,2),"mn","hr")/24+CONVERT(MID(Nacsport!E94,4,2),"sec","hr")/24),"hr","sec")*24)+3</f>
        <v>8.0000000000000817</v>
      </c>
      <c r="H93" s="14">
        <f t="shared" si="7"/>
        <v>727</v>
      </c>
      <c r="I93" s="14"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>KNOCK-ON</v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4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5"/>
        <v>93</v>
      </c>
      <c r="C94">
        <f t="shared" si="6"/>
        <v>93</v>
      </c>
      <c r="D94" s="11">
        <v>1</v>
      </c>
      <c r="E94" s="1" t="s">
        <v>1672</v>
      </c>
      <c r="F94" s="13">
        <f>CONVERT(LEFT(Nacsport!D95,2),"mn","hr")/24+CONVERT(MID(Nacsport!D95,4,2),"sec","hr")/24</f>
        <v>8.518518518518519E-3</v>
      </c>
      <c r="G94" s="14">
        <f>(CONVERT((CONVERT(LEFT(Nacsport!F95,2),"mn","hr")/24+CONVERT(MID(Nacsport!F95,4,2),"sec","hr")/24)-(CONVERT(LEFT(Nacsport!E95,2),"mn","hr")/24+CONVERT(MID(Nacsport!E95,4,2),"sec","hr")/24),"hr","sec")*24)+3</f>
        <v>3.9999999999999565</v>
      </c>
      <c r="H94" s="14">
        <f t="shared" si="7"/>
        <v>733</v>
      </c>
      <c r="I94" s="14"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4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5"/>
        <v>94</v>
      </c>
      <c r="C95">
        <f t="shared" si="6"/>
        <v>94</v>
      </c>
      <c r="D95" s="11">
        <v>1</v>
      </c>
      <c r="E95" s="1" t="s">
        <v>1672</v>
      </c>
      <c r="F95" s="13">
        <f>CONVERT(LEFT(Nacsport!D96,2),"mn","hr")/24+CONVERT(MID(Nacsport!D96,4,2),"sec","hr")/24</f>
        <v>8.9004629629629625E-3</v>
      </c>
      <c r="G95" s="14">
        <f>(CONVERT((CONVERT(LEFT(Nacsport!F96,2),"mn","hr")/24+CONVERT(MID(Nacsport!F96,4,2),"sec","hr")/24)-(CONVERT(LEFT(Nacsport!E96,2),"mn","hr")/24+CONVERT(MID(Nacsport!E96,4,2),"sec","hr")/24),"hr","sec")*24)+3</f>
        <v>17.000000000000139</v>
      </c>
      <c r="H95" s="14">
        <f t="shared" si="7"/>
        <v>766</v>
      </c>
      <c r="I95" s="14"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4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5"/>
        <v>95</v>
      </c>
      <c r="C96">
        <f t="shared" si="6"/>
        <v>95</v>
      </c>
      <c r="D96" s="11">
        <v>1</v>
      </c>
      <c r="E96" s="1" t="s">
        <v>1672</v>
      </c>
      <c r="F96" s="13">
        <f>CONVERT(LEFT(Nacsport!D97,2),"mn","hr")/24+CONVERT(MID(Nacsport!D97,4,2),"sec","hr")/24</f>
        <v>8.9004629629629625E-3</v>
      </c>
      <c r="G96" s="14">
        <f>(CONVERT((CONVERT(LEFT(Nacsport!F97,2),"mn","hr")/24+CONVERT(MID(Nacsport!F97,4,2),"sec","hr")/24)-(CONVERT(LEFT(Nacsport!E97,2),"mn","hr")/24+CONVERT(MID(Nacsport!E97,4,2),"sec","hr")/24),"hr","sec")*24)+3</f>
        <v>17.000000000000139</v>
      </c>
      <c r="H96" s="14">
        <f t="shared" si="7"/>
        <v>766</v>
      </c>
      <c r="I96" s="14"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4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5"/>
        <v>96</v>
      </c>
      <c r="C97">
        <f t="shared" si="6"/>
        <v>96</v>
      </c>
      <c r="D97" s="11">
        <v>1</v>
      </c>
      <c r="E97" s="1" t="s">
        <v>1672</v>
      </c>
      <c r="F97" s="13">
        <f>CONVERT(LEFT(Nacsport!D98,2),"mn","hr")/24+CONVERT(MID(Nacsport!D98,4,2),"sec","hr")/24</f>
        <v>8.7962962962962968E-3</v>
      </c>
      <c r="G97" s="14">
        <f>(CONVERT((CONVERT(LEFT(Nacsport!F98,2),"mn","hr")/24+CONVERT(MID(Nacsport!F98,4,2),"sec","hr")/24)-(CONVERT(LEFT(Nacsport!E98,2),"mn","hr")/24+CONVERT(MID(Nacsport!E98,4,2),"sec","hr")/24),"hr","sec")*24)+3</f>
        <v>8.0000000000000817</v>
      </c>
      <c r="H97" s="14">
        <f t="shared" si="7"/>
        <v>757</v>
      </c>
      <c r="I97" s="14"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BENEDETTO_C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4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5"/>
        <v>97</v>
      </c>
      <c r="C98">
        <f t="shared" si="6"/>
        <v>97</v>
      </c>
      <c r="D98" s="11">
        <v>1</v>
      </c>
      <c r="E98" s="1" t="s">
        <v>1672</v>
      </c>
      <c r="F98" s="13">
        <f>CONVERT(LEFT(Nacsport!D99,2),"mn","hr")/24+CONVERT(MID(Nacsport!D99,4,2),"sec","hr")/24</f>
        <v>8.9699074074074073E-3</v>
      </c>
      <c r="G98" s="14">
        <f>(CONVERT((CONVERT(LEFT(Nacsport!F99,2),"mn","hr")/24+CONVERT(MID(Nacsport!F99,4,2),"sec","hr")/24)-(CONVERT(LEFT(Nacsport!E99,2),"mn","hr")/24+CONVERT(MID(Nacsport!E99,4,2),"sec","hr")/24),"hr","sec")*24)+3</f>
        <v>7.9999999999999325</v>
      </c>
      <c r="H98" s="14">
        <f t="shared" si="7"/>
        <v>772</v>
      </c>
      <c r="I98" s="14"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4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5"/>
        <v>98</v>
      </c>
      <c r="C99">
        <f t="shared" si="6"/>
        <v>98</v>
      </c>
      <c r="D99" s="11">
        <v>1</v>
      </c>
      <c r="E99" s="1" t="s">
        <v>1672</v>
      </c>
      <c r="F99" s="13">
        <f>CONVERT(LEFT(Nacsport!D100,2),"mn","hr")/24+CONVERT(MID(Nacsport!D100,4,2),"sec","hr")/24</f>
        <v>9.0625000000000011E-3</v>
      </c>
      <c r="G99" s="14">
        <f>(CONVERT((CONVERT(LEFT(Nacsport!F100,2),"mn","hr")/24+CONVERT(MID(Nacsport!F100,4,2),"sec","hr")/24)-(CONVERT(LEFT(Nacsport!E100,2),"mn","hr")/24+CONVERT(MID(Nacsport!E100,4,2),"sec","hr")/24),"hr","sec")*24)+3</f>
        <v>3.9999999999999565</v>
      </c>
      <c r="H99" s="14">
        <f t="shared" si="7"/>
        <v>780.00000000000023</v>
      </c>
      <c r="I99" s="14"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4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5"/>
        <v>99</v>
      </c>
      <c r="C100">
        <f t="shared" si="6"/>
        <v>99</v>
      </c>
      <c r="D100" s="11">
        <v>1</v>
      </c>
      <c r="E100" s="1" t="s">
        <v>1672</v>
      </c>
      <c r="F100" s="13">
        <f>CONVERT(LEFT(Nacsport!D101,2),"mn","hr")/24+CONVERT(MID(Nacsport!D101,4,2),"sec","hr")/24</f>
        <v>9.5138888888888894E-3</v>
      </c>
      <c r="G100" s="14">
        <f>(CONVERT((CONVERT(LEFT(Nacsport!F101,2),"mn","hr")/24+CONVERT(MID(Nacsport!F101,4,2),"sec","hr")/24)-(CONVERT(LEFT(Nacsport!E101,2),"mn","hr")/24+CONVERT(MID(Nacsport!E101,4,2),"sec","hr")/24),"hr","sec")*24)+3</f>
        <v>6.999999999999976</v>
      </c>
      <c r="H100" s="14">
        <f t="shared" si="7"/>
        <v>819</v>
      </c>
      <c r="I100" s="14"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4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5"/>
        <v>100</v>
      </c>
      <c r="C101">
        <f t="shared" si="6"/>
        <v>100</v>
      </c>
      <c r="D101" s="11">
        <v>1</v>
      </c>
      <c r="E101" s="1" t="s">
        <v>1672</v>
      </c>
      <c r="F101" s="13">
        <f>CONVERT(LEFT(Nacsport!D102,2),"mn","hr")/24+CONVERT(MID(Nacsport!D102,4,2),"sec","hr")/24</f>
        <v>9.5138888888888894E-3</v>
      </c>
      <c r="G101" s="14">
        <f>(CONVERT((CONVERT(LEFT(Nacsport!F102,2),"mn","hr")/24+CONVERT(MID(Nacsport!F102,4,2),"sec","hr")/24)-(CONVERT(LEFT(Nacsport!E102,2),"mn","hr")/24+CONVERT(MID(Nacsport!E102,4,2),"sec","hr")/24),"hr","sec")*24)+3</f>
        <v>37.999999999999979</v>
      </c>
      <c r="H101" s="14">
        <f t="shared" si="7"/>
        <v>819</v>
      </c>
      <c r="I101" s="14"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4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5"/>
        <v>101</v>
      </c>
      <c r="C102">
        <f t="shared" si="6"/>
        <v>101</v>
      </c>
      <c r="D102" s="11">
        <v>1</v>
      </c>
      <c r="E102" s="1" t="s">
        <v>1672</v>
      </c>
      <c r="F102" s="13">
        <f>CONVERT(LEFT(Nacsport!D103,2),"mn","hr")/24+CONVERT(MID(Nacsport!D103,4,2),"sec","hr")/24</f>
        <v>9.4675925925925934E-3</v>
      </c>
      <c r="G102" s="14">
        <f>(CONVERT((CONVERT(LEFT(Nacsport!F103,2),"mn","hr")/24+CONVERT(MID(Nacsport!F103,4,2),"sec","hr")/24)-(CONVERT(LEFT(Nacsport!E103,2),"mn","hr")/24+CONVERT(MID(Nacsport!E103,4,2),"sec","hr")/24),"hr","sec")*24)+3</f>
        <v>9.9999999999999947</v>
      </c>
      <c r="H102" s="14">
        <f t="shared" si="7"/>
        <v>815</v>
      </c>
      <c r="I102" s="14"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4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5"/>
        <v>102</v>
      </c>
      <c r="C103">
        <f t="shared" si="6"/>
        <v>102</v>
      </c>
      <c r="D103" s="11">
        <v>1</v>
      </c>
      <c r="E103" s="1" t="s">
        <v>1672</v>
      </c>
      <c r="F103" s="13">
        <f>CONVERT(LEFT(Nacsport!D104,2),"mn","hr")/24+CONVERT(MID(Nacsport!D104,4,2),"sec","hr")/24</f>
        <v>9.5023148148148159E-3</v>
      </c>
      <c r="G103" s="14">
        <f>(CONVERT((CONVERT(LEFT(Nacsport!F104,2),"mn","hr")/24+CONVERT(MID(Nacsport!F104,4,2),"sec","hr")/24)-(CONVERT(LEFT(Nacsport!E104,2),"mn","hr")/24+CONVERT(MID(Nacsport!E104,4,2),"sec","hr")/24),"hr","sec")*24)+3</f>
        <v>8.0000000000000817</v>
      </c>
      <c r="H103" s="14">
        <f t="shared" si="7"/>
        <v>818</v>
      </c>
      <c r="I103" s="14"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ROBBED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4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5"/>
        <v>103</v>
      </c>
      <c r="C104">
        <f t="shared" si="6"/>
        <v>103</v>
      </c>
      <c r="D104" s="11">
        <v>1</v>
      </c>
      <c r="E104" s="1" t="s">
        <v>1672</v>
      </c>
      <c r="F104" s="13">
        <f>CONVERT(LEFT(Nacsport!D105,2),"mn","hr")/24+CONVERT(MID(Nacsport!D105,4,2),"sec","hr")/24</f>
        <v>9.5601851851851855E-3</v>
      </c>
      <c r="G104" s="14">
        <f>(CONVERT((CONVERT(LEFT(Nacsport!F105,2),"mn","hr")/24+CONVERT(MID(Nacsport!F105,4,2),"sec","hr")/24)-(CONVERT(LEFT(Nacsport!E105,2),"mn","hr")/24+CONVERT(MID(Nacsport!E105,4,2),"sec","hr")/24),"hr","sec")*24)+3</f>
        <v>34</v>
      </c>
      <c r="H104" s="14">
        <f t="shared" si="7"/>
        <v>823</v>
      </c>
      <c r="I104" s="14"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4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5"/>
        <v>104</v>
      </c>
      <c r="C105">
        <f t="shared" si="6"/>
        <v>104</v>
      </c>
      <c r="D105" s="11">
        <v>1</v>
      </c>
      <c r="E105" s="1" t="s">
        <v>1672</v>
      </c>
      <c r="F105" s="13">
        <f>CONVERT(LEFT(Nacsport!D106,2),"mn","hr")/24+CONVERT(MID(Nacsport!D106,4,2),"sec","hr")/24</f>
        <v>9.6180555555555568E-3</v>
      </c>
      <c r="G105" s="14">
        <f>(CONVERT((CONVERT(LEFT(Nacsport!F106,2),"mn","hr")/24+CONVERT(MID(Nacsport!F106,4,2),"sec","hr")/24)-(CONVERT(LEFT(Nacsport!E106,2),"mn","hr")/24+CONVERT(MID(Nacsport!E106,4,2),"sec","hr")/24),"hr","sec")*24)+3</f>
        <v>6.0000000000000195</v>
      </c>
      <c r="H105" s="14">
        <f t="shared" si="7"/>
        <v>828.00000000000023</v>
      </c>
      <c r="I105" s="14"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BENEDETTO_C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>SLOW</v>
      </c>
      <c r="AG105" s="1" t="str">
        <f>+CONCATENATE(Nacsport!FF106,Nacsport!FG106,Nacsport!FH106,Nacsport!FI106,Nacsport!FJ106)</f>
        <v/>
      </c>
      <c r="AH105" s="1" t="str">
        <f t="shared" si="4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5"/>
        <v>105</v>
      </c>
      <c r="C106">
        <f t="shared" si="6"/>
        <v>105</v>
      </c>
      <c r="D106" s="11">
        <v>1</v>
      </c>
      <c r="E106" s="1" t="s">
        <v>1672</v>
      </c>
      <c r="F106" s="13">
        <f>CONVERT(LEFT(Nacsport!D107,2),"mn","hr")/24+CONVERT(MID(Nacsport!D107,4,2),"sec","hr")/24</f>
        <v>9.6875000000000017E-3</v>
      </c>
      <c r="G106" s="14">
        <f>(CONVERT((CONVERT(LEFT(Nacsport!F107,2),"mn","hr")/24+CONVERT(MID(Nacsport!F107,4,2),"sec","hr")/24)-(CONVERT(LEFT(Nacsport!E107,2),"mn","hr")/24+CONVERT(MID(Nacsport!E107,4,2),"sec","hr")/24),"hr","sec")*24)+3</f>
        <v>6.0000000000000195</v>
      </c>
      <c r="H106" s="14">
        <f t="shared" si="7"/>
        <v>834.00000000000023</v>
      </c>
      <c r="I106" s="14"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4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5"/>
        <v>106</v>
      </c>
      <c r="C107">
        <f t="shared" si="6"/>
        <v>106</v>
      </c>
      <c r="D107" s="11">
        <v>1</v>
      </c>
      <c r="E107" s="1" t="s">
        <v>1672</v>
      </c>
      <c r="F107" s="13">
        <f>CONVERT(LEFT(Nacsport!D108,2),"mn","hr")/24+CONVERT(MID(Nacsport!D108,4,2),"sec","hr")/24</f>
        <v>9.7106481481481488E-3</v>
      </c>
      <c r="G107" s="14">
        <f>(CONVERT((CONVERT(LEFT(Nacsport!F108,2),"mn","hr")/24+CONVERT(MID(Nacsport!F108,4,2),"sec","hr")/24)-(CONVERT(LEFT(Nacsport!E108,2),"mn","hr")/24+CONVERT(MID(Nacsport!E108,4,2),"sec","hr")/24),"hr","sec")*24)+3</f>
        <v>5.9999999999998694</v>
      </c>
      <c r="H107" s="14">
        <f t="shared" si="7"/>
        <v>836</v>
      </c>
      <c r="I107" s="14"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BENEDETTO_C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FAST</v>
      </c>
      <c r="AG107" s="1" t="str">
        <f>+CONCATENATE(Nacsport!FF108,Nacsport!FG108,Nacsport!FH108,Nacsport!FI108,Nacsport!FJ108)</f>
        <v/>
      </c>
      <c r="AH107" s="1" t="str">
        <f t="shared" ref="AH107:AH170" si="8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5"/>
        <v>107</v>
      </c>
      <c r="C108">
        <f t="shared" si="6"/>
        <v>107</v>
      </c>
      <c r="D108" s="11">
        <v>1</v>
      </c>
      <c r="E108" s="1" t="s">
        <v>1672</v>
      </c>
      <c r="F108" s="13">
        <f>CONVERT(LEFT(Nacsport!D109,2),"mn","hr")/24+CONVERT(MID(Nacsport!D109,4,2),"sec","hr")/24</f>
        <v>9.8726851851851857E-3</v>
      </c>
      <c r="G108" s="14">
        <f>(CONVERT((CONVERT(LEFT(Nacsport!F109,2),"mn","hr")/24+CONVERT(MID(Nacsport!F109,4,2),"sec","hr")/24)-(CONVERT(LEFT(Nacsport!E109,2),"mn","hr")/24+CONVERT(MID(Nacsport!E109,4,2),"sec","hr")/24),"hr","sec")*24)+3</f>
        <v>6.0000000000000195</v>
      </c>
      <c r="H108" s="14">
        <f t="shared" si="7"/>
        <v>850.00000000000011</v>
      </c>
      <c r="I108" s="14"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BENEDETTO_C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>SLOW</v>
      </c>
      <c r="AG108" s="1" t="str">
        <f>+CONCATENATE(Nacsport!FF109,Nacsport!FG109,Nacsport!FH109,Nacsport!FI109,Nacsport!FJ109)</f>
        <v/>
      </c>
      <c r="AH108" s="1" t="str">
        <f t="shared" si="8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5"/>
        <v>108</v>
      </c>
      <c r="C109">
        <f t="shared" si="6"/>
        <v>108</v>
      </c>
      <c r="D109" s="11">
        <v>1</v>
      </c>
      <c r="E109" s="1" t="s">
        <v>1672</v>
      </c>
      <c r="F109" s="13">
        <f>CONVERT(LEFT(Nacsport!D110,2),"mn","hr")/24+CONVERT(MID(Nacsport!D110,4,2),"sec","hr")/24</f>
        <v>9.8263888888888897E-3</v>
      </c>
      <c r="G109" s="14">
        <f>(CONVERT((CONVERT(LEFT(Nacsport!F110,2),"mn","hr")/24+CONVERT(MID(Nacsport!F110,4,2),"sec","hr")/24)-(CONVERT(LEFT(Nacsport!E110,2),"mn","hr")/24+CONVERT(MID(Nacsport!E110,4,2),"sec","hr")/24),"hr","sec")*24)+3</f>
        <v>6.999999999999976</v>
      </c>
      <c r="H109" s="14">
        <f t="shared" si="7"/>
        <v>846</v>
      </c>
      <c r="I109" s="14"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BENEDETTO_C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>JACKAL</v>
      </c>
      <c r="AC109" s="1" t="str">
        <f>+CONCATENATE(Nacsport!EL110,Nacsport!EM110,Nacsport!EN110,Nacsport!EO110,Nacsport!EP110,Nacsport!EQ110,Nacsport!ER110)</f>
        <v>RUCK ATTACK</v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8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5"/>
        <v>109</v>
      </c>
      <c r="C110">
        <f t="shared" si="6"/>
        <v>109</v>
      </c>
      <c r="D110" s="11">
        <v>1</v>
      </c>
      <c r="E110" s="1" t="s">
        <v>1672</v>
      </c>
      <c r="F110" s="13">
        <f>CONVERT(LEFT(Nacsport!D111,2),"mn","hr")/24+CONVERT(MID(Nacsport!D111,4,2),"sec","hr")/24</f>
        <v>9.9189814814814817E-3</v>
      </c>
      <c r="G110" s="14">
        <f>(CONVERT((CONVERT(LEFT(Nacsport!F111,2),"mn","hr")/24+CONVERT(MID(Nacsport!F111,4,2),"sec","hr")/24)-(CONVERT(LEFT(Nacsport!E111,2),"mn","hr")/24+CONVERT(MID(Nacsport!E111,4,2),"sec","hr")/24),"hr","sec")*24)+3</f>
        <v>3.9999999999999565</v>
      </c>
      <c r="H110" s="14">
        <f t="shared" si="7"/>
        <v>854</v>
      </c>
      <c r="I110" s="14"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8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5"/>
        <v>110</v>
      </c>
      <c r="C111">
        <f t="shared" si="6"/>
        <v>110</v>
      </c>
      <c r="D111" s="11">
        <v>1</v>
      </c>
      <c r="E111" s="1" t="s">
        <v>1672</v>
      </c>
      <c r="F111" s="13">
        <f>CONVERT(LEFT(Nacsport!D112,2),"mn","hr")/24+CONVERT(MID(Nacsport!D112,4,2),"sec","hr")/24</f>
        <v>1.0185185185185186E-2</v>
      </c>
      <c r="G111" s="14">
        <f>(CONVERT((CONVERT(LEFT(Nacsport!F112,2),"mn","hr")/24+CONVERT(MID(Nacsport!F112,4,2),"sec","hr")/24)-(CONVERT(LEFT(Nacsport!E112,2),"mn","hr")/24+CONVERT(MID(Nacsport!E112,4,2),"sec","hr")/24),"hr","sec")*24)+3</f>
        <v>6.999999999999976</v>
      </c>
      <c r="H111" s="14">
        <f t="shared" si="7"/>
        <v>877.00000000000011</v>
      </c>
      <c r="I111" s="14"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8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5"/>
        <v>111</v>
      </c>
      <c r="C112">
        <f t="shared" si="6"/>
        <v>111</v>
      </c>
      <c r="D112" s="11">
        <v>1</v>
      </c>
      <c r="E112" s="1" t="s">
        <v>1672</v>
      </c>
      <c r="F112" s="13">
        <f>CONVERT(LEFT(Nacsport!D113,2),"mn","hr")/24+CONVERT(MID(Nacsport!D113,4,2),"sec","hr")/24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(CONVERT((CONVERT(LEFT(Nacsport!F113,2),"mn","hr")/24+CONVERT(MID(Nacsport!F113,4,2),"sec","hr")/24)-(CONVERT(LEFT(Nacsport!E113,2),"mn","hr")/24+CONVERT(MID(Nacsport!E113,4,2),"sec","hr")/24),"hr","sec")*24)+3</f>
        <v>17.999999999999947</v>
      </c>
      <c r="H112" s="14">
        <f t="shared" si="7"/>
        <v>877.00000000000011</v>
      </c>
      <c r="I112" s="14"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8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5"/>
        <v>112</v>
      </c>
      <c r="C113">
        <f t="shared" si="6"/>
        <v>112</v>
      </c>
      <c r="D113" s="11">
        <v>1</v>
      </c>
      <c r="E113" s="1" t="s">
        <v>1672</v>
      </c>
      <c r="F113" s="13">
        <f>CONVERT(LEFT(Nacsport!D114,2),"mn","hr")/24+CONVERT(MID(Nacsport!D114,4,2),"sec","hr")/24</f>
        <v>1.0150462962962964E-2</v>
      </c>
      <c r="G113" s="14">
        <f>(CONVERT((CONVERT(LEFT(Nacsport!F114,2),"mn","hr")/24+CONVERT(MID(Nacsport!F114,4,2),"sec","hr")/24)-(CONVERT(LEFT(Nacsport!E114,2),"mn","hr")/24+CONVERT(MID(Nacsport!E114,4,2),"sec","hr")/24),"hr","sec")*24)+3</f>
        <v>6.999999999999976</v>
      </c>
      <c r="H113" s="14">
        <f t="shared" si="7"/>
        <v>874.00000000000011</v>
      </c>
      <c r="I113" s="14"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8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5"/>
        <v>113</v>
      </c>
      <c r="C114">
        <f t="shared" si="6"/>
        <v>113</v>
      </c>
      <c r="D114" s="11">
        <v>1</v>
      </c>
      <c r="E114" s="1" t="s">
        <v>1672</v>
      </c>
      <c r="F114" s="13">
        <f>CONVERT(LEFT(Nacsport!D115,2),"mn","hr")/24+CONVERT(MID(Nacsport!D115,4,2),"sec","hr")/24</f>
        <v>1.0150462962962964E-2</v>
      </c>
      <c r="G114" s="14">
        <f>(CONVERT((CONVERT(LEFT(Nacsport!F115,2),"mn","hr")/24+CONVERT(MID(Nacsport!F115,4,2),"sec","hr")/24)-(CONVERT(LEFT(Nacsport!E115,2),"mn","hr")/24+CONVERT(MID(Nacsport!E115,4,2),"sec","hr")/24),"hr","sec")*24)+3</f>
        <v>8.0000000000000817</v>
      </c>
      <c r="H114" s="14">
        <f t="shared" si="7"/>
        <v>874.00000000000011</v>
      </c>
      <c r="I114" s="14"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8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5"/>
        <v>114</v>
      </c>
      <c r="C115">
        <f t="shared" si="6"/>
        <v>114</v>
      </c>
      <c r="D115" s="11">
        <v>1</v>
      </c>
      <c r="E115" s="1" t="s">
        <v>1672</v>
      </c>
      <c r="F115" s="13">
        <f>CONVERT(LEFT(Nacsport!D116,2),"mn","hr")/24+CONVERT(MID(Nacsport!D116,4,2),"sec","hr")/24</f>
        <v>1.0231481481481482E-2</v>
      </c>
      <c r="G115" s="14">
        <f>(CONVERT((CONVERT(LEFT(Nacsport!F116,2),"mn","hr")/24+CONVERT(MID(Nacsport!F116,4,2),"sec","hr")/24)-(CONVERT(LEFT(Nacsport!E116,2),"mn","hr")/24+CONVERT(MID(Nacsport!E116,4,2),"sec","hr")/24),"hr","sec")*24)+3</f>
        <v>13.999999999999972</v>
      </c>
      <c r="H115" s="14">
        <f t="shared" si="7"/>
        <v>881</v>
      </c>
      <c r="I115" s="14"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8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5"/>
        <v>115</v>
      </c>
      <c r="C116">
        <f t="shared" si="6"/>
        <v>115</v>
      </c>
      <c r="D116" s="11">
        <v>1</v>
      </c>
      <c r="E116" s="1" t="s">
        <v>1672</v>
      </c>
      <c r="F116" s="13">
        <f>CONVERT(LEFT(Nacsport!D117,2),"mn","hr")/24+CONVERT(MID(Nacsport!D117,4,2),"sec","hr")/24</f>
        <v>1.0266203703703704E-2</v>
      </c>
      <c r="G116" s="14">
        <f>(CONVERT((CONVERT(LEFT(Nacsport!F117,2),"mn","hr")/24+CONVERT(MID(Nacsport!F117,4,2),"sec","hr")/24)-(CONVERT(LEFT(Nacsport!E117,2),"mn","hr")/24+CONVERT(MID(Nacsport!E117,4,2),"sec","hr")/24),"hr","sec")*24)+3</f>
        <v>6.999999999999976</v>
      </c>
      <c r="H116" s="14">
        <f t="shared" si="7"/>
        <v>884</v>
      </c>
      <c r="I116" s="14"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BENEDETTO_C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8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5"/>
        <v>116</v>
      </c>
      <c r="C117">
        <f t="shared" si="6"/>
        <v>116</v>
      </c>
      <c r="D117" s="11">
        <v>1</v>
      </c>
      <c r="E117" s="1" t="s">
        <v>1672</v>
      </c>
      <c r="F117" s="13">
        <f>CONVERT(LEFT(Nacsport!D118,2),"mn","hr")/24+CONVERT(MID(Nacsport!D118,4,2),"sec","hr")/24</f>
        <v>1.0289351851851852E-2</v>
      </c>
      <c r="G117" s="14">
        <f>(CONVERT((CONVERT(LEFT(Nacsport!F118,2),"mn","hr")/24+CONVERT(MID(Nacsport!F118,4,2),"sec","hr")/24)-(CONVERT(LEFT(Nacsport!E118,2),"mn","hr")/24+CONVERT(MID(Nacsport!E118,4,2),"sec","hr")/24),"hr","sec")*24)+3</f>
        <v>7.9999999999999325</v>
      </c>
      <c r="H117" s="14">
        <f t="shared" si="7"/>
        <v>886</v>
      </c>
      <c r="I117" s="14"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8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5"/>
        <v>117</v>
      </c>
      <c r="C118">
        <f t="shared" si="6"/>
        <v>117</v>
      </c>
      <c r="D118" s="11">
        <v>1</v>
      </c>
      <c r="E118" s="1" t="s">
        <v>1672</v>
      </c>
      <c r="F118" s="13">
        <f>CONVERT(LEFT(Nacsport!D119,2),"mn","hr")/24+CONVERT(MID(Nacsport!D119,4,2),"sec","hr")/24</f>
        <v>1.0358796296296297E-2</v>
      </c>
      <c r="G118" s="14">
        <f>(CONVERT((CONVERT(LEFT(Nacsport!F119,2),"mn","hr")/24+CONVERT(MID(Nacsport!F119,4,2),"sec","hr")/24)-(CONVERT(LEFT(Nacsport!E119,2),"mn","hr")/24+CONVERT(MID(Nacsport!E119,4,2),"sec","hr")/24),"hr","sec")*24)+3</f>
        <v>3.9999999999999565</v>
      </c>
      <c r="H118" s="14">
        <f t="shared" si="7"/>
        <v>892</v>
      </c>
      <c r="I118" s="14"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8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5"/>
        <v>118</v>
      </c>
      <c r="C119">
        <f t="shared" si="6"/>
        <v>118</v>
      </c>
      <c r="D119" s="11">
        <v>1</v>
      </c>
      <c r="E119" s="1" t="s">
        <v>1672</v>
      </c>
      <c r="F119" s="13">
        <f>CONVERT(LEFT(Nacsport!D120,2),"mn","hr")/24+CONVERT(MID(Nacsport!D120,4,2),"sec","hr")/24</f>
        <v>1.068287037037037E-2</v>
      </c>
      <c r="G119" s="14">
        <f>(CONVERT((CONVERT(LEFT(Nacsport!F120,2),"mn","hr")/24+CONVERT(MID(Nacsport!F120,4,2),"sec","hr")/24)-(CONVERT(LEFT(Nacsport!E120,2),"mn","hr")/24+CONVERT(MID(Nacsport!E120,4,2),"sec","hr")/24),"hr","sec")*24)+3</f>
        <v>25.999999999999897</v>
      </c>
      <c r="H119" s="14">
        <f t="shared" si="7"/>
        <v>920</v>
      </c>
      <c r="I119" s="14"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8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5"/>
        <v>119</v>
      </c>
      <c r="C120">
        <f t="shared" si="6"/>
        <v>119</v>
      </c>
      <c r="D120" s="11">
        <v>1</v>
      </c>
      <c r="E120" s="1" t="s">
        <v>1672</v>
      </c>
      <c r="F120" s="13">
        <f>CONVERT(LEFT(Nacsport!D121,2),"mn","hr")/24+CONVERT(MID(Nacsport!D121,4,2),"sec","hr")/24</f>
        <v>1.068287037037037E-2</v>
      </c>
      <c r="G120" s="14">
        <f>(CONVERT((CONVERT(LEFT(Nacsport!F121,2),"mn","hr")/24+CONVERT(MID(Nacsport!F121,4,2),"sec","hr")/24)-(CONVERT(LEFT(Nacsport!E121,2),"mn","hr")/24+CONVERT(MID(Nacsport!E121,4,2),"sec","hr")/24),"hr","sec")*24)+3</f>
        <v>25.999999999999897</v>
      </c>
      <c r="H120" s="14">
        <f t="shared" si="7"/>
        <v>920</v>
      </c>
      <c r="I120" s="14"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8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5"/>
        <v>120</v>
      </c>
      <c r="C121">
        <f t="shared" si="6"/>
        <v>120</v>
      </c>
      <c r="D121" s="11">
        <v>1</v>
      </c>
      <c r="E121" s="1" t="s">
        <v>1672</v>
      </c>
      <c r="F121" s="13">
        <f>CONVERT(LEFT(Nacsport!D122,2),"mn","hr")/24+CONVERT(MID(Nacsport!D122,4,2),"sec","hr")/24</f>
        <v>1.0636574074074074E-2</v>
      </c>
      <c r="G121" s="14">
        <f>(CONVERT((CONVERT(LEFT(Nacsport!F122,2),"mn","hr")/24+CONVERT(MID(Nacsport!F122,4,2),"sec","hr")/24)-(CONVERT(LEFT(Nacsport!E122,2),"mn","hr")/24+CONVERT(MID(Nacsport!E122,4,2),"sec","hr")/24),"hr","sec")*24)+3</f>
        <v>9.9999999999999947</v>
      </c>
      <c r="H121" s="14">
        <f t="shared" si="7"/>
        <v>916</v>
      </c>
      <c r="I121" s="14"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8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5"/>
        <v>121</v>
      </c>
      <c r="C122">
        <f t="shared" si="6"/>
        <v>121</v>
      </c>
      <c r="D122" s="11">
        <v>1</v>
      </c>
      <c r="E122" s="1" t="s">
        <v>1672</v>
      </c>
      <c r="F122" s="13">
        <f>CONVERT(LEFT(Nacsport!D123,2),"mn","hr")/24+CONVERT(MID(Nacsport!D123,4,2),"sec","hr")/24</f>
        <v>1.0706018518518517E-2</v>
      </c>
      <c r="G122" s="14">
        <f>(CONVERT((CONVERT(LEFT(Nacsport!F123,2),"mn","hr")/24+CONVERT(MID(Nacsport!F123,4,2),"sec","hr")/24)-(CONVERT(LEFT(Nacsport!E123,2),"mn","hr")/24+CONVERT(MID(Nacsport!E123,4,2),"sec","hr")/24),"hr","sec")*24)+3</f>
        <v>6.0000000000000195</v>
      </c>
      <c r="H122" s="14">
        <f t="shared" si="7"/>
        <v>922</v>
      </c>
      <c r="I122" s="14"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BENEDETTO_C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8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5"/>
        <v>122</v>
      </c>
      <c r="C123">
        <f t="shared" si="6"/>
        <v>122</v>
      </c>
      <c r="D123" s="11">
        <v>1</v>
      </c>
      <c r="E123" s="1" t="s">
        <v>1672</v>
      </c>
      <c r="F123" s="13">
        <f>CONVERT(LEFT(Nacsport!D124,2),"mn","hr")/24+CONVERT(MID(Nacsport!D124,4,2),"sec","hr")/24</f>
        <v>1.0752314814814814E-2</v>
      </c>
      <c r="G123" s="14">
        <f>(CONVERT((CONVERT(LEFT(Nacsport!F124,2),"mn","hr")/24+CONVERT(MID(Nacsport!F124,4,2),"sec","hr")/24)-(CONVERT(LEFT(Nacsport!E124,2),"mn","hr")/24+CONVERT(MID(Nacsport!E124,4,2),"sec","hr")/24),"hr","sec")*24)+3</f>
        <v>6.0000000000000195</v>
      </c>
      <c r="H123" s="14">
        <f t="shared" si="7"/>
        <v>925.99999999999989</v>
      </c>
      <c r="I123" s="14"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>SLOW</v>
      </c>
      <c r="AG123" s="1" t="str">
        <f>+CONCATENATE(Nacsport!FF124,Nacsport!FG124,Nacsport!FH124,Nacsport!FI124,Nacsport!FJ124)</f>
        <v/>
      </c>
      <c r="AH123" s="1" t="str">
        <f t="shared" si="8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5"/>
        <v>123</v>
      </c>
      <c r="C124">
        <f t="shared" si="6"/>
        <v>123</v>
      </c>
      <c r="D124" s="11">
        <v>1</v>
      </c>
      <c r="E124" s="1" t="s">
        <v>1672</v>
      </c>
      <c r="F124" s="13">
        <f>CONVERT(LEFT(Nacsport!D125,2),"mn","hr")/24+CONVERT(MID(Nacsport!D125,4,2),"sec","hr")/24</f>
        <v>1.0844907407407407E-2</v>
      </c>
      <c r="G124" s="14">
        <f>(CONVERT((CONVERT(LEFT(Nacsport!F125,2),"mn","hr")/24+CONVERT(MID(Nacsport!F125,4,2),"sec","hr")/24)-(CONVERT(LEFT(Nacsport!E125,2),"mn","hr")/24+CONVERT(MID(Nacsport!E125,4,2),"sec","hr")/24),"hr","sec")*24)+3</f>
        <v>6.999999999999976</v>
      </c>
      <c r="H124" s="14">
        <f t="shared" si="7"/>
        <v>934</v>
      </c>
      <c r="I124" s="14"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BENEDETTO_C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>FOUL-PLAY</v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8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5"/>
        <v>124</v>
      </c>
      <c r="C125">
        <f t="shared" si="6"/>
        <v>124</v>
      </c>
      <c r="D125" s="11">
        <v>1</v>
      </c>
      <c r="E125" s="1" t="s">
        <v>1672</v>
      </c>
      <c r="F125" s="13">
        <f>CONVERT(LEFT(Nacsport!D126,2),"mn","hr")/24+CONVERT(MID(Nacsport!D126,4,2),"sec","hr")/24</f>
        <v>1.0937499999999999E-2</v>
      </c>
      <c r="G125" s="14">
        <f>(CONVERT((CONVERT(LEFT(Nacsport!F126,2),"mn","hr")/24+CONVERT(MID(Nacsport!F126,4,2),"sec","hr")/24)-(CONVERT(LEFT(Nacsport!E126,2),"mn","hr")/24+CONVERT(MID(Nacsport!E126,4,2),"sec","hr")/24),"hr","sec")*24)+3</f>
        <v>9.9999999999999947</v>
      </c>
      <c r="H125" s="14">
        <f t="shared" si="7"/>
        <v>942</v>
      </c>
      <c r="I125" s="14"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8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5"/>
        <v>125</v>
      </c>
      <c r="C126">
        <f t="shared" si="6"/>
        <v>125</v>
      </c>
      <c r="D126" s="11">
        <v>1</v>
      </c>
      <c r="E126" s="1" t="s">
        <v>1672</v>
      </c>
      <c r="F126" s="13">
        <f>CONVERT(LEFT(Nacsport!D127,2),"mn","hr")/24+CONVERT(MID(Nacsport!D127,4,2),"sec","hr")/24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(CONVERT((CONVERT(LEFT(Nacsport!F127,2),"mn","hr")/24+CONVERT(MID(Nacsport!F127,4,2),"sec","hr")/24)-(CONVERT(LEFT(Nacsport!E127,2),"mn","hr")/24+CONVERT(MID(Nacsport!E127,4,2),"sec","hr")/24),"hr","sec")*24)+3</f>
        <v>34.000000000000149</v>
      </c>
      <c r="H126" s="14">
        <f t="shared" si="7"/>
        <v>942</v>
      </c>
      <c r="I126" s="14"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8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5"/>
        <v>126</v>
      </c>
      <c r="C127">
        <f t="shared" si="6"/>
        <v>126</v>
      </c>
      <c r="D127" s="11">
        <v>1</v>
      </c>
      <c r="E127" s="1" t="s">
        <v>1672</v>
      </c>
      <c r="F127" s="13">
        <f>CONVERT(LEFT(Nacsport!D128,2),"mn","hr")/24+CONVERT(MID(Nacsport!D128,4,2),"sec","hr")/24</f>
        <v>1.0949074074074073E-2</v>
      </c>
      <c r="G127" s="14">
        <f>(CONVERT((CONVERT(LEFT(Nacsport!F128,2),"mn","hr")/24+CONVERT(MID(Nacsport!F128,4,2),"sec","hr")/24)-(CONVERT(LEFT(Nacsport!E128,2),"mn","hr")/24+CONVERT(MID(Nacsport!E128,4,2),"sec","hr")/24),"hr","sec")*24)+3</f>
        <v>4.0000000000001066</v>
      </c>
      <c r="H127" s="14">
        <f t="shared" si="7"/>
        <v>943</v>
      </c>
      <c r="I127" s="14"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8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5"/>
        <v>127</v>
      </c>
      <c r="C128">
        <f t="shared" si="6"/>
        <v>127</v>
      </c>
      <c r="D128" s="11">
        <v>1</v>
      </c>
      <c r="E128" s="1" t="s">
        <v>1672</v>
      </c>
      <c r="F128" s="13">
        <f>CONVERT(LEFT(Nacsport!D129,2),"mn","hr")/24+CONVERT(MID(Nacsport!D129,4,2),"sec","hr")/24</f>
        <v>1.0972222222222222E-2</v>
      </c>
      <c r="G128" s="14">
        <f>(CONVERT((CONVERT(LEFT(Nacsport!F129,2),"mn","hr")/24+CONVERT(MID(Nacsport!F129,4,2),"sec","hr")/24)-(CONVERT(LEFT(Nacsport!E129,2),"mn","hr")/24+CONVERT(MID(Nacsport!E129,4,2),"sec","hr")/24),"hr","sec")*24)+3</f>
        <v>6.999999999999976</v>
      </c>
      <c r="H128" s="14">
        <f t="shared" si="7"/>
        <v>945</v>
      </c>
      <c r="I128" s="14"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>RUBBER</v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8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5"/>
        <v>128</v>
      </c>
      <c r="C129">
        <f t="shared" si="6"/>
        <v>128</v>
      </c>
      <c r="D129" s="11">
        <v>1</v>
      </c>
      <c r="E129" s="1" t="s">
        <v>1672</v>
      </c>
      <c r="F129" s="13">
        <f>CONVERT(LEFT(Nacsport!D130,2),"mn","hr")/24+CONVERT(MID(Nacsport!D130,4,2),"sec","hr")/24</f>
        <v>1.0960648148148148E-2</v>
      </c>
      <c r="G129" s="14">
        <f>(CONVERT((CONVERT(LEFT(Nacsport!F130,2),"mn","hr")/24+CONVERT(MID(Nacsport!F130,4,2),"sec","hr")/24)-(CONVERT(LEFT(Nacsport!E130,2),"mn","hr")/24+CONVERT(MID(Nacsport!E130,4,2),"sec","hr")/24),"hr","sec")*24)+3</f>
        <v>8.0000000000000817</v>
      </c>
      <c r="H129" s="14">
        <f t="shared" si="7"/>
        <v>944</v>
      </c>
      <c r="I129" s="14"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8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9">+A130-2</f>
        <v>129</v>
      </c>
      <c r="C130">
        <f t="shared" ref="C130:C193" si="10">+B130</f>
        <v>129</v>
      </c>
      <c r="D130" s="11">
        <v>1</v>
      </c>
      <c r="E130" s="1" t="s">
        <v>1672</v>
      </c>
      <c r="F130" s="13">
        <f>CONVERT(LEFT(Nacsport!D131,2),"mn","hr")/24+CONVERT(MID(Nacsport!D131,4,2),"sec","hr")/24</f>
        <v>1.1018518518518518E-2</v>
      </c>
      <c r="G130" s="14">
        <f>(CONVERT((CONVERT(LEFT(Nacsport!F131,2),"mn","hr")/24+CONVERT(MID(Nacsport!F131,4,2),"sec","hr")/24)-(CONVERT(LEFT(Nacsport!E131,2),"mn","hr")/24+CONVERT(MID(Nacsport!E131,4,2),"sec","hr")/24),"hr","sec")*24)+3</f>
        <v>12.000000000000059</v>
      </c>
      <c r="H130" s="14">
        <f t="shared" si="7"/>
        <v>949</v>
      </c>
      <c r="I130" s="14"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8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9"/>
        <v>130</v>
      </c>
      <c r="C131">
        <f t="shared" si="10"/>
        <v>130</v>
      </c>
      <c r="D131" s="11">
        <v>1</v>
      </c>
      <c r="E131" s="1" t="s">
        <v>1672</v>
      </c>
      <c r="F131" s="13">
        <f>CONVERT(LEFT(Nacsport!D132,2),"mn","hr")/24+CONVERT(MID(Nacsport!D132,4,2),"sec","hr")/24</f>
        <v>1.1030092592592591E-2</v>
      </c>
      <c r="G131" s="14">
        <f>(CONVERT((CONVERT(LEFT(Nacsport!F132,2),"mn","hr")/24+CONVERT(MID(Nacsport!F132,4,2),"sec","hr")/24)-(CONVERT(LEFT(Nacsport!E132,2),"mn","hr")/24+CONVERT(MID(Nacsport!E132,4,2),"sec","hr")/24),"hr","sec")*24)+3</f>
        <v>6.999999999999976</v>
      </c>
      <c r="H131" s="14">
        <f t="shared" si="7"/>
        <v>949.99999999999989</v>
      </c>
      <c r="I131" s="14"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BENEDETTO_C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>PUNT</v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8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9"/>
        <v>131</v>
      </c>
      <c r="C132">
        <f t="shared" si="10"/>
        <v>131</v>
      </c>
      <c r="D132" s="11">
        <v>1</v>
      </c>
      <c r="E132" s="1" t="s">
        <v>1672</v>
      </c>
      <c r="F132" s="13">
        <f>CONVERT(LEFT(Nacsport!D133,2),"mn","hr")/24+CONVERT(MID(Nacsport!D133,4,2),"sec","hr")/24</f>
        <v>1.1041666666666667E-2</v>
      </c>
      <c r="G132" s="14">
        <f>(CONVERT((CONVERT(LEFT(Nacsport!F133,2),"mn","hr")/24+CONVERT(MID(Nacsport!F133,4,2),"sec","hr")/24)-(CONVERT(LEFT(Nacsport!E133,2),"mn","hr")/24+CONVERT(MID(Nacsport!E133,4,2),"sec","hr")/24),"hr","sec")*24)+3</f>
        <v>8.0000000000000817</v>
      </c>
      <c r="H132" s="14">
        <f t="shared" ref="H132:H195" si="11">(+CONVERT(F132,"hr","sec")*24)-3</f>
        <v>951</v>
      </c>
      <c r="I132" s="14"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8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9"/>
        <v>132</v>
      </c>
      <c r="C133">
        <f t="shared" si="10"/>
        <v>132</v>
      </c>
      <c r="D133" s="11">
        <v>1</v>
      </c>
      <c r="E133" s="1" t="s">
        <v>1672</v>
      </c>
      <c r="F133" s="13">
        <f>CONVERT(LEFT(Nacsport!D134,2),"mn","hr")/24+CONVERT(MID(Nacsport!D134,4,2),"sec","hr")/24</f>
        <v>1.1122685185185185E-2</v>
      </c>
      <c r="G133" s="14">
        <f>(CONVERT((CONVERT(LEFT(Nacsport!F134,2),"mn","hr")/24+CONVERT(MID(Nacsport!F134,4,2),"sec","hr")/24)-(CONVERT(LEFT(Nacsport!E134,2),"mn","hr")/24+CONVERT(MID(Nacsport!E134,4,2),"sec","hr")/24),"hr","sec")*24)+3</f>
        <v>6.999999999999976</v>
      </c>
      <c r="H133" s="14">
        <f t="shared" si="11"/>
        <v>958</v>
      </c>
      <c r="I133" s="14"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8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9"/>
        <v>133</v>
      </c>
      <c r="C134">
        <f t="shared" si="10"/>
        <v>133</v>
      </c>
      <c r="D134" s="11">
        <v>1</v>
      </c>
      <c r="E134" s="1" t="s">
        <v>1672</v>
      </c>
      <c r="F134" s="13">
        <f>CONVERT(LEFT(Nacsport!D135,2),"mn","hr")/24+CONVERT(MID(Nacsport!D135,4,2),"sec","hr")/24</f>
        <v>1.1111111111111112E-2</v>
      </c>
      <c r="G134" s="14">
        <f>(CONVERT((CONVERT(LEFT(Nacsport!F135,2),"mn","hr")/24+CONVERT(MID(Nacsport!F135,4,2),"sec","hr")/24)-(CONVERT(LEFT(Nacsport!E135,2),"mn","hr")/24+CONVERT(MID(Nacsport!E135,4,2),"sec","hr")/24),"hr","sec")*24)+3</f>
        <v>6.999999999999976</v>
      </c>
      <c r="H134" s="14">
        <f t="shared" si="11"/>
        <v>957</v>
      </c>
      <c r="I134" s="14"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>UP&amp;UNDER</v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8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9"/>
        <v>134</v>
      </c>
      <c r="C135">
        <f t="shared" si="10"/>
        <v>134</v>
      </c>
      <c r="D135" s="11">
        <v>1</v>
      </c>
      <c r="E135" s="1" t="s">
        <v>1672</v>
      </c>
      <c r="F135" s="13">
        <f>CONVERT(LEFT(Nacsport!D136,2),"mn","hr")/24+CONVERT(MID(Nacsport!D136,4,2),"sec","hr")/24</f>
        <v>1.1111111111111112E-2</v>
      </c>
      <c r="G135" s="14">
        <f>(CONVERT((CONVERT(LEFT(Nacsport!F136,2),"mn","hr")/24+CONVERT(MID(Nacsport!F136,4,2),"sec","hr")/24)-(CONVERT(LEFT(Nacsport!E136,2),"mn","hr")/24+CONVERT(MID(Nacsport!E136,4,2),"sec","hr")/24),"hr","sec")*24)+3</f>
        <v>8.0000000000000817</v>
      </c>
      <c r="H135" s="14">
        <f t="shared" si="11"/>
        <v>957</v>
      </c>
      <c r="I135" s="14"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8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9"/>
        <v>135</v>
      </c>
      <c r="C136">
        <f t="shared" si="10"/>
        <v>135</v>
      </c>
      <c r="D136" s="11">
        <v>1</v>
      </c>
      <c r="E136" s="1" t="s">
        <v>1672</v>
      </c>
      <c r="F136" s="13">
        <f>CONVERT(LEFT(Nacsport!D137,2),"mn","hr")/24+CONVERT(MID(Nacsport!D137,4,2),"sec","hr")/24</f>
        <v>1.1168981481481481E-2</v>
      </c>
      <c r="G136" s="14">
        <f>(CONVERT((CONVERT(LEFT(Nacsport!F137,2),"mn","hr")/24+CONVERT(MID(Nacsport!F137,4,2),"sec","hr")/24)-(CONVERT(LEFT(Nacsport!E137,2),"mn","hr")/24+CONVERT(MID(Nacsport!E137,4,2),"sec","hr")/24),"hr","sec")*24)+3</f>
        <v>8.0000000000000817</v>
      </c>
      <c r="H136" s="14">
        <f t="shared" si="11"/>
        <v>961.99999999999989</v>
      </c>
      <c r="I136" s="14"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8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9"/>
        <v>136</v>
      </c>
      <c r="C137">
        <f t="shared" si="10"/>
        <v>136</v>
      </c>
      <c r="D137" s="11">
        <v>1</v>
      </c>
      <c r="E137" s="1" t="s">
        <v>1672</v>
      </c>
      <c r="F137" s="13">
        <f>CONVERT(LEFT(Nacsport!D138,2),"mn","hr")/24+CONVERT(MID(Nacsport!D138,4,2),"sec","hr")/24</f>
        <v>1.1157407407407408E-2</v>
      </c>
      <c r="G137" s="14">
        <f>(CONVERT((CONVERT(LEFT(Nacsport!F138,2),"mn","hr")/24+CONVERT(MID(Nacsport!F138,4,2),"sec","hr")/24)-(CONVERT(LEFT(Nacsport!E138,2),"mn","hr")/24+CONVERT(MID(Nacsport!E138,4,2),"sec","hr")/24),"hr","sec")*24)+3</f>
        <v>6.999999999999976</v>
      </c>
      <c r="H137" s="14">
        <f t="shared" si="11"/>
        <v>961</v>
      </c>
      <c r="I137" s="14"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BENEDETTO_C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>PUNT</v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8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9"/>
        <v>137</v>
      </c>
      <c r="C138">
        <f t="shared" si="10"/>
        <v>137</v>
      </c>
      <c r="D138" s="11">
        <v>1</v>
      </c>
      <c r="E138" s="1" t="s">
        <v>1672</v>
      </c>
      <c r="F138" s="13">
        <f>CONVERT(LEFT(Nacsport!D139,2),"mn","hr")/24+CONVERT(MID(Nacsport!D139,4,2),"sec","hr")/24</f>
        <v>1.1168981481481481E-2</v>
      </c>
      <c r="G138" s="14">
        <f>(CONVERT((CONVERT(LEFT(Nacsport!F139,2),"mn","hr")/24+CONVERT(MID(Nacsport!F139,4,2),"sec","hr")/24)-(CONVERT(LEFT(Nacsport!E139,2),"mn","hr")/24+CONVERT(MID(Nacsport!E139,4,2),"sec","hr")/24),"hr","sec")*24)+3</f>
        <v>7.9999999999999325</v>
      </c>
      <c r="H138" s="14">
        <f t="shared" si="11"/>
        <v>961.99999999999989</v>
      </c>
      <c r="I138" s="14"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8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9"/>
        <v>138</v>
      </c>
      <c r="C139">
        <f t="shared" si="10"/>
        <v>138</v>
      </c>
      <c r="D139" s="11">
        <v>1</v>
      </c>
      <c r="E139" s="1" t="s">
        <v>1672</v>
      </c>
      <c r="F139" s="13">
        <f>CONVERT(LEFT(Nacsport!D140,2),"mn","hr")/24+CONVERT(MID(Nacsport!D140,4,2),"sec","hr")/24</f>
        <v>1.1226851851851852E-2</v>
      </c>
      <c r="G139" s="14">
        <f>(CONVERT((CONVERT(LEFT(Nacsport!F140,2),"mn","hr")/24+CONVERT(MID(Nacsport!F140,4,2),"sec","hr")/24)-(CONVERT(LEFT(Nacsport!E140,2),"mn","hr")/24+CONVERT(MID(Nacsport!E140,4,2),"sec","hr")/24),"hr","sec")*24)+3</f>
        <v>9.0000000000000391</v>
      </c>
      <c r="H139" s="14">
        <f t="shared" si="11"/>
        <v>967.00000000000011</v>
      </c>
      <c r="I139" s="14"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8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9"/>
        <v>139</v>
      </c>
      <c r="C140">
        <f t="shared" si="10"/>
        <v>139</v>
      </c>
      <c r="D140" s="11">
        <v>1</v>
      </c>
      <c r="E140" s="1" t="s">
        <v>1672</v>
      </c>
      <c r="F140" s="13">
        <f>CONVERT(LEFT(Nacsport!D141,2),"mn","hr")/24+CONVERT(MID(Nacsport!D141,4,2),"sec","hr")/24</f>
        <v>1.125E-2</v>
      </c>
      <c r="G140" s="14">
        <f>(CONVERT((CONVERT(LEFT(Nacsport!F141,2),"mn","hr")/24+CONVERT(MID(Nacsport!F141,4,2),"sec","hr")/24)-(CONVERT(LEFT(Nacsport!E141,2),"mn","hr")/24+CONVERT(MID(Nacsport!E141,4,2),"sec","hr")/24),"hr","sec")*24)+3</f>
        <v>6.999999999999976</v>
      </c>
      <c r="H140" s="14">
        <f t="shared" si="11"/>
        <v>969</v>
      </c>
      <c r="I140" s="14"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>PUNT</v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8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9"/>
        <v>140</v>
      </c>
      <c r="C141">
        <f t="shared" si="10"/>
        <v>140</v>
      </c>
      <c r="D141" s="11">
        <v>1</v>
      </c>
      <c r="E141" s="1" t="s">
        <v>1672</v>
      </c>
      <c r="F141" s="13">
        <f>CONVERT(LEFT(Nacsport!D142,2),"mn","hr")/24+CONVERT(MID(Nacsport!D142,4,2),"sec","hr")/24</f>
        <v>1.1238425925925926E-2</v>
      </c>
      <c r="G141" s="14">
        <f>(CONVERT((CONVERT(LEFT(Nacsport!F142,2),"mn","hr")/24+CONVERT(MID(Nacsport!F142,4,2),"sec","hr")/24)-(CONVERT(LEFT(Nacsport!E142,2),"mn","hr")/24+CONVERT(MID(Nacsport!E142,4,2),"sec","hr")/24),"hr","sec")*24)+3</f>
        <v>7.9999999999999325</v>
      </c>
      <c r="H141" s="14">
        <f t="shared" si="11"/>
        <v>968</v>
      </c>
      <c r="I141" s="14"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8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9"/>
        <v>141</v>
      </c>
      <c r="C142">
        <f t="shared" si="10"/>
        <v>141</v>
      </c>
      <c r="D142" s="11">
        <v>1</v>
      </c>
      <c r="E142" s="1" t="s">
        <v>1672</v>
      </c>
      <c r="F142" s="13">
        <f>CONVERT(LEFT(Nacsport!D143,2),"mn","hr")/24+CONVERT(MID(Nacsport!D143,4,2),"sec","hr")/24</f>
        <v>1.1296296296296297E-2</v>
      </c>
      <c r="G142" s="14">
        <f>(CONVERT((CONVERT(LEFT(Nacsport!F143,2),"mn","hr")/24+CONVERT(MID(Nacsport!F143,4,2),"sec","hr")/24)-(CONVERT(LEFT(Nacsport!E143,2),"mn","hr")/24+CONVERT(MID(Nacsport!E143,4,2),"sec","hr")/24),"hr","sec")*24)+3</f>
        <v>3.9999999999999565</v>
      </c>
      <c r="H142" s="14">
        <f t="shared" si="11"/>
        <v>973.00000000000011</v>
      </c>
      <c r="I142" s="14"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8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9"/>
        <v>142</v>
      </c>
      <c r="C143">
        <f t="shared" si="10"/>
        <v>142</v>
      </c>
      <c r="D143" s="11">
        <v>1</v>
      </c>
      <c r="E143" s="1" t="s">
        <v>1672</v>
      </c>
      <c r="F143" s="13">
        <f>CONVERT(LEFT(Nacsport!D144,2),"mn","hr")/24+CONVERT(MID(Nacsport!D144,4,2),"sec","hr")/24</f>
        <v>1.1724537037037037E-2</v>
      </c>
      <c r="G143" s="14">
        <f>(CONVERT((CONVERT(LEFT(Nacsport!F144,2),"mn","hr")/24+CONVERT(MID(Nacsport!F144,4,2),"sec","hr")/24)-(CONVERT(LEFT(Nacsport!E144,2),"mn","hr")/24+CONVERT(MID(Nacsport!E144,4,2),"sec","hr")/24),"hr","sec")*24)+3</f>
        <v>16.000000000000036</v>
      </c>
      <c r="H143" s="14">
        <f t="shared" si="11"/>
        <v>1010</v>
      </c>
      <c r="I143" s="14"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8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9"/>
        <v>143</v>
      </c>
      <c r="C144">
        <f t="shared" si="10"/>
        <v>143</v>
      </c>
      <c r="D144" s="11">
        <v>1</v>
      </c>
      <c r="E144" s="1" t="s">
        <v>1672</v>
      </c>
      <c r="F144" s="13">
        <f>CONVERT(LEFT(Nacsport!D145,2),"mn","hr")/24+CONVERT(MID(Nacsport!D145,4,2),"sec","hr")/24</f>
        <v>1.1724537037037037E-2</v>
      </c>
      <c r="G144" s="14">
        <f>(CONVERT((CONVERT(LEFT(Nacsport!F145,2),"mn","hr")/24+CONVERT(MID(Nacsport!F145,4,2),"sec","hr")/24)-(CONVERT(LEFT(Nacsport!E145,2),"mn","hr")/24+CONVERT(MID(Nacsport!E145,4,2),"sec","hr")/24),"hr","sec")*24)+3</f>
        <v>20.999999999999964</v>
      </c>
      <c r="H144" s="14">
        <f t="shared" si="11"/>
        <v>1010</v>
      </c>
      <c r="I144" s="14"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8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9"/>
        <v>144</v>
      </c>
      <c r="C145">
        <f t="shared" si="10"/>
        <v>144</v>
      </c>
      <c r="D145" s="11">
        <v>1</v>
      </c>
      <c r="E145" s="1" t="s">
        <v>1672</v>
      </c>
      <c r="F145" s="13">
        <f>CONVERT(LEFT(Nacsport!D146,2),"mn","hr")/24+CONVERT(MID(Nacsport!D146,4,2),"sec","hr")/24</f>
        <v>1.1712962962962963E-2</v>
      </c>
      <c r="G145" s="14">
        <f>(CONVERT((CONVERT(LEFT(Nacsport!F146,2),"mn","hr")/24+CONVERT(MID(Nacsport!F146,4,2),"sec","hr")/24)-(CONVERT(LEFT(Nacsport!E146,2),"mn","hr")/24+CONVERT(MID(Nacsport!E146,4,2),"sec","hr")/24),"hr","sec")*24)+3</f>
        <v>9.9999999999999947</v>
      </c>
      <c r="H145" s="14">
        <f t="shared" si="11"/>
        <v>1009</v>
      </c>
      <c r="I145" s="14"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BENEDETTO_C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8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9"/>
        <v>145</v>
      </c>
      <c r="C146">
        <f t="shared" si="10"/>
        <v>145</v>
      </c>
      <c r="D146" s="11">
        <v>1</v>
      </c>
      <c r="E146" s="1" t="s">
        <v>1672</v>
      </c>
      <c r="F146" s="13">
        <f>CONVERT(LEFT(Nacsport!D147,2),"mn","hr")/24+CONVERT(MID(Nacsport!D147,4,2),"sec","hr")/24</f>
        <v>1.1817129629629629E-2</v>
      </c>
      <c r="G146" s="14">
        <f>(CONVERT((CONVERT(LEFT(Nacsport!F147,2),"mn","hr")/24+CONVERT(MID(Nacsport!F147,4,2),"sec","hr")/24)-(CONVERT(LEFT(Nacsport!E147,2),"mn","hr")/24+CONVERT(MID(Nacsport!E147,4,2),"sec","hr")/24),"hr","sec")*24)+3</f>
        <v>6.0000000000000195</v>
      </c>
      <c r="H146" s="14">
        <f t="shared" si="11"/>
        <v>1018</v>
      </c>
      <c r="I146" s="14"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8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9"/>
        <v>146</v>
      </c>
      <c r="C147">
        <f t="shared" si="10"/>
        <v>146</v>
      </c>
      <c r="D147" s="11">
        <v>1</v>
      </c>
      <c r="E147" s="1" t="s">
        <v>1672</v>
      </c>
      <c r="F147" s="13">
        <f>CONVERT(LEFT(Nacsport!D148,2),"mn","hr")/24+CONVERT(MID(Nacsport!D148,4,2),"sec","hr")/24</f>
        <v>1.1817129629629629E-2</v>
      </c>
      <c r="G147" s="14">
        <f>(CONVERT((CONVERT(LEFT(Nacsport!F148,2),"mn","hr")/24+CONVERT(MID(Nacsport!F148,4,2),"sec","hr")/24)-(CONVERT(LEFT(Nacsport!E148,2),"mn","hr")/24+CONVERT(MID(Nacsport!E148,4,2),"sec","hr")/24),"hr","sec")*24)+3</f>
        <v>7.9999999999999325</v>
      </c>
      <c r="H147" s="14">
        <f t="shared" si="11"/>
        <v>1018</v>
      </c>
      <c r="I147" s="14"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>ROBBED</v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8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9"/>
        <v>147</v>
      </c>
      <c r="C148">
        <f t="shared" si="10"/>
        <v>147</v>
      </c>
      <c r="D148" s="11">
        <v>1</v>
      </c>
      <c r="E148" s="1" t="s">
        <v>1672</v>
      </c>
      <c r="F148" s="13">
        <f>CONVERT(LEFT(Nacsport!D149,2),"mn","hr")/24+CONVERT(MID(Nacsport!D149,4,2),"sec","hr")/24</f>
        <v>1.1875E-2</v>
      </c>
      <c r="G148" s="14">
        <f>(CONVERT((CONVERT(LEFT(Nacsport!F149,2),"mn","hr")/24+CONVERT(MID(Nacsport!F149,4,2),"sec","hr")/24)-(CONVERT(LEFT(Nacsport!E149,2),"mn","hr")/24+CONVERT(MID(Nacsport!E149,4,2),"sec","hr")/24),"hr","sec")*24)+3</f>
        <v>7.9999999999999325</v>
      </c>
      <c r="H148" s="14">
        <f t="shared" si="11"/>
        <v>1023</v>
      </c>
      <c r="I148" s="14"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8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9"/>
        <v>148</v>
      </c>
      <c r="C149">
        <f t="shared" si="10"/>
        <v>148</v>
      </c>
      <c r="D149" s="11">
        <v>1</v>
      </c>
      <c r="E149" s="1" t="s">
        <v>1672</v>
      </c>
      <c r="F149" s="13">
        <f>CONVERT(LEFT(Nacsport!D150,2),"mn","hr")/24+CONVERT(MID(Nacsport!D150,4,2),"sec","hr")/24</f>
        <v>1.1851851851851851E-2</v>
      </c>
      <c r="G149" s="14">
        <f>(CONVERT((CONVERT(LEFT(Nacsport!F150,2),"mn","hr")/24+CONVERT(MID(Nacsport!F150,4,2),"sec","hr")/24)-(CONVERT(LEFT(Nacsport!E150,2),"mn","hr")/24+CONVERT(MID(Nacsport!E150,4,2),"sec","hr")/24),"hr","sec")*24)+3</f>
        <v>7.9999999999999325</v>
      </c>
      <c r="H149" s="14">
        <f t="shared" si="11"/>
        <v>1021</v>
      </c>
      <c r="I149" s="14"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>KNOCK-ON</v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8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9"/>
        <v>149</v>
      </c>
      <c r="C150">
        <f t="shared" si="10"/>
        <v>149</v>
      </c>
      <c r="D150" s="11">
        <v>1</v>
      </c>
      <c r="E150" s="1" t="s">
        <v>1672</v>
      </c>
      <c r="F150" s="13">
        <f>CONVERT(LEFT(Nacsport!D151,2),"mn","hr")/24+CONVERT(MID(Nacsport!D151,4,2),"sec","hr")/24</f>
        <v>1.193287037037037E-2</v>
      </c>
      <c r="G150" s="14">
        <f>(CONVERT((CONVERT(LEFT(Nacsport!F151,2),"mn","hr")/24+CONVERT(MID(Nacsport!F151,4,2),"sec","hr")/24)-(CONVERT(LEFT(Nacsport!E151,2),"mn","hr")/24+CONVERT(MID(Nacsport!E151,4,2),"sec","hr")/24),"hr","sec")*24)+3</f>
        <v>3.9999999999999565</v>
      </c>
      <c r="H150" s="14">
        <f t="shared" si="11"/>
        <v>1028</v>
      </c>
      <c r="I150" s="14"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8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9"/>
        <v>150</v>
      </c>
      <c r="C151">
        <f t="shared" si="10"/>
        <v>150</v>
      </c>
      <c r="D151" s="11">
        <v>1</v>
      </c>
      <c r="E151" s="1" t="s">
        <v>1672</v>
      </c>
      <c r="F151" s="13">
        <f>CONVERT(LEFT(Nacsport!D152,2),"mn","hr")/24+CONVERT(MID(Nacsport!D152,4,2),"sec","hr")/24</f>
        <v>1.2326388888888888E-2</v>
      </c>
      <c r="G151" s="14">
        <f>(CONVERT((CONVERT(LEFT(Nacsport!F152,2),"mn","hr")/24+CONVERT(MID(Nacsport!F152,4,2),"sec","hr")/24)-(CONVERT(LEFT(Nacsport!E152,2),"mn","hr")/24+CONVERT(MID(Nacsport!E152,4,2),"sec","hr")/24),"hr","sec")*24)+3</f>
        <v>9.0000000000000391</v>
      </c>
      <c r="H151" s="14">
        <f t="shared" si="11"/>
        <v>1062</v>
      </c>
      <c r="I151" s="14"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8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9"/>
        <v>151</v>
      </c>
      <c r="C152">
        <f t="shared" si="10"/>
        <v>151</v>
      </c>
      <c r="D152" s="11">
        <v>1</v>
      </c>
      <c r="E152" s="1" t="s">
        <v>1672</v>
      </c>
      <c r="F152" s="13">
        <f>CONVERT(LEFT(Nacsport!D153,2),"mn","hr")/24+CONVERT(MID(Nacsport!D153,4,2),"sec","hr")/24</f>
        <v>1.2326388888888888E-2</v>
      </c>
      <c r="G152" s="14">
        <f>(CONVERT((CONVERT(LEFT(Nacsport!F153,2),"mn","hr")/24+CONVERT(MID(Nacsport!F153,4,2),"sec","hr")/24)-(CONVERT(LEFT(Nacsport!E153,2),"mn","hr")/24+CONVERT(MID(Nacsport!E153,4,2),"sec","hr")/24),"hr","sec")*24)+3</f>
        <v>9.0000000000000391</v>
      </c>
      <c r="H152" s="14">
        <f t="shared" si="11"/>
        <v>1062</v>
      </c>
      <c r="I152" s="14"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8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9"/>
        <v>152</v>
      </c>
      <c r="C153">
        <f t="shared" si="10"/>
        <v>152</v>
      </c>
      <c r="D153" s="11">
        <v>1</v>
      </c>
      <c r="E153" s="1" t="s">
        <v>1672</v>
      </c>
      <c r="F153" s="13">
        <f>CONVERT(LEFT(Nacsport!D154,2),"mn","hr")/24+CONVERT(MID(Nacsport!D154,4,2),"sec","hr")/24</f>
        <v>1.2280092592592592E-2</v>
      </c>
      <c r="G153" s="14">
        <f>(CONVERT((CONVERT(LEFT(Nacsport!F154,2),"mn","hr")/24+CONVERT(MID(Nacsport!F154,4,2),"sec","hr")/24)-(CONVERT(LEFT(Nacsport!E154,2),"mn","hr")/24+CONVERT(MID(Nacsport!E154,4,2),"sec","hr")/24),"hr","sec")*24)+3</f>
        <v>7.0000000000001261</v>
      </c>
      <c r="H153" s="14">
        <f t="shared" si="11"/>
        <v>1058</v>
      </c>
      <c r="I153" s="14"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BENEDETTO_C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8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9"/>
        <v>153</v>
      </c>
      <c r="C154">
        <f t="shared" si="10"/>
        <v>153</v>
      </c>
      <c r="D154" s="11">
        <v>1</v>
      </c>
      <c r="E154" s="1" t="s">
        <v>1672</v>
      </c>
      <c r="F154" s="13">
        <f>CONVERT(LEFT(Nacsport!D155,2),"mn","hr")/24+CONVERT(MID(Nacsport!D155,4,2),"sec","hr")/24</f>
        <v>1.2291666666666666E-2</v>
      </c>
      <c r="G154" s="14">
        <f>(CONVERT((CONVERT(LEFT(Nacsport!F155,2),"mn","hr")/24+CONVERT(MID(Nacsport!F155,4,2),"sec","hr")/24)-(CONVERT(LEFT(Nacsport!E155,2),"mn","hr")/24+CONVERT(MID(Nacsport!E155,4,2),"sec","hr")/24),"hr","sec")*24)+3</f>
        <v>7.0000000000001261</v>
      </c>
      <c r="H154" s="14">
        <f t="shared" si="11"/>
        <v>1059</v>
      </c>
      <c r="I154" s="14"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BENEDETTO_C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>SCRUM INF</v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8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9"/>
        <v>154</v>
      </c>
      <c r="C155">
        <f t="shared" si="10"/>
        <v>154</v>
      </c>
      <c r="D155" s="11">
        <v>1</v>
      </c>
      <c r="E155" s="1" t="s">
        <v>1672</v>
      </c>
      <c r="F155" s="13">
        <f>CONVERT(LEFT(Nacsport!D156,2),"mn","hr")/24+CONVERT(MID(Nacsport!D156,4,2),"sec","hr")/24</f>
        <v>1.2395833333333333E-2</v>
      </c>
      <c r="G155" s="14">
        <f>(CONVERT((CONVERT(LEFT(Nacsport!F156,2),"mn","hr")/24+CONVERT(MID(Nacsport!F156,4,2),"sec","hr")/24)-(CONVERT(LEFT(Nacsport!E156,2),"mn","hr")/24+CONVERT(MID(Nacsport!E156,4,2),"sec","hr")/24),"hr","sec")*24)+3</f>
        <v>3.9999999999999565</v>
      </c>
      <c r="H155" s="14">
        <f t="shared" si="11"/>
        <v>1068</v>
      </c>
      <c r="I155" s="14"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8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9"/>
        <v>155</v>
      </c>
      <c r="C156">
        <f t="shared" si="10"/>
        <v>155</v>
      </c>
      <c r="D156" s="11">
        <v>1</v>
      </c>
      <c r="E156" s="1" t="s">
        <v>1672</v>
      </c>
      <c r="F156" s="13">
        <f>CONVERT(LEFT(Nacsport!D157,2),"mn","hr")/24+CONVERT(MID(Nacsport!D157,4,2),"sec","hr")/24</f>
        <v>1.241898148148148E-2</v>
      </c>
      <c r="G156" s="14">
        <f>(CONVERT((CONVERT(LEFT(Nacsport!F157,2),"mn","hr")/24+CONVERT(MID(Nacsport!F157,4,2),"sec","hr")/24)-(CONVERT(LEFT(Nacsport!E157,2),"mn","hr")/24+CONVERT(MID(Nacsport!E157,4,2),"sec","hr")/24),"hr","sec")*24)+3</f>
        <v>8.0000000000000817</v>
      </c>
      <c r="H156" s="14">
        <f t="shared" si="11"/>
        <v>1070</v>
      </c>
      <c r="I156" s="14"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8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9"/>
        <v>156</v>
      </c>
      <c r="C157">
        <f t="shared" si="10"/>
        <v>156</v>
      </c>
      <c r="D157" s="11">
        <v>1</v>
      </c>
      <c r="E157" s="1" t="s">
        <v>1672</v>
      </c>
      <c r="F157" s="13">
        <f>CONVERT(LEFT(Nacsport!D158,2),"mn","hr")/24+CONVERT(MID(Nacsport!D158,4,2),"sec","hr")/24</f>
        <v>1.241898148148148E-2</v>
      </c>
      <c r="G157" s="14">
        <f>(CONVERT((CONVERT(LEFT(Nacsport!F158,2),"mn","hr")/24+CONVERT(MID(Nacsport!F158,4,2),"sec","hr")/24)-(CONVERT(LEFT(Nacsport!E158,2),"mn","hr")/24+CONVERT(MID(Nacsport!E158,4,2),"sec","hr")/24),"hr","sec")*24)+3</f>
        <v>16.000000000000036</v>
      </c>
      <c r="H157" s="14">
        <f t="shared" si="11"/>
        <v>1070</v>
      </c>
      <c r="I157" s="14"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8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9"/>
        <v>157</v>
      </c>
      <c r="C158">
        <f t="shared" si="10"/>
        <v>157</v>
      </c>
      <c r="D158" s="11">
        <v>1</v>
      </c>
      <c r="E158" s="1" t="s">
        <v>1672</v>
      </c>
      <c r="F158" s="13">
        <f>CONVERT(LEFT(Nacsport!D159,2),"mn","hr")/24+CONVERT(MID(Nacsport!D159,4,2),"sec","hr")/24</f>
        <v>1.2430555555555556E-2</v>
      </c>
      <c r="G158" s="14">
        <f>(CONVERT((CONVERT(LEFT(Nacsport!F159,2),"mn","hr")/24+CONVERT(MID(Nacsport!F159,4,2),"sec","hr")/24)-(CONVERT(LEFT(Nacsport!E159,2),"mn","hr")/24+CONVERT(MID(Nacsport!E159,4,2),"sec","hr")/24),"hr","sec")*24)+3</f>
        <v>6.999999999999976</v>
      </c>
      <c r="H158" s="14">
        <f t="shared" si="11"/>
        <v>1071</v>
      </c>
      <c r="I158" s="14"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>CHIP</v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8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9"/>
        <v>158</v>
      </c>
      <c r="C159">
        <f t="shared" si="10"/>
        <v>158</v>
      </c>
      <c r="D159" s="11">
        <v>1</v>
      </c>
      <c r="E159" s="1" t="s">
        <v>1672</v>
      </c>
      <c r="F159" s="13">
        <f>CONVERT(LEFT(Nacsport!D160,2),"mn","hr")/24+CONVERT(MID(Nacsport!D160,4,2),"sec","hr")/24</f>
        <v>1.241898148148148E-2</v>
      </c>
      <c r="G159" s="14">
        <f>(CONVERT((CONVERT(LEFT(Nacsport!F160,2),"mn","hr")/24+CONVERT(MID(Nacsport!F160,4,2),"sec","hr")/24)-(CONVERT(LEFT(Nacsport!E160,2),"mn","hr")/24+CONVERT(MID(Nacsport!E160,4,2),"sec","hr")/24),"hr","sec")*24)+3</f>
        <v>7.9999999999999325</v>
      </c>
      <c r="H159" s="14">
        <f t="shared" si="11"/>
        <v>1070</v>
      </c>
      <c r="I159" s="14"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8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9"/>
        <v>159</v>
      </c>
      <c r="C160">
        <f t="shared" si="10"/>
        <v>159</v>
      </c>
      <c r="D160" s="11">
        <v>1</v>
      </c>
      <c r="E160" s="1" t="s">
        <v>1672</v>
      </c>
      <c r="F160" s="13">
        <f>CONVERT(LEFT(Nacsport!D161,2),"mn","hr")/24+CONVERT(MID(Nacsport!D161,4,2),"sec","hr")/24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(CONVERT((CONVERT(LEFT(Nacsport!F161,2),"mn","hr")/24+CONVERT(MID(Nacsport!F161,4,2),"sec","hr")/24)-(CONVERT(LEFT(Nacsport!E161,2),"mn","hr")/24+CONVERT(MID(Nacsport!E161,4,2),"sec","hr")/24),"hr","sec")*24)+3</f>
        <v>10.999999999999952</v>
      </c>
      <c r="H160" s="14">
        <f t="shared" si="11"/>
        <v>1075</v>
      </c>
      <c r="I160" s="14"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8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9"/>
        <v>160</v>
      </c>
      <c r="C161">
        <f t="shared" si="10"/>
        <v>160</v>
      </c>
      <c r="D161" s="11">
        <v>1</v>
      </c>
      <c r="E161" s="1" t="s">
        <v>1672</v>
      </c>
      <c r="F161" s="13">
        <f>CONVERT(LEFT(Nacsport!D162,2),"mn","hr")/24+CONVERT(MID(Nacsport!D162,4,2),"sec","hr")/24</f>
        <v>1.2453703703703703E-2</v>
      </c>
      <c r="G161" s="14">
        <f>(CONVERT((CONVERT(LEFT(Nacsport!F162,2),"mn","hr")/24+CONVERT(MID(Nacsport!F162,4,2),"sec","hr")/24)-(CONVERT(LEFT(Nacsport!E162,2),"mn","hr")/24+CONVERT(MID(Nacsport!E162,4,2),"sec","hr")/24),"hr","sec")*24)+3</f>
        <v>6.999999999999976</v>
      </c>
      <c r="H161" s="14">
        <f t="shared" si="11"/>
        <v>1073</v>
      </c>
      <c r="I161" s="14"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BENEDETTO_C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>RUBBER</v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8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9"/>
        <v>161</v>
      </c>
      <c r="C162">
        <f t="shared" si="10"/>
        <v>161</v>
      </c>
      <c r="D162" s="11">
        <v>1</v>
      </c>
      <c r="E162" s="1" t="s">
        <v>1672</v>
      </c>
      <c r="F162" s="13">
        <f>CONVERT(LEFT(Nacsport!D163,2),"mn","hr")/24+CONVERT(MID(Nacsport!D163,4,2),"sec","hr")/24</f>
        <v>1.2499999999999999E-2</v>
      </c>
      <c r="G162" s="14">
        <f>(CONVERT((CONVERT(LEFT(Nacsport!F163,2),"mn","hr")/24+CONVERT(MID(Nacsport!F163,4,2),"sec","hr")/24)-(CONVERT(LEFT(Nacsport!E163,2),"mn","hr")/24+CONVERT(MID(Nacsport!E163,4,2),"sec","hr")/24),"hr","sec")*24)+3</f>
        <v>8.0000000000000817</v>
      </c>
      <c r="H162" s="14">
        <f t="shared" si="11"/>
        <v>1076.9999999999998</v>
      </c>
      <c r="I162" s="14"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8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9"/>
        <v>162</v>
      </c>
      <c r="C163">
        <f t="shared" si="10"/>
        <v>162</v>
      </c>
      <c r="D163" s="11">
        <v>1</v>
      </c>
      <c r="E163" s="1" t="s">
        <v>1672</v>
      </c>
      <c r="F163" s="13">
        <f>CONVERT(LEFT(Nacsport!D164,2),"mn","hr")/24+CONVERT(MID(Nacsport!D164,4,2),"sec","hr")/24</f>
        <v>1.2569444444444444E-2</v>
      </c>
      <c r="G163" s="14">
        <f>(CONVERT((CONVERT(LEFT(Nacsport!F164,2),"mn","hr")/24+CONVERT(MID(Nacsport!F164,4,2),"sec","hr")/24)-(CONVERT(LEFT(Nacsport!E164,2),"mn","hr")/24+CONVERT(MID(Nacsport!E164,4,2),"sec","hr")/24),"hr","sec")*24)+3</f>
        <v>3.9999999999999565</v>
      </c>
      <c r="H163" s="14">
        <f t="shared" si="11"/>
        <v>1083</v>
      </c>
      <c r="I163" s="14"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8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9"/>
        <v>163</v>
      </c>
      <c r="C164">
        <f t="shared" si="10"/>
        <v>163</v>
      </c>
      <c r="D164" s="11">
        <v>1</v>
      </c>
      <c r="E164" s="1" t="s">
        <v>1672</v>
      </c>
      <c r="F164" s="13">
        <f>CONVERT(LEFT(Nacsport!D165,2),"mn","hr")/24+CONVERT(MID(Nacsport!D165,4,2),"sec","hr")/24</f>
        <v>1.3125E-2</v>
      </c>
      <c r="G164" s="14">
        <f>(CONVERT((CONVERT(LEFT(Nacsport!F165,2),"mn","hr")/24+CONVERT(MID(Nacsport!F165,4,2),"sec","hr")/24)-(CONVERT(LEFT(Nacsport!E165,2),"mn","hr")/24+CONVERT(MID(Nacsport!E165,4,2),"sec","hr")/24),"hr","sec")*24)+3</f>
        <v>6.999999999999976</v>
      </c>
      <c r="H164" s="14">
        <f t="shared" si="11"/>
        <v>1131</v>
      </c>
      <c r="I164" s="14"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8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9"/>
        <v>164</v>
      </c>
      <c r="C165">
        <f t="shared" si="10"/>
        <v>164</v>
      </c>
      <c r="D165" s="11">
        <v>1</v>
      </c>
      <c r="E165" s="1" t="s">
        <v>1672</v>
      </c>
      <c r="F165" s="13">
        <f>CONVERT(LEFT(Nacsport!D166,2),"mn","hr")/24+CONVERT(MID(Nacsport!D166,4,2),"sec","hr")/24</f>
        <v>1.3078703703703703E-2</v>
      </c>
      <c r="G165" s="14">
        <f>(CONVERT((CONVERT(LEFT(Nacsport!F166,2),"mn","hr")/24+CONVERT(MID(Nacsport!F166,4,2),"sec","hr")/24)-(CONVERT(LEFT(Nacsport!E166,2),"mn","hr")/24+CONVERT(MID(Nacsport!E166,4,2),"sec","hr")/24),"hr","sec")*24)+3</f>
        <v>9.9999999999999947</v>
      </c>
      <c r="H165" s="14">
        <f t="shared" si="11"/>
        <v>1127</v>
      </c>
      <c r="I165" s="14"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8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9"/>
        <v>165</v>
      </c>
      <c r="C166">
        <f t="shared" si="10"/>
        <v>165</v>
      </c>
      <c r="D166" s="11">
        <v>1</v>
      </c>
      <c r="E166" s="1" t="s">
        <v>1672</v>
      </c>
      <c r="F166" s="13">
        <f>CONVERT(LEFT(Nacsport!D167,2),"mn","hr")/24+CONVERT(MID(Nacsport!D167,4,2),"sec","hr")/24</f>
        <v>1.3113425925925924E-2</v>
      </c>
      <c r="G166" s="14">
        <f>(CONVERT((CONVERT(LEFT(Nacsport!F167,2),"mn","hr")/24+CONVERT(MID(Nacsport!F167,4,2),"sec","hr")/24)-(CONVERT(LEFT(Nacsport!E167,2),"mn","hr")/24+CONVERT(MID(Nacsport!E167,4,2),"sec","hr")/24),"hr","sec")*24)+3</f>
        <v>8.0000000000000817</v>
      </c>
      <c r="H166" s="14">
        <f t="shared" si="11"/>
        <v>1130</v>
      </c>
      <c r="I166" s="14"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>ROBBED</v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8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9"/>
        <v>166</v>
      </c>
      <c r="C167">
        <f t="shared" si="10"/>
        <v>166</v>
      </c>
      <c r="D167" s="11">
        <v>1</v>
      </c>
      <c r="E167" s="1" t="s">
        <v>1672</v>
      </c>
      <c r="F167" s="13">
        <f>CONVERT(LEFT(Nacsport!D168,2),"mn","hr")/24+CONVERT(MID(Nacsport!D168,4,2),"sec","hr")/24</f>
        <v>1.3078703703703703E-2</v>
      </c>
      <c r="G167" s="14">
        <f>(CONVERT((CONVERT(LEFT(Nacsport!F168,2),"mn","hr")/24+CONVERT(MID(Nacsport!F168,4,2),"sec","hr")/24)-(CONVERT(LEFT(Nacsport!E168,2),"mn","hr")/24+CONVERT(MID(Nacsport!E168,4,2),"sec","hr")/24),"hr","sec")*24)+3</f>
        <v>7.0000000000001261</v>
      </c>
      <c r="H167" s="14">
        <f t="shared" si="11"/>
        <v>1127</v>
      </c>
      <c r="I167" s="14"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BENEDETTO_C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>FOUL-PLAY</v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8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9"/>
        <v>167</v>
      </c>
      <c r="C168">
        <f t="shared" si="10"/>
        <v>167</v>
      </c>
      <c r="D168" s="11">
        <v>1</v>
      </c>
      <c r="E168" s="1" t="s">
        <v>1672</v>
      </c>
      <c r="F168" s="13">
        <f>CONVERT(LEFT(Nacsport!D169,2),"mn","hr")/24+CONVERT(MID(Nacsport!D169,4,2),"sec","hr")/24</f>
        <v>1.3171296296296296E-2</v>
      </c>
      <c r="G168" s="14">
        <f>(CONVERT((CONVERT(LEFT(Nacsport!F169,2),"mn","hr")/24+CONVERT(MID(Nacsport!F169,4,2),"sec","hr")/24)-(CONVERT(LEFT(Nacsport!E169,2),"mn","hr")/24+CONVERT(MID(Nacsport!E169,4,2),"sec","hr")/24),"hr","sec")*24)+3</f>
        <v>3.9999999999999565</v>
      </c>
      <c r="H168" s="14">
        <f t="shared" si="11"/>
        <v>1135</v>
      </c>
      <c r="I168" s="14"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8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9"/>
        <v>168</v>
      </c>
      <c r="C169">
        <f t="shared" si="10"/>
        <v>168</v>
      </c>
      <c r="D169" s="11">
        <v>1</v>
      </c>
      <c r="E169" s="1" t="s">
        <v>1672</v>
      </c>
      <c r="F169" s="13">
        <f>CONVERT(LEFT(Nacsport!D170,2),"mn","hr")/24+CONVERT(MID(Nacsport!D170,4,2),"sec","hr")/24</f>
        <v>1.3958333333333333E-2</v>
      </c>
      <c r="G169" s="14">
        <f>(CONVERT((CONVERT(LEFT(Nacsport!F170,2),"mn","hr")/24+CONVERT(MID(Nacsport!F170,4,2),"sec","hr")/24)-(CONVERT(LEFT(Nacsport!E170,2),"mn","hr")/24+CONVERT(MID(Nacsport!E170,4,2),"sec","hr")/24),"hr","sec")*24)+3</f>
        <v>27.999999999999957</v>
      </c>
      <c r="H169" s="14">
        <f t="shared" si="11"/>
        <v>1203</v>
      </c>
      <c r="I169" s="14"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8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9"/>
        <v>169</v>
      </c>
      <c r="C170">
        <f t="shared" si="10"/>
        <v>169</v>
      </c>
      <c r="D170" s="11">
        <v>1</v>
      </c>
      <c r="E170" s="1" t="s">
        <v>1672</v>
      </c>
      <c r="F170" s="13">
        <f>CONVERT(LEFT(Nacsport!D171,2),"mn","hr")/24+CONVERT(MID(Nacsport!D171,4,2),"sec","hr")/24</f>
        <v>1.3958333333333333E-2</v>
      </c>
      <c r="G170" s="14">
        <f>(CONVERT((CONVERT(LEFT(Nacsport!F171,2),"mn","hr")/24+CONVERT(MID(Nacsport!F171,4,2),"sec","hr")/24)-(CONVERT(LEFT(Nacsport!E171,2),"mn","hr")/24+CONVERT(MID(Nacsport!E171,4,2),"sec","hr")/24),"hr","sec")*24)+3</f>
        <v>27.999999999999957</v>
      </c>
      <c r="H170" s="14">
        <f t="shared" si="11"/>
        <v>1203</v>
      </c>
      <c r="I170" s="14"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8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9"/>
        <v>170</v>
      </c>
      <c r="C171">
        <f t="shared" si="10"/>
        <v>170</v>
      </c>
      <c r="D171" s="11">
        <v>1</v>
      </c>
      <c r="E171" s="1" t="s">
        <v>1672</v>
      </c>
      <c r="F171" s="13">
        <f>CONVERT(LEFT(Nacsport!D172,2),"mn","hr")/24+CONVERT(MID(Nacsport!D172,4,2),"sec","hr")/24</f>
        <v>1.3923611111111111E-2</v>
      </c>
      <c r="G171" s="14">
        <f>(CONVERT((CONVERT(LEFT(Nacsport!F172,2),"mn","hr")/24+CONVERT(MID(Nacsport!F172,4,2),"sec","hr")/24)-(CONVERT(LEFT(Nacsport!E172,2),"mn","hr")/24+CONVERT(MID(Nacsport!E172,4,2),"sec","hr")/24),"hr","sec")*24)+3</f>
        <v>9.9999999999999947</v>
      </c>
      <c r="H171" s="14">
        <f t="shared" si="11"/>
        <v>1200</v>
      </c>
      <c r="I171" s="14"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2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9"/>
        <v>171</v>
      </c>
      <c r="C172">
        <f t="shared" si="10"/>
        <v>171</v>
      </c>
      <c r="D172" s="11">
        <v>1</v>
      </c>
      <c r="E172" s="1" t="s">
        <v>1672</v>
      </c>
      <c r="F172" s="13">
        <f>CONVERT(LEFT(Nacsport!D173,2),"mn","hr")/24+CONVERT(MID(Nacsport!D173,4,2),"sec","hr")/24</f>
        <v>1.3935185185185184E-2</v>
      </c>
      <c r="G172" s="14">
        <f>(CONVERT((CONVERT(LEFT(Nacsport!F173,2),"mn","hr")/24+CONVERT(MID(Nacsport!F173,4,2),"sec","hr")/24)-(CONVERT(LEFT(Nacsport!E173,2),"mn","hr")/24+CONVERT(MID(Nacsport!E173,4,2),"sec","hr")/24),"hr","sec")*24)+3</f>
        <v>7.0000000000001261</v>
      </c>
      <c r="H172" s="14">
        <f t="shared" si="11"/>
        <v>1201</v>
      </c>
      <c r="I172" s="14"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BENEDETTO_C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>FOUL-PLAY</v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2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9"/>
        <v>172</v>
      </c>
      <c r="C173">
        <f t="shared" si="10"/>
        <v>172</v>
      </c>
      <c r="D173" s="11">
        <v>1</v>
      </c>
      <c r="E173" s="1" t="s">
        <v>1672</v>
      </c>
      <c r="F173" s="13">
        <f>CONVERT(LEFT(Nacsport!D174,2),"mn","hr")/24+CONVERT(MID(Nacsport!D174,4,2),"sec","hr")/24</f>
        <v>1.4004629629629629E-2</v>
      </c>
      <c r="G173" s="14">
        <f>(CONVERT((CONVERT(LEFT(Nacsport!F174,2),"mn","hr")/24+CONVERT(MID(Nacsport!F174,4,2),"sec","hr")/24)-(CONVERT(LEFT(Nacsport!E174,2),"mn","hr")/24+CONVERT(MID(Nacsport!E174,4,2),"sec","hr")/24),"hr","sec")*24)+3</f>
        <v>6.0000000000000195</v>
      </c>
      <c r="H173" s="14">
        <f t="shared" si="11"/>
        <v>1207</v>
      </c>
      <c r="I173" s="14"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BENEDETTO_C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2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9"/>
        <v>173</v>
      </c>
      <c r="C174">
        <f t="shared" si="10"/>
        <v>173</v>
      </c>
      <c r="D174" s="11">
        <v>1</v>
      </c>
      <c r="E174" s="1" t="s">
        <v>1672</v>
      </c>
      <c r="F174" s="13">
        <f>CONVERT(LEFT(Nacsport!D175,2),"mn","hr")/24+CONVERT(MID(Nacsport!D175,4,2),"sec","hr")/24</f>
        <v>1.4062499999999999E-2</v>
      </c>
      <c r="G174" s="14">
        <f>(CONVERT((CONVERT(LEFT(Nacsport!F175,2),"mn","hr")/24+CONVERT(MID(Nacsport!F175,4,2),"sec","hr")/24)-(CONVERT(LEFT(Nacsport!E175,2),"mn","hr")/24+CONVERT(MID(Nacsport!E175,4,2),"sec","hr")/24),"hr","sec")*24)+3</f>
        <v>5.9999999999998694</v>
      </c>
      <c r="H174" s="14">
        <f t="shared" si="11"/>
        <v>1211.9999999999998</v>
      </c>
      <c r="I174" s="14"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BENEDETTO_C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>DOUBLE</v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2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9"/>
        <v>174</v>
      </c>
      <c r="C175">
        <f t="shared" si="10"/>
        <v>174</v>
      </c>
      <c r="D175" s="11">
        <v>1</v>
      </c>
      <c r="E175" s="1" t="s">
        <v>1672</v>
      </c>
      <c r="F175" s="13">
        <f>CONVERT(LEFT(Nacsport!D176,2),"mn","hr")/24+CONVERT(MID(Nacsport!D176,4,2),"sec","hr")/24</f>
        <v>1.4108796296296296E-2</v>
      </c>
      <c r="G175" s="14">
        <f>(CONVERT((CONVERT(LEFT(Nacsport!F176,2),"mn","hr")/24+CONVERT(MID(Nacsport!F176,4,2),"sec","hr")/24)-(CONVERT(LEFT(Nacsport!E176,2),"mn","hr")/24+CONVERT(MID(Nacsport!E176,4,2),"sec","hr")/24),"hr","sec")*24)+3</f>
        <v>6.0000000000000195</v>
      </c>
      <c r="H175" s="14">
        <f t="shared" si="11"/>
        <v>1216</v>
      </c>
      <c r="I175" s="14"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>SLOW</v>
      </c>
      <c r="AG175" s="1" t="str">
        <f>+CONCATENATE(Nacsport!FF176,Nacsport!FG176,Nacsport!FH176,Nacsport!FI176,Nacsport!FJ176)</f>
        <v/>
      </c>
      <c r="AH175" s="1" t="str">
        <f t="shared" si="12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9"/>
        <v>175</v>
      </c>
      <c r="C176">
        <f t="shared" si="10"/>
        <v>175</v>
      </c>
      <c r="D176" s="11">
        <v>1</v>
      </c>
      <c r="E176" s="1" t="s">
        <v>1672</v>
      </c>
      <c r="F176" s="13">
        <f>CONVERT(LEFT(Nacsport!D177,2),"mn","hr")/24+CONVERT(MID(Nacsport!D177,4,2),"sec","hr")/24</f>
        <v>1.417824074074074E-2</v>
      </c>
      <c r="G176" s="14">
        <f>(CONVERT((CONVERT(LEFT(Nacsport!F177,2),"mn","hr")/24+CONVERT(MID(Nacsport!F177,4,2),"sec","hr")/24)-(CONVERT(LEFT(Nacsport!E177,2),"mn","hr")/24+CONVERT(MID(Nacsport!E177,4,2),"sec","hr")/24),"hr","sec")*24)+3</f>
        <v>6.0000000000000195</v>
      </c>
      <c r="H176" s="14">
        <f t="shared" si="11"/>
        <v>1222</v>
      </c>
      <c r="I176" s="14"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BENEDETTO_C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2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9"/>
        <v>176</v>
      </c>
      <c r="C177">
        <f t="shared" si="10"/>
        <v>176</v>
      </c>
      <c r="D177" s="11">
        <v>1</v>
      </c>
      <c r="E177" s="1" t="s">
        <v>1672</v>
      </c>
      <c r="F177" s="13">
        <f>CONVERT(LEFT(Nacsport!D178,2),"mn","hr")/24+CONVERT(MID(Nacsport!D178,4,2),"sec","hr")/24</f>
        <v>1.4166666666666666E-2</v>
      </c>
      <c r="G177" s="14">
        <f>(CONVERT((CONVERT(LEFT(Nacsport!F178,2),"mn","hr")/24+CONVERT(MID(Nacsport!F178,4,2),"sec","hr")/24)-(CONVERT(LEFT(Nacsport!E178,2),"mn","hr")/24+CONVERT(MID(Nacsport!E178,4,2),"sec","hr")/24),"hr","sec")*24)+3</f>
        <v>8.0000000000000817</v>
      </c>
      <c r="H177" s="14">
        <f t="shared" si="11"/>
        <v>1221</v>
      </c>
      <c r="I177" s="14"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>KNOCK-ON</v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2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9"/>
        <v>177</v>
      </c>
      <c r="C178">
        <f t="shared" si="10"/>
        <v>177</v>
      </c>
      <c r="D178" s="11">
        <v>1</v>
      </c>
      <c r="E178" s="1" t="s">
        <v>1672</v>
      </c>
      <c r="F178" s="13">
        <f>CONVERT(LEFT(Nacsport!D179,2),"mn","hr")/24+CONVERT(MID(Nacsport!D179,4,2),"sec","hr")/24</f>
        <v>1.4247685185185184E-2</v>
      </c>
      <c r="G178" s="14">
        <f>(CONVERT((CONVERT(LEFT(Nacsport!F179,2),"mn","hr")/24+CONVERT(MID(Nacsport!F179,4,2),"sec","hr")/24)-(CONVERT(LEFT(Nacsport!E179,2),"mn","hr")/24+CONVERT(MID(Nacsport!E179,4,2),"sec","hr")/24),"hr","sec")*24)+3</f>
        <v>3.9999999999999565</v>
      </c>
      <c r="H178" s="14">
        <f t="shared" si="11"/>
        <v>1228</v>
      </c>
      <c r="I178" s="14"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2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9"/>
        <v>178</v>
      </c>
      <c r="C179">
        <f t="shared" si="10"/>
        <v>178</v>
      </c>
      <c r="D179" s="11">
        <v>1</v>
      </c>
      <c r="E179" s="1" t="s">
        <v>1672</v>
      </c>
      <c r="F179" s="13">
        <f>CONVERT(LEFT(Nacsport!D180,2),"mn","hr")/24+CONVERT(MID(Nacsport!D180,4,2),"sec","hr")/24</f>
        <v>1.4444444444444444E-2</v>
      </c>
      <c r="G179" s="14">
        <f>(CONVERT((CONVERT(LEFT(Nacsport!F180,2),"mn","hr")/24+CONVERT(MID(Nacsport!F180,4,2),"sec","hr")/24)-(CONVERT(LEFT(Nacsport!E180,2),"mn","hr")/24+CONVERT(MID(Nacsport!E180,4,2),"sec","hr")/24),"hr","sec")*24)+3</f>
        <v>13.000000000000014</v>
      </c>
      <c r="H179" s="14">
        <f t="shared" si="11"/>
        <v>1245</v>
      </c>
      <c r="I179" s="14"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2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9"/>
        <v>179</v>
      </c>
      <c r="C180">
        <f t="shared" si="10"/>
        <v>179</v>
      </c>
      <c r="D180" s="11">
        <v>1</v>
      </c>
      <c r="E180" s="1" t="s">
        <v>1672</v>
      </c>
      <c r="F180" s="13">
        <f>CONVERT(LEFT(Nacsport!D181,2),"mn","hr")/24+CONVERT(MID(Nacsport!D181,4,2),"sec","hr")/24</f>
        <v>1.4444444444444444E-2</v>
      </c>
      <c r="G180" s="14">
        <f>(CONVERT((CONVERT(LEFT(Nacsport!F181,2),"mn","hr")/24+CONVERT(MID(Nacsport!F181,4,2),"sec","hr")/24)-(CONVERT(LEFT(Nacsport!E181,2),"mn","hr")/24+CONVERT(MID(Nacsport!E181,4,2),"sec","hr")/24),"hr","sec")*24)+3</f>
        <v>13.000000000000014</v>
      </c>
      <c r="H180" s="14">
        <f t="shared" si="11"/>
        <v>1245</v>
      </c>
      <c r="I180" s="14"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2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9"/>
        <v>180</v>
      </c>
      <c r="C181">
        <f t="shared" si="10"/>
        <v>180</v>
      </c>
      <c r="D181" s="11">
        <v>1</v>
      </c>
      <c r="E181" s="1" t="s">
        <v>1672</v>
      </c>
      <c r="F181" s="13">
        <f>CONVERT(LEFT(Nacsport!D182,2),"mn","hr")/24+CONVERT(MID(Nacsport!D182,4,2),"sec","hr")/24</f>
        <v>1.4444444444444444E-2</v>
      </c>
      <c r="G181" s="14">
        <f>(CONVERT((CONVERT(LEFT(Nacsport!F182,2),"mn","hr")/24+CONVERT(MID(Nacsport!F182,4,2),"sec","hr")/24)-(CONVERT(LEFT(Nacsport!E182,2),"mn","hr")/24+CONVERT(MID(Nacsport!E182,4,2),"sec","hr")/24),"hr","sec")*24)+3</f>
        <v>6.0000000000000195</v>
      </c>
      <c r="H181" s="14">
        <f t="shared" si="11"/>
        <v>1245</v>
      </c>
      <c r="I181" s="14"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BENEDETTO_C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2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9"/>
        <v>181</v>
      </c>
      <c r="C182">
        <f t="shared" si="10"/>
        <v>181</v>
      </c>
      <c r="D182" s="11">
        <v>1</v>
      </c>
      <c r="E182" s="1" t="s">
        <v>1672</v>
      </c>
      <c r="F182" s="13">
        <f>CONVERT(LEFT(Nacsport!D183,2),"mn","hr")/24+CONVERT(MID(Nacsport!D183,4,2),"sec","hr")/24</f>
        <v>1.4479166666666666E-2</v>
      </c>
      <c r="G182" s="14">
        <f>(CONVERT((CONVERT(LEFT(Nacsport!F183,2),"mn","hr")/24+CONVERT(MID(Nacsport!F183,4,2),"sec","hr")/24)-(CONVERT(LEFT(Nacsport!E183,2),"mn","hr")/24+CONVERT(MID(Nacsport!E183,4,2),"sec","hr")/24),"hr","sec")*24)+3</f>
        <v>6.0000000000000195</v>
      </c>
      <c r="H182" s="14">
        <f t="shared" si="11"/>
        <v>1248</v>
      </c>
      <c r="I182" s="14"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BENEDETTO_C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2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9"/>
        <v>182</v>
      </c>
      <c r="C183">
        <f t="shared" si="10"/>
        <v>182</v>
      </c>
      <c r="D183" s="11">
        <v>1</v>
      </c>
      <c r="E183" s="1" t="s">
        <v>1672</v>
      </c>
      <c r="F183" s="13">
        <f>CONVERT(LEFT(Nacsport!D184,2),"mn","hr")/24+CONVERT(MID(Nacsport!D184,4,2),"sec","hr")/24</f>
        <v>1.4502314814814813E-2</v>
      </c>
      <c r="G183" s="14">
        <f>(CONVERT((CONVERT(LEFT(Nacsport!F184,2),"mn","hr")/24+CONVERT(MID(Nacsport!F184,4,2),"sec","hr")/24)-(CONVERT(LEFT(Nacsport!E184,2),"mn","hr")/24+CONVERT(MID(Nacsport!E184,4,2),"sec","hr")/24),"hr","sec")*24)+3</f>
        <v>7.9999999999999325</v>
      </c>
      <c r="H183" s="14">
        <f t="shared" si="11"/>
        <v>1250</v>
      </c>
      <c r="I183" s="14"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>R TOUCH</v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2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9"/>
        <v>183</v>
      </c>
      <c r="C184">
        <f t="shared" si="10"/>
        <v>183</v>
      </c>
      <c r="D184" s="11">
        <v>1</v>
      </c>
      <c r="E184" s="1" t="s">
        <v>1672</v>
      </c>
      <c r="F184" s="13">
        <f>CONVERT(LEFT(Nacsport!D185,2),"mn","hr")/24+CONVERT(MID(Nacsport!D185,4,2),"sec","hr")/24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(CONVERT((CONVERT(LEFT(Nacsport!F185,2),"mn","hr")/24+CONVERT(MID(Nacsport!F185,4,2),"sec","hr")/24)-(CONVERT(LEFT(Nacsport!E185,2),"mn","hr")/24+CONVERT(MID(Nacsport!E185,4,2),"sec","hr")/24),"hr","sec")*24)+3</f>
        <v>3.9999999999999565</v>
      </c>
      <c r="H184" s="14">
        <f t="shared" si="11"/>
        <v>1255</v>
      </c>
      <c r="I184" s="14"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2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9"/>
        <v>184</v>
      </c>
      <c r="C185">
        <f t="shared" si="10"/>
        <v>184</v>
      </c>
      <c r="D185" s="11">
        <v>1</v>
      </c>
      <c r="E185" s="1" t="s">
        <v>1672</v>
      </c>
      <c r="F185" s="13">
        <f>CONVERT(LEFT(Nacsport!D186,2),"mn","hr")/24+CONVERT(MID(Nacsport!D186,4,2),"sec","hr")/24</f>
        <v>1.5543981481481482E-2</v>
      </c>
      <c r="G185" s="14">
        <f>(CONVERT((CONVERT(LEFT(Nacsport!F186,2),"mn","hr")/24+CONVERT(MID(Nacsport!F186,4,2),"sec","hr")/24)-(CONVERT(LEFT(Nacsport!E186,2),"mn","hr")/24+CONVERT(MID(Nacsport!E186,4,2),"sec","hr")/24),"hr","sec")*24)+3</f>
        <v>58.000000000000306</v>
      </c>
      <c r="H185" s="14">
        <f t="shared" si="11"/>
        <v>1340</v>
      </c>
      <c r="I185" s="14"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2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9"/>
        <v>185</v>
      </c>
      <c r="C186">
        <f t="shared" si="10"/>
        <v>185</v>
      </c>
      <c r="D186" s="11">
        <v>1</v>
      </c>
      <c r="E186" s="1" t="s">
        <v>1672</v>
      </c>
      <c r="F186" s="13">
        <f>CONVERT(LEFT(Nacsport!D187,2),"mn","hr")/24+CONVERT(MID(Nacsport!D187,4,2),"sec","hr")/24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(CONVERT((CONVERT(LEFT(Nacsport!F187,2),"mn","hr")/24+CONVERT(MID(Nacsport!F187,4,2),"sec","hr")/24)-(CONVERT(LEFT(Nacsport!E187,2),"mn","hr")/24+CONVERT(MID(Nacsport!E187,4,2),"sec","hr")/24),"hr","sec")*24)+3</f>
        <v>58.000000000000306</v>
      </c>
      <c r="H186" s="14">
        <f t="shared" si="11"/>
        <v>1340</v>
      </c>
      <c r="I186" s="14"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2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9"/>
        <v>186</v>
      </c>
      <c r="C187">
        <f t="shared" si="10"/>
        <v>186</v>
      </c>
      <c r="D187" s="11">
        <v>1</v>
      </c>
      <c r="E187" s="1" t="s">
        <v>1672</v>
      </c>
      <c r="F187" s="13">
        <f>CONVERT(LEFT(Nacsport!D188,2),"mn","hr")/24+CONVERT(MID(Nacsport!D188,4,2),"sec","hr")/24</f>
        <v>1.5543981481481482E-2</v>
      </c>
      <c r="G187" s="14">
        <f>(CONVERT((CONVERT(LEFT(Nacsport!F188,2),"mn","hr")/24+CONVERT(MID(Nacsport!F188,4,2),"sec","hr")/24)-(CONVERT(LEFT(Nacsport!E188,2),"mn","hr")/24+CONVERT(MID(Nacsport!E188,4,2),"sec","hr")/24),"hr","sec")*24)+3</f>
        <v>9.9999999999999947</v>
      </c>
      <c r="H187" s="14">
        <f t="shared" si="11"/>
        <v>1340</v>
      </c>
      <c r="I187" s="14"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BENEDETTO_C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2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9"/>
        <v>187</v>
      </c>
      <c r="C188">
        <f t="shared" si="10"/>
        <v>187</v>
      </c>
      <c r="D188" s="11">
        <v>1</v>
      </c>
      <c r="E188" s="1" t="s">
        <v>1672</v>
      </c>
      <c r="F188" s="13">
        <f>CONVERT(LEFT(Nacsport!D189,2),"mn","hr")/24+CONVERT(MID(Nacsport!D189,4,2),"sec","hr")/24</f>
        <v>1.5625E-2</v>
      </c>
      <c r="G188" s="14">
        <f>(CONVERT((CONVERT(LEFT(Nacsport!F189,2),"mn","hr")/24+CONVERT(MID(Nacsport!F189,4,2),"sec","hr")/24)-(CONVERT(LEFT(Nacsport!E189,2),"mn","hr")/24+CONVERT(MID(Nacsport!E189,4,2),"sec","hr")/24),"hr","sec")*24)+3</f>
        <v>6.0000000000001688</v>
      </c>
      <c r="H188" s="14">
        <f t="shared" si="11"/>
        <v>1347</v>
      </c>
      <c r="I188" s="14"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2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9"/>
        <v>188</v>
      </c>
      <c r="C189">
        <f t="shared" si="10"/>
        <v>188</v>
      </c>
      <c r="D189" s="11">
        <v>1</v>
      </c>
      <c r="E189" s="1" t="s">
        <v>1672</v>
      </c>
      <c r="F189" s="13">
        <f>CONVERT(LEFT(Nacsport!D190,2),"mn","hr")/24+CONVERT(MID(Nacsport!D190,4,2),"sec","hr")/24</f>
        <v>1.5671296296296294E-2</v>
      </c>
      <c r="G189" s="14">
        <f>(CONVERT((CONVERT(LEFT(Nacsport!F190,2),"mn","hr")/24+CONVERT(MID(Nacsport!F190,4,2),"sec","hr")/24)-(CONVERT(LEFT(Nacsport!E190,2),"mn","hr")/24+CONVERT(MID(Nacsport!E190,4,2),"sec","hr")/24),"hr","sec")*24)+3</f>
        <v>5.9999999999998694</v>
      </c>
      <c r="H189" s="14">
        <f t="shared" si="11"/>
        <v>1350.9999999999998</v>
      </c>
      <c r="I189" s="14"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BENEDETTO_C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2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9"/>
        <v>189</v>
      </c>
      <c r="C190">
        <f t="shared" si="10"/>
        <v>189</v>
      </c>
      <c r="D190" s="11">
        <v>1</v>
      </c>
      <c r="E190" s="1" t="s">
        <v>1672</v>
      </c>
      <c r="F190" s="13">
        <f>CONVERT(LEFT(Nacsport!D191,2),"mn","hr")/24+CONVERT(MID(Nacsport!D191,4,2),"sec","hr")/24</f>
        <v>1.5810185185185184E-2</v>
      </c>
      <c r="G190" s="14">
        <f>(CONVERT((CONVERT(LEFT(Nacsport!F191,2),"mn","hr")/24+CONVERT(MID(Nacsport!F191,4,2),"sec","hr")/24)-(CONVERT(LEFT(Nacsport!E191,2),"mn","hr")/24+CONVERT(MID(Nacsport!E191,4,2),"sec","hr")/24),"hr","sec")*24)+3</f>
        <v>5.9999999999998694</v>
      </c>
      <c r="H190" s="14">
        <f t="shared" si="11"/>
        <v>1363</v>
      </c>
      <c r="I190" s="14"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2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9"/>
        <v>190</v>
      </c>
      <c r="C191">
        <f t="shared" si="10"/>
        <v>190</v>
      </c>
      <c r="D191" s="11">
        <v>1</v>
      </c>
      <c r="E191" s="1" t="s">
        <v>1672</v>
      </c>
      <c r="F191" s="13">
        <f>CONVERT(LEFT(Nacsport!D192,2),"mn","hr")/24+CONVERT(MID(Nacsport!D192,4,2),"sec","hr")/24</f>
        <v>1.5821759259259258E-2</v>
      </c>
      <c r="G191" s="14">
        <f>(CONVERT((CONVERT(LEFT(Nacsport!F192,2),"mn","hr")/24+CONVERT(MID(Nacsport!F192,4,2),"sec","hr")/24)-(CONVERT(LEFT(Nacsport!E192,2),"mn","hr")/24+CONVERT(MID(Nacsport!E192,4,2),"sec","hr")/24),"hr","sec")*24)+3</f>
        <v>5.9999999999998694</v>
      </c>
      <c r="H191" s="14">
        <f t="shared" si="11"/>
        <v>1364</v>
      </c>
      <c r="I191" s="14"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BENEDETTO_C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2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9"/>
        <v>191</v>
      </c>
      <c r="C192">
        <f t="shared" si="10"/>
        <v>191</v>
      </c>
      <c r="D192" s="11">
        <v>1</v>
      </c>
      <c r="E192" s="1" t="s">
        <v>1672</v>
      </c>
      <c r="F192" s="13">
        <f>CONVERT(LEFT(Nacsport!D193,2),"mn","hr")/24+CONVERT(MID(Nacsport!D193,4,2),"sec","hr")/24</f>
        <v>1.5891203703703703E-2</v>
      </c>
      <c r="G192" s="14">
        <f>(CONVERT((CONVERT(LEFT(Nacsport!F193,2),"mn","hr")/24+CONVERT(MID(Nacsport!F193,4,2),"sec","hr")/24)-(CONVERT(LEFT(Nacsport!E193,2),"mn","hr")/24+CONVERT(MID(Nacsport!E193,4,2),"sec","hr")/24),"hr","sec")*24)+3</f>
        <v>6.0000000000001688</v>
      </c>
      <c r="H192" s="14">
        <f t="shared" si="11"/>
        <v>1370</v>
      </c>
      <c r="I192" s="14"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2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9"/>
        <v>192</v>
      </c>
      <c r="C193">
        <f t="shared" si="10"/>
        <v>192</v>
      </c>
      <c r="D193" s="11">
        <v>1</v>
      </c>
      <c r="E193" s="1" t="s">
        <v>1672</v>
      </c>
      <c r="F193" s="13">
        <f>CONVERT(LEFT(Nacsport!D194,2),"mn","hr")/24+CONVERT(MID(Nacsport!D194,4,2),"sec","hr")/24</f>
        <v>1.59375E-2</v>
      </c>
      <c r="G193" s="14">
        <f>(CONVERT((CONVERT(LEFT(Nacsport!F194,2),"mn","hr")/24+CONVERT(MID(Nacsport!F194,4,2),"sec","hr")/24)-(CONVERT(LEFT(Nacsport!E194,2),"mn","hr")/24+CONVERT(MID(Nacsport!E194,4,2),"sec","hr")/24),"hr","sec")*24)+3</f>
        <v>5.9999999999998694</v>
      </c>
      <c r="H193" s="14">
        <f t="shared" si="11"/>
        <v>1374</v>
      </c>
      <c r="I193" s="14"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BENEDETTO_C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2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3">+A194-2</f>
        <v>193</v>
      </c>
      <c r="C194">
        <f t="shared" ref="C194:C257" si="14">+B194</f>
        <v>193</v>
      </c>
      <c r="D194" s="11">
        <v>1</v>
      </c>
      <c r="E194" s="1" t="s">
        <v>1672</v>
      </c>
      <c r="F194" s="13">
        <f>CONVERT(LEFT(Nacsport!D195,2),"mn","hr")/24+CONVERT(MID(Nacsport!D195,4,2),"sec","hr")/24</f>
        <v>1.6030092592592596E-2</v>
      </c>
      <c r="G194" s="14">
        <f>(CONVERT((CONVERT(LEFT(Nacsport!F195,2),"mn","hr")/24+CONVERT(MID(Nacsport!F195,4,2),"sec","hr")/24)-(CONVERT(LEFT(Nacsport!E195,2),"mn","hr")/24+CONVERT(MID(Nacsport!E195,4,2),"sec","hr")/24),"hr","sec")*24)+3</f>
        <v>6.0000000000001688</v>
      </c>
      <c r="H194" s="14">
        <f t="shared" si="11"/>
        <v>1382.0000000000002</v>
      </c>
      <c r="I194" s="14"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2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3"/>
        <v>194</v>
      </c>
      <c r="C195">
        <f t="shared" si="14"/>
        <v>194</v>
      </c>
      <c r="D195" s="11">
        <v>1</v>
      </c>
      <c r="E195" s="1" t="s">
        <v>1672</v>
      </c>
      <c r="F195" s="13">
        <f>CONVERT(LEFT(Nacsport!D196,2),"mn","hr")/24+CONVERT(MID(Nacsport!D196,4,2),"sec","hr")/24</f>
        <v>1.6053240740740743E-2</v>
      </c>
      <c r="G195" s="14">
        <f>(CONVERT((CONVERT(LEFT(Nacsport!F196,2),"mn","hr")/24+CONVERT(MID(Nacsport!F196,4,2),"sec","hr")/24)-(CONVERT(LEFT(Nacsport!E196,2),"mn","hr")/24+CONVERT(MID(Nacsport!E196,4,2),"sec","hr")/24),"hr","sec")*24)+3</f>
        <v>6.0000000000001688</v>
      </c>
      <c r="H195" s="14">
        <f t="shared" si="11"/>
        <v>1384</v>
      </c>
      <c r="I195" s="14"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BENEDETTO_C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2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3"/>
        <v>195</v>
      </c>
      <c r="C196">
        <f t="shared" si="14"/>
        <v>195</v>
      </c>
      <c r="D196" s="11">
        <v>1</v>
      </c>
      <c r="E196" s="1" t="s">
        <v>1672</v>
      </c>
      <c r="F196" s="13">
        <f>CONVERT(LEFT(Nacsport!D197,2),"mn","hr")/24+CONVERT(MID(Nacsport!D197,4,2),"sec","hr")/24</f>
        <v>1.6122685185185188E-2</v>
      </c>
      <c r="G196" s="14">
        <f>(CONVERT((CONVERT(LEFT(Nacsport!F197,2),"mn","hr")/24+CONVERT(MID(Nacsport!F197,4,2),"sec","hr")/24)-(CONVERT(LEFT(Nacsport!E197,2),"mn","hr")/24+CONVERT(MID(Nacsport!E197,4,2),"sec","hr")/24),"hr","sec")*24)+3</f>
        <v>7.0000000000001261</v>
      </c>
      <c r="H196" s="14">
        <f t="shared" ref="H196:H259" si="15">(+CONVERT(F196,"hr","sec")*24)-3</f>
        <v>1390.0000000000002</v>
      </c>
      <c r="I196" s="14"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BENEDETTO_C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2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3"/>
        <v>196</v>
      </c>
      <c r="C197">
        <f t="shared" si="14"/>
        <v>196</v>
      </c>
      <c r="D197" s="11">
        <v>1</v>
      </c>
      <c r="E197" s="1" t="s">
        <v>1672</v>
      </c>
      <c r="F197" s="13">
        <f>CONVERT(LEFT(Nacsport!D198,2),"mn","hr")/24+CONVERT(MID(Nacsport!D198,4,2),"sec","hr")/24</f>
        <v>1.6122685185185188E-2</v>
      </c>
      <c r="G197" s="14">
        <f>(CONVERT((CONVERT(LEFT(Nacsport!F198,2),"mn","hr")/24+CONVERT(MID(Nacsport!F198,4,2),"sec","hr")/24)-(CONVERT(LEFT(Nacsport!E198,2),"mn","hr")/24+CONVERT(MID(Nacsport!E198,4,2),"sec","hr")/24),"hr","sec")*24)+3</f>
        <v>7.9999999999997824</v>
      </c>
      <c r="H197" s="14">
        <f t="shared" si="15"/>
        <v>1390.0000000000002</v>
      </c>
      <c r="I197" s="14"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>R TOUCH</v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2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3"/>
        <v>197</v>
      </c>
      <c r="C198">
        <f t="shared" si="14"/>
        <v>197</v>
      </c>
      <c r="D198" s="11">
        <v>1</v>
      </c>
      <c r="E198" s="1" t="s">
        <v>1672</v>
      </c>
      <c r="F198" s="13">
        <f>CONVERT(LEFT(Nacsport!D199,2),"mn","hr")/24+CONVERT(MID(Nacsport!D199,4,2),"sec","hr")/24</f>
        <v>1.6180555555555559E-2</v>
      </c>
      <c r="G198" s="14">
        <f>(CONVERT((CONVERT(LEFT(Nacsport!F199,2),"mn","hr")/24+CONVERT(MID(Nacsport!F199,4,2),"sec","hr")/24)-(CONVERT(LEFT(Nacsport!E199,2),"mn","hr")/24+CONVERT(MID(Nacsport!E199,4,2),"sec","hr")/24),"hr","sec")*24)+3</f>
        <v>3.9999999999999565</v>
      </c>
      <c r="H198" s="14">
        <f t="shared" si="15"/>
        <v>1395.0000000000005</v>
      </c>
      <c r="I198" s="14"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2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3"/>
        <v>198</v>
      </c>
      <c r="C199">
        <f t="shared" si="14"/>
        <v>198</v>
      </c>
      <c r="D199" s="11">
        <v>1</v>
      </c>
      <c r="E199" s="1" t="s">
        <v>1672</v>
      </c>
      <c r="F199" s="13">
        <f>CONVERT(LEFT(Nacsport!D200,2),"mn","hr")/24+CONVERT(MID(Nacsport!D200,4,2),"sec","hr")/24</f>
        <v>1.6585648148148151E-2</v>
      </c>
      <c r="G199" s="14">
        <f>(CONVERT((CONVERT(LEFT(Nacsport!F200,2),"mn","hr")/24+CONVERT(MID(Nacsport!F200,4,2),"sec","hr")/24)-(CONVERT(LEFT(Nacsport!E200,2),"mn","hr")/24+CONVERT(MID(Nacsport!E200,4,2),"sec","hr")/24),"hr","sec")*24)+3</f>
        <v>20.999999999999815</v>
      </c>
      <c r="H199" s="14">
        <f t="shared" si="15"/>
        <v>1430.0000000000002</v>
      </c>
      <c r="I199" s="14"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2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3"/>
        <v>199</v>
      </c>
      <c r="C200">
        <f t="shared" si="14"/>
        <v>199</v>
      </c>
      <c r="D200" s="11">
        <v>1</v>
      </c>
      <c r="E200" s="1" t="s">
        <v>1672</v>
      </c>
      <c r="F200" s="13">
        <f>CONVERT(LEFT(Nacsport!D201,2),"mn","hr")/24+CONVERT(MID(Nacsport!D201,4,2),"sec","hr")/24</f>
        <v>1.6585648148148151E-2</v>
      </c>
      <c r="G200" s="14">
        <f>(CONVERT((CONVERT(LEFT(Nacsport!F201,2),"mn","hr")/24+CONVERT(MID(Nacsport!F201,4,2),"sec","hr")/24)-(CONVERT(LEFT(Nacsport!E201,2),"mn","hr")/24+CONVERT(MID(Nacsport!E201,4,2),"sec","hr")/24),"hr","sec")*24)+3</f>
        <v>20.999999999999815</v>
      </c>
      <c r="H200" s="14">
        <f t="shared" si="15"/>
        <v>1430.0000000000002</v>
      </c>
      <c r="I200" s="14"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2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3"/>
        <v>200</v>
      </c>
      <c r="C201">
        <f t="shared" si="14"/>
        <v>200</v>
      </c>
      <c r="D201" s="11">
        <v>1</v>
      </c>
      <c r="E201" s="1" t="s">
        <v>1672</v>
      </c>
      <c r="F201" s="13">
        <f>CONVERT(LEFT(Nacsport!D202,2),"mn","hr")/24+CONVERT(MID(Nacsport!D202,4,2),"sec","hr")/24</f>
        <v>1.6516203703703707E-2</v>
      </c>
      <c r="G201" s="14">
        <f>(CONVERT((CONVERT(LEFT(Nacsport!F202,2),"mn","hr")/24+CONVERT(MID(Nacsport!F202,4,2),"sec","hr")/24)-(CONVERT(LEFT(Nacsport!E202,2),"mn","hr")/24+CONVERT(MID(Nacsport!E202,4,2),"sec","hr")/24),"hr","sec")*24)+3</f>
        <v>9.9999999999996945</v>
      </c>
      <c r="H201" s="14">
        <f t="shared" si="15"/>
        <v>1424.0000000000002</v>
      </c>
      <c r="I201" s="14"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2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3"/>
        <v>201</v>
      </c>
      <c r="C202">
        <f t="shared" si="14"/>
        <v>201</v>
      </c>
      <c r="D202" s="11">
        <v>1</v>
      </c>
      <c r="E202" s="1" t="s">
        <v>1672</v>
      </c>
      <c r="F202" s="13">
        <f>CONVERT(LEFT(Nacsport!D203,2),"mn","hr")/24+CONVERT(MID(Nacsport!D203,4,2),"sec","hr")/24</f>
        <v>1.6631944444444446E-2</v>
      </c>
      <c r="G202" s="14">
        <f>(CONVERT((CONVERT(LEFT(Nacsport!F203,2),"mn","hr")/24+CONVERT(MID(Nacsport!F203,4,2),"sec","hr")/24)-(CONVERT(LEFT(Nacsport!E203,2),"mn","hr")/24+CONVERT(MID(Nacsport!E203,4,2),"sec","hr")/24),"hr","sec")*24)+3</f>
        <v>5.9999999999998694</v>
      </c>
      <c r="H202" s="14">
        <f t="shared" si="15"/>
        <v>1434.0000000000002</v>
      </c>
      <c r="I202" s="14"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BENEDETTO_C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2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3"/>
        <v>202</v>
      </c>
      <c r="C203">
        <f t="shared" si="14"/>
        <v>202</v>
      </c>
      <c r="D203" s="11">
        <v>1</v>
      </c>
      <c r="E203" s="1" t="s">
        <v>1672</v>
      </c>
      <c r="F203" s="13">
        <f>CONVERT(LEFT(Nacsport!D204,2),"mn","hr")/24+CONVERT(MID(Nacsport!D204,4,2),"sec","hr")/24</f>
        <v>1.6643518518518519E-2</v>
      </c>
      <c r="G203" s="14">
        <f>(CONVERT((CONVERT(LEFT(Nacsport!F204,2),"mn","hr")/24+CONVERT(MID(Nacsport!F204,4,2),"sec","hr")/24)-(CONVERT(LEFT(Nacsport!E204,2),"mn","hr")/24+CONVERT(MID(Nacsport!E204,4,2),"sec","hr")/24),"hr","sec")*24)+3</f>
        <v>6.0000000000001688</v>
      </c>
      <c r="H203" s="14">
        <f t="shared" si="15"/>
        <v>1435</v>
      </c>
      <c r="I203" s="14"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BENEDETTO_C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2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3"/>
        <v>203</v>
      </c>
      <c r="C204">
        <f t="shared" si="14"/>
        <v>203</v>
      </c>
      <c r="D204" s="11">
        <v>1</v>
      </c>
      <c r="E204" s="1" t="s">
        <v>1672</v>
      </c>
      <c r="F204" s="13">
        <f>CONVERT(LEFT(Nacsport!D205,2),"mn","hr")/24+CONVERT(MID(Nacsport!D205,4,2),"sec","hr")/24</f>
        <v>1.6643518518518519E-2</v>
      </c>
      <c r="G204" s="14">
        <f>(CONVERT((CONVERT(LEFT(Nacsport!F205,2),"mn","hr")/24+CONVERT(MID(Nacsport!F205,4,2),"sec","hr")/24)-(CONVERT(LEFT(Nacsport!E205,2),"mn","hr")/24+CONVERT(MID(Nacsport!E205,4,2),"sec","hr")/24),"hr","sec")*24)+3</f>
        <v>6.0000000000001688</v>
      </c>
      <c r="H204" s="14">
        <f t="shared" si="15"/>
        <v>1435</v>
      </c>
      <c r="I204" s="14"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BENEDETTO_C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2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3"/>
        <v>204</v>
      </c>
      <c r="C205">
        <f t="shared" si="14"/>
        <v>204</v>
      </c>
      <c r="D205" s="11">
        <v>1</v>
      </c>
      <c r="E205" s="1" t="s">
        <v>1672</v>
      </c>
      <c r="F205" s="13">
        <f>CONVERT(LEFT(Nacsport!D206,2),"mn","hr")/24+CONVERT(MID(Nacsport!D206,4,2),"sec","hr")/24</f>
        <v>1.6655092592592596E-2</v>
      </c>
      <c r="G205" s="14">
        <f>(CONVERT((CONVERT(LEFT(Nacsport!F206,2),"mn","hr")/24+CONVERT(MID(Nacsport!F206,4,2),"sec","hr")/24)-(CONVERT(LEFT(Nacsport!E206,2),"mn","hr")/24+CONVERT(MID(Nacsport!E206,4,2),"sec","hr")/24),"hr","sec")*24)+3</f>
        <v>6.0000000000001688</v>
      </c>
      <c r="H205" s="14">
        <f t="shared" si="15"/>
        <v>1436.0000000000005</v>
      </c>
      <c r="I205" s="14"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BENEDETTO_C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2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3"/>
        <v>205</v>
      </c>
      <c r="C206">
        <f t="shared" si="14"/>
        <v>205</v>
      </c>
      <c r="D206" s="11">
        <v>1</v>
      </c>
      <c r="E206" s="1" t="s">
        <v>1672</v>
      </c>
      <c r="F206" s="13">
        <f>CONVERT(LEFT(Nacsport!D207,2),"mn","hr")/24+CONVERT(MID(Nacsport!D207,4,2),"sec","hr")/24</f>
        <v>1.6655092592592596E-2</v>
      </c>
      <c r="G206" s="14">
        <f>(CONVERT((CONVERT(LEFT(Nacsport!F207,2),"mn","hr")/24+CONVERT(MID(Nacsport!F207,4,2),"sec","hr")/24)-(CONVERT(LEFT(Nacsport!E207,2),"mn","hr")/24+CONVERT(MID(Nacsport!E207,4,2),"sec","hr")/24),"hr","sec")*24)+3</f>
        <v>7.0000000000001261</v>
      </c>
      <c r="H206" s="14">
        <f t="shared" si="15"/>
        <v>1436.0000000000005</v>
      </c>
      <c r="I206" s="14"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2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3"/>
        <v>206</v>
      </c>
      <c r="C207">
        <f t="shared" si="14"/>
        <v>206</v>
      </c>
      <c r="D207" s="11">
        <v>1</v>
      </c>
      <c r="E207" s="1" t="s">
        <v>1672</v>
      </c>
      <c r="F207" s="13">
        <f>CONVERT(LEFT(Nacsport!D208,2),"mn","hr")/24+CONVERT(MID(Nacsport!D208,4,2),"sec","hr")/24</f>
        <v>1.6689814814814814E-2</v>
      </c>
      <c r="G207" s="14">
        <f>(CONVERT((CONVERT(LEFT(Nacsport!F208,2),"mn","hr")/24+CONVERT(MID(Nacsport!F208,4,2),"sec","hr")/24)-(CONVERT(LEFT(Nacsport!E208,2),"mn","hr")/24+CONVERT(MID(Nacsport!E208,4,2),"sec","hr")/24),"hr","sec")*24)+3</f>
        <v>5.9999999999998694</v>
      </c>
      <c r="H207" s="14">
        <f t="shared" si="15"/>
        <v>1439</v>
      </c>
      <c r="I207" s="14"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BENEDETTO_C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2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3"/>
        <v>207</v>
      </c>
      <c r="C208">
        <f t="shared" si="14"/>
        <v>207</v>
      </c>
      <c r="D208" s="11">
        <v>1</v>
      </c>
      <c r="E208" s="1" t="s">
        <v>1672</v>
      </c>
      <c r="F208" s="13">
        <f>CONVERT(LEFT(Nacsport!D209,2),"mn","hr")/24+CONVERT(MID(Nacsport!D209,4,2),"sec","hr")/24</f>
        <v>1.6689814814814814E-2</v>
      </c>
      <c r="G208" s="14">
        <f>(CONVERT((CONVERT(LEFT(Nacsport!F209,2),"mn","hr")/24+CONVERT(MID(Nacsport!F209,4,2),"sec","hr")/24)-(CONVERT(LEFT(Nacsport!E209,2),"mn","hr")/24+CONVERT(MID(Nacsport!E209,4,2),"sec","hr")/24),"hr","sec")*24)+3</f>
        <v>5.9999999999998694</v>
      </c>
      <c r="H208" s="14">
        <f t="shared" si="15"/>
        <v>1439</v>
      </c>
      <c r="I208" s="14"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BENEDETTO_C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2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3"/>
        <v>208</v>
      </c>
      <c r="C209">
        <f t="shared" si="14"/>
        <v>208</v>
      </c>
      <c r="D209" s="11">
        <v>1</v>
      </c>
      <c r="E209" s="1" t="s">
        <v>1672</v>
      </c>
      <c r="F209" s="13">
        <f>CONVERT(LEFT(Nacsport!D210,2),"mn","hr")/24+CONVERT(MID(Nacsport!D210,4,2),"sec","hr")/24</f>
        <v>1.6701388888888887E-2</v>
      </c>
      <c r="G209" s="14">
        <f>(CONVERT((CONVERT(LEFT(Nacsport!F210,2),"mn","hr")/24+CONVERT(MID(Nacsport!F210,4,2),"sec","hr")/24)-(CONVERT(LEFT(Nacsport!E210,2),"mn","hr")/24+CONVERT(MID(Nacsport!E210,4,2),"sec","hr")/24),"hr","sec")*24)+3</f>
        <v>5.9999999999998694</v>
      </c>
      <c r="H209" s="14">
        <f t="shared" si="15"/>
        <v>1439.9999999999998</v>
      </c>
      <c r="I209" s="14"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BENEDETTO_C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2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3"/>
        <v>209</v>
      </c>
      <c r="C210">
        <f t="shared" si="14"/>
        <v>209</v>
      </c>
      <c r="D210" s="11">
        <v>1</v>
      </c>
      <c r="E210" s="1" t="s">
        <v>1672</v>
      </c>
      <c r="F210" s="13">
        <f>CONVERT(LEFT(Nacsport!D211,2),"mn","hr")/24+CONVERT(MID(Nacsport!D211,4,2),"sec","hr")/24</f>
        <v>1.6747685185185185E-2</v>
      </c>
      <c r="G210" s="14">
        <f>(CONVERT((CONVERT(LEFT(Nacsport!F211,2),"mn","hr")/24+CONVERT(MID(Nacsport!F211,4,2),"sec","hr")/24)-(CONVERT(LEFT(Nacsport!E211,2),"mn","hr")/24+CONVERT(MID(Nacsport!E211,4,2),"sec","hr")/24),"hr","sec")*24)+3</f>
        <v>6.0000000000001688</v>
      </c>
      <c r="H210" s="14">
        <f t="shared" si="15"/>
        <v>1444</v>
      </c>
      <c r="I210" s="14"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>SLOW</v>
      </c>
      <c r="AG210" s="1" t="str">
        <f>+CONCATENATE(Nacsport!FF211,Nacsport!FG211,Nacsport!FH211,Nacsport!FI211,Nacsport!FJ211)</f>
        <v/>
      </c>
      <c r="AH210" s="1" t="str">
        <f t="shared" si="12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3"/>
        <v>210</v>
      </c>
      <c r="C211">
        <f t="shared" si="14"/>
        <v>210</v>
      </c>
      <c r="D211" s="11">
        <v>1</v>
      </c>
      <c r="E211" s="1" t="s">
        <v>1672</v>
      </c>
      <c r="F211" s="13">
        <f>CONVERT(LEFT(Nacsport!D212,2),"mn","hr")/24+CONVERT(MID(Nacsport!D212,4,2),"sec","hr")/24</f>
        <v>1.6701388888888887E-2</v>
      </c>
      <c r="G211" s="14">
        <f>(CONVERT((CONVERT(LEFT(Nacsport!F212,2),"mn","hr")/24+CONVERT(MID(Nacsport!F212,4,2),"sec","hr")/24)-(CONVERT(LEFT(Nacsport!E212,2),"mn","hr")/24+CONVERT(MID(Nacsport!E212,4,2),"sec","hr")/24),"hr","sec")*24)+3</f>
        <v>6.9999999999998259</v>
      </c>
      <c r="H211" s="14">
        <f t="shared" si="15"/>
        <v>1439.9999999999998</v>
      </c>
      <c r="I211" s="14"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BENEDETTO_C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>RUCK DEFENSE</v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2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3"/>
        <v>211</v>
      </c>
      <c r="C212">
        <f t="shared" si="14"/>
        <v>211</v>
      </c>
      <c r="D212" s="11">
        <v>1</v>
      </c>
      <c r="E212" s="1" t="s">
        <v>1672</v>
      </c>
      <c r="F212" s="13">
        <f>CONVERT(LEFT(Nacsport!D213,2),"mn","hr")/24+CONVERT(MID(Nacsport!D213,4,2),"sec","hr")/24</f>
        <v>1.6793981481481483E-2</v>
      </c>
      <c r="G212" s="14">
        <f>(CONVERT((CONVERT(LEFT(Nacsport!F213,2),"mn","hr")/24+CONVERT(MID(Nacsport!F213,4,2),"sec","hr")/24)-(CONVERT(LEFT(Nacsport!E213,2),"mn","hr")/24+CONVERT(MID(Nacsport!E213,4,2),"sec","hr")/24),"hr","sec")*24)+3</f>
        <v>3.9999999999999565</v>
      </c>
      <c r="H212" s="14">
        <f t="shared" si="15"/>
        <v>1448</v>
      </c>
      <c r="I212" s="14"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2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3"/>
        <v>212</v>
      </c>
      <c r="C213">
        <f t="shared" si="14"/>
        <v>212</v>
      </c>
      <c r="D213" s="11">
        <v>1</v>
      </c>
      <c r="E213" s="1" t="s">
        <v>1672</v>
      </c>
      <c r="F213" s="13">
        <f>CONVERT(LEFT(Nacsport!D214,2),"mn","hr")/24+CONVERT(MID(Nacsport!D214,4,2),"sec","hr")/24</f>
        <v>1.6805555555555556E-2</v>
      </c>
      <c r="G213" s="14">
        <f>(CONVERT((CONVERT(LEFT(Nacsport!F214,2),"mn","hr")/24+CONVERT(MID(Nacsport!F214,4,2),"sec","hr")/24)-(CONVERT(LEFT(Nacsport!E214,2),"mn","hr")/24+CONVERT(MID(Nacsport!E214,4,2),"sec","hr")/24),"hr","sec")*24)+3</f>
        <v>9.9999999999999947</v>
      </c>
      <c r="H213" s="14">
        <f t="shared" si="15"/>
        <v>1449</v>
      </c>
      <c r="I213" s="14"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2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3"/>
        <v>213</v>
      </c>
      <c r="C214">
        <f t="shared" si="14"/>
        <v>213</v>
      </c>
      <c r="D214" s="11">
        <v>1</v>
      </c>
      <c r="E214" s="1" t="s">
        <v>1672</v>
      </c>
      <c r="F214" s="13">
        <f>CONVERT(LEFT(Nacsport!D215,2),"mn","hr")/24+CONVERT(MID(Nacsport!D215,4,2),"sec","hr")/24</f>
        <v>1.6805555555555556E-2</v>
      </c>
      <c r="G214" s="14">
        <f>(CONVERT((CONVERT(LEFT(Nacsport!F215,2),"mn","hr")/24+CONVERT(MID(Nacsport!F215,4,2),"sec","hr")/24)-(CONVERT(LEFT(Nacsport!E215,2),"mn","hr")/24+CONVERT(MID(Nacsport!E215,4,2),"sec","hr")/24),"hr","sec")*24)+3</f>
        <v>9.9999999999999947</v>
      </c>
      <c r="H214" s="14">
        <f t="shared" si="15"/>
        <v>1449</v>
      </c>
      <c r="I214" s="14"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2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3"/>
        <v>214</v>
      </c>
      <c r="C215">
        <f t="shared" si="14"/>
        <v>214</v>
      </c>
      <c r="D215" s="11">
        <v>1</v>
      </c>
      <c r="E215" s="1" t="s">
        <v>1672</v>
      </c>
      <c r="F215" s="13">
        <f>CONVERT(LEFT(Nacsport!D216,2),"mn","hr")/24+CONVERT(MID(Nacsport!D216,4,2),"sec","hr")/24</f>
        <v>1.6770833333333332E-2</v>
      </c>
      <c r="G215" s="14">
        <f>(CONVERT((CONVERT(LEFT(Nacsport!F216,2),"mn","hr")/24+CONVERT(MID(Nacsport!F216,4,2),"sec","hr")/24)-(CONVERT(LEFT(Nacsport!E216,2),"mn","hr")/24+CONVERT(MID(Nacsport!E216,4,2),"sec","hr")/24),"hr","sec")*24)+3</f>
        <v>9.0000000000000391</v>
      </c>
      <c r="H215" s="14">
        <f t="shared" si="15"/>
        <v>1445.9999999999998</v>
      </c>
      <c r="I215" s="14"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BENEDETTO_C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>FOUL-PLAY</v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2"/>
        <v/>
      </c>
      <c r="AI215" s="1" t="str">
        <f>+CONCATENATE(Nacsport!FK216,Nacsport!FL216)</f>
        <v>SUCCESS</v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3"/>
        <v>215</v>
      </c>
      <c r="C216">
        <f t="shared" si="14"/>
        <v>215</v>
      </c>
      <c r="D216" s="11">
        <v>1</v>
      </c>
      <c r="E216" s="1" t="s">
        <v>1672</v>
      </c>
      <c r="F216" s="13">
        <f>CONVERT(LEFT(Nacsport!D217,2),"mn","hr")/24+CONVERT(MID(Nacsport!D217,4,2),"sec","hr")/24</f>
        <v>1.6886574074074075E-2</v>
      </c>
      <c r="G216" s="14">
        <f>(CONVERT((CONVERT(LEFT(Nacsport!F217,2),"mn","hr")/24+CONVERT(MID(Nacsport!F217,4,2),"sec","hr")/24)-(CONVERT(LEFT(Nacsport!E217,2),"mn","hr")/24+CONVERT(MID(Nacsport!E217,4,2),"sec","hr")/24),"hr","sec")*24)+3</f>
        <v>3.9999999999999565</v>
      </c>
      <c r="H216" s="14">
        <f t="shared" si="15"/>
        <v>1456</v>
      </c>
      <c r="I216" s="14"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2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3"/>
        <v>216</v>
      </c>
      <c r="C217">
        <f t="shared" si="14"/>
        <v>216</v>
      </c>
      <c r="D217" s="11">
        <v>1</v>
      </c>
      <c r="E217" s="1" t="s">
        <v>1672</v>
      </c>
      <c r="F217" s="13">
        <f>CONVERT(LEFT(Nacsport!D218,2),"mn","hr")/24+CONVERT(MID(Nacsport!D218,4,2),"sec","hr")/24</f>
        <v>1.8194444444444447E-2</v>
      </c>
      <c r="G217" s="14">
        <f>(CONVERT((CONVERT(LEFT(Nacsport!F218,2),"mn","hr")/24+CONVERT(MID(Nacsport!F218,4,2),"sec","hr")/24)-(CONVERT(LEFT(Nacsport!E218,2),"mn","hr")/24+CONVERT(MID(Nacsport!E218,4,2),"sec","hr")/24),"hr","sec")*24)+3</f>
        <v>6.9999999999998259</v>
      </c>
      <c r="H217" s="14">
        <f t="shared" si="15"/>
        <v>1569.0000000000005</v>
      </c>
      <c r="I217" s="14"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2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3"/>
        <v>217</v>
      </c>
      <c r="C218">
        <f t="shared" si="14"/>
        <v>217</v>
      </c>
      <c r="D218" s="11">
        <v>1</v>
      </c>
      <c r="E218" s="1" t="s">
        <v>1672</v>
      </c>
      <c r="F218" s="13">
        <f>CONVERT(LEFT(Nacsport!D219,2),"mn","hr")/24+CONVERT(MID(Nacsport!D219,4,2),"sec","hr")/24</f>
        <v>1.8148148148148149E-2</v>
      </c>
      <c r="G218" s="14">
        <f>(CONVERT((CONVERT(LEFT(Nacsport!F219,2),"mn","hr")/24+CONVERT(MID(Nacsport!F219,4,2),"sec","hr")/24)-(CONVERT(LEFT(Nacsport!E219,2),"mn","hr")/24+CONVERT(MID(Nacsport!E219,4,2),"sec","hr")/24),"hr","sec")*24)+3</f>
        <v>4.999999999999913</v>
      </c>
      <c r="H218" s="14">
        <f t="shared" si="15"/>
        <v>1565.0000000000002</v>
      </c>
      <c r="I218" s="14"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>PENALTY-KICK</v>
      </c>
      <c r="AH218" s="1">
        <f t="shared" si="12"/>
        <v>3</v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3"/>
        <v>218</v>
      </c>
      <c r="C219">
        <f t="shared" si="14"/>
        <v>218</v>
      </c>
      <c r="D219" s="11">
        <v>1</v>
      </c>
      <c r="E219" s="1" t="s">
        <v>1672</v>
      </c>
      <c r="F219" s="13">
        <f>CONVERT(LEFT(Nacsport!D220,2),"mn","hr")/24+CONVERT(MID(Nacsport!D220,4,2),"sec","hr")/24</f>
        <v>1.8564814814814815E-2</v>
      </c>
      <c r="G219" s="14">
        <f>(CONVERT((CONVERT(LEFT(Nacsport!F220,2),"mn","hr")/24+CONVERT(MID(Nacsport!F220,4,2),"sec","hr")/24)-(CONVERT(LEFT(Nacsport!E220,2),"mn","hr")/24+CONVERT(MID(Nacsport!E220,4,2),"sec","hr")/24),"hr","sec")*24)+3</f>
        <v>7.0000000000001261</v>
      </c>
      <c r="H219" s="14">
        <f t="shared" si="15"/>
        <v>1601</v>
      </c>
      <c r="I219" s="14"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BENEDETTO_C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2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3"/>
        <v>219</v>
      </c>
      <c r="C220">
        <f t="shared" si="14"/>
        <v>219</v>
      </c>
      <c r="D220" s="11">
        <v>1</v>
      </c>
      <c r="E220" s="1" t="s">
        <v>1672</v>
      </c>
      <c r="F220" s="13">
        <f>CONVERT(LEFT(Nacsport!D221,2),"mn","hr")/24+CONVERT(MID(Nacsport!D221,4,2),"sec","hr")/24</f>
        <v>1.8611111111111113E-2</v>
      </c>
      <c r="G220" s="14">
        <f>(CONVERT((CONVERT(LEFT(Nacsport!F221,2),"mn","hr")/24+CONVERT(MID(Nacsport!F221,4,2),"sec","hr")/24)-(CONVERT(LEFT(Nacsport!E221,2),"mn","hr")/24+CONVERT(MID(Nacsport!E221,4,2),"sec","hr")/24),"hr","sec")*24)+3</f>
        <v>7.9999999999997824</v>
      </c>
      <c r="H220" s="14">
        <f t="shared" si="15"/>
        <v>1605</v>
      </c>
      <c r="I220" s="14"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>KNOCK-ON</v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2"/>
        <v/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3"/>
        <v>220</v>
      </c>
      <c r="C221">
        <f t="shared" si="14"/>
        <v>220</v>
      </c>
      <c r="D221" s="11">
        <v>1</v>
      </c>
      <c r="E221" s="1" t="s">
        <v>1672</v>
      </c>
      <c r="F221" s="13">
        <f>CONVERT(LEFT(Nacsport!D222,2),"mn","hr")/24+CONVERT(MID(Nacsport!D222,4,2),"sec","hr")/24</f>
        <v>1.923611111111111E-2</v>
      </c>
      <c r="G221" s="14">
        <f>(CONVERT((CONVERT(LEFT(Nacsport!F222,2),"mn","hr")/24+CONVERT(MID(Nacsport!F222,4,2),"sec","hr")/24)-(CONVERT(LEFT(Nacsport!E222,2),"mn","hr")/24+CONVERT(MID(Nacsport!E222,4,2),"sec","hr")/24),"hr","sec")*24)+3</f>
        <v>7.0000000000001261</v>
      </c>
      <c r="H221" s="14">
        <f t="shared" si="15"/>
        <v>1659</v>
      </c>
      <c r="I221" s="14"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2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3"/>
        <v>221</v>
      </c>
      <c r="C222">
        <f t="shared" si="14"/>
        <v>221</v>
      </c>
      <c r="D222" s="11">
        <v>1</v>
      </c>
      <c r="E222" s="1" t="s">
        <v>1672</v>
      </c>
      <c r="F222" s="13">
        <f>CONVERT(LEFT(Nacsport!D223,2),"mn","hr")/24+CONVERT(MID(Nacsport!D223,4,2),"sec","hr")/24</f>
        <v>1.923611111111111E-2</v>
      </c>
      <c r="G222" s="14">
        <f>(CONVERT((CONVERT(LEFT(Nacsport!F223,2),"mn","hr")/24+CONVERT(MID(Nacsport!F223,4,2),"sec","hr")/24)-(CONVERT(LEFT(Nacsport!E223,2),"mn","hr")/24+CONVERT(MID(Nacsport!E223,4,2),"sec","hr")/24),"hr","sec")*24)+3</f>
        <v>7.0000000000001261</v>
      </c>
      <c r="H222" s="14">
        <f t="shared" si="15"/>
        <v>1659</v>
      </c>
      <c r="I222" s="14"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2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3"/>
        <v>222</v>
      </c>
      <c r="C223">
        <f t="shared" si="14"/>
        <v>222</v>
      </c>
      <c r="D223" s="11">
        <v>1</v>
      </c>
      <c r="E223" s="1" t="s">
        <v>1672</v>
      </c>
      <c r="F223" s="13">
        <f>CONVERT(LEFT(Nacsport!D224,2),"mn","hr")/24+CONVERT(MID(Nacsport!D224,4,2),"sec","hr")/24</f>
        <v>1.9178240740740739E-2</v>
      </c>
      <c r="G223" s="14">
        <f>(CONVERT((CONVERT(LEFT(Nacsport!F224,2),"mn","hr")/24+CONVERT(MID(Nacsport!F224,4,2),"sec","hr")/24)-(CONVERT(LEFT(Nacsport!E224,2),"mn","hr")/24+CONVERT(MID(Nacsport!E224,4,2),"sec","hr")/24),"hr","sec")*24)+3</f>
        <v>6.9999999999998259</v>
      </c>
      <c r="H223" s="14">
        <f t="shared" si="15"/>
        <v>1653.9999999999998</v>
      </c>
      <c r="I223" s="14"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BENEDETTO_C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2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3"/>
        <v>223</v>
      </c>
      <c r="C224">
        <f t="shared" si="14"/>
        <v>223</v>
      </c>
      <c r="D224" s="11">
        <v>1</v>
      </c>
      <c r="E224" s="1" t="s">
        <v>1672</v>
      </c>
      <c r="F224" s="13">
        <f>CONVERT(LEFT(Nacsport!D225,2),"mn","hr")/24+CONVERT(MID(Nacsport!D225,4,2),"sec","hr")/24</f>
        <v>1.9189814814814816E-2</v>
      </c>
      <c r="G224" s="14">
        <f>(CONVERT((CONVERT(LEFT(Nacsport!F225,2),"mn","hr")/24+CONVERT(MID(Nacsport!F225,4,2),"sec","hr")/24)-(CONVERT(LEFT(Nacsport!E225,2),"mn","hr")/24+CONVERT(MID(Nacsport!E225,4,2),"sec","hr")/24),"hr","sec")*24)+3</f>
        <v>6.9999999999998259</v>
      </c>
      <c r="H224" s="14">
        <f t="shared" si="15"/>
        <v>1655.0000000000002</v>
      </c>
      <c r="I224" s="14"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BENEDETTO_C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>SCRUM INF</v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2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3"/>
        <v>224</v>
      </c>
      <c r="C225">
        <f t="shared" si="14"/>
        <v>224</v>
      </c>
      <c r="D225" s="11">
        <v>1</v>
      </c>
      <c r="E225" s="1" t="s">
        <v>1672</v>
      </c>
      <c r="F225" s="13">
        <f>CONVERT(LEFT(Nacsport!D226,2),"mn","hr")/24+CONVERT(MID(Nacsport!D226,4,2),"sec","hr")/24</f>
        <v>1.9282407407407408E-2</v>
      </c>
      <c r="G225" s="14">
        <f>(CONVERT((CONVERT(LEFT(Nacsport!F226,2),"mn","hr")/24+CONVERT(MID(Nacsport!F226,4,2),"sec","hr")/24)-(CONVERT(LEFT(Nacsport!E226,2),"mn","hr")/24+CONVERT(MID(Nacsport!E226,4,2),"sec","hr")/24),"hr","sec")*24)+3</f>
        <v>3.9999999999999565</v>
      </c>
      <c r="H225" s="14">
        <f t="shared" si="15"/>
        <v>1663</v>
      </c>
      <c r="I225" s="14"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2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3"/>
        <v>225</v>
      </c>
      <c r="C226">
        <f t="shared" si="14"/>
        <v>225</v>
      </c>
      <c r="D226" s="11">
        <v>1</v>
      </c>
      <c r="E226" s="1" t="s">
        <v>1672</v>
      </c>
      <c r="F226" s="13">
        <f>CONVERT(LEFT(Nacsport!D227,2),"mn","hr")/24+CONVERT(MID(Nacsport!D227,4,2),"sec","hr")/24</f>
        <v>1.9340277777777776E-2</v>
      </c>
      <c r="G226" s="14">
        <f>(CONVERT((CONVERT(LEFT(Nacsport!F227,2),"mn","hr")/24+CONVERT(MID(Nacsport!F227,4,2),"sec","hr")/24)-(CONVERT(LEFT(Nacsport!E227,2),"mn","hr")/24+CONVERT(MID(Nacsport!E227,4,2),"sec","hr")/24),"hr","sec")*24)+3</f>
        <v>14.000000000000121</v>
      </c>
      <c r="H226" s="14">
        <f t="shared" si="15"/>
        <v>1667.9999999999995</v>
      </c>
      <c r="I226" s="14"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2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3"/>
        <v>226</v>
      </c>
      <c r="C227">
        <f t="shared" si="14"/>
        <v>226</v>
      </c>
      <c r="D227" s="11">
        <v>1</v>
      </c>
      <c r="E227" s="1" t="s">
        <v>1672</v>
      </c>
      <c r="F227" s="13">
        <f>CONVERT(LEFT(Nacsport!D228,2),"mn","hr")/24+CONVERT(MID(Nacsport!D228,4,2),"sec","hr")/24</f>
        <v>1.9340277777777776E-2</v>
      </c>
      <c r="G227" s="14">
        <f>(CONVERT((CONVERT(LEFT(Nacsport!F228,2),"mn","hr")/24+CONVERT(MID(Nacsport!F228,4,2),"sec","hr")/24)-(CONVERT(LEFT(Nacsport!E228,2),"mn","hr")/24+CONVERT(MID(Nacsport!E228,4,2),"sec","hr")/24),"hr","sec")*24)+3</f>
        <v>18.000000000000245</v>
      </c>
      <c r="H227" s="14">
        <f t="shared" si="15"/>
        <v>1667.9999999999995</v>
      </c>
      <c r="I227" s="14"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2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3"/>
        <v>227</v>
      </c>
      <c r="C228">
        <f t="shared" si="14"/>
        <v>227</v>
      </c>
      <c r="D228" s="11">
        <v>1</v>
      </c>
      <c r="E228" s="1" t="s">
        <v>1672</v>
      </c>
      <c r="F228" s="13">
        <f>CONVERT(LEFT(Nacsport!D229,2),"mn","hr")/24+CONVERT(MID(Nacsport!D229,4,2),"sec","hr")/24</f>
        <v>1.9363425925925926E-2</v>
      </c>
      <c r="G228" s="14">
        <f>(CONVERT((CONVERT(LEFT(Nacsport!F229,2),"mn","hr")/24+CONVERT(MID(Nacsport!F229,4,2),"sec","hr")/24)-(CONVERT(LEFT(Nacsport!E229,2),"mn","hr")/24+CONVERT(MID(Nacsport!E229,4,2),"sec","hr")/24),"hr","sec")*24)+3</f>
        <v>6.0000000000001688</v>
      </c>
      <c r="H228" s="14">
        <f t="shared" si="15"/>
        <v>1670</v>
      </c>
      <c r="I228" s="14"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BENEDETTO_C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2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3"/>
        <v>228</v>
      </c>
      <c r="C229">
        <f t="shared" si="14"/>
        <v>228</v>
      </c>
      <c r="D229" s="11">
        <v>1</v>
      </c>
      <c r="E229" s="1" t="s">
        <v>1672</v>
      </c>
      <c r="F229" s="13">
        <f>CONVERT(LEFT(Nacsport!D230,2),"mn","hr")/24+CONVERT(MID(Nacsport!D230,4,2),"sec","hr")/24</f>
        <v>1.9386574074074073E-2</v>
      </c>
      <c r="G229" s="14">
        <f>(CONVERT((CONVERT(LEFT(Nacsport!F230,2),"mn","hr")/24+CONVERT(MID(Nacsport!F230,4,2),"sec","hr")/24)-(CONVERT(LEFT(Nacsport!E230,2),"mn","hr")/24+CONVERT(MID(Nacsport!E230,4,2),"sec","hr")/24),"hr","sec")*24)+3</f>
        <v>5.9999999999998694</v>
      </c>
      <c r="H229" s="14">
        <f t="shared" si="15"/>
        <v>1672</v>
      </c>
      <c r="I229" s="14"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BENEDETTO_C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2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3"/>
        <v>229</v>
      </c>
      <c r="C230">
        <f t="shared" si="14"/>
        <v>229</v>
      </c>
      <c r="D230" s="11">
        <v>1</v>
      </c>
      <c r="E230" s="1" t="s">
        <v>1672</v>
      </c>
      <c r="F230" s="13">
        <f>CONVERT(LEFT(Nacsport!D231,2),"mn","hr")/24+CONVERT(MID(Nacsport!D231,4,2),"sec","hr")/24</f>
        <v>1.9409722222222221E-2</v>
      </c>
      <c r="G230" s="14">
        <f>(CONVERT((CONVERT(LEFT(Nacsport!F231,2),"mn","hr")/24+CONVERT(MID(Nacsport!F231,4,2),"sec","hr")/24)-(CONVERT(LEFT(Nacsport!E231,2),"mn","hr")/24+CONVERT(MID(Nacsport!E231,4,2),"sec","hr")/24),"hr","sec")*24)+3</f>
        <v>8.0000000000000817</v>
      </c>
      <c r="H230" s="14">
        <f t="shared" si="15"/>
        <v>1674</v>
      </c>
      <c r="I230" s="14"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>KNOCK-ON</v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2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3"/>
        <v>230</v>
      </c>
      <c r="C231">
        <f t="shared" si="14"/>
        <v>230</v>
      </c>
      <c r="D231" s="11">
        <v>1</v>
      </c>
      <c r="E231" s="1" t="s">
        <v>1672</v>
      </c>
      <c r="F231" s="13">
        <f>CONVERT(LEFT(Nacsport!D232,2),"mn","hr")/24+CONVERT(MID(Nacsport!D232,4,2),"sec","hr")/24</f>
        <v>1.9467592592592592E-2</v>
      </c>
      <c r="G231" s="14">
        <f>(CONVERT((CONVERT(LEFT(Nacsport!F232,2),"mn","hr")/24+CONVERT(MID(Nacsport!F232,4,2),"sec","hr")/24)-(CONVERT(LEFT(Nacsport!E232,2),"mn","hr")/24+CONVERT(MID(Nacsport!E232,4,2),"sec","hr")/24),"hr","sec")*24)+3</f>
        <v>7.0000000000001261</v>
      </c>
      <c r="H231" s="14">
        <f t="shared" si="15"/>
        <v>1679</v>
      </c>
      <c r="I231" s="14"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2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3"/>
        <v>231</v>
      </c>
      <c r="C232">
        <f t="shared" si="14"/>
        <v>231</v>
      </c>
      <c r="D232" s="11">
        <v>1</v>
      </c>
      <c r="E232" s="1" t="s">
        <v>1672</v>
      </c>
      <c r="F232" s="13">
        <f>CONVERT(LEFT(Nacsport!D233,2),"mn","hr")/24+CONVERT(MID(Nacsport!D233,4,2),"sec","hr")/24</f>
        <v>1.951388888888889E-2</v>
      </c>
      <c r="G232" s="14">
        <f>(CONVERT((CONVERT(LEFT(Nacsport!F233,2),"mn","hr")/24+CONVERT(MID(Nacsport!F233,4,2),"sec","hr")/24)-(CONVERT(LEFT(Nacsport!E233,2),"mn","hr")/24+CONVERT(MID(Nacsport!E233,4,2),"sec","hr")/24),"hr","sec")*24)+3</f>
        <v>3.9999999999999565</v>
      </c>
      <c r="H232" s="14">
        <f t="shared" si="15"/>
        <v>1683</v>
      </c>
      <c r="I232" s="14"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2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3"/>
        <v>232</v>
      </c>
      <c r="C233">
        <f t="shared" si="14"/>
        <v>232</v>
      </c>
      <c r="D233" s="11">
        <v>1</v>
      </c>
      <c r="E233" s="1" t="s">
        <v>1672</v>
      </c>
      <c r="F233" s="13">
        <f>CONVERT(LEFT(Nacsport!D234,2),"mn","hr")/24+CONVERT(MID(Nacsport!D234,4,2),"sec","hr")/24</f>
        <v>2.0208333333333335E-2</v>
      </c>
      <c r="G233" s="14">
        <f>(CONVERT((CONVERT(LEFT(Nacsport!F234,2),"mn","hr")/24+CONVERT(MID(Nacsport!F234,4,2),"sec","hr")/24)-(CONVERT(LEFT(Nacsport!E234,2),"mn","hr")/24+CONVERT(MID(Nacsport!E234,4,2),"sec","hr")/24),"hr","sec")*24)+3</f>
        <v>19.999999999999858</v>
      </c>
      <c r="H233" s="14">
        <f t="shared" si="15"/>
        <v>1743</v>
      </c>
      <c r="I233" s="14"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2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3"/>
        <v>233</v>
      </c>
      <c r="C234">
        <f t="shared" si="14"/>
        <v>233</v>
      </c>
      <c r="D234" s="11">
        <v>1</v>
      </c>
      <c r="E234" s="1" t="s">
        <v>1672</v>
      </c>
      <c r="F234" s="13">
        <f>CONVERT(LEFT(Nacsport!D235,2),"mn","hr")/24+CONVERT(MID(Nacsport!D235,4,2),"sec","hr")/24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(CONVERT((CONVERT(LEFT(Nacsport!F235,2),"mn","hr")/24+CONVERT(MID(Nacsport!F235,4,2),"sec","hr")/24)-(CONVERT(LEFT(Nacsport!E235,2),"mn","hr")/24+CONVERT(MID(Nacsport!E235,4,2),"sec","hr")/24),"hr","sec")*24)+3</f>
        <v>19.999999999999858</v>
      </c>
      <c r="H234" s="14">
        <f t="shared" si="15"/>
        <v>1743</v>
      </c>
      <c r="I234" s="14"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2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3"/>
        <v>234</v>
      </c>
      <c r="C235">
        <f t="shared" si="14"/>
        <v>234</v>
      </c>
      <c r="D235" s="11">
        <v>1</v>
      </c>
      <c r="E235" s="1" t="s">
        <v>1672</v>
      </c>
      <c r="F235" s="13">
        <f>CONVERT(LEFT(Nacsport!D236,2),"mn","hr")/24+CONVERT(MID(Nacsport!D236,4,2),"sec","hr")/24</f>
        <v>2.0185185185185188E-2</v>
      </c>
      <c r="G235" s="14">
        <f>(CONVERT((CONVERT(LEFT(Nacsport!F236,2),"mn","hr")/24+CONVERT(MID(Nacsport!F236,4,2),"sec","hr")/24)-(CONVERT(LEFT(Nacsport!E236,2),"mn","hr")/24+CONVERT(MID(Nacsport!E236,4,2),"sec","hr")/24),"hr","sec")*24)+3</f>
        <v>6.9999999999998259</v>
      </c>
      <c r="H235" s="14">
        <f t="shared" si="15"/>
        <v>1741</v>
      </c>
      <c r="I235" s="14"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BENEDETTO_C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16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3"/>
        <v>235</v>
      </c>
      <c r="C236">
        <f t="shared" si="14"/>
        <v>235</v>
      </c>
      <c r="D236" s="11">
        <v>1</v>
      </c>
      <c r="E236" s="1" t="s">
        <v>1672</v>
      </c>
      <c r="F236" s="13">
        <f>CONVERT(LEFT(Nacsport!D237,2),"mn","hr")/24+CONVERT(MID(Nacsport!D237,4,2),"sec","hr")/24</f>
        <v>2.027777777777778E-2</v>
      </c>
      <c r="G236" s="14">
        <f>(CONVERT((CONVERT(LEFT(Nacsport!F237,2),"mn","hr")/24+CONVERT(MID(Nacsport!F237,4,2),"sec","hr")/24)-(CONVERT(LEFT(Nacsport!E237,2),"mn","hr")/24+CONVERT(MID(Nacsport!E237,4,2),"sec","hr")/24),"hr","sec")*24)+3</f>
        <v>7.0000000000001261</v>
      </c>
      <c r="H236" s="14">
        <f t="shared" si="15"/>
        <v>1749.0000000000005</v>
      </c>
      <c r="I236" s="14"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BENEDETTO_C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>PUNT</v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3"/>
        <v>236</v>
      </c>
      <c r="C237">
        <f t="shared" si="14"/>
        <v>236</v>
      </c>
      <c r="D237" s="11">
        <v>1</v>
      </c>
      <c r="E237" s="1" t="s">
        <v>1672</v>
      </c>
      <c r="F237" s="13">
        <f>CONVERT(LEFT(Nacsport!D238,2),"mn","hr")/24+CONVERT(MID(Nacsport!D238,4,2),"sec","hr")/24</f>
        <v>2.0324074074074074E-2</v>
      </c>
      <c r="G237" s="14">
        <f>(CONVERT((CONVERT(LEFT(Nacsport!F238,2),"mn","hr")/24+CONVERT(MID(Nacsport!F238,4,2),"sec","hr")/24)-(CONVERT(LEFT(Nacsport!E238,2),"mn","hr")/24+CONVERT(MID(Nacsport!E238,4,2),"sec","hr")/24),"hr","sec")*24)+3</f>
        <v>8.0000000000000817</v>
      </c>
      <c r="H237" s="14">
        <f t="shared" si="15"/>
        <v>1753</v>
      </c>
      <c r="I237" s="14"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3"/>
        <v>237</v>
      </c>
      <c r="C238">
        <f t="shared" si="14"/>
        <v>237</v>
      </c>
      <c r="D238" s="11">
        <v>1</v>
      </c>
      <c r="E238" s="1" t="s">
        <v>1672</v>
      </c>
      <c r="F238" s="13">
        <f>CONVERT(LEFT(Nacsport!D239,2),"mn","hr")/24+CONVERT(MID(Nacsport!D239,4,2),"sec","hr")/24</f>
        <v>2.0405092592592593E-2</v>
      </c>
      <c r="G238" s="14">
        <f>(CONVERT((CONVERT(LEFT(Nacsport!F239,2),"mn","hr")/24+CONVERT(MID(Nacsport!F239,4,2),"sec","hr")/24)-(CONVERT(LEFT(Nacsport!E239,2),"mn","hr")/24+CONVERT(MID(Nacsport!E239,4,2),"sec","hr")/24),"hr","sec")*24)+3</f>
        <v>3.9999999999999565</v>
      </c>
      <c r="H238" s="14">
        <f t="shared" si="15"/>
        <v>1760</v>
      </c>
      <c r="I238" s="14"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3"/>
        <v>238</v>
      </c>
      <c r="C239">
        <f t="shared" si="14"/>
        <v>238</v>
      </c>
      <c r="D239" s="11">
        <v>1</v>
      </c>
      <c r="E239" s="1" t="s">
        <v>1672</v>
      </c>
      <c r="F239" s="13">
        <f>CONVERT(LEFT(Nacsport!D240,2),"mn","hr")/24+CONVERT(MID(Nacsport!D240,4,2),"sec","hr")/24</f>
        <v>2.0868055555555553E-2</v>
      </c>
      <c r="G239" s="14">
        <f>(CONVERT((CONVERT(LEFT(Nacsport!F240,2),"mn","hr")/24+CONVERT(MID(Nacsport!F240,4,2),"sec","hr")/24)-(CONVERT(LEFT(Nacsport!E240,2),"mn","hr")/24+CONVERT(MID(Nacsport!E240,4,2),"sec","hr")/24),"hr","sec")*24)+3</f>
        <v>16.999999999999989</v>
      </c>
      <c r="H239" s="14">
        <f t="shared" si="15"/>
        <v>1799.9999999999995</v>
      </c>
      <c r="I239" s="14"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3"/>
        <v>239</v>
      </c>
      <c r="C240">
        <f t="shared" si="14"/>
        <v>239</v>
      </c>
      <c r="D240" s="11">
        <v>1</v>
      </c>
      <c r="E240" s="1" t="s">
        <v>1672</v>
      </c>
      <c r="F240" s="13">
        <f>CONVERT(LEFT(Nacsport!D241,2),"mn","hr")/24+CONVERT(MID(Nacsport!D241,4,2),"sec","hr")/24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(CONVERT((CONVERT(LEFT(Nacsport!F241,2),"mn","hr")/24+CONVERT(MID(Nacsport!F241,4,2),"sec","hr")/24)-(CONVERT(LEFT(Nacsport!E241,2),"mn","hr")/24+CONVERT(MID(Nacsport!E241,4,2),"sec","hr")/24),"hr","sec")*24)+3</f>
        <v>16.999999999999989</v>
      </c>
      <c r="H240" s="14">
        <f t="shared" si="15"/>
        <v>1799.9999999999995</v>
      </c>
      <c r="I240" s="14"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3"/>
        <v>240</v>
      </c>
      <c r="C241">
        <f t="shared" si="14"/>
        <v>240</v>
      </c>
      <c r="D241" s="11">
        <v>1</v>
      </c>
      <c r="E241" s="1" t="s">
        <v>1672</v>
      </c>
      <c r="F241" s="13">
        <f>CONVERT(LEFT(Nacsport!D242,2),"mn","hr")/24+CONVERT(MID(Nacsport!D242,4,2),"sec","hr")/24</f>
        <v>2.0821759259259262E-2</v>
      </c>
      <c r="G241" s="14">
        <f>(CONVERT((CONVERT(LEFT(Nacsport!F242,2),"mn","hr")/24+CONVERT(MID(Nacsport!F242,4,2),"sec","hr")/24)-(CONVERT(LEFT(Nacsport!E242,2),"mn","hr")/24+CONVERT(MID(Nacsport!E242,4,2),"sec","hr")/24),"hr","sec")*24)+3</f>
        <v>9.9999999999999947</v>
      </c>
      <c r="H241" s="14">
        <f t="shared" si="15"/>
        <v>1796.0000000000002</v>
      </c>
      <c r="I241" s="14"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3"/>
        <v>241</v>
      </c>
      <c r="C242">
        <f t="shared" si="14"/>
        <v>241</v>
      </c>
      <c r="D242" s="11">
        <v>1</v>
      </c>
      <c r="E242" s="1" t="s">
        <v>1672</v>
      </c>
      <c r="F242" s="13">
        <f>CONVERT(LEFT(Nacsport!D243,2),"mn","hr")/24+CONVERT(MID(Nacsport!D243,4,2),"sec","hr")/24</f>
        <v>2.0914351851851851E-2</v>
      </c>
      <c r="G242" s="14">
        <f>(CONVERT((CONVERT(LEFT(Nacsport!F243,2),"mn","hr")/24+CONVERT(MID(Nacsport!F243,4,2),"sec","hr")/24)-(CONVERT(LEFT(Nacsport!E243,2),"mn","hr")/24+CONVERT(MID(Nacsport!E243,4,2),"sec","hr")/24),"hr","sec")*24)+3</f>
        <v>11.000000000000252</v>
      </c>
      <c r="H242" s="14">
        <f t="shared" si="15"/>
        <v>1803.9999999999998</v>
      </c>
      <c r="I242" s="14"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3"/>
        <v>242</v>
      </c>
      <c r="C243">
        <f t="shared" si="14"/>
        <v>242</v>
      </c>
      <c r="D243" s="11">
        <v>1</v>
      </c>
      <c r="E243" s="1" t="s">
        <v>1672</v>
      </c>
      <c r="F243" s="13">
        <f>CONVERT(LEFT(Nacsport!D244,2),"mn","hr")/24+CONVERT(MID(Nacsport!D244,4,2),"sec","hr")/24</f>
        <v>2.0937499999999998E-2</v>
      </c>
      <c r="G243" s="14">
        <f>(CONVERT((CONVERT(LEFT(Nacsport!F244,2),"mn","hr")/24+CONVERT(MID(Nacsport!F244,4,2),"sec","hr")/24)-(CONVERT(LEFT(Nacsport!E244,2),"mn","hr")/24+CONVERT(MID(Nacsport!E244,4,2),"sec","hr")/24),"hr","sec")*24)+3</f>
        <v>7.0000000000001261</v>
      </c>
      <c r="H243" s="14">
        <f t="shared" si="15"/>
        <v>1805.9999999999995</v>
      </c>
      <c r="I243" s="14"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>MAUL INF</v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3"/>
        <v>243</v>
      </c>
      <c r="C244">
        <f t="shared" si="14"/>
        <v>243</v>
      </c>
      <c r="D244" s="11">
        <v>1</v>
      </c>
      <c r="E244" s="1" t="s">
        <v>1672</v>
      </c>
      <c r="F244" s="13">
        <f>CONVERT(LEFT(Nacsport!D245,2),"mn","hr")/24+CONVERT(MID(Nacsport!D245,4,2),"sec","hr")/24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(CONVERT((CONVERT(LEFT(Nacsport!F245,2),"mn","hr")/24+CONVERT(MID(Nacsport!F245,4,2),"sec","hr")/24)-(CONVERT(LEFT(Nacsport!E245,2),"mn","hr")/24+CONVERT(MID(Nacsport!E245,4,2),"sec","hr")/24),"hr","sec")*24)+3</f>
        <v>4.0000000000002558</v>
      </c>
      <c r="H244" s="14">
        <f t="shared" si="15"/>
        <v>1814</v>
      </c>
      <c r="I244" s="14"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3"/>
        <v>244</v>
      </c>
      <c r="C245">
        <f t="shared" si="14"/>
        <v>244</v>
      </c>
      <c r="D245" s="11">
        <v>1</v>
      </c>
      <c r="E245" s="1" t="s">
        <v>1672</v>
      </c>
      <c r="F245" s="13">
        <f>CONVERT(LEFT(Nacsport!D246,2),"mn","hr")/24+CONVERT(MID(Nacsport!D246,4,2),"sec","hr")/24</f>
        <v>2.1226851851851851E-2</v>
      </c>
      <c r="G245" s="14">
        <f>(CONVERT((CONVERT(LEFT(Nacsport!F246,2),"mn","hr")/24+CONVERT(MID(Nacsport!F246,4,2),"sec","hr")/24)-(CONVERT(LEFT(Nacsport!E246,2),"mn","hr")/24+CONVERT(MID(Nacsport!E246,4,2),"sec","hr")/24),"hr","sec")*24)+3</f>
        <v>113.00000000000001</v>
      </c>
      <c r="H245" s="14">
        <f t="shared" si="15"/>
        <v>1830.9999999999998</v>
      </c>
      <c r="I245" s="14"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3"/>
        <v>245</v>
      </c>
      <c r="C246">
        <f t="shared" si="14"/>
        <v>245</v>
      </c>
      <c r="D246" s="11">
        <v>1</v>
      </c>
      <c r="E246" s="1" t="s">
        <v>1672</v>
      </c>
      <c r="F246" s="13">
        <f>CONVERT(LEFT(Nacsport!D247,2),"mn","hr")/24+CONVERT(MID(Nacsport!D247,4,2),"sec","hr")/24</f>
        <v>2.1226851851851851E-2</v>
      </c>
      <c r="G246" s="14">
        <f>(CONVERT((CONVERT(LEFT(Nacsport!F247,2),"mn","hr")/24+CONVERT(MID(Nacsport!F247,4,2),"sec","hr")/24)-(CONVERT(LEFT(Nacsport!E247,2),"mn","hr")/24+CONVERT(MID(Nacsport!E247,4,2),"sec","hr")/24),"hr","sec")*24)+3</f>
        <v>119.00000000000006</v>
      </c>
      <c r="H246" s="14">
        <f t="shared" si="15"/>
        <v>1830.9999999999998</v>
      </c>
      <c r="I246" s="14"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3"/>
        <v>246</v>
      </c>
      <c r="C247">
        <f t="shared" si="14"/>
        <v>246</v>
      </c>
      <c r="D247" s="11">
        <v>1</v>
      </c>
      <c r="E247" s="1" t="s">
        <v>1672</v>
      </c>
      <c r="F247" s="13">
        <f>CONVERT(LEFT(Nacsport!D248,2),"mn","hr")/24+CONVERT(MID(Nacsport!D248,4,2),"sec","hr")/24</f>
        <v>2.1249999999999998E-2</v>
      </c>
      <c r="G247" s="14">
        <f>(CONVERT((CONVERT(LEFT(Nacsport!F248,2),"mn","hr")/24+CONVERT(MID(Nacsport!F248,4,2),"sec","hr")/24)-(CONVERT(LEFT(Nacsport!E248,2),"mn","hr")/24+CONVERT(MID(Nacsport!E248,4,2),"sec","hr")/24),"hr","sec")*24)+3</f>
        <v>5.9999999999998694</v>
      </c>
      <c r="H247" s="14">
        <f t="shared" si="15"/>
        <v>1833</v>
      </c>
      <c r="I247" s="14"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3"/>
        <v>247</v>
      </c>
      <c r="C248">
        <f t="shared" si="14"/>
        <v>247</v>
      </c>
      <c r="D248" s="11">
        <v>1</v>
      </c>
      <c r="E248" s="1" t="s">
        <v>1672</v>
      </c>
      <c r="F248" s="13">
        <f>CONVERT(LEFT(Nacsport!D249,2),"mn","hr")/24+CONVERT(MID(Nacsport!D249,4,2),"sec","hr")/24</f>
        <v>2.1273148148148149E-2</v>
      </c>
      <c r="G248" s="14">
        <f>(CONVERT((CONVERT(LEFT(Nacsport!F249,2),"mn","hr")/24+CONVERT(MID(Nacsport!F249,4,2),"sec","hr")/24)-(CONVERT(LEFT(Nacsport!E249,2),"mn","hr")/24+CONVERT(MID(Nacsport!E249,4,2),"sec","hr")/24),"hr","sec")*24)+3</f>
        <v>5.9999999999998694</v>
      </c>
      <c r="H248" s="14">
        <f t="shared" si="15"/>
        <v>1835</v>
      </c>
      <c r="I248" s="14"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BENEDETTO_C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>SLOW</v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3"/>
        <v>248</v>
      </c>
      <c r="C249">
        <f t="shared" si="14"/>
        <v>248</v>
      </c>
      <c r="D249" s="11">
        <v>1</v>
      </c>
      <c r="E249" s="1" t="s">
        <v>1672</v>
      </c>
      <c r="F249" s="13">
        <f>CONVERT(LEFT(Nacsport!D250,2),"mn","hr")/24+CONVERT(MID(Nacsport!D250,4,2),"sec","hr")/24</f>
        <v>2.1354166666666667E-2</v>
      </c>
      <c r="G249" s="14">
        <f>(CONVERT((CONVERT(LEFT(Nacsport!F250,2),"mn","hr")/24+CONVERT(MID(Nacsport!F250,4,2),"sec","hr")/24)-(CONVERT(LEFT(Nacsport!E250,2),"mn","hr")/24+CONVERT(MID(Nacsport!E250,4,2),"sec","hr")/24),"hr","sec")*24)+3</f>
        <v>6.0000000000001688</v>
      </c>
      <c r="H249" s="14">
        <f t="shared" si="15"/>
        <v>1842</v>
      </c>
      <c r="I249" s="14"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3"/>
        <v>249</v>
      </c>
      <c r="C250">
        <f t="shared" si="14"/>
        <v>249</v>
      </c>
      <c r="D250" s="11">
        <v>1</v>
      </c>
      <c r="E250" s="1" t="s">
        <v>1672</v>
      </c>
      <c r="F250" s="13">
        <f>CONVERT(LEFT(Nacsport!D251,2),"mn","hr")/24+CONVERT(MID(Nacsport!D251,4,2),"sec","hr")/24</f>
        <v>2.1388888888888888E-2</v>
      </c>
      <c r="G250" s="14">
        <f>(CONVERT((CONVERT(LEFT(Nacsport!F251,2),"mn","hr")/24+CONVERT(MID(Nacsport!F251,4,2),"sec","hr")/24)-(CONVERT(LEFT(Nacsport!E251,2),"mn","hr")/24+CONVERT(MID(Nacsport!E251,4,2),"sec","hr")/24),"hr","sec")*24)+3</f>
        <v>6.0000000000001688</v>
      </c>
      <c r="H250" s="14">
        <f t="shared" si="15"/>
        <v>1845</v>
      </c>
      <c r="I250" s="14"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BENEDETTO_C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3"/>
        <v>250</v>
      </c>
      <c r="C251">
        <f t="shared" si="14"/>
        <v>250</v>
      </c>
      <c r="D251" s="11">
        <v>1</v>
      </c>
      <c r="E251" s="1" t="s">
        <v>1672</v>
      </c>
      <c r="F251" s="13">
        <f>CONVERT(LEFT(Nacsport!D252,2),"mn","hr")/24+CONVERT(MID(Nacsport!D252,4,2),"sec","hr")/24</f>
        <v>2.1446759259259259E-2</v>
      </c>
      <c r="G251" s="14">
        <f>(CONVERT((CONVERT(LEFT(Nacsport!F252,2),"mn","hr")/24+CONVERT(MID(Nacsport!F252,4,2),"sec","hr")/24)-(CONVERT(LEFT(Nacsport!E252,2),"mn","hr")/24+CONVERT(MID(Nacsport!E252,4,2),"sec","hr")/24),"hr","sec")*24)+3</f>
        <v>6.000000000000469</v>
      </c>
      <c r="H251" s="14">
        <f t="shared" si="15"/>
        <v>1850</v>
      </c>
      <c r="I251" s="14"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3"/>
        <v>251</v>
      </c>
      <c r="C252">
        <f t="shared" si="14"/>
        <v>251</v>
      </c>
      <c r="D252" s="11">
        <v>1</v>
      </c>
      <c r="E252" s="1" t="s">
        <v>1672</v>
      </c>
      <c r="F252" s="13">
        <f>CONVERT(LEFT(Nacsport!D253,2),"mn","hr")/24+CONVERT(MID(Nacsport!D253,4,2),"sec","hr")/24</f>
        <v>2.1469907407407406E-2</v>
      </c>
      <c r="G252" s="14">
        <f>(CONVERT((CONVERT(LEFT(Nacsport!F253,2),"mn","hr")/24+CONVERT(MID(Nacsport!F253,4,2),"sec","hr")/24)-(CONVERT(LEFT(Nacsport!E253,2),"mn","hr")/24+CONVERT(MID(Nacsport!E253,4,2),"sec","hr")/24),"hr","sec")*24)+3</f>
        <v>6.000000000000469</v>
      </c>
      <c r="H252" s="14">
        <f t="shared" si="15"/>
        <v>1851.9999999999998</v>
      </c>
      <c r="I252" s="14"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BENEDETTO_C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FAST</v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3"/>
        <v>252</v>
      </c>
      <c r="C253">
        <f t="shared" si="14"/>
        <v>252</v>
      </c>
      <c r="D253" s="11">
        <v>1</v>
      </c>
      <c r="E253" s="1" t="s">
        <v>1672</v>
      </c>
      <c r="F253" s="13">
        <f>CONVERT(LEFT(Nacsport!D254,2),"mn","hr")/24+CONVERT(MID(Nacsport!D254,4,2),"sec","hr")/24</f>
        <v>2.1493055555555553E-2</v>
      </c>
      <c r="G253" s="14">
        <f>(CONVERT((CONVERT(LEFT(Nacsport!F254,2),"mn","hr")/24+CONVERT(MID(Nacsport!F254,4,2),"sec","hr")/24)-(CONVERT(LEFT(Nacsport!E254,2),"mn","hr")/24+CONVERT(MID(Nacsport!E254,4,2),"sec","hr")/24),"hr","sec")*24)+3</f>
        <v>5.9999999999998694</v>
      </c>
      <c r="H253" s="14">
        <f t="shared" si="15"/>
        <v>1853.9999999999995</v>
      </c>
      <c r="I253" s="14"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3"/>
        <v>253</v>
      </c>
      <c r="C254">
        <f t="shared" si="14"/>
        <v>253</v>
      </c>
      <c r="D254" s="11">
        <v>1</v>
      </c>
      <c r="E254" s="1" t="s">
        <v>1672</v>
      </c>
      <c r="F254" s="13">
        <f>CONVERT(LEFT(Nacsport!D255,2),"mn","hr")/24+CONVERT(MID(Nacsport!D255,4,2),"sec","hr")/24</f>
        <v>2.1539351851851855E-2</v>
      </c>
      <c r="G254" s="14">
        <f>(CONVERT((CONVERT(LEFT(Nacsport!F255,2),"mn","hr")/24+CONVERT(MID(Nacsport!F255,4,2),"sec","hr")/24)-(CONVERT(LEFT(Nacsport!E255,2),"mn","hr")/24+CONVERT(MID(Nacsport!E255,4,2),"sec","hr")/24),"hr","sec")*24)+3</f>
        <v>5.9999999999998694</v>
      </c>
      <c r="H254" s="14">
        <f t="shared" si="15"/>
        <v>1858</v>
      </c>
      <c r="I254" s="14"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3"/>
        <v>254</v>
      </c>
      <c r="C255">
        <f t="shared" si="14"/>
        <v>254</v>
      </c>
      <c r="D255" s="11">
        <v>1</v>
      </c>
      <c r="E255" s="1" t="s">
        <v>1672</v>
      </c>
      <c r="F255" s="13">
        <f>CONVERT(LEFT(Nacsport!D256,2),"mn","hr")/24+CONVERT(MID(Nacsport!D256,4,2),"sec","hr")/24</f>
        <v>2.1574074074074079E-2</v>
      </c>
      <c r="G255" s="14">
        <f>(CONVERT((CONVERT(LEFT(Nacsport!F256,2),"mn","hr")/24+CONVERT(MID(Nacsport!F256,4,2),"sec","hr")/24)-(CONVERT(LEFT(Nacsport!E256,2),"mn","hr")/24+CONVERT(MID(Nacsport!E256,4,2),"sec","hr")/24),"hr","sec")*24)+3</f>
        <v>5.9999999999998694</v>
      </c>
      <c r="H255" s="14">
        <f t="shared" si="15"/>
        <v>1861.0000000000005</v>
      </c>
      <c r="I255" s="14"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BENEDETTO_C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16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3"/>
        <v>255</v>
      </c>
      <c r="C256">
        <f t="shared" si="14"/>
        <v>255</v>
      </c>
      <c r="D256" s="11">
        <v>1</v>
      </c>
      <c r="E256" s="1" t="s">
        <v>1672</v>
      </c>
      <c r="F256" s="13">
        <f>CONVERT(LEFT(Nacsport!D257,2),"mn","hr")/24+CONVERT(MID(Nacsport!D257,4,2),"sec","hr")/24</f>
        <v>2.1631944444444447E-2</v>
      </c>
      <c r="G256" s="14">
        <f>(CONVERT((CONVERT(LEFT(Nacsport!F257,2),"mn","hr")/24+CONVERT(MID(Nacsport!F257,4,2),"sec","hr")/24)-(CONVERT(LEFT(Nacsport!E257,2),"mn","hr")/24+CONVERT(MID(Nacsport!E257,4,2),"sec","hr")/24),"hr","sec")*24)+3</f>
        <v>5.9999999999998694</v>
      </c>
      <c r="H256" s="14">
        <f t="shared" si="15"/>
        <v>1866.0000000000005</v>
      </c>
      <c r="I256" s="14"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3"/>
        <v>256</v>
      </c>
      <c r="C257">
        <f t="shared" si="14"/>
        <v>256</v>
      </c>
      <c r="D257" s="11">
        <v>1</v>
      </c>
      <c r="E257" s="1" t="s">
        <v>1672</v>
      </c>
      <c r="F257" s="13">
        <f>CONVERT(LEFT(Nacsport!D258,2),"mn","hr")/24+CONVERT(MID(Nacsport!D258,4,2),"sec","hr")/24</f>
        <v>2.1712962962962965E-2</v>
      </c>
      <c r="G257" s="14">
        <f>(CONVERT((CONVERT(LEFT(Nacsport!F258,2),"mn","hr")/24+CONVERT(MID(Nacsport!F258,4,2),"sec","hr")/24)-(CONVERT(LEFT(Nacsport!E258,2),"mn","hr")/24+CONVERT(MID(Nacsport!E258,4,2),"sec","hr")/24),"hr","sec")*24)+3</f>
        <v>5.9999999999998694</v>
      </c>
      <c r="H257" s="14">
        <f t="shared" si="15"/>
        <v>1873</v>
      </c>
      <c r="I257" s="14"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17">+A258-2</f>
        <v>257</v>
      </c>
      <c r="C258">
        <f t="shared" ref="C258:C321" si="18">+B258</f>
        <v>257</v>
      </c>
      <c r="D258" s="11">
        <v>1</v>
      </c>
      <c r="E258" s="1" t="s">
        <v>1672</v>
      </c>
      <c r="F258" s="13">
        <f>CONVERT(LEFT(Nacsport!D259,2),"mn","hr")/24+CONVERT(MID(Nacsport!D259,4,2),"sec","hr")/24</f>
        <v>2.1736111111111116E-2</v>
      </c>
      <c r="G258" s="14">
        <f>(CONVERT((CONVERT(LEFT(Nacsport!F259,2),"mn","hr")/24+CONVERT(MID(Nacsport!F259,4,2),"sec","hr")/24)-(CONVERT(LEFT(Nacsport!E259,2),"mn","hr")/24+CONVERT(MID(Nacsport!E259,4,2),"sec","hr")/24),"hr","sec")*24)+3</f>
        <v>5.9999999999998694</v>
      </c>
      <c r="H258" s="14">
        <f t="shared" si="15"/>
        <v>1875.0000000000005</v>
      </c>
      <c r="I258" s="14"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BENEDETTO_C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>SLOW</v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1">
        <v>1</v>
      </c>
      <c r="E259" s="1" t="s">
        <v>1672</v>
      </c>
      <c r="F259" s="13">
        <f>CONVERT(LEFT(Nacsport!D260,2),"mn","hr")/24+CONVERT(MID(Nacsport!D260,4,2),"sec","hr")/24</f>
        <v>2.1770833333333336E-2</v>
      </c>
      <c r="G259" s="14">
        <f>(CONVERT((CONVERT(LEFT(Nacsport!F260,2),"mn","hr")/24+CONVERT(MID(Nacsport!F260,4,2),"sec","hr")/24)-(CONVERT(LEFT(Nacsport!E260,2),"mn","hr")/24+CONVERT(MID(Nacsport!E260,4,2),"sec","hr")/24),"hr","sec")*24)+3</f>
        <v>5.9999999999998694</v>
      </c>
      <c r="H259" s="14">
        <f t="shared" si="15"/>
        <v>1878.0000000000005</v>
      </c>
      <c r="I259" s="14"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1">
        <v>1</v>
      </c>
      <c r="E260" s="1" t="s">
        <v>1672</v>
      </c>
      <c r="F260" s="13">
        <f>CONVERT(LEFT(Nacsport!D261,2),"mn","hr")/24+CONVERT(MID(Nacsport!D261,4,2),"sec","hr")/24</f>
        <v>2.178240740740741E-2</v>
      </c>
      <c r="G260" s="14">
        <f>(CONVERT((CONVERT(LEFT(Nacsport!F261,2),"mn","hr")/24+CONVERT(MID(Nacsport!F261,4,2),"sec","hr")/24)-(CONVERT(LEFT(Nacsport!E261,2),"mn","hr")/24+CONVERT(MID(Nacsport!E261,4,2),"sec","hr")/24),"hr","sec")*24)+3</f>
        <v>5.9999999999998694</v>
      </c>
      <c r="H260" s="14">
        <f t="shared" ref="H260:H323" si="19">(+CONVERT(F260,"hr","sec")*24)-3</f>
        <v>1879</v>
      </c>
      <c r="I260" s="14"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BENEDETTO_C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FAST</v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1">
        <v>1</v>
      </c>
      <c r="E261" s="1" t="s">
        <v>1672</v>
      </c>
      <c r="F261" s="13">
        <f>CONVERT(LEFT(Nacsport!D262,2),"mn","hr")/24+CONVERT(MID(Nacsport!D262,4,2),"sec","hr")/24</f>
        <v>2.1817129629629634E-2</v>
      </c>
      <c r="G261" s="14">
        <f>(CONVERT((CONVERT(LEFT(Nacsport!F262,2),"mn","hr")/24+CONVERT(MID(Nacsport!F262,4,2),"sec","hr")/24)-(CONVERT(LEFT(Nacsport!E262,2),"mn","hr")/24+CONVERT(MID(Nacsport!E262,4,2),"sec","hr")/24),"hr","sec")*24)+3</f>
        <v>6.0000000000001688</v>
      </c>
      <c r="H261" s="14">
        <f t="shared" si="19"/>
        <v>1882.0000000000005</v>
      </c>
      <c r="I261" s="14"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1">
        <v>1</v>
      </c>
      <c r="E262" s="1" t="s">
        <v>1672</v>
      </c>
      <c r="F262" s="13">
        <f>CONVERT(LEFT(Nacsport!D263,2),"mn","hr")/24+CONVERT(MID(Nacsport!D263,4,2),"sec","hr")/24</f>
        <v>2.1840277777777781E-2</v>
      </c>
      <c r="G262" s="14">
        <f>(CONVERT((CONVERT(LEFT(Nacsport!F263,2),"mn","hr")/24+CONVERT(MID(Nacsport!F263,4,2),"sec","hr")/24)-(CONVERT(LEFT(Nacsport!E263,2),"mn","hr")/24+CONVERT(MID(Nacsport!E263,4,2),"sec","hr")/24),"hr","sec")*24)+3</f>
        <v>6.0000000000001688</v>
      </c>
      <c r="H262" s="14">
        <f t="shared" si="19"/>
        <v>1884.0000000000005</v>
      </c>
      <c r="I262" s="14"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BENEDETTO_C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SLOW</v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1">
        <v>1</v>
      </c>
      <c r="E263" s="1" t="s">
        <v>1672</v>
      </c>
      <c r="F263" s="13">
        <f>CONVERT(LEFT(Nacsport!D264,2),"mn","hr")/24+CONVERT(MID(Nacsport!D264,4,2),"sec","hr")/24</f>
        <v>2.1898148148148153E-2</v>
      </c>
      <c r="G263" s="14">
        <f>(CONVERT((CONVERT(LEFT(Nacsport!F264,2),"mn","hr")/24+CONVERT(MID(Nacsport!F264,4,2),"sec","hr")/24)-(CONVERT(LEFT(Nacsport!E264,2),"mn","hr")/24+CONVERT(MID(Nacsport!E264,4,2),"sec","hr")/24),"hr","sec")*24)+3</f>
        <v>6.0000000000001688</v>
      </c>
      <c r="H263" s="14">
        <f t="shared" si="19"/>
        <v>1889.0000000000002</v>
      </c>
      <c r="I263" s="14"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1">
        <v>1</v>
      </c>
      <c r="E264" s="1" t="s">
        <v>1672</v>
      </c>
      <c r="F264" s="13">
        <f>CONVERT(LEFT(Nacsport!D265,2),"mn","hr")/24+CONVERT(MID(Nacsport!D265,4,2),"sec","hr")/24</f>
        <v>2.19212962962963E-2</v>
      </c>
      <c r="G264" s="14">
        <f>(CONVERT((CONVERT(LEFT(Nacsport!F265,2),"mn","hr")/24+CONVERT(MID(Nacsport!F265,4,2),"sec","hr")/24)-(CONVERT(LEFT(Nacsport!E265,2),"mn","hr")/24+CONVERT(MID(Nacsport!E265,4,2),"sec","hr")/24),"hr","sec")*24)+3</f>
        <v>6.0000000000001688</v>
      </c>
      <c r="H264" s="14">
        <f t="shared" si="19"/>
        <v>1891.0000000000005</v>
      </c>
      <c r="I264" s="14"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BENEDETTO_C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FAST</v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1">
        <v>1</v>
      </c>
      <c r="E265" s="1" t="s">
        <v>1672</v>
      </c>
      <c r="F265" s="13">
        <f>CONVERT(LEFT(Nacsport!D266,2),"mn","hr")/24+CONVERT(MID(Nacsport!D266,4,2),"sec","hr")/24</f>
        <v>2.2048611111111116E-2</v>
      </c>
      <c r="G265" s="14">
        <f>(CONVERT((CONVERT(LEFT(Nacsport!F266,2),"mn","hr")/24+CONVERT(MID(Nacsport!F266,4,2),"sec","hr")/24)-(CONVERT(LEFT(Nacsport!E266,2),"mn","hr")/24+CONVERT(MID(Nacsport!E266,4,2),"sec","hr")/24),"hr","sec")*24)+3</f>
        <v>6.0000000000001688</v>
      </c>
      <c r="H265" s="14">
        <f t="shared" si="19"/>
        <v>1902.0000000000005</v>
      </c>
      <c r="I265" s="14"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1">
        <v>1</v>
      </c>
      <c r="E266" s="1" t="s">
        <v>1672</v>
      </c>
      <c r="F266" s="13">
        <f>CONVERT(LEFT(Nacsport!D267,2),"mn","hr")/24+CONVERT(MID(Nacsport!D267,4,2),"sec","hr")/24</f>
        <v>2.2083333333333337E-2</v>
      </c>
      <c r="G266" s="14">
        <f>(CONVERT((CONVERT(LEFT(Nacsport!F267,2),"mn","hr")/24+CONVERT(MID(Nacsport!F267,4,2),"sec","hr")/24)-(CONVERT(LEFT(Nacsport!E267,2),"mn","hr")/24+CONVERT(MID(Nacsport!E267,4,2),"sec","hr")/24),"hr","sec")*24)+3</f>
        <v>6.0000000000001688</v>
      </c>
      <c r="H266" s="14">
        <f t="shared" si="19"/>
        <v>1905.0000000000005</v>
      </c>
      <c r="I266" s="14"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BENEDETTO_C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1">
        <v>1</v>
      </c>
      <c r="E267" s="1" t="s">
        <v>1672</v>
      </c>
      <c r="F267" s="13">
        <f>CONVERT(LEFT(Nacsport!D268,2),"mn","hr")/24+CONVERT(MID(Nacsport!D268,4,2),"sec","hr")/24</f>
        <v>2.2118055555555557E-2</v>
      </c>
      <c r="G267" s="14">
        <f>(CONVERT((CONVERT(LEFT(Nacsport!F268,2),"mn","hr")/24+CONVERT(MID(Nacsport!F268,4,2),"sec","hr")/24)-(CONVERT(LEFT(Nacsport!E268,2),"mn","hr")/24+CONVERT(MID(Nacsport!E268,4,2),"sec","hr")/24),"hr","sec")*24)+3</f>
        <v>5.9999999999998694</v>
      </c>
      <c r="H267" s="14">
        <f t="shared" si="19"/>
        <v>1908</v>
      </c>
      <c r="I267" s="14"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1">
        <v>1</v>
      </c>
      <c r="E268" s="1" t="s">
        <v>1672</v>
      </c>
      <c r="F268" s="13">
        <f>CONVERT(LEFT(Nacsport!D269,2),"mn","hr")/24+CONVERT(MID(Nacsport!D269,4,2),"sec","hr")/24</f>
        <v>2.2152777777777782E-2</v>
      </c>
      <c r="G268" s="14">
        <f>(CONVERT((CONVERT(LEFT(Nacsport!F269,2),"mn","hr")/24+CONVERT(MID(Nacsport!F269,4,2),"sec","hr")/24)-(CONVERT(LEFT(Nacsport!E269,2),"mn","hr")/24+CONVERT(MID(Nacsport!E269,4,2),"sec","hr")/24),"hr","sec")*24)+3</f>
        <v>5.9999999999998694</v>
      </c>
      <c r="H268" s="14">
        <f t="shared" si="19"/>
        <v>1911.0000000000005</v>
      </c>
      <c r="I268" s="14"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BENEDETTO_C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SLOW</v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1">
        <v>1</v>
      </c>
      <c r="E269" s="1" t="s">
        <v>1672</v>
      </c>
      <c r="F269" s="13">
        <f>CONVERT(LEFT(Nacsport!D270,2),"mn","hr")/24+CONVERT(MID(Nacsport!D270,4,2),"sec","hr")/24</f>
        <v>2.2187500000000002E-2</v>
      </c>
      <c r="G269" s="14">
        <f>(CONVERT((CONVERT(LEFT(Nacsport!F270,2),"mn","hr")/24+CONVERT(MID(Nacsport!F270,4,2),"sec","hr")/24)-(CONVERT(LEFT(Nacsport!E270,2),"mn","hr")/24+CONVERT(MID(Nacsport!E270,4,2),"sec","hr")/24),"hr","sec")*24)+3</f>
        <v>6.0000000000001688</v>
      </c>
      <c r="H269" s="14">
        <f t="shared" si="19"/>
        <v>1914.0000000000005</v>
      </c>
      <c r="I269" s="14"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1">
        <v>1</v>
      </c>
      <c r="E270" s="1" t="s">
        <v>1672</v>
      </c>
      <c r="F270" s="13">
        <f>CONVERT(LEFT(Nacsport!D271,2),"mn","hr")/24+CONVERT(MID(Nacsport!D271,4,2),"sec","hr")/24</f>
        <v>2.2210648148148153E-2</v>
      </c>
      <c r="G270" s="14">
        <f>(CONVERT((CONVERT(LEFT(Nacsport!F271,2),"mn","hr")/24+CONVERT(MID(Nacsport!F271,4,2),"sec","hr")/24)-(CONVERT(LEFT(Nacsport!E271,2),"mn","hr")/24+CONVERT(MID(Nacsport!E271,4,2),"sec","hr")/24),"hr","sec")*24)+3</f>
        <v>6.0000000000001688</v>
      </c>
      <c r="H270" s="14">
        <f t="shared" si="19"/>
        <v>1916.0000000000005</v>
      </c>
      <c r="I270" s="14"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BENEDETTO_C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FAST</v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1">
        <v>1</v>
      </c>
      <c r="E271" s="1" t="s">
        <v>1672</v>
      </c>
      <c r="F271" s="13">
        <f>CONVERT(LEFT(Nacsport!D272,2),"mn","hr")/24+CONVERT(MID(Nacsport!D272,4,2),"sec","hr")/24</f>
        <v>2.2256944444444444E-2</v>
      </c>
      <c r="G271" s="14">
        <f>(CONVERT((CONVERT(LEFT(Nacsport!F272,2),"mn","hr")/24+CONVERT(MID(Nacsport!F272,4,2),"sec","hr")/24)-(CONVERT(LEFT(Nacsport!E272,2),"mn","hr")/24+CONVERT(MID(Nacsport!E272,4,2),"sec","hr")/24),"hr","sec")*24)+3</f>
        <v>5.9999999999998694</v>
      </c>
      <c r="H271" s="14">
        <f t="shared" si="19"/>
        <v>1920</v>
      </c>
      <c r="I271" s="14"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1">
        <v>1</v>
      </c>
      <c r="E272" s="1" t="s">
        <v>1672</v>
      </c>
      <c r="F272" s="13">
        <f>CONVERT(LEFT(Nacsport!D273,2),"mn","hr")/24+CONVERT(MID(Nacsport!D273,4,2),"sec","hr")/24</f>
        <v>2.2314814814814815E-2</v>
      </c>
      <c r="G272" s="14">
        <f>(CONVERT((CONVERT(LEFT(Nacsport!F273,2),"mn","hr")/24+CONVERT(MID(Nacsport!F273,4,2),"sec","hr")/24)-(CONVERT(LEFT(Nacsport!E273,2),"mn","hr")/24+CONVERT(MID(Nacsport!E273,4,2),"sec","hr")/24),"hr","sec")*24)+3</f>
        <v>5.9999999999998694</v>
      </c>
      <c r="H272" s="14">
        <f t="shared" si="19"/>
        <v>1925</v>
      </c>
      <c r="I272" s="14"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BENEDETTO_C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SLOW</v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1">
        <v>1</v>
      </c>
      <c r="E273" s="1" t="s">
        <v>1672</v>
      </c>
      <c r="F273" s="13">
        <f>CONVERT(LEFT(Nacsport!D274,2),"mn","hr")/24+CONVERT(MID(Nacsport!D274,4,2),"sec","hr")/24</f>
        <v>2.2361111111111113E-2</v>
      </c>
      <c r="G273" s="14">
        <f>(CONVERT((CONVERT(LEFT(Nacsport!F274,2),"mn","hr")/24+CONVERT(MID(Nacsport!F274,4,2),"sec","hr")/24)-(CONVERT(LEFT(Nacsport!E274,2),"mn","hr")/24+CONVERT(MID(Nacsport!E274,4,2),"sec","hr")/24),"hr","sec")*24)+3</f>
        <v>6.0000000000001688</v>
      </c>
      <c r="H273" s="14">
        <f t="shared" si="19"/>
        <v>1929</v>
      </c>
      <c r="I273" s="14"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1">
        <v>1</v>
      </c>
      <c r="E274" s="1" t="s">
        <v>1672</v>
      </c>
      <c r="F274" s="13">
        <f>CONVERT(LEFT(Nacsport!D275,2),"mn","hr")/24+CONVERT(MID(Nacsport!D275,4,2),"sec","hr")/24</f>
        <v>2.238425925925926E-2</v>
      </c>
      <c r="G274" s="14">
        <f>(CONVERT((CONVERT(LEFT(Nacsport!F275,2),"mn","hr")/24+CONVERT(MID(Nacsport!F275,4,2),"sec","hr")/24)-(CONVERT(LEFT(Nacsport!E275,2),"mn","hr")/24+CONVERT(MID(Nacsport!E275,4,2),"sec","hr")/24),"hr","sec")*24)+3</f>
        <v>6.0000000000001688</v>
      </c>
      <c r="H274" s="14">
        <f t="shared" si="19"/>
        <v>1931.0000000000002</v>
      </c>
      <c r="I274" s="14"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BENEDETTO_C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1">
        <v>1</v>
      </c>
      <c r="E275" s="1" t="s">
        <v>1672</v>
      </c>
      <c r="F275" s="13">
        <f>CONVERT(LEFT(Nacsport!D276,2),"mn","hr")/24+CONVERT(MID(Nacsport!D276,4,2),"sec","hr")/24</f>
        <v>2.2418981481481481E-2</v>
      </c>
      <c r="G275" s="14">
        <f>(CONVERT((CONVERT(LEFT(Nacsport!F276,2),"mn","hr")/24+CONVERT(MID(Nacsport!F276,4,2),"sec","hr")/24)-(CONVERT(LEFT(Nacsport!E276,2),"mn","hr")/24+CONVERT(MID(Nacsport!E276,4,2),"sec","hr")/24),"hr","sec")*24)+3</f>
        <v>7.0000000000001261</v>
      </c>
      <c r="H275" s="14">
        <f t="shared" si="19"/>
        <v>1934</v>
      </c>
      <c r="I275" s="14"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BENEDETTO_C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>RUBBER</v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1">
        <v>1</v>
      </c>
      <c r="E276" s="1" t="s">
        <v>1672</v>
      </c>
      <c r="F276" s="13">
        <f>CONVERT(LEFT(Nacsport!D277,2),"mn","hr")/24+CONVERT(MID(Nacsport!D277,4,2),"sec","hr")/24</f>
        <v>2.2442129629629631E-2</v>
      </c>
      <c r="G276" s="14">
        <f>(CONVERT((CONVERT(LEFT(Nacsport!F277,2),"mn","hr")/24+CONVERT(MID(Nacsport!F277,4,2),"sec","hr")/24)-(CONVERT(LEFT(Nacsport!E277,2),"mn","hr")/24+CONVERT(MID(Nacsport!E277,4,2),"sec","hr")/24),"hr","sec")*24)+3</f>
        <v>8.0000000000000817</v>
      </c>
      <c r="H276" s="14">
        <f t="shared" si="19"/>
        <v>1936</v>
      </c>
      <c r="I276" s="14"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1">
        <v>1</v>
      </c>
      <c r="E277" s="1" t="s">
        <v>1672</v>
      </c>
      <c r="F277" s="13">
        <f>CONVERT(LEFT(Nacsport!D278,2),"mn","hr")/24+CONVERT(MID(Nacsport!D278,4,2),"sec","hr")/24</f>
        <v>2.2499999999999999E-2</v>
      </c>
      <c r="G277" s="14">
        <f>(CONVERT((CONVERT(LEFT(Nacsport!F278,2),"mn","hr")/24+CONVERT(MID(Nacsport!F278,4,2),"sec","hr")/24)-(CONVERT(LEFT(Nacsport!E278,2),"mn","hr")/24+CONVERT(MID(Nacsport!E278,4,2),"sec","hr")/24),"hr","sec")*24)+3</f>
        <v>9.0000000000000391</v>
      </c>
      <c r="H277" s="14">
        <f t="shared" si="19"/>
        <v>1941</v>
      </c>
      <c r="I277" s="14"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1">
        <v>1</v>
      </c>
      <c r="E278" s="1" t="s">
        <v>1672</v>
      </c>
      <c r="F278" s="13">
        <f>CONVERT(LEFT(Nacsport!D279,2),"mn","hr")/24+CONVERT(MID(Nacsport!D279,4,2),"sec","hr")/24</f>
        <v>2.2476851851851852E-2</v>
      </c>
      <c r="G278" s="14">
        <f>(CONVERT((CONVERT(LEFT(Nacsport!F279,2),"mn","hr")/24+CONVERT(MID(Nacsport!F279,4,2),"sec","hr")/24)-(CONVERT(LEFT(Nacsport!E279,2),"mn","hr")/24+CONVERT(MID(Nacsport!E279,4,2),"sec","hr")/24),"hr","sec")*24)+3</f>
        <v>5.9999999999998694</v>
      </c>
      <c r="H278" s="14">
        <f t="shared" si="19"/>
        <v>1939</v>
      </c>
      <c r="I278" s="14"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BENEDETTO_C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1">
        <v>1</v>
      </c>
      <c r="E279" s="1" t="s">
        <v>1672</v>
      </c>
      <c r="F279" s="13">
        <f>CONVERT(LEFT(Nacsport!D280,2),"mn","hr")/24+CONVERT(MID(Nacsport!D280,4,2),"sec","hr")/24</f>
        <v>2.2546296296296297E-2</v>
      </c>
      <c r="G279" s="14">
        <f>(CONVERT((CONVERT(LEFT(Nacsport!F280,2),"mn","hr")/24+CONVERT(MID(Nacsport!F280,4,2),"sec","hr")/24)-(CONVERT(LEFT(Nacsport!E280,2),"mn","hr")/24+CONVERT(MID(Nacsport!E280,4,2),"sec","hr")/24),"hr","sec")*24)+3</f>
        <v>11.999999999999908</v>
      </c>
      <c r="H279" s="14">
        <f t="shared" si="19"/>
        <v>1945</v>
      </c>
      <c r="I279" s="14"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1">
        <v>1</v>
      </c>
      <c r="E280" s="1" t="s">
        <v>1672</v>
      </c>
      <c r="F280" s="13">
        <f>CONVERT(LEFT(Nacsport!D281,2),"mn","hr")/24+CONVERT(MID(Nacsport!D281,4,2),"sec","hr")/24</f>
        <v>2.2546296296296297E-2</v>
      </c>
      <c r="G280" s="14">
        <f>(CONVERT((CONVERT(LEFT(Nacsport!F281,2),"mn","hr")/24+CONVERT(MID(Nacsport!F281,4,2),"sec","hr")/24)-(CONVERT(LEFT(Nacsport!E281,2),"mn","hr")/24+CONVERT(MID(Nacsport!E281,4,2),"sec","hr")/24),"hr","sec")*24)+3</f>
        <v>11.999999999999908</v>
      </c>
      <c r="H280" s="14">
        <f t="shared" si="19"/>
        <v>1945</v>
      </c>
      <c r="I280" s="14"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1">
        <v>1</v>
      </c>
      <c r="E281" s="1" t="s">
        <v>1672</v>
      </c>
      <c r="F281" s="13">
        <f>CONVERT(LEFT(Nacsport!D282,2),"mn","hr")/24+CONVERT(MID(Nacsport!D282,4,2),"sec","hr")/24</f>
        <v>2.2511574074074076E-2</v>
      </c>
      <c r="G281" s="14">
        <f>(CONVERT((CONVERT(LEFT(Nacsport!F282,2),"mn","hr")/24+CONVERT(MID(Nacsport!F282,4,2),"sec","hr")/24)-(CONVERT(LEFT(Nacsport!E282,2),"mn","hr")/24+CONVERT(MID(Nacsport!E282,4,2),"sec","hr")/24),"hr","sec")*24)+3</f>
        <v>8.0000000000000817</v>
      </c>
      <c r="H281" s="14">
        <f t="shared" si="19"/>
        <v>1942</v>
      </c>
      <c r="I281" s="14"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>JACKAL</v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1">
        <v>1</v>
      </c>
      <c r="E282" s="1" t="s">
        <v>1672</v>
      </c>
      <c r="F282" s="13">
        <f>CONVERT(LEFT(Nacsport!D283,2),"mn","hr")/24+CONVERT(MID(Nacsport!D283,4,2),"sec","hr")/24</f>
        <v>2.2476851851851852E-2</v>
      </c>
      <c r="G282" s="14">
        <f>(CONVERT((CONVERT(LEFT(Nacsport!F283,2),"mn","hr")/24+CONVERT(MID(Nacsport!F283,4,2),"sec","hr")/24)-(CONVERT(LEFT(Nacsport!E283,2),"mn","hr")/24+CONVERT(MID(Nacsport!E283,4,2),"sec","hr")/24),"hr","sec")*24)+3</f>
        <v>7.0000000000001261</v>
      </c>
      <c r="H282" s="14">
        <f t="shared" si="19"/>
        <v>1939</v>
      </c>
      <c r="I282" s="14"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>RUCK ATTACK</v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1">
        <v>1</v>
      </c>
      <c r="E283" s="1" t="s">
        <v>1672</v>
      </c>
      <c r="F283" s="13">
        <f>CONVERT(LEFT(Nacsport!D284,2),"mn","hr")/24+CONVERT(MID(Nacsport!D284,4,2),"sec","hr")/24</f>
        <v>2.2569444444444444E-2</v>
      </c>
      <c r="G283" s="14">
        <f>(CONVERT((CONVERT(LEFT(Nacsport!F284,2),"mn","hr")/24+CONVERT(MID(Nacsport!F284,4,2),"sec","hr")/24)-(CONVERT(LEFT(Nacsport!E284,2),"mn","hr")/24+CONVERT(MID(Nacsport!E284,4,2),"sec","hr")/24),"hr","sec")*24)+3</f>
        <v>4.0000000000002558</v>
      </c>
      <c r="H283" s="14">
        <f t="shared" si="19"/>
        <v>1947</v>
      </c>
      <c r="I283" s="14"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1">
        <v>1</v>
      </c>
      <c r="E284" s="1" t="s">
        <v>1672</v>
      </c>
      <c r="F284" s="13">
        <f>CONVERT(LEFT(Nacsport!D285,2),"mn","hr")/24+CONVERT(MID(Nacsport!D285,4,2),"sec","hr")/24</f>
        <v>2.2604166666666668E-2</v>
      </c>
      <c r="G284" s="14">
        <f>(CONVERT((CONVERT(LEFT(Nacsport!F285,2),"mn","hr")/24+CONVERT(MID(Nacsport!F285,4,2),"sec","hr")/24)-(CONVERT(LEFT(Nacsport!E285,2),"mn","hr")/24+CONVERT(MID(Nacsport!E285,4,2),"sec","hr")/24),"hr","sec")*24)+3</f>
        <v>6.0000000000001688</v>
      </c>
      <c r="H284" s="14">
        <f t="shared" si="19"/>
        <v>1950</v>
      </c>
      <c r="I284" s="14"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1">
        <v>1</v>
      </c>
      <c r="E285" s="1" t="s">
        <v>1672</v>
      </c>
      <c r="F285" s="13">
        <f>CONVERT(LEFT(Nacsport!D286,2),"mn","hr")/24+CONVERT(MID(Nacsport!D286,4,2),"sec","hr")/24</f>
        <v>2.2534722222222223E-2</v>
      </c>
      <c r="G285" s="14">
        <f>(CONVERT((CONVERT(LEFT(Nacsport!F286,2),"mn","hr")/24+CONVERT(MID(Nacsport!F286,4,2),"sec","hr")/24)-(CONVERT(LEFT(Nacsport!E286,2),"mn","hr")/24+CONVERT(MID(Nacsport!E286,4,2),"sec","hr")/24),"hr","sec")*24)+3</f>
        <v>5.0000000000002132</v>
      </c>
      <c r="H285" s="14">
        <f t="shared" si="19"/>
        <v>1944</v>
      </c>
      <c r="I285" s="14"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BENEDETTO_C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>TRY</v>
      </c>
      <c r="AH285" s="1">
        <f t="shared" si="16"/>
        <v>5</v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1">
        <v>1</v>
      </c>
      <c r="E286" s="1" t="s">
        <v>1672</v>
      </c>
      <c r="F286" s="13">
        <f>CONVERT(LEFT(Nacsport!D287,2),"mn","hr")/24+CONVERT(MID(Nacsport!D287,4,2),"sec","hr")/24</f>
        <v>2.2650462962962963E-2</v>
      </c>
      <c r="G286" s="14">
        <f>(CONVERT((CONVERT(LEFT(Nacsport!F287,2),"mn","hr")/24+CONVERT(MID(Nacsport!F287,4,2),"sec","hr")/24)-(CONVERT(LEFT(Nacsport!E287,2),"mn","hr")/24+CONVERT(MID(Nacsport!E287,4,2),"sec","hr")/24),"hr","sec")*24)+3</f>
        <v>4.0000000000002558</v>
      </c>
      <c r="H286" s="14">
        <f t="shared" si="19"/>
        <v>1954</v>
      </c>
      <c r="I286" s="14"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1">
        <v>1</v>
      </c>
      <c r="E287" s="1" t="s">
        <v>1672</v>
      </c>
      <c r="F287" s="13">
        <f>CONVERT(LEFT(Nacsport!D288,2),"mn","hr")/24+CONVERT(MID(Nacsport!D288,4,2),"sec","hr")/24</f>
        <v>2.3518518518518522E-2</v>
      </c>
      <c r="G287" s="14">
        <f>(CONVERT((CONVERT(LEFT(Nacsport!F288,2),"mn","hr")/24+CONVERT(MID(Nacsport!F288,4,2),"sec","hr")/24)-(CONVERT(LEFT(Nacsport!E288,2),"mn","hr")/24+CONVERT(MID(Nacsport!E288,4,2),"sec","hr")/24),"hr","sec")*24)+3</f>
        <v>6.9999999999998259</v>
      </c>
      <c r="H287" s="14">
        <f t="shared" si="19"/>
        <v>2029.0000000000005</v>
      </c>
      <c r="I287" s="14"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BENEDETTO_C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>FAIL</v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1">
        <v>1</v>
      </c>
      <c r="E288" s="1" t="s">
        <v>1672</v>
      </c>
      <c r="F288" s="13">
        <f>CONVERT(LEFT(Nacsport!D289,2),"mn","hr")/24+CONVERT(MID(Nacsport!D289,4,2),"sec","hr")/24</f>
        <v>2.3900462962962964E-2</v>
      </c>
      <c r="G288" s="14">
        <f>(CONVERT((CONVERT(LEFT(Nacsport!F289,2),"mn","hr")/24+CONVERT(MID(Nacsport!F289,4,2),"sec","hr")/24)-(CONVERT(LEFT(Nacsport!E289,2),"mn","hr")/24+CONVERT(MID(Nacsport!E289,4,2),"sec","hr")/24),"hr","sec")*24)+3</f>
        <v>7.0000000000001261</v>
      </c>
      <c r="H288" s="14">
        <f t="shared" si="19"/>
        <v>2062</v>
      </c>
      <c r="I288" s="14"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17"/>
        <v>288</v>
      </c>
      <c r="C289">
        <f t="shared" si="18"/>
        <v>288</v>
      </c>
      <c r="D289" s="11">
        <v>1</v>
      </c>
      <c r="E289" s="1" t="s">
        <v>1672</v>
      </c>
      <c r="F289" s="13">
        <f>CONVERT(LEFT(Nacsport!D290,2),"mn","hr")/24+CONVERT(MID(Nacsport!D290,4,2),"sec","hr")/24</f>
        <v>2.3981481481481482E-2</v>
      </c>
      <c r="G289" s="14">
        <f>(CONVERT((CONVERT(LEFT(Nacsport!F290,2),"mn","hr")/24+CONVERT(MID(Nacsport!F290,4,2),"sec","hr")/24)-(CONVERT(LEFT(Nacsport!E290,2),"mn","hr")/24+CONVERT(MID(Nacsport!E290,4,2),"sec","hr")/24),"hr","sec")*24)+3</f>
        <v>12.999999999999865</v>
      </c>
      <c r="H289" s="14">
        <f t="shared" si="19"/>
        <v>2069</v>
      </c>
      <c r="I289" s="14"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6"/>
        <v/>
      </c>
      <c r="AI289" s="1" t="str">
        <f>+CONCATENATE(Nacsport!FK290,Nacsport!FL290)</f>
        <v/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17"/>
        <v>289</v>
      </c>
      <c r="C290">
        <f t="shared" si="18"/>
        <v>289</v>
      </c>
      <c r="D290" s="11">
        <v>1</v>
      </c>
      <c r="E290" s="1" t="s">
        <v>1672</v>
      </c>
      <c r="F290" s="13">
        <f>CONVERT(LEFT(Nacsport!D291,2),"mn","hr")/24+CONVERT(MID(Nacsport!D291,4,2),"sec","hr")/24</f>
        <v>2.3981481481481482E-2</v>
      </c>
      <c r="G290" s="14">
        <f>(CONVERT((CONVERT(LEFT(Nacsport!F291,2),"mn","hr")/24+CONVERT(MID(Nacsport!F291,4,2),"sec","hr")/24)-(CONVERT(LEFT(Nacsport!E291,2),"mn","hr")/24+CONVERT(MID(Nacsport!E291,4,2),"sec","hr")/24),"hr","sec")*24)+3</f>
        <v>9.9999999999999947</v>
      </c>
      <c r="H290" s="14">
        <f t="shared" si="19"/>
        <v>2069</v>
      </c>
      <c r="I290" s="14"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6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17"/>
        <v>290</v>
      </c>
      <c r="C291">
        <f t="shared" si="18"/>
        <v>290</v>
      </c>
      <c r="D291" s="11">
        <v>1</v>
      </c>
      <c r="E291" s="1" t="s">
        <v>1672</v>
      </c>
      <c r="F291" s="13">
        <f>CONVERT(LEFT(Nacsport!D292,2),"mn","hr")/24+CONVERT(MID(Nacsport!D292,4,2),"sec","hr")/24</f>
        <v>2.3969907407407405E-2</v>
      </c>
      <c r="G291" s="14">
        <f>(CONVERT((CONVERT(LEFT(Nacsport!F292,2),"mn","hr")/24+CONVERT(MID(Nacsport!F292,4,2),"sec","hr")/24)-(CONVERT(LEFT(Nacsport!E292,2),"mn","hr")/24+CONVERT(MID(Nacsport!E292,4,2),"sec","hr")/24),"hr","sec")*24)+3</f>
        <v>16.999999999999989</v>
      </c>
      <c r="H291" s="14">
        <f t="shared" si="19"/>
        <v>2068</v>
      </c>
      <c r="I291" s="14"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6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17"/>
        <v>291</v>
      </c>
      <c r="C292">
        <f t="shared" si="18"/>
        <v>291</v>
      </c>
      <c r="D292" s="11">
        <v>1</v>
      </c>
      <c r="E292" s="1" t="s">
        <v>1672</v>
      </c>
      <c r="F292" s="13">
        <f>CONVERT(LEFT(Nacsport!D293,2),"mn","hr")/24+CONVERT(MID(Nacsport!D293,4,2),"sec","hr")/24</f>
        <v>2.4062500000000001E-2</v>
      </c>
      <c r="G292" s="14">
        <f>(CONVERT((CONVERT(LEFT(Nacsport!F293,2),"mn","hr")/24+CONVERT(MID(Nacsport!F293,4,2),"sec","hr")/24)-(CONVERT(LEFT(Nacsport!E293,2),"mn","hr")/24+CONVERT(MID(Nacsport!E293,4,2),"sec","hr")/24),"hr","sec")*24)+3</f>
        <v>3.9999999999999565</v>
      </c>
      <c r="H292" s="14">
        <f t="shared" si="19"/>
        <v>2076</v>
      </c>
      <c r="I292" s="14"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6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17"/>
        <v>292</v>
      </c>
      <c r="C293">
        <f t="shared" si="18"/>
        <v>292</v>
      </c>
      <c r="D293" s="11">
        <v>1</v>
      </c>
      <c r="E293" s="1" t="s">
        <v>1672</v>
      </c>
      <c r="F293" s="13">
        <f>CONVERT(LEFT(Nacsport!D294,2),"mn","hr")/24+CONVERT(MID(Nacsport!D294,4,2),"sec","hr")/24</f>
        <v>2.4456018518518519E-2</v>
      </c>
      <c r="G293" s="14">
        <f>(CONVERT((CONVERT(LEFT(Nacsport!F294,2),"mn","hr")/24+CONVERT(MID(Nacsport!F294,4,2),"sec","hr")/24)-(CONVERT(LEFT(Nacsport!E294,2),"mn","hr")/24+CONVERT(MID(Nacsport!E294,4,2),"sec","hr")/24),"hr","sec")*24)+3</f>
        <v>23.999999999999986</v>
      </c>
      <c r="H293" s="14">
        <f t="shared" si="19"/>
        <v>2110</v>
      </c>
      <c r="I293" s="14"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6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17"/>
        <v>293</v>
      </c>
      <c r="C294">
        <f t="shared" si="18"/>
        <v>293</v>
      </c>
      <c r="D294" s="11">
        <v>1</v>
      </c>
      <c r="E294" s="1" t="s">
        <v>1672</v>
      </c>
      <c r="F294" s="13">
        <f>CONVERT(LEFT(Nacsport!D295,2),"mn","hr")/24+CONVERT(MID(Nacsport!D295,4,2),"sec","hr")/24</f>
        <v>2.4456018518518519E-2</v>
      </c>
      <c r="G294" s="14">
        <f>(CONVERT((CONVERT(LEFT(Nacsport!F295,2),"mn","hr")/24+CONVERT(MID(Nacsport!F295,4,2),"sec","hr")/24)-(CONVERT(LEFT(Nacsport!E295,2),"mn","hr")/24+CONVERT(MID(Nacsport!E295,4,2),"sec","hr")/24),"hr","sec")*24)+3</f>
        <v>23.999999999999986</v>
      </c>
      <c r="H294" s="14">
        <f t="shared" si="19"/>
        <v>2110</v>
      </c>
      <c r="I294" s="14"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6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17"/>
        <v>294</v>
      </c>
      <c r="C295">
        <f t="shared" si="18"/>
        <v>294</v>
      </c>
      <c r="D295" s="11">
        <v>1</v>
      </c>
      <c r="E295" s="1" t="s">
        <v>1672</v>
      </c>
      <c r="F295" s="13">
        <f>CONVERT(LEFT(Nacsport!D296,2),"mn","hr")/24+CONVERT(MID(Nacsport!D296,4,2),"sec","hr")/24</f>
        <v>2.4409722222222222E-2</v>
      </c>
      <c r="G295" s="14">
        <f>(CONVERT((CONVERT(LEFT(Nacsport!F296,2),"mn","hr")/24+CONVERT(MID(Nacsport!F296,4,2),"sec","hr")/24)-(CONVERT(LEFT(Nacsport!E296,2),"mn","hr")/24+CONVERT(MID(Nacsport!E296,4,2),"sec","hr")/24),"hr","sec")*24)+3</f>
        <v>6.9999999999998259</v>
      </c>
      <c r="H295" s="14">
        <f t="shared" si="19"/>
        <v>2106</v>
      </c>
      <c r="I295" s="14"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6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17"/>
        <v>295</v>
      </c>
      <c r="C296">
        <f t="shared" si="18"/>
        <v>295</v>
      </c>
      <c r="D296" s="11">
        <v>1</v>
      </c>
      <c r="E296" s="1" t="s">
        <v>1672</v>
      </c>
      <c r="F296" s="13">
        <f>CONVERT(LEFT(Nacsport!D297,2),"mn","hr")/24+CONVERT(MID(Nacsport!D297,4,2),"sec","hr")/24</f>
        <v>2.4502314814814814E-2</v>
      </c>
      <c r="G296" s="14">
        <f>(CONVERT((CONVERT(LEFT(Nacsport!F297,2),"mn","hr")/24+CONVERT(MID(Nacsport!F297,4,2),"sec","hr")/24)-(CONVERT(LEFT(Nacsport!E297,2),"mn","hr")/24+CONVERT(MID(Nacsport!E297,4,2),"sec","hr")/24),"hr","sec")*24)+3</f>
        <v>5.9999999999998694</v>
      </c>
      <c r="H296" s="14">
        <f t="shared" si="19"/>
        <v>2114</v>
      </c>
      <c r="I296" s="14"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BENEDETTO_C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6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17"/>
        <v>296</v>
      </c>
      <c r="C297">
        <f t="shared" si="18"/>
        <v>296</v>
      </c>
      <c r="D297" s="11">
        <v>1</v>
      </c>
      <c r="E297" s="1" t="s">
        <v>1672</v>
      </c>
      <c r="F297" s="13">
        <f>CONVERT(LEFT(Nacsport!D298,2),"mn","hr")/24+CONVERT(MID(Nacsport!D298,4,2),"sec","hr")/24</f>
        <v>2.4560185185185185E-2</v>
      </c>
      <c r="G297" s="14">
        <f>(CONVERT((CONVERT(LEFT(Nacsport!F298,2),"mn","hr")/24+CONVERT(MID(Nacsport!F298,4,2),"sec","hr")/24)-(CONVERT(LEFT(Nacsport!E298,2),"mn","hr")/24+CONVERT(MID(Nacsport!E298,4,2),"sec","hr")/24),"hr","sec")*24)+3</f>
        <v>5.9999999999998694</v>
      </c>
      <c r="H297" s="14">
        <f t="shared" si="19"/>
        <v>2119</v>
      </c>
      <c r="I297" s="14"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BENEDETTO_C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6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17"/>
        <v>297</v>
      </c>
      <c r="C298">
        <f t="shared" si="18"/>
        <v>297</v>
      </c>
      <c r="D298" s="11">
        <v>1</v>
      </c>
      <c r="E298" s="1" t="s">
        <v>1672</v>
      </c>
      <c r="F298" s="13">
        <f>CONVERT(LEFT(Nacsport!D299,2),"mn","hr")/24+CONVERT(MID(Nacsport!D299,4,2),"sec","hr")/24</f>
        <v>2.4571759259259258E-2</v>
      </c>
      <c r="G298" s="14">
        <f>(CONVERT((CONVERT(LEFT(Nacsport!F299,2),"mn","hr")/24+CONVERT(MID(Nacsport!F299,4,2),"sec","hr")/24)-(CONVERT(LEFT(Nacsport!E299,2),"mn","hr")/24+CONVERT(MID(Nacsport!E299,4,2),"sec","hr")/24),"hr","sec")*24)+3</f>
        <v>5.9999999999998694</v>
      </c>
      <c r="H298" s="14">
        <f t="shared" si="19"/>
        <v>2120</v>
      </c>
      <c r="I298" s="14"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FAST</v>
      </c>
      <c r="AG298" s="1" t="str">
        <f>+CONCATENATE(Nacsport!FF299,Nacsport!FG299,Nacsport!FH299,Nacsport!FI299,Nacsport!FJ299)</f>
        <v/>
      </c>
      <c r="AH298" s="1" t="str">
        <f t="shared" si="16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17"/>
        <v>298</v>
      </c>
      <c r="C299">
        <f t="shared" si="18"/>
        <v>298</v>
      </c>
      <c r="D299" s="11">
        <v>1</v>
      </c>
      <c r="E299" s="1" t="s">
        <v>1672</v>
      </c>
      <c r="F299" s="13">
        <f>CONVERT(LEFT(Nacsport!D300,2),"mn","hr")/24+CONVERT(MID(Nacsport!D300,4,2),"sec","hr")/24</f>
        <v>2.4606481481481483E-2</v>
      </c>
      <c r="G299" s="14">
        <f>(CONVERT((CONVERT(LEFT(Nacsport!F300,2),"mn","hr")/24+CONVERT(MID(Nacsport!F300,4,2),"sec","hr")/24)-(CONVERT(LEFT(Nacsport!E300,2),"mn","hr")/24+CONVERT(MID(Nacsport!E300,4,2),"sec","hr")/24),"hr","sec")*24)+3</f>
        <v>7.0000000000001261</v>
      </c>
      <c r="H299" s="14">
        <f t="shared" si="19"/>
        <v>2123</v>
      </c>
      <c r="I299" s="14"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>RUBBER</v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0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17"/>
        <v>299</v>
      </c>
      <c r="C300">
        <f t="shared" si="18"/>
        <v>299</v>
      </c>
      <c r="D300" s="11">
        <v>1</v>
      </c>
      <c r="E300" s="1" t="s">
        <v>1672</v>
      </c>
      <c r="F300" s="13">
        <f>CONVERT(LEFT(Nacsport!D301,2),"mn","hr")/24+CONVERT(MID(Nacsport!D301,4,2),"sec","hr")/24</f>
        <v>2.4618055555555556E-2</v>
      </c>
      <c r="G300" s="14">
        <f>(CONVERT((CONVERT(LEFT(Nacsport!F301,2),"mn","hr")/24+CONVERT(MID(Nacsport!F301,4,2),"sec","hr")/24)-(CONVERT(LEFT(Nacsport!E301,2),"mn","hr")/24+CONVERT(MID(Nacsport!E301,4,2),"sec","hr")/24),"hr","sec")*24)+3</f>
        <v>6.9999999999998259</v>
      </c>
      <c r="H300" s="14">
        <f t="shared" si="19"/>
        <v>2124</v>
      </c>
      <c r="I300" s="14"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0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17"/>
        <v>300</v>
      </c>
      <c r="C301">
        <f t="shared" si="18"/>
        <v>300</v>
      </c>
      <c r="D301" s="11">
        <v>1</v>
      </c>
      <c r="E301" s="1" t="s">
        <v>1672</v>
      </c>
      <c r="F301" s="13">
        <f>CONVERT(LEFT(Nacsport!D302,2),"mn","hr")/24+CONVERT(MID(Nacsport!D302,4,2),"sec","hr")/24</f>
        <v>2.4583333333333332E-2</v>
      </c>
      <c r="G301" s="14">
        <f>(CONVERT((CONVERT(LEFT(Nacsport!F302,2),"mn","hr")/24+CONVERT(MID(Nacsport!F302,4,2),"sec","hr")/24)-(CONVERT(LEFT(Nacsport!E302,2),"mn","hr")/24+CONVERT(MID(Nacsport!E302,4,2),"sec","hr")/24),"hr","sec")*24)+3</f>
        <v>4.999999999999913</v>
      </c>
      <c r="H301" s="14">
        <f t="shared" si="19"/>
        <v>2121</v>
      </c>
      <c r="I301" s="14"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>TRY</v>
      </c>
      <c r="AH301" s="1">
        <f t="shared" si="20"/>
        <v>5</v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17"/>
        <v>301</v>
      </c>
      <c r="C302">
        <f t="shared" si="18"/>
        <v>301</v>
      </c>
      <c r="D302" s="11">
        <v>1</v>
      </c>
      <c r="E302" s="1" t="s">
        <v>1672</v>
      </c>
      <c r="F302" s="13">
        <f>CONVERT(LEFT(Nacsport!D303,2),"mn","hr")/24+CONVERT(MID(Nacsport!D303,4,2),"sec","hr")/24</f>
        <v>2.4699074074074075E-2</v>
      </c>
      <c r="G302" s="14">
        <f>(CONVERT((CONVERT(LEFT(Nacsport!F303,2),"mn","hr")/24+CONVERT(MID(Nacsport!F303,4,2),"sec","hr")/24)-(CONVERT(LEFT(Nacsport!E303,2),"mn","hr")/24+CONVERT(MID(Nacsport!E303,4,2),"sec","hr")/24),"hr","sec")*24)+3</f>
        <v>3.9999999999999565</v>
      </c>
      <c r="H302" s="14">
        <f t="shared" si="19"/>
        <v>2131</v>
      </c>
      <c r="I302" s="14"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0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17"/>
        <v>302</v>
      </c>
      <c r="C303">
        <f t="shared" si="18"/>
        <v>302</v>
      </c>
      <c r="D303" s="11">
        <v>1</v>
      </c>
      <c r="E303" s="1" t="s">
        <v>1672</v>
      </c>
      <c r="F303" s="13">
        <f>CONVERT(LEFT(Nacsport!D304,2),"mn","hr")/24+CONVERT(MID(Nacsport!D304,4,2),"sec","hr")/24</f>
        <v>2.5439814814814814E-2</v>
      </c>
      <c r="G303" s="14">
        <f>(CONVERT((CONVERT(LEFT(Nacsport!F304,2),"mn","hr")/24+CONVERT(MID(Nacsport!F304,4,2),"sec","hr")/24)-(CONVERT(LEFT(Nacsport!E304,2),"mn","hr")/24+CONVERT(MID(Nacsport!E304,4,2),"sec","hr")/24),"hr","sec")*24)+3</f>
        <v>7.0000000000001261</v>
      </c>
      <c r="H303" s="14">
        <f t="shared" si="19"/>
        <v>2195</v>
      </c>
      <c r="I303" s="14"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0"/>
        <v/>
      </c>
      <c r="AI303" s="1" t="str">
        <f>+CONCATENATE(Nacsport!FK304,Nacsport!FL304)</f>
        <v>SUCCESS</v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17"/>
        <v>303</v>
      </c>
      <c r="C304">
        <f t="shared" si="18"/>
        <v>303</v>
      </c>
      <c r="D304" s="11">
        <v>1</v>
      </c>
      <c r="E304" s="1" t="s">
        <v>1672</v>
      </c>
      <c r="F304" s="13">
        <f>CONVERT(LEFT(Nacsport!D305,2),"mn","hr")/24+CONVERT(MID(Nacsport!D305,4,2),"sec","hr")/24</f>
        <v>2.540509259259259E-2</v>
      </c>
      <c r="G304" s="14">
        <f>(CONVERT((CONVERT(LEFT(Nacsport!F305,2),"mn","hr")/24+CONVERT(MID(Nacsport!F305,4,2),"sec","hr")/24)-(CONVERT(LEFT(Nacsport!E305,2),"mn","hr")/24+CONVERT(MID(Nacsport!E305,4,2),"sec","hr")/24),"hr","sec")*24)+3</f>
        <v>4.999999999999913</v>
      </c>
      <c r="H304" s="14">
        <f t="shared" si="19"/>
        <v>2192</v>
      </c>
      <c r="I304" s="14"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>CONVERSION</v>
      </c>
      <c r="AH304" s="1">
        <f t="shared" si="20"/>
        <v>2</v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17"/>
        <v>304</v>
      </c>
      <c r="C305">
        <f t="shared" si="18"/>
        <v>304</v>
      </c>
      <c r="D305" s="11">
        <v>1</v>
      </c>
      <c r="E305" s="1" t="s">
        <v>1672</v>
      </c>
      <c r="F305" s="13">
        <f>CONVERT(LEFT(Nacsport!D306,2),"mn","hr")/24+CONVERT(MID(Nacsport!D306,4,2),"sec","hr")/24</f>
        <v>2.5740740740740745E-2</v>
      </c>
      <c r="G305" s="14">
        <f>(CONVERT((CONVERT(LEFT(Nacsport!F306,2),"mn","hr")/24+CONVERT(MID(Nacsport!F306,4,2),"sec","hr")/24)-(CONVERT(LEFT(Nacsport!E306,2),"mn","hr")/24+CONVERT(MID(Nacsport!E306,4,2),"sec","hr")/24),"hr","sec")*24)+3</f>
        <v>7.0000000000001261</v>
      </c>
      <c r="H305" s="14">
        <f t="shared" si="19"/>
        <v>2221.0000000000005</v>
      </c>
      <c r="I305" s="14"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BENEDETTO_C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0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17"/>
        <v>305</v>
      </c>
      <c r="C306">
        <f t="shared" si="18"/>
        <v>305</v>
      </c>
      <c r="D306" s="11">
        <v>1</v>
      </c>
      <c r="E306" s="1" t="s">
        <v>1672</v>
      </c>
      <c r="F306" s="13">
        <f>CONVERT(LEFT(Nacsport!D307,2),"mn","hr")/24+CONVERT(MID(Nacsport!D307,4,2),"sec","hr")/24</f>
        <v>2.5810185185185186E-2</v>
      </c>
      <c r="G306" s="14">
        <f>(CONVERT((CONVERT(LEFT(Nacsport!F307,2),"mn","hr")/24+CONVERT(MID(Nacsport!F307,4,2),"sec","hr")/24)-(CONVERT(LEFT(Nacsport!E307,2),"mn","hr")/24+CONVERT(MID(Nacsport!E307,4,2),"sec","hr")/24),"hr","sec")*24)+3</f>
        <v>50.00000000000005</v>
      </c>
      <c r="H306" s="14">
        <f t="shared" si="19"/>
        <v>2227</v>
      </c>
      <c r="I306" s="14"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0"/>
        <v/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17"/>
        <v>306</v>
      </c>
      <c r="C307">
        <f t="shared" si="18"/>
        <v>306</v>
      </c>
      <c r="D307" s="11">
        <v>1</v>
      </c>
      <c r="E307" s="1" t="s">
        <v>1672</v>
      </c>
      <c r="F307" s="13">
        <f>CONVERT(LEFT(Nacsport!D308,2),"mn","hr")/24+CONVERT(MID(Nacsport!D308,4,2),"sec","hr")/24</f>
        <v>2.5810185185185186E-2</v>
      </c>
      <c r="G307" s="14">
        <f>(CONVERT((CONVERT(LEFT(Nacsport!F308,2),"mn","hr")/24+CONVERT(MID(Nacsport!F308,4,2),"sec","hr")/24)-(CONVERT(LEFT(Nacsport!E308,2),"mn","hr")/24+CONVERT(MID(Nacsport!E308,4,2),"sec","hr")/24),"hr","sec")*24)+3</f>
        <v>50.00000000000005</v>
      </c>
      <c r="H307" s="14">
        <f t="shared" si="19"/>
        <v>2227</v>
      </c>
      <c r="I307" s="14"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0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17"/>
        <v>307</v>
      </c>
      <c r="C308">
        <f t="shared" si="18"/>
        <v>307</v>
      </c>
      <c r="D308" s="11">
        <v>1</v>
      </c>
      <c r="E308" s="1" t="s">
        <v>1672</v>
      </c>
      <c r="F308" s="13">
        <f>CONVERT(LEFT(Nacsport!D309,2),"mn","hr")/24+CONVERT(MID(Nacsport!D309,4,2),"sec","hr")/24</f>
        <v>2.584490740740741E-2</v>
      </c>
      <c r="G308" s="14">
        <f>(CONVERT((CONVERT(LEFT(Nacsport!F309,2),"mn","hr")/24+CONVERT(MID(Nacsport!F309,4,2),"sec","hr")/24)-(CONVERT(LEFT(Nacsport!E309,2),"mn","hr")/24+CONVERT(MID(Nacsport!E309,4,2),"sec","hr")/24),"hr","sec")*24)+3</f>
        <v>6.0000000000001688</v>
      </c>
      <c r="H308" s="14">
        <f t="shared" si="19"/>
        <v>2230</v>
      </c>
      <c r="I308" s="14"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BENEDETTO_C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0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17"/>
        <v>308</v>
      </c>
      <c r="C309">
        <f t="shared" si="18"/>
        <v>308</v>
      </c>
      <c r="D309" s="11">
        <v>1</v>
      </c>
      <c r="E309" s="1" t="s">
        <v>1672</v>
      </c>
      <c r="F309" s="13">
        <f>CONVERT(LEFT(Nacsport!D310,2),"mn","hr")/24+CONVERT(MID(Nacsport!D310,4,2),"sec","hr")/24</f>
        <v>2.5833333333333337E-2</v>
      </c>
      <c r="G309" s="14">
        <f>(CONVERT((CONVERT(LEFT(Nacsport!F310,2),"mn","hr")/24+CONVERT(MID(Nacsport!F310,4,2),"sec","hr")/24)-(CONVERT(LEFT(Nacsport!E310,2),"mn","hr")/24+CONVERT(MID(Nacsport!E310,4,2),"sec","hr")/24),"hr","sec")*24)+3</f>
        <v>7.0000000000001261</v>
      </c>
      <c r="H309" s="14">
        <f t="shared" si="19"/>
        <v>2229.0000000000005</v>
      </c>
      <c r="I309" s="14"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0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17"/>
        <v>309</v>
      </c>
      <c r="C310">
        <f t="shared" si="18"/>
        <v>309</v>
      </c>
      <c r="D310" s="11">
        <v>1</v>
      </c>
      <c r="E310" s="1" t="s">
        <v>1672</v>
      </c>
      <c r="F310" s="13">
        <f>CONVERT(LEFT(Nacsport!D311,2),"mn","hr")/24+CONVERT(MID(Nacsport!D311,4,2),"sec","hr")/24</f>
        <v>2.5868055555555557E-2</v>
      </c>
      <c r="G310" s="14">
        <f>(CONVERT((CONVERT(LEFT(Nacsport!F311,2),"mn","hr")/24+CONVERT(MID(Nacsport!F311,4,2),"sec","hr")/24)-(CONVERT(LEFT(Nacsport!E311,2),"mn","hr")/24+CONVERT(MID(Nacsport!E311,4,2),"sec","hr")/24),"hr","sec")*24)+3</f>
        <v>5.9999999999998694</v>
      </c>
      <c r="H310" s="14">
        <f t="shared" si="19"/>
        <v>2232</v>
      </c>
      <c r="I310" s="14"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BENEDETTO_C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0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17"/>
        <v>310</v>
      </c>
      <c r="C311">
        <f t="shared" si="18"/>
        <v>310</v>
      </c>
      <c r="D311" s="11">
        <v>1</v>
      </c>
      <c r="E311" s="1" t="s">
        <v>1672</v>
      </c>
      <c r="F311" s="13">
        <f>CONVERT(LEFT(Nacsport!D312,2),"mn","hr")/24+CONVERT(MID(Nacsport!D312,4,2),"sec","hr")/24</f>
        <v>2.5937500000000002E-2</v>
      </c>
      <c r="G311" s="14">
        <f>(CONVERT((CONVERT(LEFT(Nacsport!F312,2),"mn","hr")/24+CONVERT(MID(Nacsport!F312,4,2),"sec","hr")/24)-(CONVERT(LEFT(Nacsport!E312,2),"mn","hr")/24+CONVERT(MID(Nacsport!E312,4,2),"sec","hr")/24),"hr","sec")*24)+3</f>
        <v>6.0000000000001688</v>
      </c>
      <c r="H311" s="14">
        <f t="shared" si="19"/>
        <v>2238.0000000000005</v>
      </c>
      <c r="I311" s="14"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BENEDETTO_C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0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17"/>
        <v>311</v>
      </c>
      <c r="C312">
        <f t="shared" si="18"/>
        <v>311</v>
      </c>
      <c r="D312" s="11">
        <v>1</v>
      </c>
      <c r="E312" s="1" t="s">
        <v>1672</v>
      </c>
      <c r="F312" s="13">
        <f>CONVERT(LEFT(Nacsport!D313,2),"mn","hr")/24+CONVERT(MID(Nacsport!D313,4,2),"sec","hr")/24</f>
        <v>2.5925925925925929E-2</v>
      </c>
      <c r="G312" s="14">
        <f>(CONVERT((CONVERT(LEFT(Nacsport!F313,2),"mn","hr")/24+CONVERT(MID(Nacsport!F313,4,2),"sec","hr")/24)-(CONVERT(LEFT(Nacsport!E313,2),"mn","hr")/24+CONVERT(MID(Nacsport!E313,4,2),"sec","hr")/24),"hr","sec")*24)+3</f>
        <v>6.0000000000001688</v>
      </c>
      <c r="H312" s="14">
        <f t="shared" si="19"/>
        <v>2237</v>
      </c>
      <c r="I312" s="14"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BENEDETTO_C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0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17"/>
        <v>312</v>
      </c>
      <c r="C313">
        <f t="shared" si="18"/>
        <v>312</v>
      </c>
      <c r="D313" s="11">
        <v>1</v>
      </c>
      <c r="E313" s="1" t="s">
        <v>1672</v>
      </c>
      <c r="F313" s="13">
        <f>CONVERT(LEFT(Nacsport!D314,2),"mn","hr")/24+CONVERT(MID(Nacsport!D314,4,2),"sec","hr")/24</f>
        <v>2.5972222222222223E-2</v>
      </c>
      <c r="G313" s="14">
        <f>(CONVERT((CONVERT(LEFT(Nacsport!F314,2),"mn","hr")/24+CONVERT(MID(Nacsport!F314,4,2),"sec","hr")/24)-(CONVERT(LEFT(Nacsport!E314,2),"mn","hr")/24+CONVERT(MID(Nacsport!E314,4,2),"sec","hr")/24),"hr","sec")*24)+3</f>
        <v>5.9999999999998694</v>
      </c>
      <c r="H313" s="14">
        <f t="shared" si="19"/>
        <v>2241</v>
      </c>
      <c r="I313" s="14"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>SLOW</v>
      </c>
      <c r="AG313" s="1" t="str">
        <f>+CONCATENATE(Nacsport!FF314,Nacsport!FG314,Nacsport!FH314,Nacsport!FI314,Nacsport!FJ314)</f>
        <v/>
      </c>
      <c r="AH313" s="1" t="str">
        <f t="shared" si="20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17"/>
        <v>313</v>
      </c>
      <c r="C314">
        <f t="shared" si="18"/>
        <v>313</v>
      </c>
      <c r="D314" s="11">
        <v>1</v>
      </c>
      <c r="E314" s="1" t="s">
        <v>1672</v>
      </c>
      <c r="F314" s="13">
        <f>CONVERT(LEFT(Nacsport!D315,2),"mn","hr")/24+CONVERT(MID(Nacsport!D315,4,2),"sec","hr")/24</f>
        <v>2.6018518518518521E-2</v>
      </c>
      <c r="G314" s="14">
        <f>(CONVERT((CONVERT(LEFT(Nacsport!F315,2),"mn","hr")/24+CONVERT(MID(Nacsport!F315,4,2),"sec","hr")/24)-(CONVERT(LEFT(Nacsport!E315,2),"mn","hr")/24+CONVERT(MID(Nacsport!E315,4,2),"sec","hr")/24),"hr","sec")*24)+3</f>
        <v>5.9999999999998694</v>
      </c>
      <c r="H314" s="14">
        <f t="shared" si="19"/>
        <v>2245</v>
      </c>
      <c r="I314" s="14"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BENEDETTO_C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0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17"/>
        <v>314</v>
      </c>
      <c r="C315">
        <f t="shared" si="18"/>
        <v>314</v>
      </c>
      <c r="D315" s="11">
        <v>1</v>
      </c>
      <c r="E315" s="1" t="s">
        <v>1672</v>
      </c>
      <c r="F315" s="13">
        <f>CONVERT(LEFT(Nacsport!D316,2),"mn","hr")/24+CONVERT(MID(Nacsport!D316,4,2),"sec","hr")/24</f>
        <v>2.6041666666666668E-2</v>
      </c>
      <c r="G315" s="14">
        <f>(CONVERT((CONVERT(LEFT(Nacsport!F316,2),"mn","hr")/24+CONVERT(MID(Nacsport!F316,4,2),"sec","hr")/24)-(CONVERT(LEFT(Nacsport!E316,2),"mn","hr")/24+CONVERT(MID(Nacsport!E316,4,2),"sec","hr")/24),"hr","sec")*24)+3</f>
        <v>5.9999999999998694</v>
      </c>
      <c r="H315" s="14">
        <f t="shared" si="19"/>
        <v>2247</v>
      </c>
      <c r="I315" s="14"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BENEDETTO_C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0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17"/>
        <v>315</v>
      </c>
      <c r="C316">
        <f t="shared" si="18"/>
        <v>315</v>
      </c>
      <c r="D316" s="11">
        <v>1</v>
      </c>
      <c r="E316" s="1" t="s">
        <v>1672</v>
      </c>
      <c r="F316" s="13">
        <f>CONVERT(LEFT(Nacsport!D317,2),"mn","hr")/24+CONVERT(MID(Nacsport!D317,4,2),"sec","hr")/24</f>
        <v>2.6041666666666668E-2</v>
      </c>
      <c r="G316" s="14">
        <f>(CONVERT((CONVERT(LEFT(Nacsport!F317,2),"mn","hr")/24+CONVERT(MID(Nacsport!F317,4,2),"sec","hr")/24)-(CONVERT(LEFT(Nacsport!E317,2),"mn","hr")/24+CONVERT(MID(Nacsport!E317,4,2),"sec","hr")/24),"hr","sec")*24)+3</f>
        <v>5.9999999999998694</v>
      </c>
      <c r="H316" s="14">
        <f t="shared" si="19"/>
        <v>2247</v>
      </c>
      <c r="I316" s="14"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BENEDETTO_C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0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17"/>
        <v>316</v>
      </c>
      <c r="C317">
        <f t="shared" si="18"/>
        <v>316</v>
      </c>
      <c r="D317" s="11">
        <v>1</v>
      </c>
      <c r="E317" s="1" t="s">
        <v>1672</v>
      </c>
      <c r="F317" s="13">
        <f>CONVERT(LEFT(Nacsport!D318,2),"mn","hr")/24+CONVERT(MID(Nacsport!D318,4,2),"sec","hr")/24</f>
        <v>2.6064814814814818E-2</v>
      </c>
      <c r="G317" s="14">
        <f>(CONVERT((CONVERT(LEFT(Nacsport!F318,2),"mn","hr")/24+CONVERT(MID(Nacsport!F318,4,2),"sec","hr")/24)-(CONVERT(LEFT(Nacsport!E318,2),"mn","hr")/24+CONVERT(MID(Nacsport!E318,4,2),"sec","hr")/24),"hr","sec")*24)+3</f>
        <v>6.0000000000001688</v>
      </c>
      <c r="H317" s="14">
        <f t="shared" si="19"/>
        <v>2249</v>
      </c>
      <c r="I317" s="14"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BENEDETTO_C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0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17"/>
        <v>317</v>
      </c>
      <c r="C318">
        <f t="shared" si="18"/>
        <v>317</v>
      </c>
      <c r="D318" s="11">
        <v>1</v>
      </c>
      <c r="E318" s="1" t="s">
        <v>1672</v>
      </c>
      <c r="F318" s="13">
        <f>CONVERT(LEFT(Nacsport!D319,2),"mn","hr")/24+CONVERT(MID(Nacsport!D319,4,2),"sec","hr")/24</f>
        <v>2.6076388888888892E-2</v>
      </c>
      <c r="G318" s="14">
        <f>(CONVERT((CONVERT(LEFT(Nacsport!F319,2),"mn","hr")/24+CONVERT(MID(Nacsport!F319,4,2),"sec","hr")/24)-(CONVERT(LEFT(Nacsport!E319,2),"mn","hr")/24+CONVERT(MID(Nacsport!E319,4,2),"sec","hr")/24),"hr","sec")*24)+3</f>
        <v>6.0000000000001688</v>
      </c>
      <c r="H318" s="14">
        <f t="shared" si="19"/>
        <v>2250.0000000000005</v>
      </c>
      <c r="I318" s="14"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BENEDETTO_C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0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17"/>
        <v>318</v>
      </c>
      <c r="C319">
        <f t="shared" si="18"/>
        <v>318</v>
      </c>
      <c r="D319" s="11">
        <v>1</v>
      </c>
      <c r="E319" s="1" t="s">
        <v>1672</v>
      </c>
      <c r="F319" s="13">
        <f>CONVERT(LEFT(Nacsport!D320,2),"mn","hr")/24+CONVERT(MID(Nacsport!D320,4,2),"sec","hr")/24</f>
        <v>2.6134259259259263E-2</v>
      </c>
      <c r="G319" s="14">
        <f>(CONVERT((CONVERT(LEFT(Nacsport!F320,2),"mn","hr")/24+CONVERT(MID(Nacsport!F320,4,2),"sec","hr")/24)-(CONVERT(LEFT(Nacsport!E320,2),"mn","hr")/24+CONVERT(MID(Nacsport!E320,4,2),"sec","hr")/24),"hr","sec")*24)+3</f>
        <v>5.9999999999998694</v>
      </c>
      <c r="H319" s="14">
        <f t="shared" si="19"/>
        <v>2255</v>
      </c>
      <c r="I319" s="14"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0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17"/>
        <v>319</v>
      </c>
      <c r="C320">
        <f t="shared" si="18"/>
        <v>319</v>
      </c>
      <c r="D320" s="11">
        <v>1</v>
      </c>
      <c r="E320" s="1" t="s">
        <v>1672</v>
      </c>
      <c r="F320" s="13">
        <f>CONVERT(LEFT(Nacsport!D321,2),"mn","hr")/24+CONVERT(MID(Nacsport!D321,4,2),"sec","hr")/24</f>
        <v>2.6226851851851855E-2</v>
      </c>
      <c r="G320" s="14">
        <f>(CONVERT((CONVERT(LEFT(Nacsport!F321,2),"mn","hr")/24+CONVERT(MID(Nacsport!F321,4,2),"sec","hr")/24)-(CONVERT(LEFT(Nacsport!E321,2),"mn","hr")/24+CONVERT(MID(Nacsport!E321,4,2),"sec","hr")/24),"hr","sec")*24)+3</f>
        <v>6.0000000000001688</v>
      </c>
      <c r="H320" s="14">
        <f t="shared" si="19"/>
        <v>2263.0000000000005</v>
      </c>
      <c r="I320" s="14"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BENEDETTO_C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0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17"/>
        <v>320</v>
      </c>
      <c r="C321">
        <f t="shared" si="18"/>
        <v>320</v>
      </c>
      <c r="D321" s="11">
        <v>1</v>
      </c>
      <c r="E321" s="1" t="s">
        <v>1672</v>
      </c>
      <c r="F321" s="13">
        <f>CONVERT(LEFT(Nacsport!D322,2),"mn","hr")/24+CONVERT(MID(Nacsport!D322,4,2),"sec","hr")/24</f>
        <v>2.6226851851851855E-2</v>
      </c>
      <c r="G321" s="14">
        <f>(CONVERT((CONVERT(LEFT(Nacsport!F322,2),"mn","hr")/24+CONVERT(MID(Nacsport!F322,4,2),"sec","hr")/24)-(CONVERT(LEFT(Nacsport!E322,2),"mn","hr")/24+CONVERT(MID(Nacsport!E322,4,2),"sec","hr")/24),"hr","sec")*24)+3</f>
        <v>6.0000000000001688</v>
      </c>
      <c r="H321" s="14">
        <f t="shared" si="19"/>
        <v>2263.0000000000005</v>
      </c>
      <c r="I321" s="14"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BENEDETTO_C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0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1">+A322-2</f>
        <v>321</v>
      </c>
      <c r="C322">
        <f t="shared" ref="C322:C385" si="22">+B322</f>
        <v>321</v>
      </c>
      <c r="D322" s="11">
        <v>1</v>
      </c>
      <c r="E322" s="1" t="s">
        <v>1672</v>
      </c>
      <c r="F322" s="13">
        <f>CONVERT(LEFT(Nacsport!D323,2),"mn","hr")/24+CONVERT(MID(Nacsport!D323,4,2),"sec","hr")/24</f>
        <v>2.6261574074074076E-2</v>
      </c>
      <c r="G322" s="14">
        <f>(CONVERT((CONVERT(LEFT(Nacsport!F323,2),"mn","hr")/24+CONVERT(MID(Nacsport!F323,4,2),"sec","hr")/24)-(CONVERT(LEFT(Nacsport!E323,2),"mn","hr")/24+CONVERT(MID(Nacsport!E323,4,2),"sec","hr")/24),"hr","sec")*24)+3</f>
        <v>5.9999999999998694</v>
      </c>
      <c r="H322" s="14">
        <f t="shared" si="19"/>
        <v>2266</v>
      </c>
      <c r="I322" s="14"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>SLOW</v>
      </c>
      <c r="AG322" s="1" t="str">
        <f>+CONCATENATE(Nacsport!FF323,Nacsport!FG323,Nacsport!FH323,Nacsport!FI323,Nacsport!FJ323)</f>
        <v/>
      </c>
      <c r="AH322" s="1" t="str">
        <f t="shared" si="20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11">
        <v>1</v>
      </c>
      <c r="E323" s="1" t="s">
        <v>1672</v>
      </c>
      <c r="F323" s="13">
        <f>CONVERT(LEFT(Nacsport!D324,2),"mn","hr")/24+CONVERT(MID(Nacsport!D324,4,2),"sec","hr")/24</f>
        <v>2.6261574074074076E-2</v>
      </c>
      <c r="G323" s="14">
        <f>(CONVERT((CONVERT(LEFT(Nacsport!F324,2),"mn","hr")/24+CONVERT(MID(Nacsport!F324,4,2),"sec","hr")/24)-(CONVERT(LEFT(Nacsport!E324,2),"mn","hr")/24+CONVERT(MID(Nacsport!E324,4,2),"sec","hr")/24),"hr","sec")*24)+3</f>
        <v>6.9999999999998259</v>
      </c>
      <c r="H323" s="14">
        <f t="shared" si="19"/>
        <v>2266</v>
      </c>
      <c r="I323" s="14"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>RUCK ATTACK</v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0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11">
        <v>1</v>
      </c>
      <c r="E324" s="1" t="s">
        <v>1672</v>
      </c>
      <c r="F324" s="13">
        <f>CONVERT(LEFT(Nacsport!D325,2),"mn","hr")/24+CONVERT(MID(Nacsport!D325,4,2),"sec","hr")/24</f>
        <v>2.6354166666666668E-2</v>
      </c>
      <c r="G324" s="14">
        <f>(CONVERT((CONVERT(LEFT(Nacsport!F325,2),"mn","hr")/24+CONVERT(MID(Nacsport!F325,4,2),"sec","hr")/24)-(CONVERT(LEFT(Nacsport!E325,2),"mn","hr")/24+CONVERT(MID(Nacsport!E325,4,2),"sec","hr")/24),"hr","sec")*24)+3</f>
        <v>3.9999999999999565</v>
      </c>
      <c r="H324" s="14">
        <f t="shared" ref="H324:H387" si="23">(+CONVERT(F324,"hr","sec")*24)-3</f>
        <v>2274</v>
      </c>
      <c r="I324" s="14"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0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11">
        <v>1</v>
      </c>
      <c r="E325" s="1" t="s">
        <v>1672</v>
      </c>
      <c r="F325" s="13">
        <f>CONVERT(LEFT(Nacsport!D326,2),"mn","hr")/24+CONVERT(MID(Nacsport!D326,4,2),"sec","hr")/24</f>
        <v>2.6550925925925926E-2</v>
      </c>
      <c r="G325" s="14">
        <f>(CONVERT((CONVERT(LEFT(Nacsport!F326,2),"mn","hr")/24+CONVERT(MID(Nacsport!F326,4,2),"sec","hr")/24)-(CONVERT(LEFT(Nacsport!E326,2),"mn","hr")/24+CONVERT(MID(Nacsport!E326,4,2),"sec","hr")/24),"hr","sec")*24)+3</f>
        <v>6.9999999999998259</v>
      </c>
      <c r="H325" s="14">
        <f t="shared" si="23"/>
        <v>2291</v>
      </c>
      <c r="I325" s="14"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BENEDETTO_C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>PUNT</v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0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11">
        <v>1</v>
      </c>
      <c r="E326" s="1" t="s">
        <v>1672</v>
      </c>
      <c r="F326" s="13">
        <f>CONVERT(LEFT(Nacsport!D327,2),"mn","hr")/24+CONVERT(MID(Nacsport!D327,4,2),"sec","hr")/24</f>
        <v>2.6909722222222224E-2</v>
      </c>
      <c r="G326" s="14">
        <f>(CONVERT((CONVERT(LEFT(Nacsport!F327,2),"mn","hr")/24+CONVERT(MID(Nacsport!F327,4,2),"sec","hr")/24)-(CONVERT(LEFT(Nacsport!E327,2),"mn","hr")/24+CONVERT(MID(Nacsport!E327,4,2),"sec","hr")/24),"hr","sec")*24)+3</f>
        <v>8.0000000000000817</v>
      </c>
      <c r="H326" s="14">
        <f t="shared" si="23"/>
        <v>2322</v>
      </c>
      <c r="I326" s="14"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>KNOCK-ON</v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0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11">
        <v>1</v>
      </c>
      <c r="E327" s="1" t="s">
        <v>1672</v>
      </c>
      <c r="F327" s="13">
        <f>CONVERT(LEFT(Nacsport!D328,2),"mn","hr")/24+CONVERT(MID(Nacsport!D328,4,2),"sec","hr")/24</f>
        <v>2.704861111111111E-2</v>
      </c>
      <c r="G327" s="14">
        <f>(CONVERT((CONVERT(LEFT(Nacsport!F328,2),"mn","hr")/24+CONVERT(MID(Nacsport!F328,4,2),"sec","hr")/24)-(CONVERT(LEFT(Nacsport!E328,2),"mn","hr")/24+CONVERT(MID(Nacsport!E328,4,2),"sec","hr")/24),"hr","sec")*24)+3</f>
        <v>7.0000000000001261</v>
      </c>
      <c r="H327" s="14">
        <f t="shared" si="23"/>
        <v>2334</v>
      </c>
      <c r="I327" s="14"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0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11">
        <v>1</v>
      </c>
      <c r="E328" s="1" t="s">
        <v>1672</v>
      </c>
      <c r="F328" s="13">
        <f>CONVERT(LEFT(Nacsport!D329,2),"mn","hr")/24+CONVERT(MID(Nacsport!D329,4,2),"sec","hr")/24</f>
        <v>2.704861111111111E-2</v>
      </c>
      <c r="G328" s="14">
        <f>(CONVERT((CONVERT(LEFT(Nacsport!F329,2),"mn","hr")/24+CONVERT(MID(Nacsport!F329,4,2),"sec","hr")/24)-(CONVERT(LEFT(Nacsport!E329,2),"mn","hr")/24+CONVERT(MID(Nacsport!E329,4,2),"sec","hr")/24),"hr","sec")*24)+3</f>
        <v>7.0000000000001261</v>
      </c>
      <c r="H328" s="14">
        <f t="shared" si="23"/>
        <v>2334</v>
      </c>
      <c r="I328" s="14"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0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11">
        <v>1</v>
      </c>
      <c r="E329" s="1" t="s">
        <v>1672</v>
      </c>
      <c r="F329" s="13">
        <f>CONVERT(LEFT(Nacsport!D330,2),"mn","hr")/24+CONVERT(MID(Nacsport!D330,4,2),"sec","hr")/24</f>
        <v>2.6990740740740742E-2</v>
      </c>
      <c r="G329" s="14">
        <f>(CONVERT((CONVERT(LEFT(Nacsport!F330,2),"mn","hr")/24+CONVERT(MID(Nacsport!F330,4,2),"sec","hr")/24)-(CONVERT(LEFT(Nacsport!E330,2),"mn","hr")/24+CONVERT(MID(Nacsport!E330,4,2),"sec","hr")/24),"hr","sec")*24)+3</f>
        <v>7.0000000000001261</v>
      </c>
      <c r="H329" s="14">
        <f t="shared" si="23"/>
        <v>2329</v>
      </c>
      <c r="I329" s="14"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BENEDETTO_C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0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11">
        <v>1</v>
      </c>
      <c r="E330" s="1" t="s">
        <v>1672</v>
      </c>
      <c r="F330" s="13">
        <f>CONVERT(LEFT(Nacsport!D331,2),"mn","hr")/24+CONVERT(MID(Nacsport!D331,4,2),"sec","hr")/24</f>
        <v>2.7002314814814816E-2</v>
      </c>
      <c r="G330" s="14">
        <f>(CONVERT((CONVERT(LEFT(Nacsport!F331,2),"mn","hr")/24+CONVERT(MID(Nacsport!F331,4,2),"sec","hr")/24)-(CONVERT(LEFT(Nacsport!E331,2),"mn","hr")/24+CONVERT(MID(Nacsport!E331,4,2),"sec","hr")/24),"hr","sec")*24)+3</f>
        <v>7.0000000000001261</v>
      </c>
      <c r="H330" s="14">
        <f t="shared" si="23"/>
        <v>2330</v>
      </c>
      <c r="I330" s="14"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BENEDETTO_C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>SCRUM INF</v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0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11">
        <v>1</v>
      </c>
      <c r="E331" s="1" t="s">
        <v>1672</v>
      </c>
      <c r="F331" s="13">
        <f>CONVERT(LEFT(Nacsport!D332,2),"mn","hr")/24+CONVERT(MID(Nacsport!D332,4,2),"sec","hr")/24</f>
        <v>2.7094907407407408E-2</v>
      </c>
      <c r="G331" s="14">
        <f>(CONVERT((CONVERT(LEFT(Nacsport!F332,2),"mn","hr")/24+CONVERT(MID(Nacsport!F332,4,2),"sec","hr")/24)-(CONVERT(LEFT(Nacsport!E332,2),"mn","hr")/24+CONVERT(MID(Nacsport!E332,4,2),"sec","hr")/24),"hr","sec")*24)+3</f>
        <v>3.9999999999999565</v>
      </c>
      <c r="H331" s="14">
        <f t="shared" si="23"/>
        <v>2338</v>
      </c>
      <c r="I331" s="14"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0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11">
        <v>1</v>
      </c>
      <c r="E332" s="1" t="s">
        <v>1672</v>
      </c>
      <c r="F332" s="13">
        <f>CONVERT(LEFT(Nacsport!D333,2),"mn","hr")/24+CONVERT(MID(Nacsport!D333,4,2),"sec","hr")/24</f>
        <v>2.837962962962963E-2</v>
      </c>
      <c r="G332" s="14">
        <f>(CONVERT((CONVERT(LEFT(Nacsport!F333,2),"mn","hr")/24+CONVERT(MID(Nacsport!F333,4,2),"sec","hr")/24)-(CONVERT(LEFT(Nacsport!E333,2),"mn","hr")/24+CONVERT(MID(Nacsport!E333,4,2),"sec","hr")/24),"hr","sec")*24)+3</f>
        <v>33.999999999999844</v>
      </c>
      <c r="H332" s="14">
        <f t="shared" si="23"/>
        <v>2449</v>
      </c>
      <c r="I332" s="14"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0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11">
        <v>1</v>
      </c>
      <c r="E333" s="1" t="s">
        <v>1672</v>
      </c>
      <c r="F333" s="13">
        <f>CONVERT(LEFT(Nacsport!D334,2),"mn","hr")/24+CONVERT(MID(Nacsport!D334,4,2),"sec","hr")/24</f>
        <v>2.837962962962963E-2</v>
      </c>
      <c r="G333" s="14">
        <f>(CONVERT((CONVERT(LEFT(Nacsport!F334,2),"mn","hr")/24+CONVERT(MID(Nacsport!F334,4,2),"sec","hr")/24)-(CONVERT(LEFT(Nacsport!E334,2),"mn","hr")/24+CONVERT(MID(Nacsport!E334,4,2),"sec","hr")/24),"hr","sec")*24)+3</f>
        <v>33.999999999999844</v>
      </c>
      <c r="H333" s="14">
        <f t="shared" si="23"/>
        <v>2449</v>
      </c>
      <c r="I333" s="14"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0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11">
        <v>1</v>
      </c>
      <c r="E334" s="1" t="s">
        <v>1672</v>
      </c>
      <c r="F334" s="13">
        <f>CONVERT(LEFT(Nacsport!D335,2),"mn","hr")/24+CONVERT(MID(Nacsport!D335,4,2),"sec","hr")/24</f>
        <v>2.8321759259259258E-2</v>
      </c>
      <c r="G334" s="14">
        <f>(CONVERT((CONVERT(LEFT(Nacsport!F335,2),"mn","hr")/24+CONVERT(MID(Nacsport!F335,4,2),"sec","hr")/24)-(CONVERT(LEFT(Nacsport!E335,2),"mn","hr")/24+CONVERT(MID(Nacsport!E335,4,2),"sec","hr")/24),"hr","sec")*24)+3</f>
        <v>9.9999999999999947</v>
      </c>
      <c r="H334" s="14">
        <f t="shared" si="23"/>
        <v>2444</v>
      </c>
      <c r="I334" s="14"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0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11">
        <v>1</v>
      </c>
      <c r="E335" s="1" t="s">
        <v>1672</v>
      </c>
      <c r="F335" s="13">
        <f>CONVERT(LEFT(Nacsport!D336,2),"mn","hr")/24+CONVERT(MID(Nacsport!D336,4,2),"sec","hr")/24</f>
        <v>2.8402777777777777E-2</v>
      </c>
      <c r="G335" s="14">
        <f>(CONVERT((CONVERT(LEFT(Nacsport!F336,2),"mn","hr")/24+CONVERT(MID(Nacsport!F336,4,2),"sec","hr")/24)-(CONVERT(LEFT(Nacsport!E336,2),"mn","hr")/24+CONVERT(MID(Nacsport!E336,4,2),"sec","hr")/24),"hr","sec")*24)+3</f>
        <v>6.0000000000001688</v>
      </c>
      <c r="H335" s="14">
        <f t="shared" si="23"/>
        <v>2451</v>
      </c>
      <c r="I335" s="14"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BENEDETTO_C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0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11">
        <v>1</v>
      </c>
      <c r="E336" s="1" t="s">
        <v>1672</v>
      </c>
      <c r="F336" s="13">
        <f>CONVERT(LEFT(Nacsport!D337,2),"mn","hr")/24+CONVERT(MID(Nacsport!D337,4,2),"sec","hr")/24</f>
        <v>2.841435185185185E-2</v>
      </c>
      <c r="G336" s="14">
        <f>(CONVERT((CONVERT(LEFT(Nacsport!F337,2),"mn","hr")/24+CONVERT(MID(Nacsport!F337,4,2),"sec","hr")/24)-(CONVERT(LEFT(Nacsport!E337,2),"mn","hr")/24+CONVERT(MID(Nacsport!E337,4,2),"sec","hr")/24),"hr","sec")*24)+3</f>
        <v>5.9999999999998694</v>
      </c>
      <c r="H336" s="14">
        <f t="shared" si="23"/>
        <v>2452</v>
      </c>
      <c r="I336" s="14"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BENEDETTO_C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0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11">
        <v>1</v>
      </c>
      <c r="E337" s="1" t="s">
        <v>1672</v>
      </c>
      <c r="F337" s="13">
        <f>CONVERT(LEFT(Nacsport!D338,2),"mn","hr")/24+CONVERT(MID(Nacsport!D338,4,2),"sec","hr")/24</f>
        <v>2.8437499999999998E-2</v>
      </c>
      <c r="G337" s="14">
        <f>(CONVERT((CONVERT(LEFT(Nacsport!F338,2),"mn","hr")/24+CONVERT(MID(Nacsport!F338,4,2),"sec","hr")/24)-(CONVERT(LEFT(Nacsport!E338,2),"mn","hr")/24+CONVERT(MID(Nacsport!E338,4,2),"sec","hr")/24),"hr","sec")*24)+3</f>
        <v>5.9999999999998694</v>
      </c>
      <c r="H337" s="14">
        <f t="shared" si="23"/>
        <v>2453.9999999999995</v>
      </c>
      <c r="I337" s="14"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>FAST</v>
      </c>
      <c r="AG337" s="1" t="str">
        <f>+CONCATENATE(Nacsport!FF338,Nacsport!FG338,Nacsport!FH338,Nacsport!FI338,Nacsport!FJ338)</f>
        <v/>
      </c>
      <c r="AH337" s="1" t="str">
        <f t="shared" si="20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11">
        <v>1</v>
      </c>
      <c r="E338" s="1" t="s">
        <v>1672</v>
      </c>
      <c r="F338" s="13">
        <f>CONVERT(LEFT(Nacsport!D339,2),"mn","hr")/24+CONVERT(MID(Nacsport!D339,4,2),"sec","hr")/24</f>
        <v>2.8483796296296295E-2</v>
      </c>
      <c r="G338" s="14">
        <f>(CONVERT((CONVERT(LEFT(Nacsport!F339,2),"mn","hr")/24+CONVERT(MID(Nacsport!F339,4,2),"sec","hr")/24)-(CONVERT(LEFT(Nacsport!E339,2),"mn","hr")/24+CONVERT(MID(Nacsport!E339,4,2),"sec","hr")/24),"hr","sec")*24)+3</f>
        <v>5.9999999999998694</v>
      </c>
      <c r="H338" s="14">
        <f t="shared" si="23"/>
        <v>2458</v>
      </c>
      <c r="I338" s="14"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BENEDETTO_C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0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11">
        <v>1</v>
      </c>
      <c r="E339" s="1" t="s">
        <v>1672</v>
      </c>
      <c r="F339" s="13">
        <f>CONVERT(LEFT(Nacsport!D340,2),"mn","hr")/24+CONVERT(MID(Nacsport!D340,4,2),"sec","hr")/24</f>
        <v>2.8483796296296295E-2</v>
      </c>
      <c r="G339" s="14">
        <f>(CONVERT((CONVERT(LEFT(Nacsport!F340,2),"mn","hr")/24+CONVERT(MID(Nacsport!F340,4,2),"sec","hr")/24)-(CONVERT(LEFT(Nacsport!E340,2),"mn","hr")/24+CONVERT(MID(Nacsport!E340,4,2),"sec","hr")/24),"hr","sec")*24)+3</f>
        <v>8.0000000000000817</v>
      </c>
      <c r="H339" s="14">
        <f t="shared" si="23"/>
        <v>2458</v>
      </c>
      <c r="I339" s="14"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>ROBBED</v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0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11">
        <v>1</v>
      </c>
      <c r="E340" s="1" t="s">
        <v>1672</v>
      </c>
      <c r="F340" s="13">
        <f>CONVERT(LEFT(Nacsport!D341,2),"mn","hr")/24+CONVERT(MID(Nacsport!D341,4,2),"sec","hr")/24</f>
        <v>2.8541666666666667E-2</v>
      </c>
      <c r="G340" s="14">
        <f>(CONVERT((CONVERT(LEFT(Nacsport!F341,2),"mn","hr")/24+CONVERT(MID(Nacsport!F341,4,2),"sec","hr")/24)-(CONVERT(LEFT(Nacsport!E341,2),"mn","hr")/24+CONVERT(MID(Nacsport!E341,4,2),"sec","hr")/24),"hr","sec")*24)+3</f>
        <v>6.0000000000001688</v>
      </c>
      <c r="H340" s="14">
        <f t="shared" si="23"/>
        <v>2463</v>
      </c>
      <c r="I340" s="14"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BENEDETTO_C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>SLOW</v>
      </c>
      <c r="AG340" s="1" t="str">
        <f>+CONCATENATE(Nacsport!FF341,Nacsport!FG341,Nacsport!FH341,Nacsport!FI341,Nacsport!FJ341)</f>
        <v/>
      </c>
      <c r="AH340" s="1" t="str">
        <f t="shared" si="20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11">
        <v>1</v>
      </c>
      <c r="E341" s="1" t="s">
        <v>1672</v>
      </c>
      <c r="F341" s="13">
        <f>CONVERT(LEFT(Nacsport!D342,2),"mn","hr")/24+CONVERT(MID(Nacsport!D342,4,2),"sec","hr")/24</f>
        <v>2.8576388888888887E-2</v>
      </c>
      <c r="G341" s="14">
        <f>(CONVERT((CONVERT(LEFT(Nacsport!F342,2),"mn","hr")/24+CONVERT(MID(Nacsport!F342,4,2),"sec","hr")/24)-(CONVERT(LEFT(Nacsport!E342,2),"mn","hr")/24+CONVERT(MID(Nacsport!E342,4,2),"sec","hr")/24),"hr","sec")*24)+3</f>
        <v>9.9999999999999947</v>
      </c>
      <c r="H341" s="14">
        <f t="shared" si="23"/>
        <v>2466</v>
      </c>
      <c r="I341" s="14"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0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11">
        <v>1</v>
      </c>
      <c r="E342" s="1" t="s">
        <v>1672</v>
      </c>
      <c r="F342" s="13">
        <f>CONVERT(LEFT(Nacsport!D343,2),"mn","hr")/24+CONVERT(MID(Nacsport!D343,4,2),"sec","hr")/24</f>
        <v>2.8576388888888887E-2</v>
      </c>
      <c r="G342" s="14">
        <f>(CONVERT((CONVERT(LEFT(Nacsport!F343,2),"mn","hr")/24+CONVERT(MID(Nacsport!F343,4,2),"sec","hr")/24)-(CONVERT(LEFT(Nacsport!E343,2),"mn","hr")/24+CONVERT(MID(Nacsport!E343,4,2),"sec","hr")/24),"hr","sec")*24)+3</f>
        <v>9.9999999999999947</v>
      </c>
      <c r="H342" s="14">
        <f t="shared" si="23"/>
        <v>2466</v>
      </c>
      <c r="I342" s="14"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0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11">
        <v>1</v>
      </c>
      <c r="E343" s="1" t="s">
        <v>1672</v>
      </c>
      <c r="F343" s="13">
        <f>CONVERT(LEFT(Nacsport!D344,2),"mn","hr")/24+CONVERT(MID(Nacsport!D344,4,2),"sec","hr")/24</f>
        <v>2.8657407407407406E-2</v>
      </c>
      <c r="G343" s="14">
        <f>(CONVERT((CONVERT(LEFT(Nacsport!F344,2),"mn","hr")/24+CONVERT(MID(Nacsport!F344,4,2),"sec","hr")/24)-(CONVERT(LEFT(Nacsport!E344,2),"mn","hr")/24+CONVERT(MID(Nacsport!E344,4,2),"sec","hr")/24),"hr","sec")*24)+3</f>
        <v>9.0000000000000391</v>
      </c>
      <c r="H343" s="14">
        <f t="shared" si="23"/>
        <v>2473</v>
      </c>
      <c r="I343" s="14"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0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11">
        <v>1</v>
      </c>
      <c r="E344" s="1" t="s">
        <v>1672</v>
      </c>
      <c r="F344" s="13">
        <f>CONVERT(LEFT(Nacsport!D345,2),"mn","hr")/24+CONVERT(MID(Nacsport!D345,4,2),"sec","hr")/24</f>
        <v>2.8657407407407406E-2</v>
      </c>
      <c r="G344" s="14">
        <f>(CONVERT((CONVERT(LEFT(Nacsport!F345,2),"mn","hr")/24+CONVERT(MID(Nacsport!F345,4,2),"sec","hr")/24)-(CONVERT(LEFT(Nacsport!E345,2),"mn","hr")/24+CONVERT(MID(Nacsport!E345,4,2),"sec","hr")/24),"hr","sec")*24)+3</f>
        <v>9.0000000000000391</v>
      </c>
      <c r="H344" s="14">
        <f t="shared" si="23"/>
        <v>2473</v>
      </c>
      <c r="I344" s="14"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0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11">
        <v>1</v>
      </c>
      <c r="E345" s="1" t="s">
        <v>1672</v>
      </c>
      <c r="F345" s="13">
        <f>CONVERT(LEFT(Nacsport!D346,2),"mn","hr")/24+CONVERT(MID(Nacsport!D346,4,2),"sec","hr")/24</f>
        <v>2.8599537037037038E-2</v>
      </c>
      <c r="G345" s="14">
        <f>(CONVERT((CONVERT(LEFT(Nacsport!F346,2),"mn","hr")/24+CONVERT(MID(Nacsport!F346,4,2),"sec","hr")/24)-(CONVERT(LEFT(Nacsport!E346,2),"mn","hr")/24+CONVERT(MID(Nacsport!E346,4,2),"sec","hr")/24),"hr","sec")*24)+3</f>
        <v>8.0000000000000817</v>
      </c>
      <c r="H345" s="14">
        <f t="shared" si="23"/>
        <v>2468</v>
      </c>
      <c r="I345" s="14"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0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11">
        <v>1</v>
      </c>
      <c r="E346" s="1" t="s">
        <v>1672</v>
      </c>
      <c r="F346" s="13">
        <f>CONVERT(LEFT(Nacsport!D347,2),"mn","hr")/24+CONVERT(MID(Nacsport!D347,4,2),"sec","hr")/24</f>
        <v>2.8611111111111111E-2</v>
      </c>
      <c r="G346" s="14">
        <f>(CONVERT((CONVERT(LEFT(Nacsport!F347,2),"mn","hr")/24+CONVERT(MID(Nacsport!F347,4,2),"sec","hr")/24)-(CONVERT(LEFT(Nacsport!E347,2),"mn","hr")/24+CONVERT(MID(Nacsport!E347,4,2),"sec","hr")/24),"hr","sec")*24)+3</f>
        <v>7.0000000000001261</v>
      </c>
      <c r="H346" s="14">
        <f t="shared" si="23"/>
        <v>2469</v>
      </c>
      <c r="I346" s="14"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BENEDETTO_C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>PUNT</v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0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11">
        <v>1</v>
      </c>
      <c r="E347" s="1" t="s">
        <v>1672</v>
      </c>
      <c r="F347" s="13">
        <f>CONVERT(LEFT(Nacsport!D348,2),"mn","hr")/24+CONVERT(MID(Nacsport!D348,4,2),"sec","hr")/24</f>
        <v>2.8645833333333332E-2</v>
      </c>
      <c r="G347" s="14">
        <f>(CONVERT((CONVERT(LEFT(Nacsport!F348,2),"mn","hr")/24+CONVERT(MID(Nacsport!F348,4,2),"sec","hr")/24)-(CONVERT(LEFT(Nacsport!E348,2),"mn","hr")/24+CONVERT(MID(Nacsport!E348,4,2),"sec","hr")/24),"hr","sec")*24)+3</f>
        <v>5.9999999999998694</v>
      </c>
      <c r="H347" s="14">
        <f t="shared" si="23"/>
        <v>2472</v>
      </c>
      <c r="I347" s="14"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BENEDETTO_C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0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11">
        <v>1</v>
      </c>
      <c r="E348" s="1" t="s">
        <v>1672</v>
      </c>
      <c r="F348" s="13">
        <f>CONVERT(LEFT(Nacsport!D349,2),"mn","hr")/24+CONVERT(MID(Nacsport!D349,4,2),"sec","hr")/24</f>
        <v>2.8726851851851851E-2</v>
      </c>
      <c r="G348" s="14">
        <f>(CONVERT((CONVERT(LEFT(Nacsport!F349,2),"mn","hr")/24+CONVERT(MID(Nacsport!F349,4,2),"sec","hr")/24)-(CONVERT(LEFT(Nacsport!E349,2),"mn","hr")/24+CONVERT(MID(Nacsport!E349,4,2),"sec","hr")/24),"hr","sec")*24)+3</f>
        <v>3.9999999999999565</v>
      </c>
      <c r="H348" s="14">
        <f t="shared" si="23"/>
        <v>2479</v>
      </c>
      <c r="I348" s="14"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0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11">
        <v>1</v>
      </c>
      <c r="E349" s="1" t="s">
        <v>1672</v>
      </c>
      <c r="F349" s="13">
        <f>CONVERT(LEFT(Nacsport!D350,2),"mn","hr")/24+CONVERT(MID(Nacsport!D350,4,2),"sec","hr")/24</f>
        <v>2.8680555555555556E-2</v>
      </c>
      <c r="G349" s="14">
        <f>(CONVERT((CONVERT(LEFT(Nacsport!F350,2),"mn","hr")/24+CONVERT(MID(Nacsport!F350,4,2),"sec","hr")/24)-(CONVERT(LEFT(Nacsport!E350,2),"mn","hr")/24+CONVERT(MID(Nacsport!E350,4,2),"sec","hr")/24),"hr","sec")*24)+3</f>
        <v>8.0000000000000817</v>
      </c>
      <c r="H349" s="14">
        <f t="shared" si="23"/>
        <v>2475</v>
      </c>
      <c r="I349" s="14"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0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11">
        <v>1</v>
      </c>
      <c r="E350" s="1" t="s">
        <v>1672</v>
      </c>
      <c r="F350" s="13">
        <f>CONVERT(LEFT(Nacsport!D351,2),"mn","hr")/24+CONVERT(MID(Nacsport!D351,4,2),"sec","hr")/24</f>
        <v>2.8738425925925924E-2</v>
      </c>
      <c r="G350" s="14">
        <f>(CONVERT((CONVERT(LEFT(Nacsport!F351,2),"mn","hr")/24+CONVERT(MID(Nacsport!F351,4,2),"sec","hr")/24)-(CONVERT(LEFT(Nacsport!E351,2),"mn","hr")/24+CONVERT(MID(Nacsport!E351,4,2),"sec","hr")/24),"hr","sec")*24)+3</f>
        <v>3.9999999999999565</v>
      </c>
      <c r="H350" s="14">
        <f t="shared" si="23"/>
        <v>2480</v>
      </c>
      <c r="I350" s="14"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0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11">
        <v>1</v>
      </c>
      <c r="E351" s="1" t="s">
        <v>1672</v>
      </c>
      <c r="F351" s="13">
        <f>CONVERT(LEFT(Nacsport!D352,2),"mn","hr")/24+CONVERT(MID(Nacsport!D352,4,2),"sec","hr")/24</f>
        <v>2.898148148148148E-2</v>
      </c>
      <c r="G351" s="14">
        <f>(CONVERT((CONVERT(LEFT(Nacsport!F352,2),"mn","hr")/24+CONVERT(MID(Nacsport!F352,4,2),"sec","hr")/24)-(CONVERT(LEFT(Nacsport!E352,2),"mn","hr")/24+CONVERT(MID(Nacsport!E352,4,2),"sec","hr")/24),"hr","sec")*24)+3</f>
        <v>8.0000000000000817</v>
      </c>
      <c r="H351" s="14">
        <f t="shared" si="23"/>
        <v>2501</v>
      </c>
      <c r="I351" s="14"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0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11">
        <v>1</v>
      </c>
      <c r="E352" s="1" t="s">
        <v>1672</v>
      </c>
      <c r="F352" s="13">
        <f>CONVERT(LEFT(Nacsport!D353,2),"mn","hr")/24+CONVERT(MID(Nacsport!D353,4,2),"sec","hr")/24</f>
        <v>2.898148148148148E-2</v>
      </c>
      <c r="G352" s="14">
        <f>(CONVERT((CONVERT(LEFT(Nacsport!F353,2),"mn","hr")/24+CONVERT(MID(Nacsport!F353,4,2),"sec","hr")/24)-(CONVERT(LEFT(Nacsport!E353,2),"mn","hr")/24+CONVERT(MID(Nacsport!E353,4,2),"sec","hr")/24),"hr","sec")*24)+3</f>
        <v>8.0000000000000817</v>
      </c>
      <c r="H352" s="14">
        <f t="shared" si="23"/>
        <v>2501</v>
      </c>
      <c r="I352" s="14"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0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1"/>
        <v>352</v>
      </c>
      <c r="C353">
        <f t="shared" si="22"/>
        <v>352</v>
      </c>
      <c r="D353" s="11">
        <v>1</v>
      </c>
      <c r="E353" s="1" t="s">
        <v>1672</v>
      </c>
      <c r="F353" s="13">
        <f>CONVERT(LEFT(Nacsport!D354,2),"mn","hr")/24+CONVERT(MID(Nacsport!D354,4,2),"sec","hr")/24</f>
        <v>2.8946759259259259E-2</v>
      </c>
      <c r="G353" s="14">
        <f>(CONVERT((CONVERT(LEFT(Nacsport!F354,2),"mn","hr")/24+CONVERT(MID(Nacsport!F354,4,2),"sec","hr")/24)-(CONVERT(LEFT(Nacsport!E354,2),"mn","hr")/24+CONVERT(MID(Nacsport!E354,4,2),"sec","hr")/24),"hr","sec")*24)+3</f>
        <v>9.9999999999999947</v>
      </c>
      <c r="H353" s="14">
        <f t="shared" si="23"/>
        <v>2498</v>
      </c>
      <c r="I353" s="14"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BENEDETTO_C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>T-Muro</v>
      </c>
      <c r="Q353" s="1" t="str">
        <f t="array" ref="Q353">+IF(+COUNTIF(Nacsport!AA354:BY354,"*")&gt;1,INDEX(Nacsport!Z354:BX354,MATCH(TRUE,Nacsport!Z354:BX354&gt;0,0)),"")</f>
        <v>G Sarlo</v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0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1"/>
        <v>353</v>
      </c>
      <c r="C354">
        <f t="shared" si="22"/>
        <v>353</v>
      </c>
      <c r="D354" s="11">
        <v>1</v>
      </c>
      <c r="E354" s="1" t="s">
        <v>1672</v>
      </c>
      <c r="F354" s="13">
        <f>CONVERT(LEFT(Nacsport!D355,2),"mn","hr")/24+CONVERT(MID(Nacsport!D355,4,2),"sec","hr")/24</f>
        <v>2.8946759259259259E-2</v>
      </c>
      <c r="G354" s="14">
        <f>(CONVERT((CONVERT(LEFT(Nacsport!F355,2),"mn","hr")/24+CONVERT(MID(Nacsport!F355,4,2),"sec","hr")/24)-(CONVERT(LEFT(Nacsport!E355,2),"mn","hr")/24+CONVERT(MID(Nacsport!E355,4,2),"sec","hr")/24),"hr","sec")*24)+3</f>
        <v>7.0000000000001261</v>
      </c>
      <c r="H354" s="14">
        <f t="shared" si="23"/>
        <v>2498</v>
      </c>
      <c r="I354" s="14"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BENEDETTO_C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>TOUCH INF</v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0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1"/>
        <v>354</v>
      </c>
      <c r="C355">
        <f t="shared" si="22"/>
        <v>354</v>
      </c>
      <c r="D355" s="11">
        <v>1</v>
      </c>
      <c r="E355" s="1" t="s">
        <v>1672</v>
      </c>
      <c r="F355" s="13">
        <f>CONVERT(LEFT(Nacsport!D356,2),"mn","hr")/24+CONVERT(MID(Nacsport!D356,4,2),"sec","hr")/24</f>
        <v>2.9039351851851851E-2</v>
      </c>
      <c r="G355" s="14">
        <f>(CONVERT((CONVERT(LEFT(Nacsport!F356,2),"mn","hr")/24+CONVERT(MID(Nacsport!F356,4,2),"sec","hr")/24)-(CONVERT(LEFT(Nacsport!E356,2),"mn","hr")/24+CONVERT(MID(Nacsport!E356,4,2),"sec","hr")/24),"hr","sec")*24)+3</f>
        <v>3.9999999999999565</v>
      </c>
      <c r="H355" s="14">
        <f t="shared" si="23"/>
        <v>2506</v>
      </c>
      <c r="I355" s="14"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0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1"/>
        <v>355</v>
      </c>
      <c r="C356">
        <f t="shared" si="22"/>
        <v>355</v>
      </c>
      <c r="D356" s="11">
        <v>1</v>
      </c>
      <c r="E356" s="1" t="s">
        <v>1672</v>
      </c>
      <c r="F356" s="13">
        <f>CONVERT(LEFT(Nacsport!D357,2),"mn","hr")/24+CONVERT(MID(Nacsport!D357,4,2),"sec","hr")/24</f>
        <v>2.9097222222222222E-2</v>
      </c>
      <c r="G356" s="14">
        <f>(CONVERT((CONVERT(LEFT(Nacsport!F357,2),"mn","hr")/24+CONVERT(MID(Nacsport!F357,4,2),"sec","hr")/24)-(CONVERT(LEFT(Nacsport!E357,2),"mn","hr")/24+CONVERT(MID(Nacsport!E357,4,2),"sec","hr")/24),"hr","sec")*24)+3</f>
        <v>11.999999999999609</v>
      </c>
      <c r="H356" s="14">
        <f t="shared" si="23"/>
        <v>2511</v>
      </c>
      <c r="I356" s="14"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0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1"/>
        <v>356</v>
      </c>
      <c r="C357">
        <f t="shared" si="22"/>
        <v>356</v>
      </c>
      <c r="D357" s="11">
        <v>1</v>
      </c>
      <c r="E357" s="1" t="s">
        <v>1672</v>
      </c>
      <c r="F357" s="13">
        <f>CONVERT(LEFT(Nacsport!D358,2),"mn","hr")/24+CONVERT(MID(Nacsport!D358,4,2),"sec","hr")/24</f>
        <v>2.9097222222222222E-2</v>
      </c>
      <c r="G357" s="14">
        <f>(CONVERT((CONVERT(LEFT(Nacsport!F358,2),"mn","hr")/24+CONVERT(MID(Nacsport!F358,4,2),"sec","hr")/24)-(CONVERT(LEFT(Nacsport!E358,2),"mn","hr")/24+CONVERT(MID(Nacsport!E358,4,2),"sec","hr")/24),"hr","sec")*24)+3</f>
        <v>16.999999999999687</v>
      </c>
      <c r="H357" s="14">
        <f t="shared" si="23"/>
        <v>2511</v>
      </c>
      <c r="I357" s="14"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0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1"/>
        <v>357</v>
      </c>
      <c r="C358">
        <f t="shared" si="22"/>
        <v>357</v>
      </c>
      <c r="D358" s="11">
        <v>1</v>
      </c>
      <c r="E358" s="1" t="s">
        <v>1672</v>
      </c>
      <c r="F358" s="13">
        <f>CONVERT(LEFT(Nacsport!D359,2),"mn","hr")/24+CONVERT(MID(Nacsport!D359,4,2),"sec","hr")/24</f>
        <v>2.9155092592592594E-2</v>
      </c>
      <c r="G358" s="14">
        <f>(CONVERT((CONVERT(LEFT(Nacsport!F359,2),"mn","hr")/24+CONVERT(MID(Nacsport!F359,4,2),"sec","hr")/24)-(CONVERT(LEFT(Nacsport!E359,2),"mn","hr")/24+CONVERT(MID(Nacsport!E359,4,2),"sec","hr")/24),"hr","sec")*24)+3</f>
        <v>7.0000000000001261</v>
      </c>
      <c r="H358" s="14">
        <f t="shared" si="23"/>
        <v>2516</v>
      </c>
      <c r="I358" s="14"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>RUBBER</v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0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1"/>
        <v>358</v>
      </c>
      <c r="C359">
        <f t="shared" si="22"/>
        <v>358</v>
      </c>
      <c r="D359" s="11">
        <v>1</v>
      </c>
      <c r="E359" s="1" t="s">
        <v>1672</v>
      </c>
      <c r="F359" s="13">
        <f>CONVERT(LEFT(Nacsport!D360,2),"mn","hr")/24+CONVERT(MID(Nacsport!D360,4,2),"sec","hr")/24</f>
        <v>2.9143518518518517E-2</v>
      </c>
      <c r="G359" s="14">
        <f>(CONVERT((CONVERT(LEFT(Nacsport!F360,2),"mn","hr")/24+CONVERT(MID(Nacsport!F360,4,2),"sec","hr")/24)-(CONVERT(LEFT(Nacsport!E360,2),"mn","hr")/24+CONVERT(MID(Nacsport!E360,4,2),"sec","hr")/24),"hr","sec")*24)+3</f>
        <v>8.0000000000000817</v>
      </c>
      <c r="H359" s="14">
        <f t="shared" si="23"/>
        <v>2515</v>
      </c>
      <c r="I359" s="14"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0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1"/>
        <v>359</v>
      </c>
      <c r="C360">
        <f t="shared" si="22"/>
        <v>359</v>
      </c>
      <c r="D360" s="11">
        <v>1</v>
      </c>
      <c r="E360" s="1" t="s">
        <v>1672</v>
      </c>
      <c r="F360" s="13">
        <f>CONVERT(LEFT(Nacsport!D361,2),"mn","hr")/24+CONVERT(MID(Nacsport!D361,4,2),"sec","hr")/24</f>
        <v>2.9201388888888884E-2</v>
      </c>
      <c r="G360" s="14">
        <f>(CONVERT((CONVERT(LEFT(Nacsport!F361,2),"mn","hr")/24+CONVERT(MID(Nacsport!F361,4,2),"sec","hr")/24)-(CONVERT(LEFT(Nacsport!E361,2),"mn","hr")/24+CONVERT(MID(Nacsport!E361,4,2),"sec","hr")/24),"hr","sec")*24)+3</f>
        <v>8.0000000000000817</v>
      </c>
      <c r="H360" s="14">
        <f t="shared" si="23"/>
        <v>2519.9999999999995</v>
      </c>
      <c r="I360" s="14"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0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1"/>
        <v>360</v>
      </c>
      <c r="C361">
        <f t="shared" si="22"/>
        <v>360</v>
      </c>
      <c r="D361" s="11">
        <v>1</v>
      </c>
      <c r="E361" s="1" t="s">
        <v>1672</v>
      </c>
      <c r="F361" s="13">
        <f>CONVERT(LEFT(Nacsport!D362,2),"mn","hr")/24+CONVERT(MID(Nacsport!D362,4,2),"sec","hr")/24</f>
        <v>2.9259259259259256E-2</v>
      </c>
      <c r="G361" s="14">
        <f>(CONVERT((CONVERT(LEFT(Nacsport!F362,2),"mn","hr")/24+CONVERT(MID(Nacsport!F362,4,2),"sec","hr")/24)-(CONVERT(LEFT(Nacsport!E362,2),"mn","hr")/24+CONVERT(MID(Nacsport!E362,4,2),"sec","hr")/24),"hr","sec")*24)+3</f>
        <v>3.9999999999999565</v>
      </c>
      <c r="H361" s="14">
        <f t="shared" si="23"/>
        <v>2524.9999999999995</v>
      </c>
      <c r="I361" s="14"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0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1"/>
        <v>361</v>
      </c>
      <c r="C362">
        <f t="shared" si="22"/>
        <v>361</v>
      </c>
      <c r="D362" s="11">
        <v>1</v>
      </c>
      <c r="E362" s="1" t="s">
        <v>1672</v>
      </c>
      <c r="F362" s="13">
        <f>CONVERT(LEFT(Nacsport!D363,2),"mn","hr")/24+CONVERT(MID(Nacsport!D363,4,2),"sec","hr")/24</f>
        <v>3.4502314814814812E-2</v>
      </c>
      <c r="G362" s="14">
        <f>(CONVERT((CONVERT(LEFT(Nacsport!F363,2),"mn","hr")/24+CONVERT(MID(Nacsport!F363,4,2),"sec","hr")/24)-(CONVERT(LEFT(Nacsport!E363,2),"mn","hr")/24+CONVERT(MID(Nacsport!E363,4,2),"sec","hr")/24),"hr","sec")*24)+3</f>
        <v>7.0000000000004254</v>
      </c>
      <c r="H362" s="14">
        <f t="shared" si="23"/>
        <v>2978</v>
      </c>
      <c r="I362" s="14"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0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1"/>
        <v>362</v>
      </c>
      <c r="C363">
        <f t="shared" si="22"/>
        <v>362</v>
      </c>
      <c r="D363" s="11">
        <v>1</v>
      </c>
      <c r="E363" s="1" t="s">
        <v>1672</v>
      </c>
      <c r="F363" s="13">
        <f>CONVERT(LEFT(Nacsport!D364,2),"mn","hr")/24+CONVERT(MID(Nacsport!D364,4,2),"sec","hr")/24</f>
        <v>3.456018518518518E-2</v>
      </c>
      <c r="G363" s="14">
        <f>(CONVERT((CONVERT(LEFT(Nacsport!F364,2),"mn","hr")/24+CONVERT(MID(Nacsport!F364,4,2),"sec","hr")/24)-(CONVERT(LEFT(Nacsport!E364,2),"mn","hr")/24+CONVERT(MID(Nacsport!E364,4,2),"sec","hr")/24),"hr","sec")*24)+3</f>
        <v>14.000000000000121</v>
      </c>
      <c r="H363" s="14">
        <f t="shared" si="23"/>
        <v>2982.9999999999995</v>
      </c>
      <c r="I363" s="14"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24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1"/>
        <v>363</v>
      </c>
      <c r="C364">
        <f t="shared" si="22"/>
        <v>363</v>
      </c>
      <c r="D364" s="11">
        <v>1</v>
      </c>
      <c r="E364" s="1" t="s">
        <v>1672</v>
      </c>
      <c r="F364" s="13">
        <f>CONVERT(LEFT(Nacsport!D365,2),"mn","hr")/24+CONVERT(MID(Nacsport!D365,4,2),"sec","hr")/24</f>
        <v>3.456018518518518E-2</v>
      </c>
      <c r="G364" s="14">
        <f>(CONVERT((CONVERT(LEFT(Nacsport!F365,2),"mn","hr")/24+CONVERT(MID(Nacsport!F365,4,2),"sec","hr")/24)-(CONVERT(LEFT(Nacsport!E365,2),"mn","hr")/24+CONVERT(MID(Nacsport!E365,4,2),"sec","hr")/24),"hr","sec")*24)+3</f>
        <v>27.000000000000757</v>
      </c>
      <c r="H364" s="14">
        <f t="shared" si="23"/>
        <v>2982.9999999999995</v>
      </c>
      <c r="I364" s="14"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4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1"/>
        <v>364</v>
      </c>
      <c r="C365">
        <f t="shared" si="22"/>
        <v>364</v>
      </c>
      <c r="D365" s="11">
        <v>1</v>
      </c>
      <c r="E365" s="1" t="s">
        <v>1672</v>
      </c>
      <c r="F365" s="13">
        <f>CONVERT(LEFT(Nacsport!D366,2),"mn","hr")/24+CONVERT(MID(Nacsport!D366,4,2),"sec","hr")/24</f>
        <v>3.456018518518518E-2</v>
      </c>
      <c r="G365" s="14">
        <f>(CONVERT((CONVERT(LEFT(Nacsport!F366,2),"mn","hr")/24+CONVERT(MID(Nacsport!F366,4,2),"sec","hr")/24)-(CONVERT(LEFT(Nacsport!E366,2),"mn","hr")/24+CONVERT(MID(Nacsport!E366,4,2),"sec","hr")/24),"hr","sec")*24)+3</f>
        <v>6.9999999999998259</v>
      </c>
      <c r="H365" s="14">
        <f t="shared" si="23"/>
        <v>2982.9999999999995</v>
      </c>
      <c r="I365" s="14"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BENEDETTO_C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>PUNT</v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4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1"/>
        <v>365</v>
      </c>
      <c r="C366">
        <f t="shared" si="22"/>
        <v>365</v>
      </c>
      <c r="D366" s="11">
        <v>1</v>
      </c>
      <c r="E366" s="1" t="s">
        <v>1672</v>
      </c>
      <c r="F366" s="13">
        <f>CONVERT(LEFT(Nacsport!D367,2),"mn","hr")/24+CONVERT(MID(Nacsport!D367,4,2),"sec","hr")/24</f>
        <v>3.4548611111111106E-2</v>
      </c>
      <c r="G366" s="14">
        <f>(CONVERT((CONVERT(LEFT(Nacsport!F367,2),"mn","hr")/24+CONVERT(MID(Nacsport!F367,4,2),"sec","hr")/24)-(CONVERT(LEFT(Nacsport!E367,2),"mn","hr")/24+CONVERT(MID(Nacsport!E367,4,2),"sec","hr")/24),"hr","sec")*24)+3</f>
        <v>7.9999999999997824</v>
      </c>
      <c r="H366" s="14">
        <f t="shared" si="23"/>
        <v>2981.9999999999995</v>
      </c>
      <c r="I366" s="14"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4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1"/>
        <v>366</v>
      </c>
      <c r="C367">
        <f t="shared" si="22"/>
        <v>366</v>
      </c>
      <c r="D367" s="11">
        <v>1</v>
      </c>
      <c r="E367" s="1" t="s">
        <v>1672</v>
      </c>
      <c r="F367" s="13">
        <f>CONVERT(LEFT(Nacsport!D368,2),"mn","hr")/24+CONVERT(MID(Nacsport!D368,4,2),"sec","hr")/24</f>
        <v>3.4687499999999996E-2</v>
      </c>
      <c r="G367" s="14">
        <f>(CONVERT((CONVERT(LEFT(Nacsport!F368,2),"mn","hr")/24+CONVERT(MID(Nacsport!F368,4,2),"sec","hr")/24)-(CONVERT(LEFT(Nacsport!E368,2),"mn","hr")/24+CONVERT(MID(Nacsport!E368,4,2),"sec","hr")/24),"hr","sec")*24)+3</f>
        <v>16.000000000000632</v>
      </c>
      <c r="H367" s="14">
        <f t="shared" si="23"/>
        <v>2993.9999999999995</v>
      </c>
      <c r="I367" s="14"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4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1"/>
        <v>367</v>
      </c>
      <c r="C368">
        <f t="shared" si="22"/>
        <v>367</v>
      </c>
      <c r="D368" s="11">
        <v>1</v>
      </c>
      <c r="E368" s="1" t="s">
        <v>1672</v>
      </c>
      <c r="F368" s="13">
        <f>CONVERT(LEFT(Nacsport!D369,2),"mn","hr")/24+CONVERT(MID(Nacsport!D369,4,2),"sec","hr")/24</f>
        <v>3.4652777777777775E-2</v>
      </c>
      <c r="G368" s="14">
        <f>(CONVERT((CONVERT(LEFT(Nacsport!F369,2),"mn","hr")/24+CONVERT(MID(Nacsport!F369,4,2),"sec","hr")/24)-(CONVERT(LEFT(Nacsport!E369,2),"mn","hr")/24+CONVERT(MID(Nacsport!E369,4,2),"sec","hr")/24),"hr","sec")*24)+3</f>
        <v>6.000000000000469</v>
      </c>
      <c r="H368" s="14">
        <f t="shared" si="23"/>
        <v>2990.9999999999995</v>
      </c>
      <c r="I368" s="14"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BENEDETTO_C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4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1"/>
        <v>368</v>
      </c>
      <c r="C369">
        <f t="shared" si="22"/>
        <v>368</v>
      </c>
      <c r="D369" s="11">
        <v>1</v>
      </c>
      <c r="E369" s="1" t="s">
        <v>1672</v>
      </c>
      <c r="F369" s="13">
        <f>CONVERT(LEFT(Nacsport!D370,2),"mn","hr")/24+CONVERT(MID(Nacsport!D370,4,2),"sec","hr")/24</f>
        <v>3.469907407407407E-2</v>
      </c>
      <c r="G369" s="14">
        <f>(CONVERT((CONVERT(LEFT(Nacsport!F370,2),"mn","hr")/24+CONVERT(MID(Nacsport!F370,4,2),"sec","hr")/24)-(CONVERT(LEFT(Nacsport!E370,2),"mn","hr")/24+CONVERT(MID(Nacsport!E370,4,2),"sec","hr")/24),"hr","sec")*24)+3</f>
        <v>9.0000000000003375</v>
      </c>
      <c r="H369" s="14">
        <f t="shared" si="23"/>
        <v>2995</v>
      </c>
      <c r="I369" s="14"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>KNOCK-ONROBBED</v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4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1"/>
        <v>369</v>
      </c>
      <c r="C370">
        <f t="shared" si="22"/>
        <v>369</v>
      </c>
      <c r="D370" s="11">
        <v>1</v>
      </c>
      <c r="E370" s="1" t="s">
        <v>1672</v>
      </c>
      <c r="F370" s="13">
        <f>CONVERT(LEFT(Nacsport!D371,2),"mn","hr")/24+CONVERT(MID(Nacsport!D371,4,2),"sec","hr")/24</f>
        <v>3.4837962962962966E-2</v>
      </c>
      <c r="G370" s="14">
        <f>(CONVERT((CONVERT(LEFT(Nacsport!F371,2),"mn","hr")/24+CONVERT(MID(Nacsport!F371,4,2),"sec","hr")/24)-(CONVERT(LEFT(Nacsport!E371,2),"mn","hr")/24+CONVERT(MID(Nacsport!E371,4,2),"sec","hr")/24),"hr","sec")*24)+3</f>
        <v>3.9999999999999565</v>
      </c>
      <c r="H370" s="14">
        <f t="shared" si="23"/>
        <v>3007.0000000000005</v>
      </c>
      <c r="I370" s="14"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4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1"/>
        <v>370</v>
      </c>
      <c r="C371">
        <f t="shared" si="22"/>
        <v>370</v>
      </c>
      <c r="D371" s="11">
        <v>1</v>
      </c>
      <c r="E371" s="1" t="s">
        <v>1672</v>
      </c>
      <c r="F371" s="13">
        <f>CONVERT(LEFT(Nacsport!D372,2),"mn","hr")/24+CONVERT(MID(Nacsport!D372,4,2),"sec","hr")/24</f>
        <v>3.5266203703703702E-2</v>
      </c>
      <c r="G371" s="14">
        <f>(CONVERT((CONVERT(LEFT(Nacsport!F372,2),"mn","hr")/24+CONVERT(MID(Nacsport!F372,4,2),"sec","hr")/24)-(CONVERT(LEFT(Nacsport!E372,2),"mn","hr")/24+CONVERT(MID(Nacsport!E372,4,2),"sec","hr")/24),"hr","sec")*24)+3</f>
        <v>28.000000000000114</v>
      </c>
      <c r="H371" s="14">
        <f t="shared" si="23"/>
        <v>3044</v>
      </c>
      <c r="I371" s="14"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4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1"/>
        <v>371</v>
      </c>
      <c r="C372">
        <f t="shared" si="22"/>
        <v>371</v>
      </c>
      <c r="D372" s="11">
        <v>1</v>
      </c>
      <c r="E372" s="1" t="s">
        <v>1672</v>
      </c>
      <c r="F372" s="13">
        <f>CONVERT(LEFT(Nacsport!D373,2),"mn","hr")/24+CONVERT(MID(Nacsport!D373,4,2),"sec","hr")/24</f>
        <v>3.5266203703703702E-2</v>
      </c>
      <c r="G372" s="14">
        <f>(CONVERT((CONVERT(LEFT(Nacsport!F373,2),"mn","hr")/24+CONVERT(MID(Nacsport!F373,4,2),"sec","hr")/24)-(CONVERT(LEFT(Nacsport!E373,2),"mn","hr")/24+CONVERT(MID(Nacsport!E373,4,2),"sec","hr")/24),"hr","sec")*24)+3</f>
        <v>37.000000000000313</v>
      </c>
      <c r="H372" s="14">
        <f t="shared" si="23"/>
        <v>3044</v>
      </c>
      <c r="I372" s="14"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4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1"/>
        <v>372</v>
      </c>
      <c r="C373">
        <f t="shared" si="22"/>
        <v>372</v>
      </c>
      <c r="D373" s="11">
        <v>1</v>
      </c>
      <c r="E373" s="1" t="s">
        <v>1672</v>
      </c>
      <c r="F373" s="13">
        <f>CONVERT(LEFT(Nacsport!D374,2),"mn","hr")/24+CONVERT(MID(Nacsport!D374,4,2),"sec","hr")/24</f>
        <v>3.5231481481481482E-2</v>
      </c>
      <c r="G373" s="14">
        <f>(CONVERT((CONVERT(LEFT(Nacsport!F374,2),"mn","hr")/24+CONVERT(MID(Nacsport!F374,4,2),"sec","hr")/24)-(CONVERT(LEFT(Nacsport!E374,2),"mn","hr")/24+CONVERT(MID(Nacsport!E374,4,2),"sec","hr")/24),"hr","sec")*24)+3</f>
        <v>9.9999999999996945</v>
      </c>
      <c r="H373" s="14">
        <f t="shared" si="23"/>
        <v>3041</v>
      </c>
      <c r="I373" s="14"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4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1"/>
        <v>373</v>
      </c>
      <c r="C374">
        <f t="shared" si="22"/>
        <v>373</v>
      </c>
      <c r="D374" s="11">
        <v>1</v>
      </c>
      <c r="E374" s="1" t="s">
        <v>1672</v>
      </c>
      <c r="F374" s="13">
        <f>CONVERT(LEFT(Nacsport!D375,2),"mn","hr")/24+CONVERT(MID(Nacsport!D375,4,2),"sec","hr")/24</f>
        <v>3.5324074074074077E-2</v>
      </c>
      <c r="G374" s="14">
        <f>(CONVERT((CONVERT(LEFT(Nacsport!F375,2),"mn","hr")/24+CONVERT(MID(Nacsport!F375,4,2),"sec","hr")/24)-(CONVERT(LEFT(Nacsport!E375,2),"mn","hr")/24+CONVERT(MID(Nacsport!E375,4,2),"sec","hr")/24),"hr","sec")*24)+3</f>
        <v>5.9999999999998694</v>
      </c>
      <c r="H374" s="14">
        <f t="shared" si="23"/>
        <v>3049</v>
      </c>
      <c r="I374" s="14"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BENEDETTO_C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4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1"/>
        <v>374</v>
      </c>
      <c r="C375">
        <f t="shared" si="22"/>
        <v>374</v>
      </c>
      <c r="D375" s="11">
        <v>1</v>
      </c>
      <c r="E375" s="1" t="s">
        <v>1672</v>
      </c>
      <c r="F375" s="13">
        <f>CONVERT(LEFT(Nacsport!D376,2),"mn","hr")/24+CONVERT(MID(Nacsport!D376,4,2),"sec","hr")/24</f>
        <v>3.5335648148148151E-2</v>
      </c>
      <c r="G375" s="14">
        <f>(CONVERT((CONVERT(LEFT(Nacsport!F376,2),"mn","hr")/24+CONVERT(MID(Nacsport!F376,4,2),"sec","hr")/24)-(CONVERT(LEFT(Nacsport!E376,2),"mn","hr")/24+CONVERT(MID(Nacsport!E376,4,2),"sec","hr")/24),"hr","sec")*24)+3</f>
        <v>5.9999999999998694</v>
      </c>
      <c r="H375" s="14">
        <f t="shared" si="23"/>
        <v>3050</v>
      </c>
      <c r="I375" s="14"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BENEDETTO_C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4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1"/>
        <v>375</v>
      </c>
      <c r="C376">
        <f t="shared" si="22"/>
        <v>375</v>
      </c>
      <c r="D376" s="11">
        <v>1</v>
      </c>
      <c r="E376" s="1" t="s">
        <v>1672</v>
      </c>
      <c r="F376" s="13">
        <f>CONVERT(LEFT(Nacsport!D377,2),"mn","hr")/24+CONVERT(MID(Nacsport!D377,4,2),"sec","hr")/24</f>
        <v>3.5358796296296298E-2</v>
      </c>
      <c r="G376" s="14">
        <f>(CONVERT((CONVERT(LEFT(Nacsport!F377,2),"mn","hr")/24+CONVERT(MID(Nacsport!F377,4,2),"sec","hr")/24)-(CONVERT(LEFT(Nacsport!E377,2),"mn","hr")/24+CONVERT(MID(Nacsport!E377,4,2),"sec","hr")/24),"hr","sec")*24)+3</f>
        <v>5.9999999999998694</v>
      </c>
      <c r="H376" s="14">
        <f t="shared" si="23"/>
        <v>3052</v>
      </c>
      <c r="I376" s="14"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>SLOW</v>
      </c>
      <c r="AG376" s="1" t="str">
        <f>+CONCATENATE(Nacsport!FF377,Nacsport!FG377,Nacsport!FH377,Nacsport!FI377,Nacsport!FJ377)</f>
        <v/>
      </c>
      <c r="AH376" s="1" t="str">
        <f t="shared" si="24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1"/>
        <v>376</v>
      </c>
      <c r="C377">
        <f t="shared" si="22"/>
        <v>376</v>
      </c>
      <c r="D377" s="11">
        <v>1</v>
      </c>
      <c r="E377" s="1" t="s">
        <v>1672</v>
      </c>
      <c r="F377" s="13">
        <f>CONVERT(LEFT(Nacsport!D378,2),"mn","hr")/24+CONVERT(MID(Nacsport!D378,4,2),"sec","hr")/24</f>
        <v>3.5405092592592592E-2</v>
      </c>
      <c r="G377" s="14">
        <f>(CONVERT((CONVERT(LEFT(Nacsport!F378,2),"mn","hr")/24+CONVERT(MID(Nacsport!F378,4,2),"sec","hr")/24)-(CONVERT(LEFT(Nacsport!E378,2),"mn","hr")/24+CONVERT(MID(Nacsport!E378,4,2),"sec","hr")/24),"hr","sec")*24)+3</f>
        <v>5.9999999999998694</v>
      </c>
      <c r="H377" s="14">
        <f t="shared" si="23"/>
        <v>3056</v>
      </c>
      <c r="I377" s="14"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BENEDETTO_C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4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1"/>
        <v>377</v>
      </c>
      <c r="C378">
        <f t="shared" si="22"/>
        <v>377</v>
      </c>
      <c r="D378" s="11">
        <v>1</v>
      </c>
      <c r="E378" s="1" t="s">
        <v>1672</v>
      </c>
      <c r="F378" s="13">
        <f>CONVERT(LEFT(Nacsport!D379,2),"mn","hr")/24+CONVERT(MID(Nacsport!D379,4,2),"sec","hr")/24</f>
        <v>3.5416666666666666E-2</v>
      </c>
      <c r="G378" s="14">
        <f>(CONVERT((CONVERT(LEFT(Nacsport!F379,2),"mn","hr")/24+CONVERT(MID(Nacsport!F379,4,2),"sec","hr")/24)-(CONVERT(LEFT(Nacsport!E379,2),"mn","hr")/24+CONVERT(MID(Nacsport!E379,4,2),"sec","hr")/24),"hr","sec")*24)+3</f>
        <v>6.000000000000469</v>
      </c>
      <c r="H378" s="14">
        <f t="shared" si="23"/>
        <v>3057</v>
      </c>
      <c r="I378" s="14"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BENEDETTO_C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24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1"/>
        <v>378</v>
      </c>
      <c r="C379">
        <f t="shared" si="22"/>
        <v>378</v>
      </c>
      <c r="D379" s="11">
        <v>1</v>
      </c>
      <c r="E379" s="1" t="s">
        <v>1672</v>
      </c>
      <c r="F379" s="13">
        <f>CONVERT(LEFT(Nacsport!D380,2),"mn","hr")/24+CONVERT(MID(Nacsport!D380,4,2),"sec","hr")/24</f>
        <v>3.5451388888888886E-2</v>
      </c>
      <c r="G379" s="14">
        <f>(CONVERT((CONVERT(LEFT(Nacsport!F380,2),"mn","hr")/24+CONVERT(MID(Nacsport!F380,4,2),"sec","hr")/24)-(CONVERT(LEFT(Nacsport!E380,2),"mn","hr")/24+CONVERT(MID(Nacsport!E380,4,2),"sec","hr")/24),"hr","sec")*24)+3</f>
        <v>6.000000000000469</v>
      </c>
      <c r="H379" s="14">
        <f t="shared" si="23"/>
        <v>3059.9999999999995</v>
      </c>
      <c r="I379" s="14"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>SLOW</v>
      </c>
      <c r="AG379" s="1" t="str">
        <f>+CONCATENATE(Nacsport!FF380,Nacsport!FG380,Nacsport!FH380,Nacsport!FI380,Nacsport!FJ380)</f>
        <v/>
      </c>
      <c r="AH379" s="1" t="str">
        <f t="shared" si="24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1"/>
        <v>379</v>
      </c>
      <c r="C380">
        <f t="shared" si="22"/>
        <v>379</v>
      </c>
      <c r="D380" s="11">
        <v>1</v>
      </c>
      <c r="E380" s="1" t="s">
        <v>1672</v>
      </c>
      <c r="F380" s="13">
        <f>CONVERT(LEFT(Nacsport!D381,2),"mn","hr")/24+CONVERT(MID(Nacsport!D381,4,2),"sec","hr")/24</f>
        <v>3.5509259259259261E-2</v>
      </c>
      <c r="G380" s="14">
        <f>(CONVERT((CONVERT(LEFT(Nacsport!F381,2),"mn","hr")/24+CONVERT(MID(Nacsport!F381,4,2),"sec","hr")/24)-(CONVERT(LEFT(Nacsport!E381,2),"mn","hr")/24+CONVERT(MID(Nacsport!E381,4,2),"sec","hr")/24),"hr","sec")*24)+3</f>
        <v>6.9999999999998259</v>
      </c>
      <c r="H380" s="14">
        <f t="shared" si="23"/>
        <v>3065</v>
      </c>
      <c r="I380" s="14"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>PUNT</v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4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1"/>
        <v>380</v>
      </c>
      <c r="C381">
        <f t="shared" si="22"/>
        <v>380</v>
      </c>
      <c r="D381" s="11">
        <v>1</v>
      </c>
      <c r="E381" s="1" t="s">
        <v>1672</v>
      </c>
      <c r="F381" s="13">
        <f>CONVERT(LEFT(Nacsport!D382,2),"mn","hr")/24+CONVERT(MID(Nacsport!D382,4,2),"sec","hr")/24</f>
        <v>3.5497685185185188E-2</v>
      </c>
      <c r="G381" s="14">
        <f>(CONVERT((CONVERT(LEFT(Nacsport!F382,2),"mn","hr")/24+CONVERT(MID(Nacsport!F382,4,2),"sec","hr")/24)-(CONVERT(LEFT(Nacsport!E382,2),"mn","hr")/24+CONVERT(MID(Nacsport!E382,4,2),"sec","hr")/24),"hr","sec")*24)+3</f>
        <v>7.9999999999997824</v>
      </c>
      <c r="H381" s="14">
        <f t="shared" si="23"/>
        <v>3064</v>
      </c>
      <c r="I381" s="14"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4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1"/>
        <v>381</v>
      </c>
      <c r="C382">
        <f t="shared" si="22"/>
        <v>381</v>
      </c>
      <c r="D382" s="11">
        <v>1</v>
      </c>
      <c r="E382" s="1" t="s">
        <v>1672</v>
      </c>
      <c r="F382" s="13">
        <f>CONVERT(LEFT(Nacsport!D383,2),"mn","hr")/24+CONVERT(MID(Nacsport!D383,4,2),"sec","hr")/24</f>
        <v>3.5555555555555556E-2</v>
      </c>
      <c r="G382" s="14">
        <f>(CONVERT((CONVERT(LEFT(Nacsport!F383,2),"mn","hr")/24+CONVERT(MID(Nacsport!F383,4,2),"sec","hr")/24)-(CONVERT(LEFT(Nacsport!E383,2),"mn","hr")/24+CONVERT(MID(Nacsport!E383,4,2),"sec","hr")/24),"hr","sec")*24)+3</f>
        <v>12.000000000000208</v>
      </c>
      <c r="H382" s="14">
        <f t="shared" si="23"/>
        <v>3069</v>
      </c>
      <c r="I382" s="14"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4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1"/>
        <v>382</v>
      </c>
      <c r="C383">
        <f t="shared" si="22"/>
        <v>382</v>
      </c>
      <c r="D383" s="11">
        <v>1</v>
      </c>
      <c r="E383" s="1" t="s">
        <v>1672</v>
      </c>
      <c r="F383" s="13">
        <f>CONVERT(LEFT(Nacsport!D384,2),"mn","hr")/24+CONVERT(MID(Nacsport!D384,4,2),"sec","hr")/24</f>
        <v>3.560185185185185E-2</v>
      </c>
      <c r="G383" s="14">
        <f>(CONVERT((CONVERT(LEFT(Nacsport!F384,2),"mn","hr")/24+CONVERT(MID(Nacsport!F384,4,2),"sec","hr")/24)-(CONVERT(LEFT(Nacsport!E384,2),"mn","hr")/24+CONVERT(MID(Nacsport!E384,4,2),"sec","hr")/24),"hr","sec")*24)+3</f>
        <v>6.000000000000469</v>
      </c>
      <c r="H383" s="14">
        <f t="shared" si="23"/>
        <v>3073</v>
      </c>
      <c r="I383" s="14"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4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1"/>
        <v>383</v>
      </c>
      <c r="C384">
        <f t="shared" si="22"/>
        <v>383</v>
      </c>
      <c r="D384" s="11">
        <v>1</v>
      </c>
      <c r="E384" s="1" t="s">
        <v>1672</v>
      </c>
      <c r="F384" s="13">
        <f>CONVERT(LEFT(Nacsport!D385,2),"mn","hr")/24+CONVERT(MID(Nacsport!D385,4,2),"sec","hr")/24</f>
        <v>3.5590277777777776E-2</v>
      </c>
      <c r="G384" s="14">
        <f>(CONVERT((CONVERT(LEFT(Nacsport!F385,2),"mn","hr")/24+CONVERT(MID(Nacsport!F385,4,2),"sec","hr")/24)-(CONVERT(LEFT(Nacsport!E385,2),"mn","hr")/24+CONVERT(MID(Nacsport!E385,4,2),"sec","hr")/24),"hr","sec")*24)+3</f>
        <v>8.0000000000003819</v>
      </c>
      <c r="H384" s="14">
        <f t="shared" si="23"/>
        <v>3072</v>
      </c>
      <c r="I384" s="14"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>R TOUCH</v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4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1"/>
        <v>384</v>
      </c>
      <c r="C385">
        <f t="shared" si="22"/>
        <v>384</v>
      </c>
      <c r="D385" s="11">
        <v>1</v>
      </c>
      <c r="E385" s="1" t="s">
        <v>1672</v>
      </c>
      <c r="F385" s="13">
        <f>CONVERT(LEFT(Nacsport!D386,2),"mn","hr")/24+CONVERT(MID(Nacsport!D386,4,2),"sec","hr")/24</f>
        <v>3.5659722222222225E-2</v>
      </c>
      <c r="G385" s="14">
        <f>(CONVERT((CONVERT(LEFT(Nacsport!F386,2),"mn","hr")/24+CONVERT(MID(Nacsport!F386,4,2),"sec","hr")/24)-(CONVERT(LEFT(Nacsport!E386,2),"mn","hr")/24+CONVERT(MID(Nacsport!E386,4,2),"sec","hr")/24),"hr","sec")*24)+3</f>
        <v>3.9999999999999565</v>
      </c>
      <c r="H385" s="14">
        <f t="shared" si="23"/>
        <v>3078</v>
      </c>
      <c r="I385" s="14"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4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25">+A386-2</f>
        <v>385</v>
      </c>
      <c r="C386">
        <f t="shared" ref="C386:C449" si="26">+B386</f>
        <v>385</v>
      </c>
      <c r="D386" s="11">
        <v>1</v>
      </c>
      <c r="E386" s="1" t="s">
        <v>1672</v>
      </c>
      <c r="F386" s="13">
        <f>CONVERT(LEFT(Nacsport!D387,2),"mn","hr")/24+CONVERT(MID(Nacsport!D387,4,2),"sec","hr")/24</f>
        <v>3.5891203703703703E-2</v>
      </c>
      <c r="G386" s="14">
        <f>(CONVERT((CONVERT(LEFT(Nacsport!F387,2),"mn","hr")/24+CONVERT(MID(Nacsport!F387,4,2),"sec","hr")/24)-(CONVERT(LEFT(Nacsport!E387,2),"mn","hr")/24+CONVERT(MID(Nacsport!E387,4,2),"sec","hr")/24),"hr","sec")*24)+3</f>
        <v>6.9999999999998259</v>
      </c>
      <c r="H386" s="14">
        <f t="shared" si="23"/>
        <v>3098</v>
      </c>
      <c r="I386" s="14"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4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25"/>
        <v>386</v>
      </c>
      <c r="C387">
        <f t="shared" si="26"/>
        <v>386</v>
      </c>
      <c r="D387" s="11">
        <v>1</v>
      </c>
      <c r="E387" s="1" t="s">
        <v>1672</v>
      </c>
      <c r="F387" s="13">
        <f>CONVERT(LEFT(Nacsport!D388,2),"mn","hr")/24+CONVERT(MID(Nacsport!D388,4,2),"sec","hr")/24</f>
        <v>3.5891203703703703E-2</v>
      </c>
      <c r="G387" s="14">
        <f>(CONVERT((CONVERT(LEFT(Nacsport!F388,2),"mn","hr")/24+CONVERT(MID(Nacsport!F388,4,2),"sec","hr")/24)-(CONVERT(LEFT(Nacsport!E388,2),"mn","hr")/24+CONVERT(MID(Nacsport!E388,4,2),"sec","hr")/24),"hr","sec")*24)+3</f>
        <v>15.000000000000078</v>
      </c>
      <c r="H387" s="14">
        <f t="shared" si="23"/>
        <v>3098</v>
      </c>
      <c r="I387" s="14"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4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25"/>
        <v>387</v>
      </c>
      <c r="C388">
        <f t="shared" si="26"/>
        <v>387</v>
      </c>
      <c r="D388" s="11">
        <v>1</v>
      </c>
      <c r="E388" s="1" t="s">
        <v>1672</v>
      </c>
      <c r="F388" s="13">
        <f>CONVERT(LEFT(Nacsport!D389,2),"mn","hr")/24+CONVERT(MID(Nacsport!D389,4,2),"sec","hr")/24</f>
        <v>3.5833333333333335E-2</v>
      </c>
      <c r="G388" s="14">
        <f>(CONVERT((CONVERT(LEFT(Nacsport!F389,2),"mn","hr")/24+CONVERT(MID(Nacsport!F389,4,2),"sec","hr")/24)-(CONVERT(LEFT(Nacsport!E389,2),"mn","hr")/24+CONVERT(MID(Nacsport!E389,4,2),"sec","hr")/24),"hr","sec")*24)+3</f>
        <v>10.000000000000295</v>
      </c>
      <c r="H388" s="14">
        <f t="shared" ref="H388:H451" si="27">(+CONVERT(F388,"hr","sec")*24)-3</f>
        <v>3093</v>
      </c>
      <c r="I388" s="14"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4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25"/>
        <v>388</v>
      </c>
      <c r="C389">
        <f t="shared" si="26"/>
        <v>388</v>
      </c>
      <c r="D389" s="11">
        <v>1</v>
      </c>
      <c r="E389" s="1" t="s">
        <v>1672</v>
      </c>
      <c r="F389" s="13">
        <f>CONVERT(LEFT(Nacsport!D390,2),"mn","hr")/24+CONVERT(MID(Nacsport!D390,4,2),"sec","hr")/24</f>
        <v>3.5879629629629629E-2</v>
      </c>
      <c r="G389" s="14">
        <f>(CONVERT((CONVERT(LEFT(Nacsport!F390,2),"mn","hr")/24+CONVERT(MID(Nacsport!F390,4,2),"sec","hr")/24)-(CONVERT(LEFT(Nacsport!E390,2),"mn","hr")/24+CONVERT(MID(Nacsport!E390,4,2),"sec","hr")/24),"hr","sec")*24)+3</f>
        <v>8.0000000000003819</v>
      </c>
      <c r="H389" s="14">
        <f t="shared" si="27"/>
        <v>3097</v>
      </c>
      <c r="I389" s="14"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>ROBBED</v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4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25"/>
        <v>389</v>
      </c>
      <c r="C390">
        <f t="shared" si="26"/>
        <v>389</v>
      </c>
      <c r="D390" s="11">
        <v>1</v>
      </c>
      <c r="E390" s="1" t="s">
        <v>1672</v>
      </c>
      <c r="F390" s="13">
        <f>CONVERT(LEFT(Nacsport!D391,2),"mn","hr")/24+CONVERT(MID(Nacsport!D391,4,2),"sec","hr")/24</f>
        <v>3.5937499999999997E-2</v>
      </c>
      <c r="G390" s="14">
        <f>(CONVERT((CONVERT(LEFT(Nacsport!F391,2),"mn","hr")/24+CONVERT(MID(Nacsport!F391,4,2),"sec","hr")/24)-(CONVERT(LEFT(Nacsport!E391,2),"mn","hr")/24+CONVERT(MID(Nacsport!E391,4,2),"sec","hr")/24),"hr","sec")*24)+3</f>
        <v>11.000000000000252</v>
      </c>
      <c r="H390" s="14">
        <f t="shared" si="27"/>
        <v>3102</v>
      </c>
      <c r="I390" s="14"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4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25"/>
        <v>390</v>
      </c>
      <c r="C391">
        <f t="shared" si="26"/>
        <v>390</v>
      </c>
      <c r="D391" s="11">
        <v>1</v>
      </c>
      <c r="E391" s="1" t="s">
        <v>1672</v>
      </c>
      <c r="F391" s="13">
        <f>CONVERT(LEFT(Nacsport!D392,2),"mn","hr")/24+CONVERT(MID(Nacsport!D392,4,2),"sec","hr")/24</f>
        <v>3.5937499999999997E-2</v>
      </c>
      <c r="G391" s="14">
        <f>(CONVERT((CONVERT(LEFT(Nacsport!F392,2),"mn","hr")/24+CONVERT(MID(Nacsport!F392,4,2),"sec","hr")/24)-(CONVERT(LEFT(Nacsport!E392,2),"mn","hr")/24+CONVERT(MID(Nacsport!E392,4,2),"sec","hr")/24),"hr","sec")*24)+3</f>
        <v>6.9999999999998259</v>
      </c>
      <c r="H391" s="14">
        <f t="shared" si="27"/>
        <v>3102</v>
      </c>
      <c r="I391" s="14"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>RUCK DEFENSE</v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4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25"/>
        <v>391</v>
      </c>
      <c r="C392">
        <f t="shared" si="26"/>
        <v>391</v>
      </c>
      <c r="D392" s="11">
        <v>1</v>
      </c>
      <c r="E392" s="1" t="s">
        <v>1672</v>
      </c>
      <c r="F392" s="13">
        <f>CONVERT(LEFT(Nacsport!D393,2),"mn","hr")/24+CONVERT(MID(Nacsport!D393,4,2),"sec","hr")/24</f>
        <v>3.6030092592592593E-2</v>
      </c>
      <c r="G392" s="14">
        <f>(CONVERT((CONVERT(LEFT(Nacsport!F393,2),"mn","hr")/24+CONVERT(MID(Nacsport!F393,4,2),"sec","hr")/24)-(CONVERT(LEFT(Nacsport!E393,2),"mn","hr")/24+CONVERT(MID(Nacsport!E393,4,2),"sec","hr")/24),"hr","sec")*24)+3</f>
        <v>3.9999999999999565</v>
      </c>
      <c r="H392" s="14">
        <f t="shared" si="27"/>
        <v>3110</v>
      </c>
      <c r="I392" s="14"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4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25"/>
        <v>392</v>
      </c>
      <c r="C393">
        <f t="shared" si="26"/>
        <v>392</v>
      </c>
      <c r="D393" s="11">
        <v>1</v>
      </c>
      <c r="E393" s="1" t="s">
        <v>1672</v>
      </c>
      <c r="F393" s="13">
        <f>CONVERT(LEFT(Nacsport!D394,2),"mn","hr")/24+CONVERT(MID(Nacsport!D394,4,2),"sec","hr")/24</f>
        <v>3.605324074074074E-2</v>
      </c>
      <c r="G393" s="14">
        <f>(CONVERT((CONVERT(LEFT(Nacsport!F394,2),"mn","hr")/24+CONVERT(MID(Nacsport!F394,4,2),"sec","hr")/24)-(CONVERT(LEFT(Nacsport!E394,2),"mn","hr")/24+CONVERT(MID(Nacsport!E394,4,2),"sec","hr")/24),"hr","sec")*24)+3</f>
        <v>4.999999999999913</v>
      </c>
      <c r="H393" s="14">
        <f t="shared" si="27"/>
        <v>3112</v>
      </c>
      <c r="I393" s="14"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4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25"/>
        <v>393</v>
      </c>
      <c r="C394">
        <f t="shared" si="26"/>
        <v>393</v>
      </c>
      <c r="D394" s="11">
        <v>1</v>
      </c>
      <c r="E394" s="1" t="s">
        <v>1672</v>
      </c>
      <c r="F394" s="13">
        <f>CONVERT(LEFT(Nacsport!D395,2),"mn","hr")/24+CONVERT(MID(Nacsport!D395,4,2),"sec","hr")/24</f>
        <v>3.605324074074074E-2</v>
      </c>
      <c r="G394" s="14">
        <f>(CONVERT((CONVERT(LEFT(Nacsport!F395,2),"mn","hr")/24+CONVERT(MID(Nacsport!F395,4,2),"sec","hr")/24)-(CONVERT(LEFT(Nacsport!E395,2),"mn","hr")/24+CONVERT(MID(Nacsport!E395,4,2),"sec","hr")/24),"hr","sec")*24)+3</f>
        <v>4.999999999999913</v>
      </c>
      <c r="H394" s="14">
        <f t="shared" si="27"/>
        <v>3112</v>
      </c>
      <c r="I394" s="14"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4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25"/>
        <v>394</v>
      </c>
      <c r="C395">
        <f t="shared" si="26"/>
        <v>394</v>
      </c>
      <c r="D395" s="11">
        <v>1</v>
      </c>
      <c r="E395" s="1" t="s">
        <v>1672</v>
      </c>
      <c r="F395" s="13">
        <f>CONVERT(LEFT(Nacsport!D396,2),"mn","hr")/24+CONVERT(MID(Nacsport!D396,4,2),"sec","hr")/24</f>
        <v>3.6018518518518519E-2</v>
      </c>
      <c r="G395" s="14">
        <f>(CONVERT((CONVERT(LEFT(Nacsport!F396,2),"mn","hr")/24+CONVERT(MID(Nacsport!F396,4,2),"sec","hr")/24)-(CONVERT(LEFT(Nacsport!E396,2),"mn","hr")/24+CONVERT(MID(Nacsport!E396,4,2),"sec","hr")/24),"hr","sec")*24)+3</f>
        <v>8.0000000000003819</v>
      </c>
      <c r="H395" s="14">
        <f t="shared" si="27"/>
        <v>3109</v>
      </c>
      <c r="I395" s="14"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>KNOCK-ON</v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4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25"/>
        <v>395</v>
      </c>
      <c r="C396">
        <f t="shared" si="26"/>
        <v>395</v>
      </c>
      <c r="D396" s="11">
        <v>1</v>
      </c>
      <c r="E396" s="1" t="s">
        <v>1672</v>
      </c>
      <c r="F396" s="13">
        <f>CONVERT(LEFT(Nacsport!D397,2),"mn","hr")/24+CONVERT(MID(Nacsport!D397,4,2),"sec","hr")/24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(CONVERT((CONVERT(LEFT(Nacsport!F397,2),"mn","hr")/24+CONVERT(MID(Nacsport!F397,4,2),"sec","hr")/24)-(CONVERT(LEFT(Nacsport!E397,2),"mn","hr")/24+CONVERT(MID(Nacsport!E397,4,2),"sec","hr")/24),"hr","sec")*24)+3</f>
        <v>3.9999999999999565</v>
      </c>
      <c r="H396" s="14">
        <f t="shared" si="27"/>
        <v>3114</v>
      </c>
      <c r="I396" s="14"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4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25"/>
        <v>396</v>
      </c>
      <c r="C397">
        <f t="shared" si="26"/>
        <v>396</v>
      </c>
      <c r="D397" s="11">
        <v>1</v>
      </c>
      <c r="E397" s="1" t="s">
        <v>1672</v>
      </c>
      <c r="F397" s="13">
        <f>CONVERT(LEFT(Nacsport!D398,2),"mn","hr")/24+CONVERT(MID(Nacsport!D398,4,2),"sec","hr")/24</f>
        <v>3.6458333333333336E-2</v>
      </c>
      <c r="G397" s="14">
        <f>(CONVERT((CONVERT(LEFT(Nacsport!F398,2),"mn","hr")/24+CONVERT(MID(Nacsport!F398,4,2),"sec","hr")/24)-(CONVERT(LEFT(Nacsport!E398,2),"mn","hr")/24+CONVERT(MID(Nacsport!E398,4,2),"sec","hr")/24),"hr","sec")*24)+3</f>
        <v>9.0000000000003375</v>
      </c>
      <c r="H397" s="14">
        <f t="shared" si="27"/>
        <v>3147</v>
      </c>
      <c r="I397" s="14"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4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25"/>
        <v>397</v>
      </c>
      <c r="C398">
        <f t="shared" si="26"/>
        <v>397</v>
      </c>
      <c r="D398" s="11">
        <v>1</v>
      </c>
      <c r="E398" s="1" t="s">
        <v>1672</v>
      </c>
      <c r="F398" s="13">
        <f>CONVERT(LEFT(Nacsport!D399,2),"mn","hr")/24+CONVERT(MID(Nacsport!D399,4,2),"sec","hr")/24</f>
        <v>3.6458333333333336E-2</v>
      </c>
      <c r="G398" s="14">
        <f>(CONVERT((CONVERT(LEFT(Nacsport!F399,2),"mn","hr")/24+CONVERT(MID(Nacsport!F399,4,2),"sec","hr")/24)-(CONVERT(LEFT(Nacsport!E399,2),"mn","hr")/24+CONVERT(MID(Nacsport!E399,4,2),"sec","hr")/24),"hr","sec")*24)+3</f>
        <v>9.0000000000003375</v>
      </c>
      <c r="H398" s="14">
        <f t="shared" si="27"/>
        <v>3147</v>
      </c>
      <c r="I398" s="14"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4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25"/>
        <v>398</v>
      </c>
      <c r="C399">
        <f t="shared" si="26"/>
        <v>398</v>
      </c>
      <c r="D399" s="11">
        <v>1</v>
      </c>
      <c r="E399" s="1" t="s">
        <v>1672</v>
      </c>
      <c r="F399" s="13">
        <f>CONVERT(LEFT(Nacsport!D400,2),"mn","hr")/24+CONVERT(MID(Nacsport!D400,4,2),"sec","hr")/24</f>
        <v>3.6423611111111115E-2</v>
      </c>
      <c r="G399" s="14">
        <f>(CONVERT((CONVERT(LEFT(Nacsport!F400,2),"mn","hr")/24+CONVERT(MID(Nacsport!F400,4,2),"sec","hr")/24)-(CONVERT(LEFT(Nacsport!E400,2),"mn","hr")/24+CONVERT(MID(Nacsport!E400,4,2),"sec","hr")/24),"hr","sec")*24)+3</f>
        <v>6.9999999999998259</v>
      </c>
      <c r="H399" s="14">
        <f t="shared" si="27"/>
        <v>3144</v>
      </c>
      <c r="I399" s="14"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4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25"/>
        <v>399</v>
      </c>
      <c r="C400">
        <f t="shared" si="26"/>
        <v>399</v>
      </c>
      <c r="D400" s="11">
        <v>1</v>
      </c>
      <c r="E400" s="1" t="s">
        <v>1672</v>
      </c>
      <c r="F400" s="13">
        <f>CONVERT(LEFT(Nacsport!D401,2),"mn","hr")/24+CONVERT(MID(Nacsport!D401,4,2),"sec","hr")/24</f>
        <v>3.6435185185185189E-2</v>
      </c>
      <c r="G400" s="14">
        <f>(CONVERT((CONVERT(LEFT(Nacsport!F401,2),"mn","hr")/24+CONVERT(MID(Nacsport!F401,4,2),"sec","hr")/24)-(CONVERT(LEFT(Nacsport!E401,2),"mn","hr")/24+CONVERT(MID(Nacsport!E401,4,2),"sec","hr")/24),"hr","sec")*24)+3</f>
        <v>6.9999999999998259</v>
      </c>
      <c r="H400" s="14">
        <f t="shared" si="27"/>
        <v>3145.0000000000005</v>
      </c>
      <c r="I400" s="14"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>SCRUM INF</v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4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25"/>
        <v>400</v>
      </c>
      <c r="C401">
        <f t="shared" si="26"/>
        <v>400</v>
      </c>
      <c r="D401" s="11">
        <v>1</v>
      </c>
      <c r="E401" s="1" t="s">
        <v>1672</v>
      </c>
      <c r="F401" s="13">
        <f>CONVERT(LEFT(Nacsport!D402,2),"mn","hr")/24+CONVERT(MID(Nacsport!D402,4,2),"sec","hr")/24</f>
        <v>3.6527777777777784E-2</v>
      </c>
      <c r="G401" s="14">
        <f>(CONVERT((CONVERT(LEFT(Nacsport!F402,2),"mn","hr")/24+CONVERT(MID(Nacsport!F402,4,2),"sec","hr")/24)-(CONVERT(LEFT(Nacsport!E402,2),"mn","hr")/24+CONVERT(MID(Nacsport!E402,4,2),"sec","hr")/24),"hr","sec")*24)+3</f>
        <v>3.9999999999999565</v>
      </c>
      <c r="H401" s="14">
        <f t="shared" si="27"/>
        <v>3153.0000000000009</v>
      </c>
      <c r="I401" s="14"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4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25"/>
        <v>401</v>
      </c>
      <c r="C402">
        <f t="shared" si="26"/>
        <v>401</v>
      </c>
      <c r="D402" s="11">
        <v>1</v>
      </c>
      <c r="E402" s="1" t="s">
        <v>1672</v>
      </c>
      <c r="F402" s="13">
        <f>CONVERT(LEFT(Nacsport!D403,2),"mn","hr")/24+CONVERT(MID(Nacsport!D403,4,2),"sec","hr")/24</f>
        <v>3.6909722222222226E-2</v>
      </c>
      <c r="G402" s="14">
        <f>(CONVERT((CONVERT(LEFT(Nacsport!F403,2),"mn","hr")/24+CONVERT(MID(Nacsport!F403,4,2),"sec","hr")/24)-(CONVERT(LEFT(Nacsport!E403,2),"mn","hr")/24+CONVERT(MID(Nacsport!E403,4,2),"sec","hr")/24),"hr","sec")*24)+3</f>
        <v>6.9999999999998259</v>
      </c>
      <c r="H402" s="14">
        <f t="shared" si="27"/>
        <v>3186</v>
      </c>
      <c r="I402" s="14"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BENEDETTO_C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>PUNT</v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4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25"/>
        <v>402</v>
      </c>
      <c r="C403">
        <f t="shared" si="26"/>
        <v>402</v>
      </c>
      <c r="D403" s="11">
        <v>1</v>
      </c>
      <c r="E403" s="1" t="s">
        <v>1672</v>
      </c>
      <c r="F403" s="13">
        <f>CONVERT(LEFT(Nacsport!D404,2),"mn","hr")/24+CONVERT(MID(Nacsport!D404,4,2),"sec","hr")/24</f>
        <v>3.7337962962962962E-2</v>
      </c>
      <c r="G403" s="14">
        <f>(CONVERT((CONVERT(LEFT(Nacsport!F404,2),"mn","hr")/24+CONVERT(MID(Nacsport!F404,4,2),"sec","hr")/24)-(CONVERT(LEFT(Nacsport!E404,2),"mn","hr")/24+CONVERT(MID(Nacsport!E404,4,2),"sec","hr")/24),"hr","sec")*24)+3</f>
        <v>3.9999999999999565</v>
      </c>
      <c r="H403" s="14">
        <f t="shared" si="27"/>
        <v>3223</v>
      </c>
      <c r="I403" s="14"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4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25"/>
        <v>403</v>
      </c>
      <c r="C404">
        <f t="shared" si="26"/>
        <v>403</v>
      </c>
      <c r="D404" s="11">
        <v>1</v>
      </c>
      <c r="E404" s="1" t="s">
        <v>1672</v>
      </c>
      <c r="F404" s="13">
        <f>CONVERT(LEFT(Nacsport!D405,2),"mn","hr")/24+CONVERT(MID(Nacsport!D405,4,2),"sec","hr")/24</f>
        <v>3.7256944444444447E-2</v>
      </c>
      <c r="G404" s="14">
        <f>(CONVERT((CONVERT(LEFT(Nacsport!F405,2),"mn","hr")/24+CONVERT(MID(Nacsport!F405,4,2),"sec","hr")/24)-(CONVERT(LEFT(Nacsport!E405,2),"mn","hr")/24+CONVERT(MID(Nacsport!E405,4,2),"sec","hr")/24),"hr","sec")*24)+3</f>
        <v>10.000000000000295</v>
      </c>
      <c r="H404" s="14">
        <f t="shared" si="27"/>
        <v>3216</v>
      </c>
      <c r="I404" s="14"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BENEDETTO_C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4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25"/>
        <v>404</v>
      </c>
      <c r="C405">
        <f t="shared" si="26"/>
        <v>404</v>
      </c>
      <c r="D405" s="11">
        <v>1</v>
      </c>
      <c r="E405" s="1" t="s">
        <v>1672</v>
      </c>
      <c r="F405" s="13">
        <f>CONVERT(LEFT(Nacsport!D406,2),"mn","hr")/24+CONVERT(MID(Nacsport!D406,4,2),"sec","hr")/24</f>
        <v>3.7291666666666667E-2</v>
      </c>
      <c r="G405" s="14">
        <f>(CONVERT((CONVERT(LEFT(Nacsport!F406,2),"mn","hr")/24+CONVERT(MID(Nacsport!F406,4,2),"sec","hr")/24)-(CONVERT(LEFT(Nacsport!E406,2),"mn","hr")/24+CONVERT(MID(Nacsport!E406,4,2),"sec","hr")/24),"hr","sec")*24)+3</f>
        <v>8.0000000000003819</v>
      </c>
      <c r="H405" s="14">
        <f t="shared" si="27"/>
        <v>3219</v>
      </c>
      <c r="I405" s="14"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4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25"/>
        <v>405</v>
      </c>
      <c r="C406">
        <f t="shared" si="26"/>
        <v>405</v>
      </c>
      <c r="D406" s="11">
        <v>1</v>
      </c>
      <c r="E406" s="1" t="s">
        <v>1672</v>
      </c>
      <c r="F406" s="13">
        <f>CONVERT(LEFT(Nacsport!D407,2),"mn","hr")/24+CONVERT(MID(Nacsport!D407,4,2),"sec","hr")/24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(CONVERT((CONVERT(LEFT(Nacsport!F407,2),"mn","hr")/24+CONVERT(MID(Nacsport!F407,4,2),"sec","hr")/24)-(CONVERT(LEFT(Nacsport!E407,2),"mn","hr")/24+CONVERT(MID(Nacsport!E407,4,2),"sec","hr")/24),"hr","sec")*24)+3</f>
        <v>10.000000000000295</v>
      </c>
      <c r="H406" s="14">
        <f t="shared" si="27"/>
        <v>3223.9999999999995</v>
      </c>
      <c r="I406" s="14"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4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25"/>
        <v>406</v>
      </c>
      <c r="C407">
        <f t="shared" si="26"/>
        <v>406</v>
      </c>
      <c r="D407" s="11">
        <v>1</v>
      </c>
      <c r="E407" s="1" t="s">
        <v>1672</v>
      </c>
      <c r="F407" s="13">
        <f>CONVERT(LEFT(Nacsport!D408,2),"mn","hr")/24+CONVERT(MID(Nacsport!D408,4,2),"sec","hr")/24</f>
        <v>3.7337962962962962E-2</v>
      </c>
      <c r="G407" s="14">
        <f>(CONVERT((CONVERT(LEFT(Nacsport!F408,2),"mn","hr")/24+CONVERT(MID(Nacsport!F408,4,2),"sec","hr")/24)-(CONVERT(LEFT(Nacsport!E408,2),"mn","hr")/24+CONVERT(MID(Nacsport!E408,4,2),"sec","hr")/24),"hr","sec")*24)+3</f>
        <v>5.9999999999998694</v>
      </c>
      <c r="H407" s="14">
        <f t="shared" si="27"/>
        <v>3223</v>
      </c>
      <c r="I407" s="14"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BENEDETTO_C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24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25"/>
        <v>407</v>
      </c>
      <c r="C408">
        <f t="shared" si="26"/>
        <v>407</v>
      </c>
      <c r="D408" s="11">
        <v>1</v>
      </c>
      <c r="E408" s="1" t="s">
        <v>1672</v>
      </c>
      <c r="F408" s="13">
        <f>CONVERT(LEFT(Nacsport!D409,2),"mn","hr")/24+CONVERT(MID(Nacsport!D409,4,2),"sec","hr")/24</f>
        <v>3.7361111111111109E-2</v>
      </c>
      <c r="G408" s="14">
        <f>(CONVERT((CONVERT(LEFT(Nacsport!F409,2),"mn","hr")/24+CONVERT(MID(Nacsport!F409,4,2),"sec","hr")/24)-(CONVERT(LEFT(Nacsport!E409,2),"mn","hr")/24+CONVERT(MID(Nacsport!E409,4,2),"sec","hr")/24),"hr","sec")*24)+3</f>
        <v>6.9999999999998259</v>
      </c>
      <c r="H408" s="14">
        <f t="shared" si="27"/>
        <v>3225</v>
      </c>
      <c r="I408" s="14"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>PUNT</v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4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25"/>
        <v>408</v>
      </c>
      <c r="C409">
        <f t="shared" si="26"/>
        <v>408</v>
      </c>
      <c r="D409" s="11">
        <v>1</v>
      </c>
      <c r="E409" s="1" t="s">
        <v>1672</v>
      </c>
      <c r="F409" s="13">
        <f>CONVERT(LEFT(Nacsport!D410,2),"mn","hr")/24+CONVERT(MID(Nacsport!D410,4,2),"sec","hr")/24</f>
        <v>3.7349537037037035E-2</v>
      </c>
      <c r="G409" s="14">
        <f>(CONVERT((CONVERT(LEFT(Nacsport!F410,2),"mn","hr")/24+CONVERT(MID(Nacsport!F410,4,2),"sec","hr")/24)-(CONVERT(LEFT(Nacsport!E410,2),"mn","hr")/24+CONVERT(MID(Nacsport!E410,4,2),"sec","hr")/24),"hr","sec")*24)+3</f>
        <v>7.9999999999997824</v>
      </c>
      <c r="H409" s="14">
        <f t="shared" si="27"/>
        <v>3223.9999999999995</v>
      </c>
      <c r="I409" s="14"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4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25"/>
        <v>409</v>
      </c>
      <c r="C410">
        <f t="shared" si="26"/>
        <v>409</v>
      </c>
      <c r="D410" s="11">
        <v>1</v>
      </c>
      <c r="E410" s="1" t="s">
        <v>1672</v>
      </c>
      <c r="F410" s="13">
        <f>CONVERT(LEFT(Nacsport!D411,2),"mn","hr")/24+CONVERT(MID(Nacsport!D411,4,2),"sec","hr")/24</f>
        <v>3.7430555555555557E-2</v>
      </c>
      <c r="G410" s="14">
        <f>(CONVERT((CONVERT(LEFT(Nacsport!F411,2),"mn","hr")/24+CONVERT(MID(Nacsport!F411,4,2),"sec","hr")/24)-(CONVERT(LEFT(Nacsport!E411,2),"mn","hr")/24+CONVERT(MID(Nacsport!E411,4,2),"sec","hr")/24),"hr","sec")*24)+3</f>
        <v>11.999999999999609</v>
      </c>
      <c r="H410" s="14">
        <f t="shared" si="27"/>
        <v>3231</v>
      </c>
      <c r="I410" s="14"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4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25"/>
        <v>410</v>
      </c>
      <c r="C411">
        <f t="shared" si="26"/>
        <v>410</v>
      </c>
      <c r="D411" s="11">
        <v>1</v>
      </c>
      <c r="E411" s="1" t="s">
        <v>1672</v>
      </c>
      <c r="F411" s="13">
        <f>CONVERT(LEFT(Nacsport!D412,2),"mn","hr")/24+CONVERT(MID(Nacsport!D412,4,2),"sec","hr")/24</f>
        <v>3.7453703703703704E-2</v>
      </c>
      <c r="G411" s="14">
        <f>(CONVERT((CONVERT(LEFT(Nacsport!F412,2),"mn","hr")/24+CONVERT(MID(Nacsport!F412,4,2),"sec","hr")/24)-(CONVERT(LEFT(Nacsport!E412,2),"mn","hr")/24+CONVERT(MID(Nacsport!E412,4,2),"sec","hr")/24),"hr","sec")*24)+3</f>
        <v>5.9999999999998694</v>
      </c>
      <c r="H411" s="14">
        <f t="shared" si="27"/>
        <v>3233</v>
      </c>
      <c r="I411" s="14"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4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25"/>
        <v>411</v>
      </c>
      <c r="C412">
        <f t="shared" si="26"/>
        <v>411</v>
      </c>
      <c r="D412" s="11">
        <v>1</v>
      </c>
      <c r="E412" s="1" t="s">
        <v>1672</v>
      </c>
      <c r="F412" s="13">
        <f>CONVERT(LEFT(Nacsport!D413,2),"mn","hr")/24+CONVERT(MID(Nacsport!D413,4,2),"sec","hr")/24</f>
        <v>3.7488425925925925E-2</v>
      </c>
      <c r="G412" s="14">
        <f>(CONVERT((CONVERT(LEFT(Nacsport!F413,2),"mn","hr")/24+CONVERT(MID(Nacsport!F413,4,2),"sec","hr")/24)-(CONVERT(LEFT(Nacsport!E413,2),"mn","hr")/24+CONVERT(MID(Nacsport!E413,4,2),"sec","hr")/24),"hr","sec")*24)+3</f>
        <v>5.9999999999998694</v>
      </c>
      <c r="H412" s="14">
        <f t="shared" si="27"/>
        <v>3236</v>
      </c>
      <c r="I412" s="14"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4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25"/>
        <v>412</v>
      </c>
      <c r="C413">
        <f t="shared" si="26"/>
        <v>412</v>
      </c>
      <c r="D413" s="11">
        <v>1</v>
      </c>
      <c r="E413" s="1" t="s">
        <v>1672</v>
      </c>
      <c r="F413" s="13">
        <f>CONVERT(LEFT(Nacsport!D414,2),"mn","hr")/24+CONVERT(MID(Nacsport!D414,4,2),"sec","hr")/24</f>
        <v>3.7476851851851851E-2</v>
      </c>
      <c r="G413" s="14">
        <f>(CONVERT((CONVERT(LEFT(Nacsport!F414,2),"mn","hr")/24+CONVERT(MID(Nacsport!F414,4,2),"sec","hr")/24)-(CONVERT(LEFT(Nacsport!E414,2),"mn","hr")/24+CONVERT(MID(Nacsport!E414,4,2),"sec","hr")/24),"hr","sec")*24)+3</f>
        <v>8.0000000000003819</v>
      </c>
      <c r="H413" s="14">
        <f t="shared" si="27"/>
        <v>3235</v>
      </c>
      <c r="I413" s="14"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>R TOUCH</v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4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25"/>
        <v>413</v>
      </c>
      <c r="C414">
        <f t="shared" si="26"/>
        <v>413</v>
      </c>
      <c r="D414" s="11">
        <v>1</v>
      </c>
      <c r="E414" s="1" t="s">
        <v>1672</v>
      </c>
      <c r="F414" s="13">
        <f>CONVERT(LEFT(Nacsport!D415,2),"mn","hr")/24+CONVERT(MID(Nacsport!D415,4,2),"sec","hr")/24</f>
        <v>3.7534722222222219E-2</v>
      </c>
      <c r="G414" s="14">
        <f>(CONVERT((CONVERT(LEFT(Nacsport!F415,2),"mn","hr")/24+CONVERT(MID(Nacsport!F415,4,2),"sec","hr")/24)-(CONVERT(LEFT(Nacsport!E415,2),"mn","hr")/24+CONVERT(MID(Nacsport!E415,4,2),"sec","hr")/24),"hr","sec")*24)+3</f>
        <v>3.9999999999999565</v>
      </c>
      <c r="H414" s="14">
        <f t="shared" si="27"/>
        <v>3240</v>
      </c>
      <c r="I414" s="14"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4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25"/>
        <v>414</v>
      </c>
      <c r="C415">
        <f t="shared" si="26"/>
        <v>414</v>
      </c>
      <c r="D415" s="11">
        <v>1</v>
      </c>
      <c r="E415" s="1" t="s">
        <v>1672</v>
      </c>
      <c r="F415" s="13">
        <f>CONVERT(LEFT(Nacsport!D416,2),"mn","hr")/24+CONVERT(MID(Nacsport!D416,4,2),"sec","hr")/24</f>
        <v>3.7800925925925925E-2</v>
      </c>
      <c r="G415" s="14">
        <f>(CONVERT((CONVERT(LEFT(Nacsport!F416,2),"mn","hr")/24+CONVERT(MID(Nacsport!F416,4,2),"sec","hr")/24)-(CONVERT(LEFT(Nacsport!E416,2),"mn","hr")/24+CONVERT(MID(Nacsport!E416,4,2),"sec","hr")/24),"hr","sec")*24)+3</f>
        <v>28.000000000000114</v>
      </c>
      <c r="H415" s="14">
        <f t="shared" si="27"/>
        <v>3263</v>
      </c>
      <c r="I415" s="14"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4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25"/>
        <v>415</v>
      </c>
      <c r="C416">
        <f t="shared" si="26"/>
        <v>415</v>
      </c>
      <c r="D416" s="11">
        <v>1</v>
      </c>
      <c r="E416" s="1" t="s">
        <v>1672</v>
      </c>
      <c r="F416" s="13">
        <f>CONVERT(LEFT(Nacsport!D417,2),"mn","hr")/24+CONVERT(MID(Nacsport!D417,4,2),"sec","hr")/24</f>
        <v>3.7800925925925925E-2</v>
      </c>
      <c r="G416" s="14">
        <f>(CONVERT((CONVERT(LEFT(Nacsport!F417,2),"mn","hr")/24+CONVERT(MID(Nacsport!F417,4,2),"sec","hr")/24)-(CONVERT(LEFT(Nacsport!E417,2),"mn","hr")/24+CONVERT(MID(Nacsport!E417,4,2),"sec","hr")/24),"hr","sec")*24)+3</f>
        <v>28.000000000000114</v>
      </c>
      <c r="H416" s="14">
        <f t="shared" si="27"/>
        <v>3263</v>
      </c>
      <c r="I416" s="14"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24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25"/>
        <v>416</v>
      </c>
      <c r="C417">
        <f t="shared" si="26"/>
        <v>416</v>
      </c>
      <c r="D417" s="11">
        <v>1</v>
      </c>
      <c r="E417" s="1" t="s">
        <v>1672</v>
      </c>
      <c r="F417" s="13">
        <f>CONVERT(LEFT(Nacsport!D418,2),"mn","hr")/24+CONVERT(MID(Nacsport!D418,4,2),"sec","hr")/24</f>
        <v>3.7731481481481477E-2</v>
      </c>
      <c r="G417" s="14">
        <f>(CONVERT((CONVERT(LEFT(Nacsport!F418,2),"mn","hr")/24+CONVERT(MID(Nacsport!F418,4,2),"sec","hr")/24)-(CONVERT(LEFT(Nacsport!E418,2),"mn","hr")/24+CONVERT(MID(Nacsport!E418,4,2),"sec","hr")/24),"hr","sec")*24)+3</f>
        <v>10.000000000000295</v>
      </c>
      <c r="H417" s="14">
        <f t="shared" si="27"/>
        <v>3256.9999999999995</v>
      </c>
      <c r="I417" s="14"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4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25"/>
        <v>417</v>
      </c>
      <c r="C418">
        <f t="shared" si="26"/>
        <v>417</v>
      </c>
      <c r="D418" s="11">
        <v>1</v>
      </c>
      <c r="E418" s="1" t="s">
        <v>1672</v>
      </c>
      <c r="F418" s="13">
        <f>CONVERT(LEFT(Nacsport!D419,2),"mn","hr")/24+CONVERT(MID(Nacsport!D419,4,2),"sec","hr")/24</f>
        <v>3.7870370370370367E-2</v>
      </c>
      <c r="G418" s="14">
        <f>(CONVERT((CONVERT(LEFT(Nacsport!F419,2),"mn","hr")/24+CONVERT(MID(Nacsport!F419,4,2),"sec","hr")/24)-(CONVERT(LEFT(Nacsport!E419,2),"mn","hr")/24+CONVERT(MID(Nacsport!E419,4,2),"sec","hr")/24),"hr","sec")*24)+3</f>
        <v>5.9999999999998694</v>
      </c>
      <c r="H418" s="14">
        <f t="shared" si="27"/>
        <v>3268.9999999999995</v>
      </c>
      <c r="I418" s="14"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BENEDETTO_C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24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25"/>
        <v>418</v>
      </c>
      <c r="C419">
        <f t="shared" si="26"/>
        <v>418</v>
      </c>
      <c r="D419" s="11">
        <v>1</v>
      </c>
      <c r="E419" s="1" t="s">
        <v>1672</v>
      </c>
      <c r="F419" s="13">
        <f>CONVERT(LEFT(Nacsport!D420,2),"mn","hr")/24+CONVERT(MID(Nacsport!D420,4,2),"sec","hr")/24</f>
        <v>3.7870370370370367E-2</v>
      </c>
      <c r="G419" s="14">
        <f>(CONVERT((CONVERT(LEFT(Nacsport!F420,2),"mn","hr")/24+CONVERT(MID(Nacsport!F420,4,2),"sec","hr")/24)-(CONVERT(LEFT(Nacsport!E420,2),"mn","hr")/24+CONVERT(MID(Nacsport!E420,4,2),"sec","hr")/24),"hr","sec")*24)+3</f>
        <v>5.9999999999998694</v>
      </c>
      <c r="H419" s="14">
        <f t="shared" si="27"/>
        <v>3268.9999999999995</v>
      </c>
      <c r="I419" s="14"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BENEDETTO_C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4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25"/>
        <v>419</v>
      </c>
      <c r="C420">
        <f t="shared" si="26"/>
        <v>419</v>
      </c>
      <c r="D420" s="11">
        <v>1</v>
      </c>
      <c r="E420" s="1" t="s">
        <v>1672</v>
      </c>
      <c r="F420" s="13">
        <f>CONVERT(LEFT(Nacsport!D421,2),"mn","hr")/24+CONVERT(MID(Nacsport!D421,4,2),"sec","hr")/24</f>
        <v>3.7905092592592594E-2</v>
      </c>
      <c r="G420" s="14">
        <f>(CONVERT((CONVERT(LEFT(Nacsport!F421,2),"mn","hr")/24+CONVERT(MID(Nacsport!F421,4,2),"sec","hr")/24)-(CONVERT(LEFT(Nacsport!E421,2),"mn","hr")/24+CONVERT(MID(Nacsport!E421,4,2),"sec","hr")/24),"hr","sec")*24)+3</f>
        <v>5.9999999999998694</v>
      </c>
      <c r="H420" s="14">
        <f t="shared" si="27"/>
        <v>3272</v>
      </c>
      <c r="I420" s="14"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>SLOW</v>
      </c>
      <c r="AG420" s="1" t="str">
        <f>+CONCATENATE(Nacsport!FF421,Nacsport!FG421,Nacsport!FH421,Nacsport!FI421,Nacsport!FJ421)</f>
        <v/>
      </c>
      <c r="AH420" s="1" t="str">
        <f t="shared" si="24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25"/>
        <v>420</v>
      </c>
      <c r="C421">
        <f t="shared" si="26"/>
        <v>420</v>
      </c>
      <c r="D421" s="11">
        <v>1</v>
      </c>
      <c r="E421" s="1" t="s">
        <v>1672</v>
      </c>
      <c r="F421" s="13">
        <f>CONVERT(LEFT(Nacsport!D422,2),"mn","hr")/24+CONVERT(MID(Nacsport!D422,4,2),"sec","hr")/24</f>
        <v>3.7986111111111109E-2</v>
      </c>
      <c r="G421" s="14">
        <f>(CONVERT((CONVERT(LEFT(Nacsport!F422,2),"mn","hr")/24+CONVERT(MID(Nacsport!F422,4,2),"sec","hr")/24)-(CONVERT(LEFT(Nacsport!E422,2),"mn","hr")/24+CONVERT(MID(Nacsport!E422,4,2),"sec","hr")/24),"hr","sec")*24)+3</f>
        <v>6.000000000000469</v>
      </c>
      <c r="H421" s="14">
        <f t="shared" si="27"/>
        <v>3279</v>
      </c>
      <c r="I421" s="14"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BENEDETTO_C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24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25"/>
        <v>421</v>
      </c>
      <c r="C422">
        <f t="shared" si="26"/>
        <v>421</v>
      </c>
      <c r="D422" s="11">
        <v>1</v>
      </c>
      <c r="E422" s="1" t="s">
        <v>1672</v>
      </c>
      <c r="F422" s="13">
        <f>CONVERT(LEFT(Nacsport!D423,2),"mn","hr")/24+CONVERT(MID(Nacsport!D423,4,2),"sec","hr")/24</f>
        <v>3.8043981481481477E-2</v>
      </c>
      <c r="G422" s="14">
        <f>(CONVERT((CONVERT(LEFT(Nacsport!F423,2),"mn","hr")/24+CONVERT(MID(Nacsport!F423,4,2),"sec","hr")/24)-(CONVERT(LEFT(Nacsport!E423,2),"mn","hr")/24+CONVERT(MID(Nacsport!E423,4,2),"sec","hr")/24),"hr","sec")*24)+3</f>
        <v>5.9999999999998694</v>
      </c>
      <c r="H422" s="14">
        <f t="shared" si="27"/>
        <v>3283.9999999999995</v>
      </c>
      <c r="I422" s="14"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24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25"/>
        <v>422</v>
      </c>
      <c r="C423">
        <f t="shared" si="26"/>
        <v>422</v>
      </c>
      <c r="D423" s="11">
        <v>1</v>
      </c>
      <c r="E423" s="1" t="s">
        <v>1672</v>
      </c>
      <c r="F423" s="13">
        <f>CONVERT(LEFT(Nacsport!D424,2),"mn","hr")/24+CONVERT(MID(Nacsport!D424,4,2),"sec","hr")/24</f>
        <v>3.802083333333333E-2</v>
      </c>
      <c r="G423" s="14">
        <f>(CONVERT((CONVERT(LEFT(Nacsport!F424,2),"mn","hr")/24+CONVERT(MID(Nacsport!F424,4,2),"sec","hr")/24)-(CONVERT(LEFT(Nacsport!E424,2),"mn","hr")/24+CONVERT(MID(Nacsport!E424,4,2),"sec","hr")/24),"hr","sec")*24)+3</f>
        <v>7.9999999999997824</v>
      </c>
      <c r="H423" s="14">
        <f t="shared" si="27"/>
        <v>3282</v>
      </c>
      <c r="I423" s="14"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>JACKAL</v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24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25"/>
        <v>423</v>
      </c>
      <c r="C424">
        <f t="shared" si="26"/>
        <v>423</v>
      </c>
      <c r="D424" s="11">
        <v>1</v>
      </c>
      <c r="E424" s="1" t="s">
        <v>1672</v>
      </c>
      <c r="F424" s="13">
        <f>CONVERT(LEFT(Nacsport!D425,2),"mn","hr")/24+CONVERT(MID(Nacsport!D425,4,2),"sec","hr")/24</f>
        <v>3.7997685185185183E-2</v>
      </c>
      <c r="G424" s="14">
        <f>(CONVERT((CONVERT(LEFT(Nacsport!F425,2),"mn","hr")/24+CONVERT(MID(Nacsport!F425,4,2),"sec","hr")/24)-(CONVERT(LEFT(Nacsport!E425,2),"mn","hr")/24+CONVERT(MID(Nacsport!E425,4,2),"sec","hr")/24),"hr","sec")*24)+3</f>
        <v>6.9999999999998259</v>
      </c>
      <c r="H424" s="14">
        <f t="shared" si="27"/>
        <v>3280</v>
      </c>
      <c r="I424" s="14"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>RUCK ATTACK</v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4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25"/>
        <v>424</v>
      </c>
      <c r="C425">
        <f t="shared" si="26"/>
        <v>424</v>
      </c>
      <c r="D425" s="11">
        <v>1</v>
      </c>
      <c r="E425" s="1" t="s">
        <v>1672</v>
      </c>
      <c r="F425" s="13">
        <f>CONVERT(LEFT(Nacsport!D426,2),"mn","hr")/24+CONVERT(MID(Nacsport!D426,4,2),"sec","hr")/24</f>
        <v>3.8090277777777778E-2</v>
      </c>
      <c r="G425" s="14">
        <f>(CONVERT((CONVERT(LEFT(Nacsport!F426,2),"mn","hr")/24+CONVERT(MID(Nacsport!F426,4,2),"sec","hr")/24)-(CONVERT(LEFT(Nacsport!E426,2),"mn","hr")/24+CONVERT(MID(Nacsport!E426,4,2),"sec","hr")/24),"hr","sec")*24)+3</f>
        <v>3.9999999999999565</v>
      </c>
      <c r="H425" s="14">
        <f t="shared" si="27"/>
        <v>3288</v>
      </c>
      <c r="I425" s="14"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4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25"/>
        <v>425</v>
      </c>
      <c r="C426">
        <f t="shared" si="26"/>
        <v>425</v>
      </c>
      <c r="D426" s="11">
        <v>1</v>
      </c>
      <c r="E426" s="1" t="s">
        <v>1672</v>
      </c>
      <c r="F426" s="13">
        <f>CONVERT(LEFT(Nacsport!D427,2),"mn","hr")/24+CONVERT(MID(Nacsport!D427,4,2),"sec","hr")/24</f>
        <v>3.8252314814814808E-2</v>
      </c>
      <c r="G426" s="14">
        <f>(CONVERT((CONVERT(LEFT(Nacsport!F427,2),"mn","hr")/24+CONVERT(MID(Nacsport!F427,4,2),"sec","hr")/24)-(CONVERT(LEFT(Nacsport!E427,2),"mn","hr")/24+CONVERT(MID(Nacsport!E427,4,2),"sec","hr")/24),"hr","sec")*24)+3</f>
        <v>6.9999999999998259</v>
      </c>
      <c r="H426" s="14">
        <f t="shared" si="27"/>
        <v>3301.9999999999995</v>
      </c>
      <c r="I426" s="14"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BENEDETTO_C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>PUNT</v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24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25"/>
        <v>426</v>
      </c>
      <c r="C427">
        <f t="shared" si="26"/>
        <v>426</v>
      </c>
      <c r="D427" s="11">
        <v>1</v>
      </c>
      <c r="E427" s="1" t="s">
        <v>1672</v>
      </c>
      <c r="F427" s="13">
        <f>CONVERT(LEFT(Nacsport!D428,2),"mn","hr")/24+CONVERT(MID(Nacsport!D428,4,2),"sec","hr")/24</f>
        <v>3.8263888888888882E-2</v>
      </c>
      <c r="G427" s="14">
        <f>(CONVERT((CONVERT(LEFT(Nacsport!F428,2),"mn","hr")/24+CONVERT(MID(Nacsport!F428,4,2),"sec","hr")/24)-(CONVERT(LEFT(Nacsport!E428,2),"mn","hr")/24+CONVERT(MID(Nacsport!E428,4,2),"sec","hr")/24),"hr","sec")*24)+3</f>
        <v>7.9999999999997824</v>
      </c>
      <c r="H427" s="14">
        <f t="shared" si="27"/>
        <v>3302.9999999999991</v>
      </c>
      <c r="I427" s="14"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28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25"/>
        <v>427</v>
      </c>
      <c r="C428">
        <f t="shared" si="26"/>
        <v>427</v>
      </c>
      <c r="D428" s="11">
        <v>1</v>
      </c>
      <c r="E428" s="1" t="s">
        <v>1672</v>
      </c>
      <c r="F428" s="13">
        <f>CONVERT(LEFT(Nacsport!D429,2),"mn","hr")/24+CONVERT(MID(Nacsport!D429,4,2),"sec","hr")/24</f>
        <v>3.8321759259259257E-2</v>
      </c>
      <c r="G428" s="14">
        <f>(CONVERT((CONVERT(LEFT(Nacsport!F429,2),"mn","hr")/24+CONVERT(MID(Nacsport!F429,4,2),"sec","hr")/24)-(CONVERT(LEFT(Nacsport!E429,2),"mn","hr")/24+CONVERT(MID(Nacsport!E429,4,2),"sec","hr")/24),"hr","sec")*24)+3</f>
        <v>23.999999999999687</v>
      </c>
      <c r="H428" s="14">
        <f t="shared" si="27"/>
        <v>3307.9999999999995</v>
      </c>
      <c r="I428" s="14"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28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25"/>
        <v>428</v>
      </c>
      <c r="C429">
        <f t="shared" si="26"/>
        <v>428</v>
      </c>
      <c r="D429" s="11">
        <v>1</v>
      </c>
      <c r="E429" s="1" t="s">
        <v>1672</v>
      </c>
      <c r="F429" s="13">
        <f>CONVERT(LEFT(Nacsport!D430,2),"mn","hr")/24+CONVERT(MID(Nacsport!D430,4,2),"sec","hr")/24</f>
        <v>3.8321759259259257E-2</v>
      </c>
      <c r="G429" s="14">
        <f>(CONVERT((CONVERT(LEFT(Nacsport!F430,2),"mn","hr")/24+CONVERT(MID(Nacsport!F430,4,2),"sec","hr")/24)-(CONVERT(LEFT(Nacsport!E430,2),"mn","hr")/24+CONVERT(MID(Nacsport!E430,4,2),"sec","hr")/24),"hr","sec")*24)+3</f>
        <v>23.999999999999687</v>
      </c>
      <c r="H429" s="14">
        <f t="shared" si="27"/>
        <v>3307.9999999999995</v>
      </c>
      <c r="I429" s="14"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28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25"/>
        <v>429</v>
      </c>
      <c r="C430">
        <f t="shared" si="26"/>
        <v>429</v>
      </c>
      <c r="D430" s="11">
        <v>1</v>
      </c>
      <c r="E430" s="1" t="s">
        <v>1672</v>
      </c>
      <c r="F430" s="13">
        <f>CONVERT(LEFT(Nacsport!D431,2),"mn","hr")/24+CONVERT(MID(Nacsport!D431,4,2),"sec","hr")/24</f>
        <v>3.8356481481481478E-2</v>
      </c>
      <c r="G430" s="14">
        <f>(CONVERT((CONVERT(LEFT(Nacsport!F431,2),"mn","hr")/24+CONVERT(MID(Nacsport!F431,4,2),"sec","hr")/24)-(CONVERT(LEFT(Nacsport!E431,2),"mn","hr")/24+CONVERT(MID(Nacsport!E431,4,2),"sec","hr")/24),"hr","sec")*24)+3</f>
        <v>6.000000000000469</v>
      </c>
      <c r="H430" s="14">
        <f t="shared" si="27"/>
        <v>3310.9999999999995</v>
      </c>
      <c r="I430" s="14"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BENEDETTO_C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28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25"/>
        <v>430</v>
      </c>
      <c r="C431">
        <f t="shared" si="26"/>
        <v>430</v>
      </c>
      <c r="D431" s="11">
        <v>1</v>
      </c>
      <c r="E431" s="1" t="s">
        <v>1672</v>
      </c>
      <c r="F431" s="13">
        <f>CONVERT(LEFT(Nacsport!D432,2),"mn","hr")/24+CONVERT(MID(Nacsport!D432,4,2),"sec","hr")/24</f>
        <v>3.8414351851851845E-2</v>
      </c>
      <c r="G431" s="14">
        <f>(CONVERT((CONVERT(LEFT(Nacsport!F432,2),"mn","hr")/24+CONVERT(MID(Nacsport!F432,4,2),"sec","hr")/24)-(CONVERT(LEFT(Nacsport!E432,2),"mn","hr")/24+CONVERT(MID(Nacsport!E432,4,2),"sec","hr")/24),"hr","sec")*24)+3</f>
        <v>5.9999999999998694</v>
      </c>
      <c r="H431" s="14">
        <f t="shared" si="27"/>
        <v>3316</v>
      </c>
      <c r="I431" s="14"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>SLOW</v>
      </c>
      <c r="AG431" s="1" t="str">
        <f>+CONCATENATE(Nacsport!FF432,Nacsport!FG432,Nacsport!FH432,Nacsport!FI432,Nacsport!FJ432)</f>
        <v/>
      </c>
      <c r="AH431" s="1" t="str">
        <f t="shared" si="28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25"/>
        <v>431</v>
      </c>
      <c r="C432">
        <f t="shared" si="26"/>
        <v>431</v>
      </c>
      <c r="D432" s="11">
        <v>1</v>
      </c>
      <c r="E432" s="1" t="s">
        <v>1672</v>
      </c>
      <c r="F432" s="13">
        <f>CONVERT(LEFT(Nacsport!D433,2),"mn","hr")/24+CONVERT(MID(Nacsport!D433,4,2),"sec","hr")/24</f>
        <v>3.8391203703703698E-2</v>
      </c>
      <c r="G432" s="14">
        <f>(CONVERT((CONVERT(LEFT(Nacsport!F433,2),"mn","hr")/24+CONVERT(MID(Nacsport!F433,4,2),"sec","hr")/24)-(CONVERT(LEFT(Nacsport!E433,2),"mn","hr")/24+CONVERT(MID(Nacsport!E433,4,2),"sec","hr")/24),"hr","sec")*24)+3</f>
        <v>7.9999999999997824</v>
      </c>
      <c r="H432" s="14">
        <f t="shared" si="27"/>
        <v>3313.9999999999995</v>
      </c>
      <c r="I432" s="14"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>ROBBED</v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28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25"/>
        <v>432</v>
      </c>
      <c r="C433">
        <f t="shared" si="26"/>
        <v>432</v>
      </c>
      <c r="D433" s="11">
        <v>1</v>
      </c>
      <c r="E433" s="1" t="s">
        <v>1672</v>
      </c>
      <c r="F433" s="13">
        <f>CONVERT(LEFT(Nacsport!D434,2),"mn","hr")/24+CONVERT(MID(Nacsport!D434,4,2),"sec","hr")/24</f>
        <v>3.8437499999999999E-2</v>
      </c>
      <c r="G433" s="14">
        <f>(CONVERT((CONVERT(LEFT(Nacsport!F434,2),"mn","hr")/24+CONVERT(MID(Nacsport!F434,4,2),"sec","hr")/24)-(CONVERT(LEFT(Nacsport!E434,2),"mn","hr")/24+CONVERT(MID(Nacsport!E434,4,2),"sec","hr")/24),"hr","sec")*24)+3</f>
        <v>6.9999999999998259</v>
      </c>
      <c r="H433" s="14">
        <f t="shared" si="27"/>
        <v>3318</v>
      </c>
      <c r="I433" s="14"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BENEDETTO_C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>RUBBER</v>
      </c>
      <c r="AE433" s="1" t="str">
        <f>+CONCATENATE(Nacsport!FA434,Nacsport!FB434,Nacsport!FC434)</f>
        <v/>
      </c>
      <c r="AF433" s="1" t="str">
        <f>+CONCATENATE(Nacsport!FD434,Nacsport!FE434)</f>
        <v/>
      </c>
      <c r="AG433" s="1" t="str">
        <f>+CONCATENATE(Nacsport!FF434,Nacsport!FG434,Nacsport!FH434,Nacsport!FI434,Nacsport!FJ434)</f>
        <v/>
      </c>
      <c r="AH433" s="1" t="str">
        <f t="shared" si="28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25"/>
        <v>433</v>
      </c>
      <c r="C434">
        <f t="shared" si="26"/>
        <v>433</v>
      </c>
      <c r="D434" s="11">
        <v>1</v>
      </c>
      <c r="E434" s="1" t="s">
        <v>1672</v>
      </c>
      <c r="F434" s="13">
        <f>CONVERT(LEFT(Nacsport!D435,2),"mn","hr")/24+CONVERT(MID(Nacsport!D435,4,2),"sec","hr")/24</f>
        <v>3.8483796296296294E-2</v>
      </c>
      <c r="G434" s="14">
        <f>(CONVERT((CONVERT(LEFT(Nacsport!F435,2),"mn","hr")/24+CONVERT(MID(Nacsport!F435,4,2),"sec","hr")/24)-(CONVERT(LEFT(Nacsport!E435,2),"mn","hr")/24+CONVERT(MID(Nacsport!E435,4,2),"sec","hr")/24),"hr","sec")*24)+3</f>
        <v>5.9999999999998694</v>
      </c>
      <c r="H434" s="14">
        <f t="shared" si="27"/>
        <v>3322</v>
      </c>
      <c r="I434" s="14"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BENEDETTO_C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28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25"/>
        <v>434</v>
      </c>
      <c r="C435">
        <f t="shared" si="26"/>
        <v>434</v>
      </c>
      <c r="D435" s="11">
        <v>1</v>
      </c>
      <c r="E435" s="1" t="s">
        <v>1672</v>
      </c>
      <c r="F435" s="13">
        <f>CONVERT(LEFT(Nacsport!D436,2),"mn","hr")/24+CONVERT(MID(Nacsport!D436,4,2),"sec","hr")/24</f>
        <v>3.8506944444444441E-2</v>
      </c>
      <c r="G435" s="14">
        <f>(CONVERT((CONVERT(LEFT(Nacsport!F436,2),"mn","hr")/24+CONVERT(MID(Nacsport!F436,4,2),"sec","hr")/24)-(CONVERT(LEFT(Nacsport!E436,2),"mn","hr")/24+CONVERT(MID(Nacsport!E436,4,2),"sec","hr")/24),"hr","sec")*24)+3</f>
        <v>8.0000000000003819</v>
      </c>
      <c r="H435" s="14">
        <f t="shared" si="27"/>
        <v>3324</v>
      </c>
      <c r="I435" s="14"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>BLOCKED</v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28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25"/>
        <v>435</v>
      </c>
      <c r="C436">
        <f t="shared" si="26"/>
        <v>435</v>
      </c>
      <c r="D436" s="11">
        <v>1</v>
      </c>
      <c r="E436" s="1" t="s">
        <v>1672</v>
      </c>
      <c r="F436" s="13">
        <f>CONVERT(LEFT(Nacsport!D437,2),"mn","hr")/24+CONVERT(MID(Nacsport!D437,4,2),"sec","hr")/24</f>
        <v>3.8564814814814809E-2</v>
      </c>
      <c r="G436" s="14">
        <f>(CONVERT((CONVERT(LEFT(Nacsport!F437,2),"mn","hr")/24+CONVERT(MID(Nacsport!F437,4,2),"sec","hr")/24)-(CONVERT(LEFT(Nacsport!E437,2),"mn","hr")/24+CONVERT(MID(Nacsport!E437,4,2),"sec","hr")/24),"hr","sec")*24)+3</f>
        <v>3.9999999999999565</v>
      </c>
      <c r="H436" s="14">
        <f t="shared" si="27"/>
        <v>3328.9999999999995</v>
      </c>
      <c r="I436" s="14"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28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25"/>
        <v>436</v>
      </c>
      <c r="C437">
        <f t="shared" si="26"/>
        <v>436</v>
      </c>
      <c r="D437" s="11">
        <v>1</v>
      </c>
      <c r="E437" s="1" t="s">
        <v>1672</v>
      </c>
      <c r="F437" s="13">
        <f>CONVERT(LEFT(Nacsport!D438,2),"mn","hr")/24+CONVERT(MID(Nacsport!D438,4,2),"sec","hr")/24</f>
        <v>3.9351851851851853E-2</v>
      </c>
      <c r="G437" s="14">
        <f>(CONVERT((CONVERT(LEFT(Nacsport!F438,2),"mn","hr")/24+CONVERT(MID(Nacsport!F438,4,2),"sec","hr")/24)-(CONVERT(LEFT(Nacsport!E438,2),"mn","hr")/24+CONVERT(MID(Nacsport!E438,4,2),"sec","hr")/24),"hr","sec")*24)+3</f>
        <v>18.999999999999904</v>
      </c>
      <c r="H437" s="14">
        <f t="shared" si="27"/>
        <v>3397</v>
      </c>
      <c r="I437" s="14"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28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25"/>
        <v>437</v>
      </c>
      <c r="C438">
        <f t="shared" si="26"/>
        <v>437</v>
      </c>
      <c r="D438" s="11">
        <v>1</v>
      </c>
      <c r="E438" s="1" t="s">
        <v>1672</v>
      </c>
      <c r="F438" s="13">
        <f>CONVERT(LEFT(Nacsport!D439,2),"mn","hr")/24+CONVERT(MID(Nacsport!D439,4,2),"sec","hr")/24</f>
        <v>3.9351851851851853E-2</v>
      </c>
      <c r="G438" s="14">
        <f>(CONVERT((CONVERT(LEFT(Nacsport!F439,2),"mn","hr")/24+CONVERT(MID(Nacsport!F439,4,2),"sec","hr")/24)-(CONVERT(LEFT(Nacsport!E439,2),"mn","hr")/24+CONVERT(MID(Nacsport!E439,4,2),"sec","hr")/24),"hr","sec")*24)+3</f>
        <v>28.999999999999471</v>
      </c>
      <c r="H438" s="14">
        <f t="shared" si="27"/>
        <v>3397</v>
      </c>
      <c r="I438" s="14"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28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25"/>
        <v>438</v>
      </c>
      <c r="C439">
        <f t="shared" si="26"/>
        <v>438</v>
      </c>
      <c r="D439" s="11">
        <v>1</v>
      </c>
      <c r="E439" s="1" t="s">
        <v>1672</v>
      </c>
      <c r="F439" s="13">
        <f>CONVERT(LEFT(Nacsport!D440,2),"mn","hr")/24+CONVERT(MID(Nacsport!D440,4,2),"sec","hr")/24</f>
        <v>3.9351851851851853E-2</v>
      </c>
      <c r="G439" s="14">
        <f>(CONVERT((CONVERT(LEFT(Nacsport!F440,2),"mn","hr")/24+CONVERT(MID(Nacsport!F440,4,2),"sec","hr")/24)-(CONVERT(LEFT(Nacsport!E440,2),"mn","hr")/24+CONVERT(MID(Nacsport!E440,4,2),"sec","hr")/24),"hr","sec")*24)+3</f>
        <v>6.9999999999998259</v>
      </c>
      <c r="H439" s="14">
        <f t="shared" si="27"/>
        <v>3397</v>
      </c>
      <c r="I439" s="14"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BENEDETTO_C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28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25"/>
        <v>439</v>
      </c>
      <c r="C440">
        <f t="shared" si="26"/>
        <v>439</v>
      </c>
      <c r="D440" s="11">
        <v>1</v>
      </c>
      <c r="E440" s="1" t="s">
        <v>1672</v>
      </c>
      <c r="F440" s="13">
        <f>CONVERT(LEFT(Nacsport!D441,2),"mn","hr")/24+CONVERT(MID(Nacsport!D441,4,2),"sec","hr")/24</f>
        <v>3.9537037037037037E-2</v>
      </c>
      <c r="G440" s="14">
        <f>(CONVERT((CONVERT(LEFT(Nacsport!F441,2),"mn","hr")/24+CONVERT(MID(Nacsport!F441,4,2),"sec","hr")/24)-(CONVERT(LEFT(Nacsport!E441,2),"mn","hr")/24+CONVERT(MID(Nacsport!E441,4,2),"sec","hr")/24),"hr","sec")*24)+3</f>
        <v>7.9999999999997824</v>
      </c>
      <c r="H440" s="14">
        <f t="shared" si="27"/>
        <v>3413</v>
      </c>
      <c r="I440" s="14"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28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25"/>
        <v>440</v>
      </c>
      <c r="C441">
        <f t="shared" si="26"/>
        <v>440</v>
      </c>
      <c r="D441" s="11">
        <v>1</v>
      </c>
      <c r="E441" s="1" t="s">
        <v>1672</v>
      </c>
      <c r="F441" s="13">
        <f>CONVERT(LEFT(Nacsport!D442,2),"mn","hr")/24+CONVERT(MID(Nacsport!D442,4,2),"sec","hr")/24</f>
        <v>3.9502314814814816E-2</v>
      </c>
      <c r="G441" s="14">
        <f>(CONVERT((CONVERT(LEFT(Nacsport!F442,2),"mn","hr")/24+CONVERT(MID(Nacsport!F442,4,2),"sec","hr")/24)-(CONVERT(LEFT(Nacsport!E442,2),"mn","hr")/24+CONVERT(MID(Nacsport!E442,4,2),"sec","hr")/24),"hr","sec")*24)+3</f>
        <v>5.9999999999998694</v>
      </c>
      <c r="H441" s="14">
        <f t="shared" si="27"/>
        <v>3410</v>
      </c>
      <c r="I441" s="14"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28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25"/>
        <v>441</v>
      </c>
      <c r="C442">
        <f t="shared" si="26"/>
        <v>441</v>
      </c>
      <c r="D442" s="11">
        <v>1</v>
      </c>
      <c r="E442" s="1" t="s">
        <v>1672</v>
      </c>
      <c r="F442" s="13">
        <f>CONVERT(LEFT(Nacsport!D443,2),"mn","hr")/24+CONVERT(MID(Nacsport!D443,4,2),"sec","hr")/24</f>
        <v>3.9490740740740743E-2</v>
      </c>
      <c r="G442" s="14">
        <f>(CONVERT((CONVERT(LEFT(Nacsport!F443,2),"mn","hr")/24+CONVERT(MID(Nacsport!F443,4,2),"sec","hr")/24)-(CONVERT(LEFT(Nacsport!E443,2),"mn","hr")/24+CONVERT(MID(Nacsport!E443,4,2),"sec","hr")/24),"hr","sec")*24)+3</f>
        <v>7.9999999999997824</v>
      </c>
      <c r="H442" s="14">
        <f t="shared" si="27"/>
        <v>3409.0000000000005</v>
      </c>
      <c r="I442" s="14"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>ROBBED</v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28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25"/>
        <v>442</v>
      </c>
      <c r="C443">
        <f t="shared" si="26"/>
        <v>442</v>
      </c>
      <c r="D443" s="11">
        <v>1</v>
      </c>
      <c r="E443" s="1" t="s">
        <v>1672</v>
      </c>
      <c r="F443" s="13">
        <f>CONVERT(LEFT(Nacsport!D444,2),"mn","hr")/24+CONVERT(MID(Nacsport!D444,4,2),"sec","hr")/24</f>
        <v>3.9525462962962964E-2</v>
      </c>
      <c r="G443" s="14">
        <f>(CONVERT((CONVERT(LEFT(Nacsport!F444,2),"mn","hr")/24+CONVERT(MID(Nacsport!F444,4,2),"sec","hr")/24)-(CONVERT(LEFT(Nacsport!E444,2),"mn","hr")/24+CONVERT(MID(Nacsport!E444,4,2),"sec","hr")/24),"hr","sec")*24)+3</f>
        <v>5.9999999999998694</v>
      </c>
      <c r="H443" s="14">
        <f t="shared" si="27"/>
        <v>3412</v>
      </c>
      <c r="I443" s="14"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BENEDETTO_C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28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25"/>
        <v>443</v>
      </c>
      <c r="C444">
        <f t="shared" si="26"/>
        <v>443</v>
      </c>
      <c r="D444" s="11">
        <v>1</v>
      </c>
      <c r="E444" s="1" t="s">
        <v>1672</v>
      </c>
      <c r="F444" s="13">
        <f>CONVERT(LEFT(Nacsport!D445,2),"mn","hr")/24+CONVERT(MID(Nacsport!D445,4,2),"sec","hr")/24</f>
        <v>3.9537037037037037E-2</v>
      </c>
      <c r="G444" s="14">
        <f>(CONVERT((CONVERT(LEFT(Nacsport!F445,2),"mn","hr")/24+CONVERT(MID(Nacsport!F445,4,2),"sec","hr")/24)-(CONVERT(LEFT(Nacsport!E445,2),"mn","hr")/24+CONVERT(MID(Nacsport!E445,4,2),"sec","hr")/24),"hr","sec")*24)+3</f>
        <v>7.9999999999997824</v>
      </c>
      <c r="H444" s="14">
        <f t="shared" si="27"/>
        <v>3413</v>
      </c>
      <c r="I444" s="14"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>ROBBED</v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28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25"/>
        <v>444</v>
      </c>
      <c r="C445">
        <f t="shared" si="26"/>
        <v>444</v>
      </c>
      <c r="D445" s="11">
        <v>1</v>
      </c>
      <c r="E445" s="1" t="s">
        <v>1672</v>
      </c>
      <c r="F445" s="13">
        <f>CONVERT(LEFT(Nacsport!D446,2),"mn","hr")/24+CONVERT(MID(Nacsport!D446,4,2),"sec","hr")/24</f>
        <v>3.9594907407407405E-2</v>
      </c>
      <c r="G445" s="14">
        <f>(CONVERT((CONVERT(LEFT(Nacsport!F446,2),"mn","hr")/24+CONVERT(MID(Nacsport!F446,4,2),"sec","hr")/24)-(CONVERT(LEFT(Nacsport!E446,2),"mn","hr")/24+CONVERT(MID(Nacsport!E446,4,2),"sec","hr")/24),"hr","sec")*24)+3</f>
        <v>7.9999999999997824</v>
      </c>
      <c r="H445" s="14">
        <f t="shared" si="27"/>
        <v>3418</v>
      </c>
      <c r="I445" s="14"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28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25"/>
        <v>445</v>
      </c>
      <c r="C446">
        <f t="shared" si="26"/>
        <v>445</v>
      </c>
      <c r="D446" s="11">
        <v>1</v>
      </c>
      <c r="E446" s="1" t="s">
        <v>1672</v>
      </c>
      <c r="F446" s="13">
        <f>CONVERT(LEFT(Nacsport!D447,2),"mn","hr")/24+CONVERT(MID(Nacsport!D447,4,2),"sec","hr")/24</f>
        <v>3.9571759259259258E-2</v>
      </c>
      <c r="G446" s="14">
        <f>(CONVERT((CONVERT(LEFT(Nacsport!F447,2),"mn","hr")/24+CONVERT(MID(Nacsport!F447,4,2),"sec","hr")/24)-(CONVERT(LEFT(Nacsport!E447,2),"mn","hr")/24+CONVERT(MID(Nacsport!E447,4,2),"sec","hr")/24),"hr","sec")*24)+3</f>
        <v>5.9999999999998694</v>
      </c>
      <c r="H446" s="14">
        <f t="shared" si="27"/>
        <v>3415.9999999999995</v>
      </c>
      <c r="I446" s="14"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28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25"/>
        <v>446</v>
      </c>
      <c r="C447">
        <f t="shared" si="26"/>
        <v>446</v>
      </c>
      <c r="D447" s="11">
        <v>1</v>
      </c>
      <c r="E447" s="1" t="s">
        <v>1672</v>
      </c>
      <c r="F447" s="13">
        <f>CONVERT(LEFT(Nacsport!D448,2),"mn","hr")/24+CONVERT(MID(Nacsport!D448,4,2),"sec","hr")/24</f>
        <v>3.9571759259259258E-2</v>
      </c>
      <c r="G447" s="14">
        <f>(CONVERT((CONVERT(LEFT(Nacsport!F448,2),"mn","hr")/24+CONVERT(MID(Nacsport!F448,4,2),"sec","hr")/24)-(CONVERT(LEFT(Nacsport!E448,2),"mn","hr")/24+CONVERT(MID(Nacsport!E448,4,2),"sec","hr")/24),"hr","sec")*24)+3</f>
        <v>8.0000000000003819</v>
      </c>
      <c r="H447" s="14">
        <f t="shared" si="27"/>
        <v>3415.9999999999995</v>
      </c>
      <c r="I447" s="14"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>KNOCK-ON</v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28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25"/>
        <v>447</v>
      </c>
      <c r="C448">
        <f t="shared" si="26"/>
        <v>447</v>
      </c>
      <c r="D448" s="11">
        <v>1</v>
      </c>
      <c r="E448" s="1" t="s">
        <v>1672</v>
      </c>
      <c r="F448" s="13">
        <f>CONVERT(LEFT(Nacsport!D449,2),"mn","hr")/24+CONVERT(MID(Nacsport!D449,4,2),"sec","hr")/24</f>
        <v>3.9652777777777773E-2</v>
      </c>
      <c r="G448" s="14">
        <f>(CONVERT((CONVERT(LEFT(Nacsport!F449,2),"mn","hr")/24+CONVERT(MID(Nacsport!F449,4,2),"sec","hr")/24)-(CONVERT(LEFT(Nacsport!E449,2),"mn","hr")/24+CONVERT(MID(Nacsport!E449,4,2),"sec","hr")/24),"hr","sec")*24)+3</f>
        <v>4.000000000000556</v>
      </c>
      <c r="H448" s="14">
        <f t="shared" si="27"/>
        <v>3422.9999999999991</v>
      </c>
      <c r="I448" s="14"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28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25"/>
        <v>448</v>
      </c>
      <c r="C449">
        <f t="shared" si="26"/>
        <v>448</v>
      </c>
      <c r="D449" s="11">
        <v>1</v>
      </c>
      <c r="E449" s="1" t="s">
        <v>1672</v>
      </c>
      <c r="F449" s="13">
        <f>CONVERT(LEFT(Nacsport!D450,2),"mn","hr")/24+CONVERT(MID(Nacsport!D450,4,2),"sec","hr")/24</f>
        <v>4.0474537037037038E-2</v>
      </c>
      <c r="G449" s="14">
        <f>(CONVERT((CONVERT(LEFT(Nacsport!F450,2),"mn","hr")/24+CONVERT(MID(Nacsport!F450,4,2),"sec","hr")/24)-(CONVERT(LEFT(Nacsport!E450,2),"mn","hr")/24+CONVERT(MID(Nacsport!E450,4,2),"sec","hr")/24),"hr","sec")*24)+3</f>
        <v>13.000000000000163</v>
      </c>
      <c r="H449" s="14">
        <f t="shared" si="27"/>
        <v>3494</v>
      </c>
      <c r="I449" s="14"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28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29">+A450-2</f>
        <v>449</v>
      </c>
      <c r="C450">
        <f t="shared" ref="C450:C513" si="30">+B450</f>
        <v>449</v>
      </c>
      <c r="D450" s="11">
        <v>1</v>
      </c>
      <c r="E450" s="1" t="s">
        <v>1672</v>
      </c>
      <c r="F450" s="13">
        <f>CONVERT(LEFT(Nacsport!D451,2),"mn","hr")/24+CONVERT(MID(Nacsport!D451,4,2),"sec","hr")/24</f>
        <v>4.0474537037037038E-2</v>
      </c>
      <c r="G450" s="14">
        <f>(CONVERT((CONVERT(LEFT(Nacsport!F451,2),"mn","hr")/24+CONVERT(MID(Nacsport!F451,4,2),"sec","hr")/24)-(CONVERT(LEFT(Nacsport!E451,2),"mn","hr")/24+CONVERT(MID(Nacsport!E451,4,2),"sec","hr")/24),"hr","sec")*24)+3</f>
        <v>22.000000000000373</v>
      </c>
      <c r="H450" s="14">
        <f t="shared" si="27"/>
        <v>3494</v>
      </c>
      <c r="I450" s="14"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28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1">
        <v>1</v>
      </c>
      <c r="E451" s="1" t="s">
        <v>1672</v>
      </c>
      <c r="F451" s="13">
        <f>CONVERT(LEFT(Nacsport!D452,2),"mn","hr")/24+CONVERT(MID(Nacsport!D452,4,2),"sec","hr")/24</f>
        <v>4.0439814814814817E-2</v>
      </c>
      <c r="G451" s="14">
        <f>(CONVERT((CONVERT(LEFT(Nacsport!F452,2),"mn","hr")/24+CONVERT(MID(Nacsport!F452,4,2),"sec","hr")/24)-(CONVERT(LEFT(Nacsport!E452,2),"mn","hr")/24+CONVERT(MID(Nacsport!E452,4,2),"sec","hr")/24),"hr","sec")*24)+3</f>
        <v>6.9999999999998259</v>
      </c>
      <c r="H451" s="14">
        <f t="shared" si="27"/>
        <v>3491</v>
      </c>
      <c r="I451" s="14"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28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1">
        <v>1</v>
      </c>
      <c r="E452" s="1" t="s">
        <v>1672</v>
      </c>
      <c r="F452" s="13">
        <f>CONVERT(LEFT(Nacsport!D453,2),"mn","hr")/24+CONVERT(MID(Nacsport!D453,4,2),"sec","hr")/24</f>
        <v>4.0543981481481486E-2</v>
      </c>
      <c r="G452" s="14">
        <f>(CONVERT((CONVERT(LEFT(Nacsport!F453,2),"mn","hr")/24+CONVERT(MID(Nacsport!F453,4,2),"sec","hr")/24)-(CONVERT(LEFT(Nacsport!E453,2),"mn","hr")/24+CONVERT(MID(Nacsport!E453,4,2),"sec","hr")/24),"hr","sec")*24)+3</f>
        <v>6.9999999999998259</v>
      </c>
      <c r="H452" s="14">
        <f t="shared" ref="H452:H515" si="31">(+CONVERT(F452,"hr","sec")*24)-3</f>
        <v>3500</v>
      </c>
      <c r="I452" s="14"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>RUBBER</v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28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1">
        <v>1</v>
      </c>
      <c r="E453" s="1" t="s">
        <v>1672</v>
      </c>
      <c r="F453" s="13">
        <f>CONVERT(LEFT(Nacsport!D454,2),"mn","hr")/24+CONVERT(MID(Nacsport!D454,4,2),"sec","hr")/24</f>
        <v>4.0532407407407413E-2</v>
      </c>
      <c r="G453" s="14">
        <f>(CONVERT((CONVERT(LEFT(Nacsport!F454,2),"mn","hr")/24+CONVERT(MID(Nacsport!F454,4,2),"sec","hr")/24)-(CONVERT(LEFT(Nacsport!E454,2),"mn","hr")/24+CONVERT(MID(Nacsport!E454,4,2),"sec","hr")/24),"hr","sec")*24)+3</f>
        <v>7.9999999999997824</v>
      </c>
      <c r="H453" s="14">
        <f t="shared" si="31"/>
        <v>3499.0000000000005</v>
      </c>
      <c r="I453" s="14"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28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1">
        <v>1</v>
      </c>
      <c r="E454" s="1" t="s">
        <v>1672</v>
      </c>
      <c r="F454" s="13">
        <f>CONVERT(LEFT(Nacsport!D455,2),"mn","hr")/24+CONVERT(MID(Nacsport!D455,4,2),"sec","hr")/24</f>
        <v>4.0590277777777781E-2</v>
      </c>
      <c r="G454" s="14">
        <f>(CONVERT((CONVERT(LEFT(Nacsport!F455,2),"mn","hr")/24+CONVERT(MID(Nacsport!F455,4,2),"sec","hr")/24)-(CONVERT(LEFT(Nacsport!E455,2),"mn","hr")/24+CONVERT(MID(Nacsport!E455,4,2),"sec","hr")/24),"hr","sec")*24)+3</f>
        <v>12.000000000000208</v>
      </c>
      <c r="H454" s="14">
        <f t="shared" si="31"/>
        <v>3504</v>
      </c>
      <c r="I454" s="14"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28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1">
        <v>1</v>
      </c>
      <c r="E455" s="1" t="s">
        <v>1672</v>
      </c>
      <c r="F455" s="13">
        <f>CONVERT(LEFT(Nacsport!D456,2),"mn","hr")/24+CONVERT(MID(Nacsport!D456,4,2),"sec","hr")/24</f>
        <v>4.0578703703703707E-2</v>
      </c>
      <c r="G455" s="14">
        <f>(CONVERT((CONVERT(LEFT(Nacsport!F456,2),"mn","hr")/24+CONVERT(MID(Nacsport!F456,4,2),"sec","hr")/24)-(CONVERT(LEFT(Nacsport!E456,2),"mn","hr")/24+CONVERT(MID(Nacsport!E456,4,2),"sec","hr")/24),"hr","sec")*24)+3</f>
        <v>4.999999999999913</v>
      </c>
      <c r="H455" s="14">
        <f t="shared" si="31"/>
        <v>3503</v>
      </c>
      <c r="I455" s="14"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BENEDETTO_C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>TRY</v>
      </c>
      <c r="AH455" s="1">
        <f t="shared" si="28"/>
        <v>5</v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1">
        <v>1</v>
      </c>
      <c r="E456" s="1" t="s">
        <v>1672</v>
      </c>
      <c r="F456" s="13">
        <f>CONVERT(LEFT(Nacsport!D457,2),"mn","hr")/24+CONVERT(MID(Nacsport!D457,4,2),"sec","hr")/24</f>
        <v>4.069444444444445E-2</v>
      </c>
      <c r="G456" s="14">
        <f>(CONVERT((CONVERT(LEFT(Nacsport!F457,2),"mn","hr")/24+CONVERT(MID(Nacsport!F457,4,2),"sec","hr")/24)-(CONVERT(LEFT(Nacsport!E457,2),"mn","hr")/24+CONVERT(MID(Nacsport!E457,4,2),"sec","hr")/24),"hr","sec")*24)+3</f>
        <v>3.9999999999999565</v>
      </c>
      <c r="H456" s="14">
        <f t="shared" si="31"/>
        <v>3513.0000000000009</v>
      </c>
      <c r="I456" s="14"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28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1">
        <v>1</v>
      </c>
      <c r="E457" s="1" t="s">
        <v>1672</v>
      </c>
      <c r="F457" s="13">
        <f>CONVERT(LEFT(Nacsport!D458,2),"mn","hr")/24+CONVERT(MID(Nacsport!D458,4,2),"sec","hr")/24</f>
        <v>4.1550925925925929E-2</v>
      </c>
      <c r="G457" s="14">
        <f>(CONVERT((CONVERT(LEFT(Nacsport!F458,2),"mn","hr")/24+CONVERT(MID(Nacsport!F458,4,2),"sec","hr")/24)-(CONVERT(LEFT(Nacsport!E458,2),"mn","hr")/24+CONVERT(MID(Nacsport!E458,4,2),"sec","hr")/24),"hr","sec")*24)+3</f>
        <v>6.9999999999998259</v>
      </c>
      <c r="H457" s="14">
        <f t="shared" si="31"/>
        <v>3587</v>
      </c>
      <c r="I457" s="14"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BENEDETTO_C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28"/>
        <v/>
      </c>
      <c r="AI457" s="1" t="str">
        <f>+CONCATENATE(Nacsport!FK458,Nacsport!FL458)</f>
        <v>FAIL</v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1">
        <v>1</v>
      </c>
      <c r="E458" s="1" t="s">
        <v>1672</v>
      </c>
      <c r="F458" s="13">
        <f>CONVERT(LEFT(Nacsport!D459,2),"mn","hr")/24+CONVERT(MID(Nacsport!D459,4,2),"sec","hr")/24</f>
        <v>4.1909722222222223E-2</v>
      </c>
      <c r="G458" s="14">
        <f>(CONVERT((CONVERT(LEFT(Nacsport!F459,2),"mn","hr")/24+CONVERT(MID(Nacsport!F459,4,2),"sec","hr")/24)-(CONVERT(LEFT(Nacsport!E459,2),"mn","hr")/24+CONVERT(MID(Nacsport!E459,4,2),"sec","hr")/24),"hr","sec")*24)+3</f>
        <v>6.9999999999998259</v>
      </c>
      <c r="H458" s="14">
        <f t="shared" si="31"/>
        <v>3618</v>
      </c>
      <c r="I458" s="14"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28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1">
        <v>1</v>
      </c>
      <c r="E459" s="1" t="s">
        <v>1672</v>
      </c>
      <c r="F459" s="13">
        <f>CONVERT(LEFT(Nacsport!D460,2),"mn","hr")/24+CONVERT(MID(Nacsport!D460,4,2),"sec","hr")/24</f>
        <v>4.2002314814814812E-2</v>
      </c>
      <c r="G459" s="14">
        <f>(CONVERT((CONVERT(LEFT(Nacsport!F460,2),"mn","hr")/24+CONVERT(MID(Nacsport!F460,4,2),"sec","hr")/24)-(CONVERT(LEFT(Nacsport!E460,2),"mn","hr")/24+CONVERT(MID(Nacsport!E460,4,2),"sec","hr")/24),"hr","sec")*24)+3</f>
        <v>24.000000000000284</v>
      </c>
      <c r="H459" s="14">
        <f t="shared" si="31"/>
        <v>3625.9999999999995</v>
      </c>
      <c r="I459" s="14"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28"/>
        <v/>
      </c>
      <c r="AI459" s="1" t="str">
        <f>+CONCATENATE(Nacsport!FK460,Nacsport!FL460)</f>
        <v/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1">
        <v>1</v>
      </c>
      <c r="E460" s="1" t="s">
        <v>1672</v>
      </c>
      <c r="F460" s="13">
        <f>CONVERT(LEFT(Nacsport!D461,2),"mn","hr")/24+CONVERT(MID(Nacsport!D461,4,2),"sec","hr")/24</f>
        <v>4.2002314814814812E-2</v>
      </c>
      <c r="G460" s="14">
        <f>(CONVERT((CONVERT(LEFT(Nacsport!F461,2),"mn","hr")/24+CONVERT(MID(Nacsport!F461,4,2),"sec","hr")/24)-(CONVERT(LEFT(Nacsport!E461,2),"mn","hr")/24+CONVERT(MID(Nacsport!E461,4,2),"sec","hr")/24),"hr","sec")*24)+3</f>
        <v>33.999999999999844</v>
      </c>
      <c r="H460" s="14">
        <f t="shared" si="31"/>
        <v>3625.9999999999995</v>
      </c>
      <c r="I460" s="14"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28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1">
        <v>1</v>
      </c>
      <c r="E461" s="1" t="s">
        <v>1672</v>
      </c>
      <c r="F461" s="13">
        <f>CONVERT(LEFT(Nacsport!D462,2),"mn","hr")/24+CONVERT(MID(Nacsport!D462,4,2),"sec","hr")/24</f>
        <v>4.1990740740740738E-2</v>
      </c>
      <c r="G461" s="14">
        <f>(CONVERT((CONVERT(LEFT(Nacsport!F462,2),"mn","hr")/24+CONVERT(MID(Nacsport!F462,4,2),"sec","hr")/24)-(CONVERT(LEFT(Nacsport!E462,2),"mn","hr")/24+CONVERT(MID(Nacsport!E462,4,2),"sec","hr")/24),"hr","sec")*24)+3</f>
        <v>6.000000000000469</v>
      </c>
      <c r="H461" s="14">
        <f t="shared" si="31"/>
        <v>3625</v>
      </c>
      <c r="I461" s="14"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28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1">
        <v>1</v>
      </c>
      <c r="E462" s="1" t="s">
        <v>1672</v>
      </c>
      <c r="F462" s="13">
        <f>CONVERT(LEFT(Nacsport!D463,2),"mn","hr")/24+CONVERT(MID(Nacsport!D463,4,2),"sec","hr")/24</f>
        <v>4.2025462962962959E-2</v>
      </c>
      <c r="G462" s="14">
        <f>(CONVERT((CONVERT(LEFT(Nacsport!F463,2),"mn","hr")/24+CONVERT(MID(Nacsport!F463,4,2),"sec","hr")/24)-(CONVERT(LEFT(Nacsport!E463,2),"mn","hr")/24+CONVERT(MID(Nacsport!E463,4,2),"sec","hr")/24),"hr","sec")*24)+3</f>
        <v>6.000000000000469</v>
      </c>
      <c r="H462" s="14">
        <f t="shared" si="31"/>
        <v>3628</v>
      </c>
      <c r="I462" s="14"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BENEDETTO_C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28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1">
        <v>1</v>
      </c>
      <c r="E463" s="1" t="s">
        <v>1672</v>
      </c>
      <c r="F463" s="13">
        <f>CONVERT(LEFT(Nacsport!D464,2),"mn","hr")/24+CONVERT(MID(Nacsport!D464,4,2),"sec","hr")/24</f>
        <v>4.2083333333333334E-2</v>
      </c>
      <c r="G463" s="14">
        <f>(CONVERT((CONVERT(LEFT(Nacsport!F464,2),"mn","hr")/24+CONVERT(MID(Nacsport!F464,4,2),"sec","hr")/24)-(CONVERT(LEFT(Nacsport!E464,2),"mn","hr")/24+CONVERT(MID(Nacsport!E464,4,2),"sec","hr")/24),"hr","sec")*24)+3</f>
        <v>5.9999999999998694</v>
      </c>
      <c r="H463" s="14">
        <f t="shared" si="31"/>
        <v>3633</v>
      </c>
      <c r="I463" s="14"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28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1">
        <v>1</v>
      </c>
      <c r="E464" s="1" t="s">
        <v>1672</v>
      </c>
      <c r="F464" s="13">
        <f>CONVERT(LEFT(Nacsport!D465,2),"mn","hr")/24+CONVERT(MID(Nacsport!D465,4,2),"sec","hr")/24</f>
        <v>4.2118055555555554E-2</v>
      </c>
      <c r="G464" s="14">
        <f>(CONVERT((CONVERT(LEFT(Nacsport!F465,2),"mn","hr")/24+CONVERT(MID(Nacsport!F465,4,2),"sec","hr")/24)-(CONVERT(LEFT(Nacsport!E465,2),"mn","hr")/24+CONVERT(MID(Nacsport!E465,4,2),"sec","hr")/24),"hr","sec")*24)+3</f>
        <v>5.9999999999998694</v>
      </c>
      <c r="H464" s="14">
        <f t="shared" si="31"/>
        <v>3636</v>
      </c>
      <c r="I464" s="14"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BENEDETTO_C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28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1">
        <v>1</v>
      </c>
      <c r="E465" s="1" t="s">
        <v>1672</v>
      </c>
      <c r="F465" s="13">
        <f>CONVERT(LEFT(Nacsport!D466,2),"mn","hr")/24+CONVERT(MID(Nacsport!D466,4,2),"sec","hr")/24</f>
        <v>4.2164351851851849E-2</v>
      </c>
      <c r="G465" s="14">
        <f>(CONVERT((CONVERT(LEFT(Nacsport!F466,2),"mn","hr")/24+CONVERT(MID(Nacsport!F466,4,2),"sec","hr")/24)-(CONVERT(LEFT(Nacsport!E466,2),"mn","hr")/24+CONVERT(MID(Nacsport!E466,4,2),"sec","hr")/24),"hr","sec")*24)+3</f>
        <v>7.0000000000004254</v>
      </c>
      <c r="H465" s="14">
        <f t="shared" si="31"/>
        <v>3640</v>
      </c>
      <c r="I465" s="14"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BENEDETTO_C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>UP&amp;UNDER</v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28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1">
        <v>1</v>
      </c>
      <c r="E466" s="1" t="s">
        <v>1672</v>
      </c>
      <c r="F466" s="13">
        <f>CONVERT(LEFT(Nacsport!D467,2),"mn","hr")/24+CONVERT(MID(Nacsport!D467,4,2),"sec","hr")/24</f>
        <v>4.2187499999999996E-2</v>
      </c>
      <c r="G466" s="14">
        <f>(CONVERT((CONVERT(LEFT(Nacsport!F467,2),"mn","hr")/24+CONVERT(MID(Nacsport!F467,4,2),"sec","hr")/24)-(CONVERT(LEFT(Nacsport!E467,2),"mn","hr")/24+CONVERT(MID(Nacsport!E467,4,2),"sec","hr")/24),"hr","sec")*24)+3</f>
        <v>7.9999999999997824</v>
      </c>
      <c r="H466" s="14">
        <f t="shared" si="31"/>
        <v>3641.9999999999991</v>
      </c>
      <c r="I466" s="14"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28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1">
        <v>1</v>
      </c>
      <c r="E467" s="1" t="s">
        <v>1672</v>
      </c>
      <c r="F467" s="13">
        <f>CONVERT(LEFT(Nacsport!D468,2),"mn","hr")/24+CONVERT(MID(Nacsport!D468,4,2),"sec","hr")/24</f>
        <v>4.2245370370370371E-2</v>
      </c>
      <c r="G467" s="14">
        <f>(CONVERT((CONVERT(LEFT(Nacsport!F468,2),"mn","hr")/24+CONVERT(MID(Nacsport!F468,4,2),"sec","hr")/24)-(CONVERT(LEFT(Nacsport!E468,2),"mn","hr")/24+CONVERT(MID(Nacsport!E468,4,2),"sec","hr")/24),"hr","sec")*24)+3</f>
        <v>8.9999999999997389</v>
      </c>
      <c r="H467" s="14">
        <f t="shared" si="31"/>
        <v>3647</v>
      </c>
      <c r="I467" s="14"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28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1">
        <v>1</v>
      </c>
      <c r="E468" s="1" t="s">
        <v>1672</v>
      </c>
      <c r="F468" s="13">
        <f>CONVERT(LEFT(Nacsport!D469,2),"mn","hr")/24+CONVERT(MID(Nacsport!D469,4,2),"sec","hr")/24</f>
        <v>4.2222222222222217E-2</v>
      </c>
      <c r="G468" s="14">
        <f>(CONVERT((CONVERT(LEFT(Nacsport!F469,2),"mn","hr")/24+CONVERT(MID(Nacsport!F469,4,2),"sec","hr")/24)-(CONVERT(LEFT(Nacsport!E469,2),"mn","hr")/24+CONVERT(MID(Nacsport!E469,4,2),"sec","hr")/24),"hr","sec")*24)+3</f>
        <v>5.9999999999998694</v>
      </c>
      <c r="H468" s="14">
        <f t="shared" si="31"/>
        <v>3644.9999999999991</v>
      </c>
      <c r="I468" s="14"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BENEDETTO_C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28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1">
        <v>1</v>
      </c>
      <c r="E469" s="1" t="s">
        <v>1672</v>
      </c>
      <c r="F469" s="13">
        <f>CONVERT(LEFT(Nacsport!D470,2),"mn","hr")/24+CONVERT(MID(Nacsport!D470,4,2),"sec","hr")/24</f>
        <v>4.2256944444444444E-2</v>
      </c>
      <c r="G469" s="14">
        <f>(CONVERT((CONVERT(LEFT(Nacsport!F470,2),"mn","hr")/24+CONVERT(MID(Nacsport!F470,4,2),"sec","hr")/24)-(CONVERT(LEFT(Nacsport!E470,2),"mn","hr")/24+CONVERT(MID(Nacsport!E470,4,2),"sec","hr")/24),"hr","sec")*24)+3</f>
        <v>7.9999999999997824</v>
      </c>
      <c r="H469" s="14">
        <f t="shared" si="31"/>
        <v>3648</v>
      </c>
      <c r="I469" s="14"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>ROBBED</v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28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1">
        <v>1</v>
      </c>
      <c r="E470" s="1" t="s">
        <v>1672</v>
      </c>
      <c r="F470" s="13">
        <f>CONVERT(LEFT(Nacsport!D471,2),"mn","hr")/24+CONVERT(MID(Nacsport!D471,4,2),"sec","hr")/24</f>
        <v>4.2314814814814812E-2</v>
      </c>
      <c r="G470" s="14">
        <f>(CONVERT((CONVERT(LEFT(Nacsport!F471,2),"mn","hr")/24+CONVERT(MID(Nacsport!F471,4,2),"sec","hr")/24)-(CONVERT(LEFT(Nacsport!E471,2),"mn","hr")/24+CONVERT(MID(Nacsport!E471,4,2),"sec","hr")/24),"hr","sec")*24)+3</f>
        <v>6.9999999999998259</v>
      </c>
      <c r="H470" s="14">
        <f t="shared" si="31"/>
        <v>3652.9999999999995</v>
      </c>
      <c r="I470" s="14"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28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1">
        <v>1</v>
      </c>
      <c r="E471" s="1" t="s">
        <v>1672</v>
      </c>
      <c r="F471" s="13">
        <f>CONVERT(LEFT(Nacsport!D472,2),"mn","hr")/24+CONVERT(MID(Nacsport!D472,4,2),"sec","hr")/24</f>
        <v>4.2291666666666665E-2</v>
      </c>
      <c r="G471" s="14">
        <f>(CONVERT((CONVERT(LEFT(Nacsport!F472,2),"mn","hr")/24+CONVERT(MID(Nacsport!F472,4,2),"sec","hr")/24)-(CONVERT(LEFT(Nacsport!E472,2),"mn","hr")/24+CONVERT(MID(Nacsport!E472,4,2),"sec","hr")/24),"hr","sec")*24)+3</f>
        <v>7.9999999999997824</v>
      </c>
      <c r="H471" s="14">
        <f t="shared" si="31"/>
        <v>3651</v>
      </c>
      <c r="I471" s="14"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>R TOUCH</v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28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1">
        <v>1</v>
      </c>
      <c r="E472" s="1" t="s">
        <v>1672</v>
      </c>
      <c r="F472" s="13">
        <f>CONVERT(LEFT(Nacsport!D473,2),"mn","hr")/24+CONVERT(MID(Nacsport!D473,4,2),"sec","hr")/24</f>
        <v>4.2361111111111106E-2</v>
      </c>
      <c r="G472" s="14">
        <f>(CONVERT((CONVERT(LEFT(Nacsport!F473,2),"mn","hr")/24+CONVERT(MID(Nacsport!F473,4,2),"sec","hr")/24)-(CONVERT(LEFT(Nacsport!E473,2),"mn","hr")/24+CONVERT(MID(Nacsport!E473,4,2),"sec","hr")/24),"hr","sec")*24)+3</f>
        <v>3.9999999999999565</v>
      </c>
      <c r="H472" s="14">
        <f t="shared" si="31"/>
        <v>3656.9999999999991</v>
      </c>
      <c r="I472" s="14"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28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1">
        <v>1</v>
      </c>
      <c r="E473" s="1" t="s">
        <v>1672</v>
      </c>
      <c r="F473" s="13">
        <f>CONVERT(LEFT(Nacsport!D474,2),"mn","hr")/24+CONVERT(MID(Nacsport!D474,4,2),"sec","hr")/24</f>
        <v>4.3773148148148151E-2</v>
      </c>
      <c r="G473" s="14">
        <f>(CONVERT((CONVERT(LEFT(Nacsport!F474,2),"mn","hr")/24+CONVERT(MID(Nacsport!F474,4,2),"sec","hr")/24)-(CONVERT(LEFT(Nacsport!E474,2),"mn","hr")/24+CONVERT(MID(Nacsport!E474,4,2),"sec","hr")/24),"hr","sec")*24)+3</f>
        <v>9.0000000000003375</v>
      </c>
      <c r="H473" s="14">
        <f t="shared" si="31"/>
        <v>3779</v>
      </c>
      <c r="I473" s="14"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28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1">
        <v>1</v>
      </c>
      <c r="E474" s="1" t="s">
        <v>1672</v>
      </c>
      <c r="F474" s="13">
        <f>CONVERT(LEFT(Nacsport!D475,2),"mn","hr")/24+CONVERT(MID(Nacsport!D475,4,2),"sec","hr")/24</f>
        <v>4.3773148148148151E-2</v>
      </c>
      <c r="G474" s="14">
        <f>(CONVERT((CONVERT(LEFT(Nacsport!F475,2),"mn","hr")/24+CONVERT(MID(Nacsport!F475,4,2),"sec","hr")/24)-(CONVERT(LEFT(Nacsport!E475,2),"mn","hr")/24+CONVERT(MID(Nacsport!E475,4,2),"sec","hr")/24),"hr","sec")*24)+3</f>
        <v>9.0000000000003375</v>
      </c>
      <c r="H474" s="14">
        <f t="shared" si="31"/>
        <v>3779</v>
      </c>
      <c r="I474" s="14"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28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1">
        <v>1</v>
      </c>
      <c r="E475" s="1" t="s">
        <v>1672</v>
      </c>
      <c r="F475" s="13">
        <f>CONVERT(LEFT(Nacsport!D476,2),"mn","hr")/24+CONVERT(MID(Nacsport!D476,4,2),"sec","hr")/24</f>
        <v>4.370370370370371E-2</v>
      </c>
      <c r="G475" s="14">
        <f>(CONVERT((CONVERT(LEFT(Nacsport!F476,2),"mn","hr")/24+CONVERT(MID(Nacsport!F476,4,2),"sec","hr")/24)-(CONVERT(LEFT(Nacsport!E476,2),"mn","hr")/24+CONVERT(MID(Nacsport!E476,4,2),"sec","hr")/24),"hr","sec")*24)+3</f>
        <v>10.000000000000295</v>
      </c>
      <c r="H475" s="14">
        <f t="shared" si="31"/>
        <v>3773</v>
      </c>
      <c r="I475" s="14"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28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1">
        <v>1</v>
      </c>
      <c r="E476" s="1" t="s">
        <v>1672</v>
      </c>
      <c r="F476" s="13">
        <f>CONVERT(LEFT(Nacsport!D477,2),"mn","hr")/24+CONVERT(MID(Nacsport!D477,4,2),"sec","hr")/24</f>
        <v>4.3784722222222225E-2</v>
      </c>
      <c r="G476" s="14">
        <f>(CONVERT((CONVERT(LEFT(Nacsport!F477,2),"mn","hr")/24+CONVERT(MID(Nacsport!F477,4,2),"sec","hr")/24)-(CONVERT(LEFT(Nacsport!E477,2),"mn","hr")/24+CONVERT(MID(Nacsport!E477,4,2),"sec","hr")/24),"hr","sec")*24)+3</f>
        <v>7.9999999999997824</v>
      </c>
      <c r="H476" s="14">
        <f t="shared" si="31"/>
        <v>3780</v>
      </c>
      <c r="I476" s="14"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>KNOCK-ON</v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28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1">
        <v>1</v>
      </c>
      <c r="E477" s="1" t="s">
        <v>1672</v>
      </c>
      <c r="F477" s="13">
        <f>CONVERT(LEFT(Nacsport!D478,2),"mn","hr")/24+CONVERT(MID(Nacsport!D478,4,2),"sec","hr")/24</f>
        <v>4.38425925925926E-2</v>
      </c>
      <c r="G477" s="14">
        <f>(CONVERT((CONVERT(LEFT(Nacsport!F478,2),"mn","hr")/24+CONVERT(MID(Nacsport!F478,4,2),"sec","hr")/24)-(CONVERT(LEFT(Nacsport!E478,2),"mn","hr")/24+CONVERT(MID(Nacsport!E478,4,2),"sec","hr")/24),"hr","sec")*24)+3</f>
        <v>3.9999999999999565</v>
      </c>
      <c r="H477" s="14">
        <f t="shared" si="31"/>
        <v>3785.0000000000009</v>
      </c>
      <c r="I477" s="14"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28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1">
        <v>1</v>
      </c>
      <c r="E478" s="1" t="s">
        <v>1672</v>
      </c>
      <c r="F478" s="13">
        <f>CONVERT(LEFT(Nacsport!D479,2),"mn","hr")/24+CONVERT(MID(Nacsport!D479,4,2),"sec","hr")/24</f>
        <v>4.4317129629629637E-2</v>
      </c>
      <c r="G478" s="14">
        <f>(CONVERT((CONVERT(LEFT(Nacsport!F479,2),"mn","hr")/24+CONVERT(MID(Nacsport!F479,4,2),"sec","hr")/24)-(CONVERT(LEFT(Nacsport!E479,2),"mn","hr")/24+CONVERT(MID(Nacsport!E479,4,2),"sec","hr")/24),"hr","sec")*24)+3</f>
        <v>6.9999999999998259</v>
      </c>
      <c r="H478" s="14">
        <f t="shared" si="31"/>
        <v>3826.0000000000005</v>
      </c>
      <c r="I478" s="14"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28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1">
        <v>1</v>
      </c>
      <c r="E479" s="1" t="s">
        <v>1672</v>
      </c>
      <c r="F479" s="13">
        <f>CONVERT(LEFT(Nacsport!D480,2),"mn","hr")/24+CONVERT(MID(Nacsport!D480,4,2),"sec","hr")/24</f>
        <v>4.4317129629629637E-2</v>
      </c>
      <c r="G479" s="14">
        <f>(CONVERT((CONVERT(LEFT(Nacsport!F480,2),"mn","hr")/24+CONVERT(MID(Nacsport!F480,4,2),"sec","hr")/24)-(CONVERT(LEFT(Nacsport!E480,2),"mn","hr")/24+CONVERT(MID(Nacsport!E480,4,2),"sec","hr")/24),"hr","sec")*24)+3</f>
        <v>6.9999999999998259</v>
      </c>
      <c r="H479" s="14">
        <f t="shared" si="31"/>
        <v>3826.0000000000005</v>
      </c>
      <c r="I479" s="14"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28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1">
        <v>1</v>
      </c>
      <c r="E480" s="1" t="s">
        <v>1672</v>
      </c>
      <c r="F480" s="13">
        <f>CONVERT(LEFT(Nacsport!D481,2),"mn","hr")/24+CONVERT(MID(Nacsport!D481,4,2),"sec","hr")/24</f>
        <v>4.4259259259259262E-2</v>
      </c>
      <c r="G480" s="14">
        <f>(CONVERT((CONVERT(LEFT(Nacsport!F481,2),"mn","hr")/24+CONVERT(MID(Nacsport!F481,4,2),"sec","hr")/24)-(CONVERT(LEFT(Nacsport!E481,2),"mn","hr")/24+CONVERT(MID(Nacsport!E481,4,2),"sec","hr")/24),"hr","sec")*24)+3</f>
        <v>6.9999999999998259</v>
      </c>
      <c r="H480" s="14">
        <f t="shared" si="31"/>
        <v>3821</v>
      </c>
      <c r="I480" s="14"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BENEDETTO_C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28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29"/>
        <v>480</v>
      </c>
      <c r="C481">
        <f t="shared" si="30"/>
        <v>480</v>
      </c>
      <c r="D481" s="11">
        <v>1</v>
      </c>
      <c r="E481" s="1" t="s">
        <v>1672</v>
      </c>
      <c r="F481" s="13">
        <f>CONVERT(LEFT(Nacsport!D482,2),"mn","hr")/24+CONVERT(MID(Nacsport!D482,4,2),"sec","hr")/24</f>
        <v>4.4270833333333336E-2</v>
      </c>
      <c r="G481" s="14">
        <f>(CONVERT((CONVERT(LEFT(Nacsport!F482,2),"mn","hr")/24+CONVERT(MID(Nacsport!F482,4,2),"sec","hr")/24)-(CONVERT(LEFT(Nacsport!E482,2),"mn","hr")/24+CONVERT(MID(Nacsport!E482,4,2),"sec","hr")/24),"hr","sec")*24)+3</f>
        <v>6.9999999999998259</v>
      </c>
      <c r="H481" s="14">
        <f t="shared" si="31"/>
        <v>3822</v>
      </c>
      <c r="I481" s="14"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BENEDETTO_C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>SCRUM INF</v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28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29"/>
        <v>481</v>
      </c>
      <c r="C482">
        <f t="shared" si="30"/>
        <v>481</v>
      </c>
      <c r="D482" s="11">
        <v>1</v>
      </c>
      <c r="E482" s="1" t="s">
        <v>1672</v>
      </c>
      <c r="F482" s="13">
        <f>CONVERT(LEFT(Nacsport!D483,2),"mn","hr")/24+CONVERT(MID(Nacsport!D483,4,2),"sec","hr")/24</f>
        <v>4.4363425925925931E-2</v>
      </c>
      <c r="G482" s="14">
        <f>(CONVERT((CONVERT(LEFT(Nacsport!F483,2),"mn","hr")/24+CONVERT(MID(Nacsport!F483,4,2),"sec","hr")/24)-(CONVERT(LEFT(Nacsport!E483,2),"mn","hr")/24+CONVERT(MID(Nacsport!E483,4,2),"sec","hr")/24),"hr","sec")*24)+3</f>
        <v>3.9999999999999565</v>
      </c>
      <c r="H482" s="14">
        <f t="shared" si="31"/>
        <v>3830</v>
      </c>
      <c r="I482" s="14"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28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29"/>
        <v>482</v>
      </c>
      <c r="C483">
        <f t="shared" si="30"/>
        <v>482</v>
      </c>
      <c r="D483" s="11">
        <v>1</v>
      </c>
      <c r="E483" s="1" t="s">
        <v>1672</v>
      </c>
      <c r="F483" s="13">
        <f>CONVERT(LEFT(Nacsport!D484,2),"mn","hr")/24+CONVERT(MID(Nacsport!D484,4,2),"sec","hr")/24</f>
        <v>4.4398148148148152E-2</v>
      </c>
      <c r="G483" s="14">
        <f>(CONVERT((CONVERT(LEFT(Nacsport!F484,2),"mn","hr")/24+CONVERT(MID(Nacsport!F484,4,2),"sec","hr")/24)-(CONVERT(LEFT(Nacsport!E484,2),"mn","hr")/24+CONVERT(MID(Nacsport!E484,4,2),"sec","hr")/24),"hr","sec")*24)+3</f>
        <v>20.999999999999815</v>
      </c>
      <c r="H483" s="14">
        <f t="shared" si="31"/>
        <v>3833</v>
      </c>
      <c r="I483" s="14"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28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29"/>
        <v>483</v>
      </c>
      <c r="C484">
        <f t="shared" si="30"/>
        <v>483</v>
      </c>
      <c r="D484" s="11">
        <v>1</v>
      </c>
      <c r="E484" s="1" t="s">
        <v>1672</v>
      </c>
      <c r="F484" s="13">
        <f>CONVERT(LEFT(Nacsport!D485,2),"mn","hr")/24+CONVERT(MID(Nacsport!D485,4,2),"sec","hr")/24</f>
        <v>4.4398148148148152E-2</v>
      </c>
      <c r="G484" s="14">
        <f>(CONVERT((CONVERT(LEFT(Nacsport!F485,2),"mn","hr")/24+CONVERT(MID(Nacsport!F485,4,2),"sec","hr")/24)-(CONVERT(LEFT(Nacsport!E485,2),"mn","hr")/24+CONVERT(MID(Nacsport!E485,4,2),"sec","hr")/24),"hr","sec")*24)+3</f>
        <v>25.999999999999599</v>
      </c>
      <c r="H484" s="14">
        <f t="shared" si="31"/>
        <v>3833</v>
      </c>
      <c r="I484" s="14"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28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29"/>
        <v>484</v>
      </c>
      <c r="C485">
        <f t="shared" si="30"/>
        <v>484</v>
      </c>
      <c r="D485" s="11">
        <v>1</v>
      </c>
      <c r="E485" s="1" t="s">
        <v>1672</v>
      </c>
      <c r="F485" s="13">
        <f>CONVERT(LEFT(Nacsport!D486,2),"mn","hr")/24+CONVERT(MID(Nacsport!D486,4,2),"sec","hr")/24</f>
        <v>4.4409722222222225E-2</v>
      </c>
      <c r="G485" s="14">
        <f>(CONVERT((CONVERT(LEFT(Nacsport!F486,2),"mn","hr")/24+CONVERT(MID(Nacsport!F486,4,2),"sec","hr")/24)-(CONVERT(LEFT(Nacsport!E486,2),"mn","hr")/24+CONVERT(MID(Nacsport!E486,4,2),"sec","hr")/24),"hr","sec")*24)+3</f>
        <v>5.9999999999998694</v>
      </c>
      <c r="H485" s="14">
        <f t="shared" si="31"/>
        <v>3834</v>
      </c>
      <c r="I485" s="14"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BENEDETTO_C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28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29"/>
        <v>485</v>
      </c>
      <c r="C486">
        <f t="shared" si="30"/>
        <v>485</v>
      </c>
      <c r="D486" s="11">
        <v>1</v>
      </c>
      <c r="E486" s="1" t="s">
        <v>1672</v>
      </c>
      <c r="F486" s="13">
        <f>CONVERT(LEFT(Nacsport!D487,2),"mn","hr")/24+CONVERT(MID(Nacsport!D487,4,2),"sec","hr")/24</f>
        <v>4.4444444444444446E-2</v>
      </c>
      <c r="G486" s="14">
        <f>(CONVERT((CONVERT(LEFT(Nacsport!F487,2),"mn","hr")/24+CONVERT(MID(Nacsport!F487,4,2),"sec","hr")/24)-(CONVERT(LEFT(Nacsport!E487,2),"mn","hr")/24+CONVERT(MID(Nacsport!E487,4,2),"sec","hr")/24),"hr","sec")*24)+3</f>
        <v>6.000000000000469</v>
      </c>
      <c r="H486" s="14">
        <f t="shared" si="31"/>
        <v>3837</v>
      </c>
      <c r="I486" s="14"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BENEDETTO_C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28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29"/>
        <v>486</v>
      </c>
      <c r="C487">
        <f t="shared" si="30"/>
        <v>486</v>
      </c>
      <c r="D487" s="11">
        <v>1</v>
      </c>
      <c r="E487" s="1" t="s">
        <v>1672</v>
      </c>
      <c r="F487" s="13">
        <f>CONVERT(LEFT(Nacsport!D488,2),"mn","hr")/24+CONVERT(MID(Nacsport!D488,4,2),"sec","hr")/24</f>
        <v>4.4479166666666667E-2</v>
      </c>
      <c r="G487" s="14">
        <f>(CONVERT((CONVERT(LEFT(Nacsport!F488,2),"mn","hr")/24+CONVERT(MID(Nacsport!F488,4,2),"sec","hr")/24)-(CONVERT(LEFT(Nacsport!E488,2),"mn","hr")/24+CONVERT(MID(Nacsport!E488,4,2),"sec","hr")/24),"hr","sec")*24)+3</f>
        <v>6.000000000000469</v>
      </c>
      <c r="H487" s="14">
        <f t="shared" si="31"/>
        <v>3840</v>
      </c>
      <c r="I487" s="14"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>SLOW</v>
      </c>
      <c r="AG487" s="1" t="str">
        <f>+CONCATENATE(Nacsport!FF488,Nacsport!FG488,Nacsport!FH488,Nacsport!FI488,Nacsport!FJ488)</f>
        <v/>
      </c>
      <c r="AH487" s="1" t="str">
        <f t="shared" si="28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29"/>
        <v>487</v>
      </c>
      <c r="C488">
        <f t="shared" si="30"/>
        <v>487</v>
      </c>
      <c r="D488" s="11">
        <v>1</v>
      </c>
      <c r="E488" s="1" t="s">
        <v>1672</v>
      </c>
      <c r="F488" s="13">
        <f>CONVERT(LEFT(Nacsport!D489,2),"mn","hr")/24+CONVERT(MID(Nacsport!D489,4,2),"sec","hr")/24</f>
        <v>4.4502314814814814E-2</v>
      </c>
      <c r="G488" s="14">
        <f>(CONVERT((CONVERT(LEFT(Nacsport!F489,2),"mn","hr")/24+CONVERT(MID(Nacsport!F489,4,2),"sec","hr")/24)-(CONVERT(LEFT(Nacsport!E489,2),"mn","hr")/24+CONVERT(MID(Nacsport!E489,4,2),"sec","hr")/24),"hr","sec")*24)+3</f>
        <v>5.9999999999998694</v>
      </c>
      <c r="H488" s="14">
        <f t="shared" si="31"/>
        <v>3842</v>
      </c>
      <c r="I488" s="14"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BENEDETTO_C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28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29"/>
        <v>488</v>
      </c>
      <c r="C489">
        <f t="shared" si="30"/>
        <v>488</v>
      </c>
      <c r="D489" s="11">
        <v>1</v>
      </c>
      <c r="E489" s="1" t="s">
        <v>1672</v>
      </c>
      <c r="F489" s="13">
        <f>CONVERT(LEFT(Nacsport!D490,2),"mn","hr")/24+CONVERT(MID(Nacsport!D490,4,2),"sec","hr")/24</f>
        <v>4.4525462962962968E-2</v>
      </c>
      <c r="G489" s="14">
        <f>(CONVERT((CONVERT(LEFT(Nacsport!F490,2),"mn","hr")/24+CONVERT(MID(Nacsport!F490,4,2),"sec","hr")/24)-(CONVERT(LEFT(Nacsport!E490,2),"mn","hr")/24+CONVERT(MID(Nacsport!E490,4,2),"sec","hr")/24),"hr","sec")*24)+3</f>
        <v>5.9999999999998694</v>
      </c>
      <c r="H489" s="14">
        <f t="shared" si="31"/>
        <v>3844.0000000000005</v>
      </c>
      <c r="I489" s="14"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28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29"/>
        <v>489</v>
      </c>
      <c r="C490">
        <f t="shared" si="30"/>
        <v>489</v>
      </c>
      <c r="D490" s="11">
        <v>1</v>
      </c>
      <c r="E490" s="1" t="s">
        <v>1672</v>
      </c>
      <c r="F490" s="13">
        <f>CONVERT(LEFT(Nacsport!D491,2),"mn","hr")/24+CONVERT(MID(Nacsport!D491,4,2),"sec","hr")/24</f>
        <v>4.4548611111111115E-2</v>
      </c>
      <c r="G490" s="14">
        <f>(CONVERT((CONVERT(LEFT(Nacsport!F491,2),"mn","hr")/24+CONVERT(MID(Nacsport!F491,4,2),"sec","hr")/24)-(CONVERT(LEFT(Nacsport!E491,2),"mn","hr")/24+CONVERT(MID(Nacsport!E491,4,2),"sec","hr")/24),"hr","sec")*24)+3</f>
        <v>7.9999999999997824</v>
      </c>
      <c r="H490" s="14">
        <f t="shared" si="31"/>
        <v>3846.0000000000009</v>
      </c>
      <c r="I490" s="14"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>KNOCK-ON</v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28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29"/>
        <v>490</v>
      </c>
      <c r="C491">
        <f t="shared" si="30"/>
        <v>490</v>
      </c>
      <c r="D491" s="11">
        <v>1</v>
      </c>
      <c r="E491" s="1" t="s">
        <v>1672</v>
      </c>
      <c r="F491" s="13">
        <f>CONVERT(LEFT(Nacsport!D492,2),"mn","hr")/24+CONVERT(MID(Nacsport!D492,4,2),"sec","hr")/24</f>
        <v>4.4606481481481483E-2</v>
      </c>
      <c r="G491" s="14">
        <f>(CONVERT((CONVERT(LEFT(Nacsport!F492,2),"mn","hr")/24+CONVERT(MID(Nacsport!F492,4,2),"sec","hr")/24)-(CONVERT(LEFT(Nacsport!E492,2),"mn","hr")/24+CONVERT(MID(Nacsport!E492,4,2),"sec","hr")/24),"hr","sec")*24)+3</f>
        <v>7.9999999999997824</v>
      </c>
      <c r="H491" s="14">
        <f t="shared" si="31"/>
        <v>3851</v>
      </c>
      <c r="I491" s="14"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32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29"/>
        <v>491</v>
      </c>
      <c r="C492">
        <f t="shared" si="30"/>
        <v>491</v>
      </c>
      <c r="D492" s="11">
        <v>1</v>
      </c>
      <c r="E492" s="1" t="s">
        <v>1672</v>
      </c>
      <c r="F492" s="13">
        <f>CONVERT(LEFT(Nacsport!D493,2),"mn","hr")/24+CONVERT(MID(Nacsport!D493,4,2),"sec","hr")/24</f>
        <v>4.4664351851851851E-2</v>
      </c>
      <c r="G492" s="14">
        <f>(CONVERT((CONVERT(LEFT(Nacsport!F493,2),"mn","hr")/24+CONVERT(MID(Nacsport!F493,4,2),"sec","hr")/24)-(CONVERT(LEFT(Nacsport!E493,2),"mn","hr")/24+CONVERT(MID(Nacsport!E493,4,2),"sec","hr")/24),"hr","sec")*24)+3</f>
        <v>3.9999999999999565</v>
      </c>
      <c r="H492" s="14">
        <f t="shared" si="31"/>
        <v>3856</v>
      </c>
      <c r="I492" s="14"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2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29"/>
        <v>492</v>
      </c>
      <c r="C493">
        <f t="shared" si="30"/>
        <v>492</v>
      </c>
      <c r="D493" s="11">
        <v>1</v>
      </c>
      <c r="E493" s="1" t="s">
        <v>1672</v>
      </c>
      <c r="F493" s="13">
        <f>CONVERT(LEFT(Nacsport!D494,2),"mn","hr")/24+CONVERT(MID(Nacsport!D494,4,2),"sec","hr")/24</f>
        <v>4.6064814814814815E-2</v>
      </c>
      <c r="G493" s="14">
        <f>(CONVERT((CONVERT(LEFT(Nacsport!F494,2),"mn","hr")/24+CONVERT(MID(Nacsport!F494,4,2),"sec","hr")/24)-(CONVERT(LEFT(Nacsport!E494,2),"mn","hr")/24+CONVERT(MID(Nacsport!E494,4,2),"sec","hr")/24),"hr","sec")*24)+3</f>
        <v>26.000000000000199</v>
      </c>
      <c r="H493" s="14">
        <f t="shared" si="31"/>
        <v>3977</v>
      </c>
      <c r="I493" s="14"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2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29"/>
        <v>493</v>
      </c>
      <c r="C494">
        <f t="shared" si="30"/>
        <v>493</v>
      </c>
      <c r="D494" s="11">
        <v>1</v>
      </c>
      <c r="E494" s="1" t="s">
        <v>1672</v>
      </c>
      <c r="F494" s="13">
        <f>CONVERT(LEFT(Nacsport!D495,2),"mn","hr")/24+CONVERT(MID(Nacsport!D495,4,2),"sec","hr")/24</f>
        <v>4.6064814814814815E-2</v>
      </c>
      <c r="G494" s="14">
        <f>(CONVERT((CONVERT(LEFT(Nacsport!F495,2),"mn","hr")/24+CONVERT(MID(Nacsport!F495,4,2),"sec","hr")/24)-(CONVERT(LEFT(Nacsport!E495,2),"mn","hr")/24+CONVERT(MID(Nacsport!E495,4,2),"sec","hr")/24),"hr","sec")*24)+3</f>
        <v>26.000000000000199</v>
      </c>
      <c r="H494" s="14">
        <f t="shared" si="31"/>
        <v>3977</v>
      </c>
      <c r="I494" s="14"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2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29"/>
        <v>494</v>
      </c>
      <c r="C495">
        <f t="shared" si="30"/>
        <v>494</v>
      </c>
      <c r="D495" s="11">
        <v>1</v>
      </c>
      <c r="E495" s="1" t="s">
        <v>1672</v>
      </c>
      <c r="F495" s="13">
        <f>CONVERT(LEFT(Nacsport!D496,2),"mn","hr")/24+CONVERT(MID(Nacsport!D496,4,2),"sec","hr")/24</f>
        <v>4.6041666666666668E-2</v>
      </c>
      <c r="G495" s="14">
        <f>(CONVERT((CONVERT(LEFT(Nacsport!F496,2),"mn","hr")/24+CONVERT(MID(Nacsport!F496,4,2),"sec","hr")/24)-(CONVERT(LEFT(Nacsport!E496,2),"mn","hr")/24+CONVERT(MID(Nacsport!E496,4,2),"sec","hr")/24),"hr","sec")*24)+3</f>
        <v>6.9999999999998259</v>
      </c>
      <c r="H495" s="14">
        <f t="shared" si="31"/>
        <v>3975</v>
      </c>
      <c r="I495" s="14"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BENEDETTO_C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2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29"/>
        <v>495</v>
      </c>
      <c r="C496">
        <f t="shared" si="30"/>
        <v>495</v>
      </c>
      <c r="D496" s="11">
        <v>1</v>
      </c>
      <c r="E496" s="1" t="s">
        <v>1672</v>
      </c>
      <c r="F496" s="13">
        <f>CONVERT(LEFT(Nacsport!D497,2),"mn","hr")/24+CONVERT(MID(Nacsport!D497,4,2),"sec","hr")/24</f>
        <v>4.6273148148148154E-2</v>
      </c>
      <c r="G496" s="14">
        <f>(CONVERT((CONVERT(LEFT(Nacsport!F497,2),"mn","hr")/24+CONVERT(MID(Nacsport!F497,4,2),"sec","hr")/24)-(CONVERT(LEFT(Nacsport!E497,2),"mn","hr")/24+CONVERT(MID(Nacsport!E497,4,2),"sec","hr")/24),"hr","sec")*24)+3</f>
        <v>7.9999999999997824</v>
      </c>
      <c r="H496" s="14">
        <f t="shared" si="31"/>
        <v>3995</v>
      </c>
      <c r="I496" s="14"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>BLOCKED</v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32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29"/>
        <v>496</v>
      </c>
      <c r="C497">
        <f t="shared" si="30"/>
        <v>496</v>
      </c>
      <c r="D497" s="11">
        <v>1</v>
      </c>
      <c r="E497" s="1" t="s">
        <v>1672</v>
      </c>
      <c r="F497" s="13">
        <f>CONVERT(LEFT(Nacsport!D498,2),"mn","hr")/24+CONVERT(MID(Nacsport!D498,4,2),"sec","hr")/24</f>
        <v>4.6331018518518521E-2</v>
      </c>
      <c r="G497" s="14">
        <f>(CONVERT((CONVERT(LEFT(Nacsport!F498,2),"mn","hr")/24+CONVERT(MID(Nacsport!F498,4,2),"sec","hr")/24)-(CONVERT(LEFT(Nacsport!E498,2),"mn","hr")/24+CONVERT(MID(Nacsport!E498,4,2),"sec","hr")/24),"hr","sec")*24)+3</f>
        <v>3.9999999999999565</v>
      </c>
      <c r="H497" s="14">
        <f t="shared" si="31"/>
        <v>4000.0000000000005</v>
      </c>
      <c r="I497" s="14"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2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29"/>
        <v>497</v>
      </c>
      <c r="C498">
        <f t="shared" si="30"/>
        <v>497</v>
      </c>
      <c r="D498" s="11">
        <v>1</v>
      </c>
      <c r="E498" s="1" t="s">
        <v>1672</v>
      </c>
      <c r="F498" s="13">
        <f>CONVERT(LEFT(Nacsport!D499,2),"mn","hr")/24+CONVERT(MID(Nacsport!D499,4,2),"sec","hr")/24</f>
        <v>4.7199074074074074E-2</v>
      </c>
      <c r="G498" s="14">
        <f>(CONVERT((CONVERT(LEFT(Nacsport!F499,2),"mn","hr")/24+CONVERT(MID(Nacsport!F499,4,2),"sec","hr")/24)-(CONVERT(LEFT(Nacsport!E499,2),"mn","hr")/24+CONVERT(MID(Nacsport!E499,4,2),"sec","hr")/24),"hr","sec")*24)+3</f>
        <v>9.9999999999996945</v>
      </c>
      <c r="H498" s="14">
        <f t="shared" si="31"/>
        <v>4075</v>
      </c>
      <c r="I498" s="14"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2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29"/>
        <v>498</v>
      </c>
      <c r="C499">
        <f t="shared" si="30"/>
        <v>498</v>
      </c>
      <c r="D499" s="11">
        <v>1</v>
      </c>
      <c r="E499" s="1" t="s">
        <v>1672</v>
      </c>
      <c r="F499" s="13">
        <f>CONVERT(LEFT(Nacsport!D500,2),"mn","hr")/24+CONVERT(MID(Nacsport!D500,4,2),"sec","hr")/24</f>
        <v>4.7199074074074074E-2</v>
      </c>
      <c r="G499" s="14">
        <f>(CONVERT((CONVERT(LEFT(Nacsport!F500,2),"mn","hr")/24+CONVERT(MID(Nacsport!F500,4,2),"sec","hr")/24)-(CONVERT(LEFT(Nacsport!E500,2),"mn","hr")/24+CONVERT(MID(Nacsport!E500,4,2),"sec","hr")/24),"hr","sec")*24)+3</f>
        <v>9.9999999999996945</v>
      </c>
      <c r="H499" s="14">
        <f t="shared" si="31"/>
        <v>4075</v>
      </c>
      <c r="I499" s="14"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2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29"/>
        <v>499</v>
      </c>
      <c r="C500">
        <f t="shared" si="30"/>
        <v>499</v>
      </c>
      <c r="D500" s="11">
        <v>1</v>
      </c>
      <c r="E500" s="1" t="s">
        <v>1672</v>
      </c>
      <c r="F500" s="13">
        <f>CONVERT(LEFT(Nacsport!D501,2),"mn","hr")/24+CONVERT(MID(Nacsport!D501,4,2),"sec","hr")/24</f>
        <v>4.7129629629629632E-2</v>
      </c>
      <c r="G500" s="14">
        <f>(CONVERT((CONVERT(LEFT(Nacsport!F501,2),"mn","hr")/24+CONVERT(MID(Nacsport!F501,4,2),"sec","hr")/24)-(CONVERT(LEFT(Nacsport!E501,2),"mn","hr")/24+CONVERT(MID(Nacsport!E501,4,2),"sec","hr")/24),"hr","sec")*24)+3</f>
        <v>6.9999999999998259</v>
      </c>
      <c r="H500" s="14">
        <f t="shared" si="31"/>
        <v>4069.0000000000005</v>
      </c>
      <c r="I500" s="14"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2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29"/>
        <v>500</v>
      </c>
      <c r="C501">
        <f t="shared" si="30"/>
        <v>500</v>
      </c>
      <c r="D501" s="11">
        <v>1</v>
      </c>
      <c r="E501" s="1" t="s">
        <v>1672</v>
      </c>
      <c r="F501" s="13">
        <f>CONVERT(LEFT(Nacsport!D502,2),"mn","hr")/24+CONVERT(MID(Nacsport!D502,4,2),"sec","hr")/24</f>
        <v>4.7222222222222221E-2</v>
      </c>
      <c r="G501" s="14">
        <f>(CONVERT((CONVERT(LEFT(Nacsport!F502,2),"mn","hr")/24+CONVERT(MID(Nacsport!F502,4,2),"sec","hr")/24)-(CONVERT(LEFT(Nacsport!E502,2),"mn","hr")/24+CONVERT(MID(Nacsport!E502,4,2),"sec","hr")/24),"hr","sec")*24)+3</f>
        <v>8.0000000000003819</v>
      </c>
      <c r="H501" s="14">
        <f t="shared" si="31"/>
        <v>4077</v>
      </c>
      <c r="I501" s="14"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KNOCK-ON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2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29"/>
        <v>501</v>
      </c>
      <c r="C502">
        <f t="shared" si="30"/>
        <v>501</v>
      </c>
      <c r="D502" s="11">
        <v>1</v>
      </c>
      <c r="E502" s="1" t="s">
        <v>1672</v>
      </c>
      <c r="F502" s="13">
        <f>CONVERT(LEFT(Nacsport!D503,2),"mn","hr")/24+CONVERT(MID(Nacsport!D503,4,2),"sec","hr")/24</f>
        <v>4.7280092592592589E-2</v>
      </c>
      <c r="G502" s="14">
        <f>(CONVERT((CONVERT(LEFT(Nacsport!F503,2),"mn","hr")/24+CONVERT(MID(Nacsport!F503,4,2),"sec","hr")/24)-(CONVERT(LEFT(Nacsport!E503,2),"mn","hr")/24+CONVERT(MID(Nacsport!E503,4,2),"sec","hr")/24),"hr","sec")*24)+3</f>
        <v>3.9999999999999565</v>
      </c>
      <c r="H502" s="14">
        <f t="shared" si="31"/>
        <v>4081.9999999999995</v>
      </c>
      <c r="I502" s="14"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2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29"/>
        <v>502</v>
      </c>
      <c r="C503">
        <f t="shared" si="30"/>
        <v>502</v>
      </c>
      <c r="D503" s="11">
        <v>1</v>
      </c>
      <c r="E503" s="1" t="s">
        <v>1672</v>
      </c>
      <c r="F503" s="13">
        <f>CONVERT(LEFT(Nacsport!D504,2),"mn","hr")/24+CONVERT(MID(Nacsport!D504,4,2),"sec","hr")/24</f>
        <v>4.7835648148148148E-2</v>
      </c>
      <c r="G503" s="14">
        <f>(CONVERT((CONVERT(LEFT(Nacsport!F504,2),"mn","hr")/24+CONVERT(MID(Nacsport!F504,4,2),"sec","hr")/24)-(CONVERT(LEFT(Nacsport!E504,2),"mn","hr")/24+CONVERT(MID(Nacsport!E504,4,2),"sec","hr")/24),"hr","sec")*24)+3</f>
        <v>6.9999999999998259</v>
      </c>
      <c r="H503" s="14">
        <f t="shared" si="31"/>
        <v>4130</v>
      </c>
      <c r="I503" s="14"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32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29"/>
        <v>503</v>
      </c>
      <c r="C504">
        <f t="shared" si="30"/>
        <v>503</v>
      </c>
      <c r="D504" s="11">
        <v>1</v>
      </c>
      <c r="E504" s="1" t="s">
        <v>1672</v>
      </c>
      <c r="F504" s="13">
        <f>CONVERT(LEFT(Nacsport!D505,2),"mn","hr")/24+CONVERT(MID(Nacsport!D505,4,2),"sec","hr")/24</f>
        <v>4.7835648148148148E-2</v>
      </c>
      <c r="G504" s="14">
        <f>(CONVERT((CONVERT(LEFT(Nacsport!F505,2),"mn","hr")/24+CONVERT(MID(Nacsport!F505,4,2),"sec","hr")/24)-(CONVERT(LEFT(Nacsport!E505,2),"mn","hr")/24+CONVERT(MID(Nacsport!E505,4,2),"sec","hr")/24),"hr","sec")*24)+3</f>
        <v>6.9999999999998259</v>
      </c>
      <c r="H504" s="14">
        <f t="shared" si="31"/>
        <v>4130</v>
      </c>
      <c r="I504" s="14"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32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29"/>
        <v>504</v>
      </c>
      <c r="C505">
        <f t="shared" si="30"/>
        <v>504</v>
      </c>
      <c r="D505" s="11">
        <v>1</v>
      </c>
      <c r="E505" s="1" t="s">
        <v>1672</v>
      </c>
      <c r="F505" s="13">
        <f>CONVERT(LEFT(Nacsport!D506,2),"mn","hr")/24+CONVERT(MID(Nacsport!D506,4,2),"sec","hr")/24</f>
        <v>4.7777777777777773E-2</v>
      </c>
      <c r="G505" s="14">
        <f>(CONVERT((CONVERT(LEFT(Nacsport!F506,2),"mn","hr")/24+CONVERT(MID(Nacsport!F506,4,2),"sec","hr")/24)-(CONVERT(LEFT(Nacsport!E506,2),"mn","hr")/24+CONVERT(MID(Nacsport!E506,4,2),"sec","hr")/24),"hr","sec")*24)+3</f>
        <v>6.9999999999998259</v>
      </c>
      <c r="H505" s="14">
        <f t="shared" si="31"/>
        <v>4124.9999999999991</v>
      </c>
      <c r="I505" s="14"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BENEDETTO_C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2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29"/>
        <v>505</v>
      </c>
      <c r="C506">
        <f t="shared" si="30"/>
        <v>505</v>
      </c>
      <c r="D506" s="11">
        <v>1</v>
      </c>
      <c r="E506" s="1" t="s">
        <v>1672</v>
      </c>
      <c r="F506" s="13">
        <f>CONVERT(LEFT(Nacsport!D507,2),"mn","hr")/24+CONVERT(MID(Nacsport!D507,4,2),"sec","hr")/24</f>
        <v>4.7789351851851854E-2</v>
      </c>
      <c r="G506" s="14">
        <f>(CONVERT((CONVERT(LEFT(Nacsport!F507,2),"mn","hr")/24+CONVERT(MID(Nacsport!F507,4,2),"sec","hr")/24)-(CONVERT(LEFT(Nacsport!E507,2),"mn","hr")/24+CONVERT(MID(Nacsport!E507,4,2),"sec","hr")/24),"hr","sec")*24)+3</f>
        <v>6.9999999999998259</v>
      </c>
      <c r="H506" s="14">
        <f t="shared" si="31"/>
        <v>4126</v>
      </c>
      <c r="I506" s="14"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BENEDETTO_C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>SCRUM INF</v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2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29"/>
        <v>506</v>
      </c>
      <c r="C507">
        <f t="shared" si="30"/>
        <v>506</v>
      </c>
      <c r="D507" s="11">
        <v>1</v>
      </c>
      <c r="E507" s="1" t="s">
        <v>1672</v>
      </c>
      <c r="F507" s="13">
        <f>CONVERT(LEFT(Nacsport!D508,2),"mn","hr")/24+CONVERT(MID(Nacsport!D508,4,2),"sec","hr")/24</f>
        <v>4.7881944444444442E-2</v>
      </c>
      <c r="G507" s="14">
        <f>(CONVERT((CONVERT(LEFT(Nacsport!F508,2),"mn","hr")/24+CONVERT(MID(Nacsport!F508,4,2),"sec","hr")/24)-(CONVERT(LEFT(Nacsport!E508,2),"mn","hr")/24+CONVERT(MID(Nacsport!E508,4,2),"sec","hr")/24),"hr","sec")*24)+3</f>
        <v>3.9999999999999565</v>
      </c>
      <c r="H507" s="14">
        <f t="shared" si="31"/>
        <v>4134</v>
      </c>
      <c r="I507" s="14"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32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29"/>
        <v>507</v>
      </c>
      <c r="C508">
        <f t="shared" si="30"/>
        <v>507</v>
      </c>
      <c r="D508" s="11">
        <v>1</v>
      </c>
      <c r="E508" s="1" t="s">
        <v>1672</v>
      </c>
      <c r="F508" s="13">
        <f>CONVERT(LEFT(Nacsport!D509,2),"mn","hr")/24+CONVERT(MID(Nacsport!D509,4,2),"sec","hr")/24</f>
        <v>4.8541666666666664E-2</v>
      </c>
      <c r="G508" s="14">
        <f>(CONVERT((CONVERT(LEFT(Nacsport!F509,2),"mn","hr")/24+CONVERT(MID(Nacsport!F509,4,2),"sec","hr")/24)-(CONVERT(LEFT(Nacsport!E509,2),"mn","hr")/24+CONVERT(MID(Nacsport!E509,4,2),"sec","hr")/24),"hr","sec")*24)+3</f>
        <v>17.00000000000059</v>
      </c>
      <c r="H508" s="14">
        <f t="shared" si="31"/>
        <v>4191</v>
      </c>
      <c r="I508" s="14"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2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29"/>
        <v>508</v>
      </c>
      <c r="C509">
        <f t="shared" si="30"/>
        <v>508</v>
      </c>
      <c r="D509" s="11">
        <v>1</v>
      </c>
      <c r="E509" s="1" t="s">
        <v>1672</v>
      </c>
      <c r="F509" s="13">
        <f>CONVERT(LEFT(Nacsport!D510,2),"mn","hr")/24+CONVERT(MID(Nacsport!D510,4,2),"sec","hr")/24</f>
        <v>4.8541666666666664E-2</v>
      </c>
      <c r="G509" s="14">
        <f>(CONVERT((CONVERT(LEFT(Nacsport!F510,2),"mn","hr")/24+CONVERT(MID(Nacsport!F510,4,2),"sec","hr")/24)-(CONVERT(LEFT(Nacsport!E510,2),"mn","hr")/24+CONVERT(MID(Nacsport!E510,4,2),"sec","hr")/24),"hr","sec")*24)+3</f>
        <v>23.000000000000327</v>
      </c>
      <c r="H509" s="14">
        <f t="shared" si="31"/>
        <v>4191</v>
      </c>
      <c r="I509" s="14"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2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29"/>
        <v>509</v>
      </c>
      <c r="C510">
        <f t="shared" si="30"/>
        <v>509</v>
      </c>
      <c r="D510" s="11">
        <v>1</v>
      </c>
      <c r="E510" s="1" t="s">
        <v>1672</v>
      </c>
      <c r="F510" s="13">
        <f>CONVERT(LEFT(Nacsport!D511,2),"mn","hr")/24+CONVERT(MID(Nacsport!D511,4,2),"sec","hr")/24</f>
        <v>4.8495370370370369E-2</v>
      </c>
      <c r="G510" s="14">
        <f>(CONVERT((CONVERT(LEFT(Nacsport!F511,2),"mn","hr")/24+CONVERT(MID(Nacsport!F511,4,2),"sec","hr")/24)-(CONVERT(LEFT(Nacsport!E511,2),"mn","hr")/24+CONVERT(MID(Nacsport!E511,4,2),"sec","hr")/24),"hr","sec")*24)+3</f>
        <v>10.000000000000295</v>
      </c>
      <c r="H510" s="14">
        <f t="shared" si="31"/>
        <v>4187</v>
      </c>
      <c r="I510" s="14"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2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29"/>
        <v>510</v>
      </c>
      <c r="C511">
        <f t="shared" si="30"/>
        <v>510</v>
      </c>
      <c r="D511" s="11">
        <v>1</v>
      </c>
      <c r="E511" s="1" t="s">
        <v>1672</v>
      </c>
      <c r="F511" s="13">
        <f>CONVERT(LEFT(Nacsport!D512,2),"mn","hr")/24+CONVERT(MID(Nacsport!D512,4,2),"sec","hr")/24</f>
        <v>4.8622685185185185E-2</v>
      </c>
      <c r="G511" s="14">
        <f>(CONVERT((CONVERT(LEFT(Nacsport!F512,2),"mn","hr")/24+CONVERT(MID(Nacsport!F512,4,2),"sec","hr")/24)-(CONVERT(LEFT(Nacsport!E512,2),"mn","hr")/24+CONVERT(MID(Nacsport!E512,4,2),"sec","hr")/24),"hr","sec")*24)+3</f>
        <v>6.000000000000469</v>
      </c>
      <c r="H511" s="14">
        <f t="shared" si="31"/>
        <v>4198</v>
      </c>
      <c r="I511" s="14"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BENEDETTO_C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2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29"/>
        <v>511</v>
      </c>
      <c r="C512">
        <f t="shared" si="30"/>
        <v>511</v>
      </c>
      <c r="D512" s="11">
        <v>1</v>
      </c>
      <c r="E512" s="1" t="s">
        <v>1672</v>
      </c>
      <c r="F512" s="13">
        <f>CONVERT(LEFT(Nacsport!D513,2),"mn","hr")/24+CONVERT(MID(Nacsport!D513,4,2),"sec","hr")/24</f>
        <v>4.8645833333333333E-2</v>
      </c>
      <c r="G512" s="14">
        <f>(CONVERT((CONVERT(LEFT(Nacsport!F513,2),"mn","hr")/24+CONVERT(MID(Nacsport!F513,4,2),"sec","hr")/24)-(CONVERT(LEFT(Nacsport!E513,2),"mn","hr")/24+CONVERT(MID(Nacsport!E513,4,2),"sec","hr")/24),"hr","sec")*24)+3</f>
        <v>7.9999999999997824</v>
      </c>
      <c r="H512" s="14">
        <f t="shared" si="31"/>
        <v>4200</v>
      </c>
      <c r="I512" s="14"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>KNOCK-ON</v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2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29"/>
        <v>512</v>
      </c>
      <c r="C513">
        <f t="shared" si="30"/>
        <v>512</v>
      </c>
      <c r="D513" s="11">
        <v>1</v>
      </c>
      <c r="E513" s="1" t="s">
        <v>1672</v>
      </c>
      <c r="F513" s="13">
        <f>CONVERT(LEFT(Nacsport!D514,2),"mn","hr")/24+CONVERT(MID(Nacsport!D514,4,2),"sec","hr")/24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(CONVERT((CONVERT(LEFT(Nacsport!F514,2),"mn","hr")/24+CONVERT(MID(Nacsport!F514,4,2),"sec","hr")/24)-(CONVERT(LEFT(Nacsport!E514,2),"mn","hr")/24+CONVERT(MID(Nacsport!E514,4,2),"sec","hr")/24),"hr","sec")*24)+3</f>
        <v>8.9999999999997389</v>
      </c>
      <c r="H513" s="14">
        <f t="shared" si="31"/>
        <v>4205</v>
      </c>
      <c r="I513" s="14"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2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709" si="33">+A514-2</f>
        <v>513</v>
      </c>
      <c r="C514">
        <f t="shared" ref="C514:C709" si="34">+B514</f>
        <v>513</v>
      </c>
      <c r="D514" s="11">
        <v>1</v>
      </c>
      <c r="E514" s="1" t="s">
        <v>1672</v>
      </c>
      <c r="F514" s="13">
        <f>CONVERT(LEFT(Nacsport!D515,2),"mn","hr")/24+CONVERT(MID(Nacsport!D515,4,2),"sec","hr")/24</f>
        <v>4.8692129629629634E-2</v>
      </c>
      <c r="G514" s="14">
        <f>(CONVERT((CONVERT(LEFT(Nacsport!F515,2),"mn","hr")/24+CONVERT(MID(Nacsport!F515,4,2),"sec","hr")/24)-(CONVERT(LEFT(Nacsport!E515,2),"mn","hr")/24+CONVERT(MID(Nacsport!E515,4,2),"sec","hr")/24),"hr","sec")*24)+3</f>
        <v>5.9999999999998694</v>
      </c>
      <c r="H514" s="14">
        <f t="shared" si="31"/>
        <v>4204</v>
      </c>
      <c r="I514" s="14"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32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33"/>
        <v>514</v>
      </c>
      <c r="C515">
        <f t="shared" si="34"/>
        <v>514</v>
      </c>
      <c r="D515" s="11">
        <v>1</v>
      </c>
      <c r="E515" s="1" t="s">
        <v>1672</v>
      </c>
      <c r="F515" s="13">
        <f>CONVERT(LEFT(Nacsport!D516,2),"mn","hr")/24+CONVERT(MID(Nacsport!D516,4,2),"sec","hr")/24</f>
        <v>4.8680555555555553E-2</v>
      </c>
      <c r="G515" s="14">
        <f>(CONVERT((CONVERT(LEFT(Nacsport!F516,2),"mn","hr")/24+CONVERT(MID(Nacsport!F516,4,2),"sec","hr")/24)-(CONVERT(LEFT(Nacsport!E516,2),"mn","hr")/24+CONVERT(MID(Nacsport!E516,4,2),"sec","hr")/24),"hr","sec")*24)+3</f>
        <v>6.9999999999998259</v>
      </c>
      <c r="H515" s="14">
        <f t="shared" si="31"/>
        <v>4203</v>
      </c>
      <c r="I515" s="14"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>RUCK DEFENSE</v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2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33"/>
        <v>515</v>
      </c>
      <c r="C516">
        <f t="shared" si="34"/>
        <v>515</v>
      </c>
      <c r="D516" s="11">
        <v>1</v>
      </c>
      <c r="E516" s="1" t="s">
        <v>1672</v>
      </c>
      <c r="F516" s="13">
        <f>CONVERT(LEFT(Nacsport!D517,2),"mn","hr")/24+CONVERT(MID(Nacsport!D517,4,2),"sec","hr")/24</f>
        <v>4.8773148148148149E-2</v>
      </c>
      <c r="G516" s="14">
        <f>(CONVERT((CONVERT(LEFT(Nacsport!F517,2),"mn","hr")/24+CONVERT(MID(Nacsport!F517,4,2),"sec","hr")/24)-(CONVERT(LEFT(Nacsport!E517,2),"mn","hr")/24+CONVERT(MID(Nacsport!E517,4,2),"sec","hr")/24),"hr","sec")*24)+3</f>
        <v>3.9999999999999565</v>
      </c>
      <c r="H516" s="14">
        <f t="shared" ref="H516:H579" si="35">(+CONVERT(F516,"hr","sec")*24)-3</f>
        <v>4211</v>
      </c>
      <c r="I516" s="14"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2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33"/>
        <v>516</v>
      </c>
      <c r="C517">
        <f t="shared" si="34"/>
        <v>516</v>
      </c>
      <c r="D517" s="11">
        <v>1</v>
      </c>
      <c r="E517" s="1" t="s">
        <v>1672</v>
      </c>
      <c r="F517" s="13">
        <f>CONVERT(LEFT(Nacsport!D518,2),"mn","hr")/24+CONVERT(MID(Nacsport!D518,4,2),"sec","hr")/24</f>
        <v>4.8912037037037039E-2</v>
      </c>
      <c r="G517" s="14">
        <f>(CONVERT((CONVERT(LEFT(Nacsport!F518,2),"mn","hr")/24+CONVERT(MID(Nacsport!F518,4,2),"sec","hr")/24)-(CONVERT(LEFT(Nacsport!E518,2),"mn","hr")/24+CONVERT(MID(Nacsport!E518,4,2),"sec","hr")/24),"hr","sec")*24)+3</f>
        <v>6.9999999999998259</v>
      </c>
      <c r="H517" s="14">
        <f t="shared" si="35"/>
        <v>4223</v>
      </c>
      <c r="I517" s="14"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BENEDETTO_C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>PUNT</v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32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33"/>
        <v>517</v>
      </c>
      <c r="C518">
        <f t="shared" si="34"/>
        <v>517</v>
      </c>
      <c r="D518" s="11">
        <v>1</v>
      </c>
      <c r="E518" s="1" t="s">
        <v>1672</v>
      </c>
      <c r="F518" s="13">
        <f>CONVERT(LEFT(Nacsport!D519,2),"mn","hr")/24+CONVERT(MID(Nacsport!D519,4,2),"sec","hr")/24</f>
        <v>4.9548611111111113E-2</v>
      </c>
      <c r="G518" s="14">
        <f>(CONVERT((CONVERT(LEFT(Nacsport!F519,2),"mn","hr")/24+CONVERT(MID(Nacsport!F519,4,2),"sec","hr")/24)-(CONVERT(LEFT(Nacsport!E519,2),"mn","hr")/24+CONVERT(MID(Nacsport!E519,4,2),"sec","hr")/24),"hr","sec")*24)+3</f>
        <v>5.9999999999998694</v>
      </c>
      <c r="H518" s="14">
        <f t="shared" si="35"/>
        <v>4278</v>
      </c>
      <c r="I518" s="14"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32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33"/>
        <v>518</v>
      </c>
      <c r="C519">
        <f t="shared" si="34"/>
        <v>518</v>
      </c>
      <c r="D519" s="11">
        <v>1</v>
      </c>
      <c r="E519" s="1" t="s">
        <v>1672</v>
      </c>
      <c r="F519" s="13">
        <f>CONVERT(LEFT(Nacsport!D520,2),"mn","hr")/24+CONVERT(MID(Nacsport!D520,4,2),"sec","hr")/24</f>
        <v>4.9548611111111113E-2</v>
      </c>
      <c r="G519" s="14">
        <f>(CONVERT((CONVERT(LEFT(Nacsport!F520,2),"mn","hr")/24+CONVERT(MID(Nacsport!F520,4,2),"sec","hr")/24)-(CONVERT(LEFT(Nacsport!E520,2),"mn","hr")/24+CONVERT(MID(Nacsport!E520,4,2),"sec","hr")/24),"hr","sec")*24)+3</f>
        <v>19.999999999999858</v>
      </c>
      <c r="H519" s="14">
        <f t="shared" si="35"/>
        <v>4278</v>
      </c>
      <c r="I519" s="14"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2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33"/>
        <v>519</v>
      </c>
      <c r="C520">
        <f t="shared" si="34"/>
        <v>519</v>
      </c>
      <c r="D520" s="11">
        <v>1</v>
      </c>
      <c r="E520" s="1" t="s">
        <v>1672</v>
      </c>
      <c r="F520" s="13">
        <f>CONVERT(LEFT(Nacsport!D521,2),"mn","hr")/24+CONVERT(MID(Nacsport!D521,4,2),"sec","hr")/24</f>
        <v>4.9490740740740738E-2</v>
      </c>
      <c r="G520" s="14">
        <f>(CONVERT((CONVERT(LEFT(Nacsport!F521,2),"mn","hr")/24+CONVERT(MID(Nacsport!F521,4,2),"sec","hr")/24)-(CONVERT(LEFT(Nacsport!E521,2),"mn","hr")/24+CONVERT(MID(Nacsport!E521,4,2),"sec","hr")/24),"hr","sec")*24)+3</f>
        <v>9.9999999999996945</v>
      </c>
      <c r="H520" s="14">
        <f t="shared" si="35"/>
        <v>4273</v>
      </c>
      <c r="I520" s="14"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BENEDETTO_C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2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33"/>
        <v>520</v>
      </c>
      <c r="C521">
        <f t="shared" si="34"/>
        <v>520</v>
      </c>
      <c r="D521" s="11">
        <v>1</v>
      </c>
      <c r="E521" s="1" t="s">
        <v>1672</v>
      </c>
      <c r="F521" s="13">
        <f>CONVERT(LEFT(Nacsport!D522,2),"mn","hr")/24+CONVERT(MID(Nacsport!D522,4,2),"sec","hr")/24</f>
        <v>4.9525462962962959E-2</v>
      </c>
      <c r="G521" s="14">
        <f>(CONVERT((CONVERT(LEFT(Nacsport!F522,2),"mn","hr")/24+CONVERT(MID(Nacsport!F522,4,2),"sec","hr")/24)-(CONVERT(LEFT(Nacsport!E522,2),"mn","hr")/24+CONVERT(MID(Nacsport!E522,4,2),"sec","hr")/24),"hr","sec")*24)+3</f>
        <v>7.9999999999997824</v>
      </c>
      <c r="H521" s="14">
        <f t="shared" si="35"/>
        <v>4276</v>
      </c>
      <c r="I521" s="14"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>ROBBED</v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2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33"/>
        <v>521</v>
      </c>
      <c r="C522">
        <f t="shared" si="34"/>
        <v>521</v>
      </c>
      <c r="D522" s="11">
        <v>1</v>
      </c>
      <c r="E522" s="1" t="s">
        <v>1672</v>
      </c>
      <c r="F522" s="13">
        <f>CONVERT(LEFT(Nacsport!D523,2),"mn","hr")/24+CONVERT(MID(Nacsport!D523,4,2),"sec","hr")/24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(CONVERT((CONVERT(LEFT(Nacsport!F523,2),"mn","hr")/24+CONVERT(MID(Nacsport!F523,4,2),"sec","hr")/24)-(CONVERT(LEFT(Nacsport!E523,2),"mn","hr")/24+CONVERT(MID(Nacsport!E523,4,2),"sec","hr")/24),"hr","sec")*24)+3</f>
        <v>11.999999999999609</v>
      </c>
      <c r="H522" s="14">
        <f t="shared" si="35"/>
        <v>4281</v>
      </c>
      <c r="I522" s="14"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2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33"/>
        <v>522</v>
      </c>
      <c r="C523">
        <f t="shared" si="34"/>
        <v>522</v>
      </c>
      <c r="D523" s="11">
        <v>1</v>
      </c>
      <c r="E523" s="1" t="s">
        <v>1672</v>
      </c>
      <c r="F523" s="13">
        <f>CONVERT(LEFT(Nacsport!D524,2),"mn","hr")/24+CONVERT(MID(Nacsport!D524,4,2),"sec","hr")/24</f>
        <v>4.9629629629629628E-2</v>
      </c>
      <c r="G523" s="14">
        <f>(CONVERT((CONVERT(LEFT(Nacsport!F524,2),"mn","hr")/24+CONVERT(MID(Nacsport!F524,4,2),"sec","hr")/24)-(CONVERT(LEFT(Nacsport!E524,2),"mn","hr")/24+CONVERT(MID(Nacsport!E524,4,2),"sec","hr")/24),"hr","sec")*24)+3</f>
        <v>7.0000000000004254</v>
      </c>
      <c r="H523" s="14">
        <f t="shared" si="35"/>
        <v>4285</v>
      </c>
      <c r="I523" s="14"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>PUNT</v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32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33"/>
        <v>523</v>
      </c>
      <c r="C524">
        <f t="shared" si="34"/>
        <v>523</v>
      </c>
      <c r="D524" s="11">
        <v>1</v>
      </c>
      <c r="E524" s="1" t="s">
        <v>1672</v>
      </c>
      <c r="F524" s="13">
        <f>CONVERT(LEFT(Nacsport!D525,2),"mn","hr")/24+CONVERT(MID(Nacsport!D525,4,2),"sec","hr")/24</f>
        <v>4.9618055555555554E-2</v>
      </c>
      <c r="G524" s="14">
        <f>(CONVERT((CONVERT(LEFT(Nacsport!F525,2),"mn","hr")/24+CONVERT(MID(Nacsport!F525,4,2),"sec","hr")/24)-(CONVERT(LEFT(Nacsport!E525,2),"mn","hr")/24+CONVERT(MID(Nacsport!E525,4,2),"sec","hr")/24),"hr","sec")*24)+3</f>
        <v>8.0000000000003819</v>
      </c>
      <c r="H524" s="14">
        <f t="shared" si="35"/>
        <v>4284</v>
      </c>
      <c r="I524" s="14"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2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33"/>
        <v>524</v>
      </c>
      <c r="C525">
        <f t="shared" si="34"/>
        <v>524</v>
      </c>
      <c r="D525" s="11">
        <v>1</v>
      </c>
      <c r="E525" s="1" t="s">
        <v>1672</v>
      </c>
      <c r="F525" s="13">
        <f>CONVERT(LEFT(Nacsport!D526,2),"mn","hr")/24+CONVERT(MID(Nacsport!D526,4,2),"sec","hr")/24</f>
        <v>4.9687499999999996E-2</v>
      </c>
      <c r="G525" s="14">
        <f>(CONVERT((CONVERT(LEFT(Nacsport!F526,2),"mn","hr")/24+CONVERT(MID(Nacsport!F526,4,2),"sec","hr")/24)-(CONVERT(LEFT(Nacsport!E526,2),"mn","hr")/24+CONVERT(MID(Nacsport!E526,4,2),"sec","hr")/24),"hr","sec")*24)+3</f>
        <v>8.0000000000003819</v>
      </c>
      <c r="H525" s="14">
        <f t="shared" si="35"/>
        <v>4289.9999999999991</v>
      </c>
      <c r="I525" s="14"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2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33"/>
        <v>525</v>
      </c>
      <c r="C526">
        <f t="shared" si="34"/>
        <v>525</v>
      </c>
      <c r="D526" s="11">
        <v>1</v>
      </c>
      <c r="E526" s="1" t="s">
        <v>1672</v>
      </c>
      <c r="F526" s="13">
        <f>CONVERT(LEFT(Nacsport!D527,2),"mn","hr")/24+CONVERT(MID(Nacsport!D527,4,2),"sec","hr")/24</f>
        <v>4.9687499999999996E-2</v>
      </c>
      <c r="G526" s="14">
        <f>(CONVERT((CONVERT(LEFT(Nacsport!F527,2),"mn","hr")/24+CONVERT(MID(Nacsport!F527,4,2),"sec","hr")/24)-(CONVERT(LEFT(Nacsport!E527,2),"mn","hr")/24+CONVERT(MID(Nacsport!E527,4,2),"sec","hr")/24),"hr","sec")*24)+3</f>
        <v>7.9999999999997824</v>
      </c>
      <c r="H526" s="14">
        <f t="shared" si="35"/>
        <v>4289.9999999999991</v>
      </c>
      <c r="I526" s="14"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>KNOCK-ON</v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2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33"/>
        <v>526</v>
      </c>
      <c r="C527">
        <f t="shared" si="34"/>
        <v>526</v>
      </c>
      <c r="D527" s="11">
        <v>1</v>
      </c>
      <c r="E527" s="1" t="s">
        <v>1672</v>
      </c>
      <c r="F527" s="13">
        <f>CONVERT(LEFT(Nacsport!D528,2),"mn","hr")/24+CONVERT(MID(Nacsport!D528,4,2),"sec","hr")/24</f>
        <v>4.974537037037037E-2</v>
      </c>
      <c r="G527" s="14">
        <f>(CONVERT((CONVERT(LEFT(Nacsport!F528,2),"mn","hr")/24+CONVERT(MID(Nacsport!F528,4,2),"sec","hr")/24)-(CONVERT(LEFT(Nacsport!E528,2),"mn","hr")/24+CONVERT(MID(Nacsport!E528,4,2),"sec","hr")/24),"hr","sec")*24)+3</f>
        <v>3.9999999999999565</v>
      </c>
      <c r="H527" s="14">
        <f t="shared" si="35"/>
        <v>4295</v>
      </c>
      <c r="I527" s="14"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2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33"/>
        <v>527</v>
      </c>
      <c r="C528">
        <f t="shared" si="34"/>
        <v>527</v>
      </c>
      <c r="D528" s="11">
        <v>1</v>
      </c>
      <c r="E528" s="1" t="s">
        <v>1672</v>
      </c>
      <c r="F528" s="13">
        <f>CONVERT(LEFT(Nacsport!D529,2),"mn","hr")/24+CONVERT(MID(Nacsport!D529,4,2),"sec","hr")/24</f>
        <v>5.0231481481481474E-2</v>
      </c>
      <c r="G528" s="14">
        <f>(CONVERT((CONVERT(LEFT(Nacsport!F529,2),"mn","hr")/24+CONVERT(MID(Nacsport!F529,4,2),"sec","hr")/24)-(CONVERT(LEFT(Nacsport!E529,2),"mn","hr")/24+CONVERT(MID(Nacsport!E529,4,2),"sec","hr")/24),"hr","sec")*24)+3</f>
        <v>7.0000000000004254</v>
      </c>
      <c r="H528" s="14">
        <f t="shared" si="35"/>
        <v>4337</v>
      </c>
      <c r="I528" s="14"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2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33"/>
        <v>528</v>
      </c>
      <c r="C529">
        <f t="shared" si="34"/>
        <v>528</v>
      </c>
      <c r="D529" s="11">
        <v>1</v>
      </c>
      <c r="E529" s="1" t="s">
        <v>1672</v>
      </c>
      <c r="F529" s="13">
        <f>CONVERT(LEFT(Nacsport!D530,2),"mn","hr")/24+CONVERT(MID(Nacsport!D530,4,2),"sec","hr")/24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(CONVERT((CONVERT(LEFT(Nacsport!F530,2),"mn","hr")/24+CONVERT(MID(Nacsport!F530,4,2),"sec","hr")/24)-(CONVERT(LEFT(Nacsport!E530,2),"mn","hr")/24+CONVERT(MID(Nacsport!E530,4,2),"sec","hr")/24),"hr","sec")*24)+3</f>
        <v>7.0000000000004254</v>
      </c>
      <c r="H529" s="14">
        <f t="shared" si="35"/>
        <v>4337</v>
      </c>
      <c r="I529" s="14"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2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33"/>
        <v>529</v>
      </c>
      <c r="C530">
        <f t="shared" si="34"/>
        <v>529</v>
      </c>
      <c r="D530" s="11">
        <v>1</v>
      </c>
      <c r="E530" s="1" t="s">
        <v>1672</v>
      </c>
      <c r="F530" s="13">
        <f>CONVERT(LEFT(Nacsport!D531,2),"mn","hr")/24+CONVERT(MID(Nacsport!D531,4,2),"sec","hr")/24</f>
        <v>5.0173611111111106E-2</v>
      </c>
      <c r="G530" s="14">
        <f>(CONVERT((CONVERT(LEFT(Nacsport!F531,2),"mn","hr")/24+CONVERT(MID(Nacsport!F531,4,2),"sec","hr")/24)-(CONVERT(LEFT(Nacsport!E531,2),"mn","hr")/24+CONVERT(MID(Nacsport!E531,4,2),"sec","hr")/24),"hr","sec")*24)+3</f>
        <v>6.9999999999998259</v>
      </c>
      <c r="H530" s="14">
        <f t="shared" si="35"/>
        <v>4331.9999999999991</v>
      </c>
      <c r="I530" s="14"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2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33"/>
        <v>530</v>
      </c>
      <c r="C531">
        <f t="shared" si="34"/>
        <v>530</v>
      </c>
      <c r="D531" s="11">
        <v>1</v>
      </c>
      <c r="E531" s="1" t="s">
        <v>1672</v>
      </c>
      <c r="F531" s="13">
        <f>CONVERT(LEFT(Nacsport!D532,2),"mn","hr")/24+CONVERT(MID(Nacsport!D532,4,2),"sec","hr")/24</f>
        <v>5.018518518518518E-2</v>
      </c>
      <c r="G531" s="14">
        <f>(CONVERT((CONVERT(LEFT(Nacsport!F532,2),"mn","hr")/24+CONVERT(MID(Nacsport!F532,4,2),"sec","hr")/24)-(CONVERT(LEFT(Nacsport!E532,2),"mn","hr")/24+CONVERT(MID(Nacsport!E532,4,2),"sec","hr")/24),"hr","sec")*24)+3</f>
        <v>6.9999999999998259</v>
      </c>
      <c r="H531" s="14">
        <f t="shared" si="35"/>
        <v>4333</v>
      </c>
      <c r="I531" s="14"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BENEDETTO_C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SCRUM INF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2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33"/>
        <v>531</v>
      </c>
      <c r="C532">
        <f t="shared" si="34"/>
        <v>531</v>
      </c>
      <c r="D532" s="11">
        <v>1</v>
      </c>
      <c r="E532" s="1" t="s">
        <v>1672</v>
      </c>
      <c r="F532" s="13">
        <f>CONVERT(LEFT(Nacsport!D533,2),"mn","hr")/24+CONVERT(MID(Nacsport!D533,4,2),"sec","hr")/24</f>
        <v>5.0277777777777775E-2</v>
      </c>
      <c r="G532" s="14">
        <f>(CONVERT((CONVERT(LEFT(Nacsport!F533,2),"mn","hr")/24+CONVERT(MID(Nacsport!F533,4,2),"sec","hr")/24)-(CONVERT(LEFT(Nacsport!E533,2),"mn","hr")/24+CONVERT(MID(Nacsport!E533,4,2),"sec","hr")/24),"hr","sec")*24)+3</f>
        <v>3.9999999999999565</v>
      </c>
      <c r="H532" s="14">
        <f t="shared" si="35"/>
        <v>4341</v>
      </c>
      <c r="I532" s="14"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2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33"/>
        <v>532</v>
      </c>
      <c r="C533">
        <f t="shared" si="34"/>
        <v>532</v>
      </c>
      <c r="D533" s="11">
        <v>1</v>
      </c>
      <c r="E533" s="1" t="s">
        <v>1672</v>
      </c>
      <c r="F533" s="13">
        <f>CONVERT(LEFT(Nacsport!D534,2),"mn","hr")/24+CONVERT(MID(Nacsport!D534,4,2),"sec","hr")/24</f>
        <v>5.094907407407407E-2</v>
      </c>
      <c r="G533" s="14">
        <f>(CONVERT((CONVERT(LEFT(Nacsport!F534,2),"mn","hr")/24+CONVERT(MID(Nacsport!F534,4,2),"sec","hr")/24)-(CONVERT(LEFT(Nacsport!E534,2),"mn","hr")/24+CONVERT(MID(Nacsport!E534,4,2),"sec","hr")/24),"hr","sec")*24)+3</f>
        <v>11.999999999999609</v>
      </c>
      <c r="H533" s="14">
        <f t="shared" si="35"/>
        <v>4399</v>
      </c>
      <c r="I533" s="14"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2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33"/>
        <v>533</v>
      </c>
      <c r="C534">
        <f t="shared" si="34"/>
        <v>533</v>
      </c>
      <c r="D534" s="11">
        <v>1</v>
      </c>
      <c r="E534" s="1" t="s">
        <v>1672</v>
      </c>
      <c r="F534" s="13">
        <f>CONVERT(LEFT(Nacsport!D535,2),"mn","hr")/24+CONVERT(MID(Nacsport!D535,4,2),"sec","hr")/24</f>
        <v>5.094907407407407E-2</v>
      </c>
      <c r="G534" s="14">
        <f>(CONVERT((CONVERT(LEFT(Nacsport!F535,2),"mn","hr")/24+CONVERT(MID(Nacsport!F535,4,2),"sec","hr")/24)-(CONVERT(LEFT(Nacsport!E535,2),"mn","hr")/24+CONVERT(MID(Nacsport!E535,4,2),"sec","hr")/24),"hr","sec")*24)+3</f>
        <v>11.999999999999609</v>
      </c>
      <c r="H534" s="14">
        <f t="shared" si="35"/>
        <v>4399</v>
      </c>
      <c r="I534" s="14"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2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33"/>
        <v>534</v>
      </c>
      <c r="C535">
        <f t="shared" si="34"/>
        <v>534</v>
      </c>
      <c r="D535" s="11">
        <v>1</v>
      </c>
      <c r="E535" s="1" t="s">
        <v>1672</v>
      </c>
      <c r="F535" s="13">
        <f>CONVERT(LEFT(Nacsport!D536,2),"mn","hr")/24+CONVERT(MID(Nacsport!D536,4,2),"sec","hr")/24</f>
        <v>5.094907407407407E-2</v>
      </c>
      <c r="G535" s="14">
        <f>(CONVERT((CONVERT(LEFT(Nacsport!F536,2),"mn","hr")/24+CONVERT(MID(Nacsport!F536,4,2),"sec","hr")/24)-(CONVERT(LEFT(Nacsport!E536,2),"mn","hr")/24+CONVERT(MID(Nacsport!E536,4,2),"sec","hr")/24),"hr","sec")*24)+3</f>
        <v>10.000000000000295</v>
      </c>
      <c r="H535" s="14">
        <f t="shared" si="35"/>
        <v>4399</v>
      </c>
      <c r="I535" s="14"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2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33"/>
        <v>535</v>
      </c>
      <c r="C536">
        <f t="shared" si="34"/>
        <v>535</v>
      </c>
      <c r="D536" s="11">
        <v>1</v>
      </c>
      <c r="E536" s="1" t="s">
        <v>1672</v>
      </c>
      <c r="F536" s="13">
        <f>CONVERT(LEFT(Nacsport!D537,2),"mn","hr")/24+CONVERT(MID(Nacsport!D537,4,2),"sec","hr")/24</f>
        <v>5.094907407407407E-2</v>
      </c>
      <c r="G536" s="14">
        <f>(CONVERT((CONVERT(LEFT(Nacsport!F537,2),"mn","hr")/24+CONVERT(MID(Nacsport!F537,4,2),"sec","hr")/24)-(CONVERT(LEFT(Nacsport!E537,2),"mn","hr")/24+CONVERT(MID(Nacsport!E537,4,2),"sec","hr")/24),"hr","sec")*24)+3</f>
        <v>6.9999999999998259</v>
      </c>
      <c r="H536" s="14">
        <f t="shared" si="35"/>
        <v>4399</v>
      </c>
      <c r="I536" s="14"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BENEDETTO_C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>TOUCH INF</v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2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33"/>
        <v>536</v>
      </c>
      <c r="C537">
        <f t="shared" si="34"/>
        <v>536</v>
      </c>
      <c r="D537" s="11">
        <v>1</v>
      </c>
      <c r="E537" s="1" t="s">
        <v>1672</v>
      </c>
      <c r="F537" s="13">
        <f>CONVERT(LEFT(Nacsport!D538,2),"mn","hr")/24+CONVERT(MID(Nacsport!D538,4,2),"sec","hr")/24</f>
        <v>5.1053240740740732E-2</v>
      </c>
      <c r="G537" s="14">
        <f>(CONVERT((CONVERT(LEFT(Nacsport!F538,2),"mn","hr")/24+CONVERT(MID(Nacsport!F538,4,2),"sec","hr")/24)-(CONVERT(LEFT(Nacsport!E538,2),"mn","hr")/24+CONVERT(MID(Nacsport!E538,4,2),"sec","hr")/24),"hr","sec")*24)+3</f>
        <v>3.9999999999999565</v>
      </c>
      <c r="H537" s="14">
        <f t="shared" si="35"/>
        <v>4407.9999999999991</v>
      </c>
      <c r="I537" s="14"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2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33"/>
        <v>537</v>
      </c>
      <c r="C538">
        <f t="shared" si="34"/>
        <v>537</v>
      </c>
      <c r="D538" s="11">
        <v>1</v>
      </c>
      <c r="E538" s="1" t="s">
        <v>1672</v>
      </c>
      <c r="F538" s="13">
        <f>CONVERT(LEFT(Nacsport!D539,2),"mn","hr")/24+CONVERT(MID(Nacsport!D539,4,2),"sec","hr")/24</f>
        <v>5.1099537037037034E-2</v>
      </c>
      <c r="G538" s="14">
        <f>(CONVERT((CONVERT(LEFT(Nacsport!F539,2),"mn","hr")/24+CONVERT(MID(Nacsport!F539,4,2),"sec","hr")/24)-(CONVERT(LEFT(Nacsport!E539,2),"mn","hr")/24+CONVERT(MID(Nacsport!E539,4,2),"sec","hr")/24),"hr","sec")*24)+3</f>
        <v>14.999999999999478</v>
      </c>
      <c r="H538" s="14">
        <f t="shared" si="35"/>
        <v>4412</v>
      </c>
      <c r="I538" s="14"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2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33"/>
        <v>538</v>
      </c>
      <c r="C539">
        <f t="shared" si="34"/>
        <v>538</v>
      </c>
      <c r="D539" s="11">
        <v>1</v>
      </c>
      <c r="E539" s="1" t="s">
        <v>1672</v>
      </c>
      <c r="F539" s="13">
        <f>CONVERT(LEFT(Nacsport!D540,2),"mn","hr")/24+CONVERT(MID(Nacsport!D540,4,2),"sec","hr")/24</f>
        <v>5.1099537037037034E-2</v>
      </c>
      <c r="G539" s="14">
        <f>(CONVERT((CONVERT(LEFT(Nacsport!F540,2),"mn","hr")/24+CONVERT(MID(Nacsport!F540,4,2),"sec","hr")/24)-(CONVERT(LEFT(Nacsport!E540,2),"mn","hr")/24+CONVERT(MID(Nacsport!E540,4,2),"sec","hr")/24),"hr","sec")*24)+3</f>
        <v>14.999999999999478</v>
      </c>
      <c r="H539" s="14">
        <f t="shared" si="35"/>
        <v>4412</v>
      </c>
      <c r="I539" s="14"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2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33"/>
        <v>539</v>
      </c>
      <c r="C540">
        <f t="shared" si="34"/>
        <v>539</v>
      </c>
      <c r="D540" s="11">
        <v>1</v>
      </c>
      <c r="E540" s="1" t="s">
        <v>1672</v>
      </c>
      <c r="F540" s="13">
        <f>CONVERT(LEFT(Nacsport!D541,2),"mn","hr")/24+CONVERT(MID(Nacsport!D541,4,2),"sec","hr")/24</f>
        <v>5.1111111111111107E-2</v>
      </c>
      <c r="G540" s="14">
        <f>(CONVERT((CONVERT(LEFT(Nacsport!F541,2),"mn","hr")/24+CONVERT(MID(Nacsport!F541,4,2),"sec","hr")/24)-(CONVERT(LEFT(Nacsport!E541,2),"mn","hr")/24+CONVERT(MID(Nacsport!E541,4,2),"sec","hr")/24),"hr","sec")*24)+3</f>
        <v>5.9999999999998694</v>
      </c>
      <c r="H540" s="14">
        <f t="shared" si="35"/>
        <v>4413</v>
      </c>
      <c r="I540" s="14"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BENEDETTO_C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2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33"/>
        <v>540</v>
      </c>
      <c r="C541">
        <f t="shared" si="34"/>
        <v>540</v>
      </c>
      <c r="D541" s="11">
        <v>1</v>
      </c>
      <c r="E541" s="1" t="s">
        <v>1672</v>
      </c>
      <c r="F541" s="13">
        <f>CONVERT(LEFT(Nacsport!D542,2),"mn","hr")/24+CONVERT(MID(Nacsport!D542,4,2),"sec","hr")/24</f>
        <v>5.1157407407407401E-2</v>
      </c>
      <c r="G541" s="14">
        <f>(CONVERT((CONVERT(LEFT(Nacsport!F542,2),"mn","hr")/24+CONVERT(MID(Nacsport!F542,4,2),"sec","hr")/24)-(CONVERT(LEFT(Nacsport!E542,2),"mn","hr")/24+CONVERT(MID(Nacsport!E542,4,2),"sec","hr")/24),"hr","sec")*24)+3</f>
        <v>5.9999999999998694</v>
      </c>
      <c r="H541" s="14">
        <f t="shared" si="35"/>
        <v>4417</v>
      </c>
      <c r="I541" s="14"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BENEDETTO_C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2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33"/>
        <v>541</v>
      </c>
      <c r="C542">
        <f t="shared" si="34"/>
        <v>541</v>
      </c>
      <c r="D542" s="11">
        <v>1</v>
      </c>
      <c r="E542" s="1" t="s">
        <v>1672</v>
      </c>
      <c r="F542" s="13">
        <f>CONVERT(LEFT(Nacsport!D543,2),"mn","hr")/24+CONVERT(MID(Nacsport!D543,4,2),"sec","hr")/24</f>
        <v>5.1180555555555549E-2</v>
      </c>
      <c r="G542" s="14">
        <f>(CONVERT((CONVERT(LEFT(Nacsport!F543,2),"mn","hr")/24+CONVERT(MID(Nacsport!F543,4,2),"sec","hr")/24)-(CONVERT(LEFT(Nacsport!E543,2),"mn","hr")/24+CONVERT(MID(Nacsport!E543,4,2),"sec","hr")/24),"hr","sec")*24)+3</f>
        <v>8.0000000000003819</v>
      </c>
      <c r="H542" s="14">
        <f t="shared" si="35"/>
        <v>4418.9999999999991</v>
      </c>
      <c r="I542" s="14"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>KNOCK-ON</v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2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33"/>
        <v>542</v>
      </c>
      <c r="C543">
        <f t="shared" si="34"/>
        <v>542</v>
      </c>
      <c r="D543" s="11">
        <v>1</v>
      </c>
      <c r="E543" s="1" t="s">
        <v>1672</v>
      </c>
      <c r="F543" s="13">
        <f>CONVERT(LEFT(Nacsport!D544,2),"mn","hr")/24+CONVERT(MID(Nacsport!D544,4,2),"sec","hr")/24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(CONVERT((CONVERT(LEFT(Nacsport!F544,2),"mn","hr")/24+CONVERT(MID(Nacsport!F544,4,2),"sec","hr")/24)-(CONVERT(LEFT(Nacsport!E544,2),"mn","hr")/24+CONVERT(MID(Nacsport!E544,4,2),"sec","hr")/24),"hr","sec")*24)+3</f>
        <v>3.9999999999999565</v>
      </c>
      <c r="H543" s="14">
        <f t="shared" si="35"/>
        <v>4423.9999999999991</v>
      </c>
      <c r="I543" s="14"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2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customHeight="1" x14ac:dyDescent="0.2">
      <c r="A544">
        <f>+Nacsport!A545</f>
        <v>545</v>
      </c>
      <c r="B544">
        <f t="shared" si="33"/>
        <v>543</v>
      </c>
      <c r="C544">
        <f t="shared" si="34"/>
        <v>543</v>
      </c>
      <c r="D544" s="11">
        <v>1</v>
      </c>
      <c r="E544" s="1" t="s">
        <v>1672</v>
      </c>
      <c r="F544" s="13">
        <f>CONVERT(LEFT(Nacsport!D545,2),"mn","hr")/24+CONVERT(MID(Nacsport!D545,4,2),"sec","hr")/24</f>
        <v>5.1631944444444453E-2</v>
      </c>
      <c r="G544" s="14">
        <f>(CONVERT((CONVERT(LEFT(Nacsport!F545,2),"mn","hr")/24+CONVERT(MID(Nacsport!F545,4,2),"sec","hr")/24)-(CONVERT(LEFT(Nacsport!E545,2),"mn","hr")/24+CONVERT(MID(Nacsport!E545,4,2),"sec","hr")/24),"hr","sec")*24)+3</f>
        <v>7.9999999999997824</v>
      </c>
      <c r="H544" s="14">
        <f t="shared" si="35"/>
        <v>4458.0000000000009</v>
      </c>
      <c r="I544" s="14">
        <v>73.783333333333317</v>
      </c>
      <c r="J544" s="1">
        <f>+Nacsport!B545</f>
        <v>46</v>
      </c>
      <c r="K544" s="1" t="str">
        <f>+Nacsport!C545</f>
        <v>ATTACK</v>
      </c>
      <c r="L544" s="1" t="str">
        <f>+CONCATENATE(Nacsport!I545,Nacsport!J545)</f>
        <v/>
      </c>
      <c r="M544" s="28" t="str">
        <f>IF(Nacsport!G545&lt;&gt;"",LEFT(Nacsport!G545,FIND(";",Nacsport!G545)-1),"")</f>
        <v>29</v>
      </c>
      <c r="N544" s="1" t="str">
        <f>IFERROR(MID(Nacsport!G545,FIND(";", Nacsport!G545)+1,IFERROR(FIND(" ", Nacsport!G545 &amp; " ", FIND(";", Nacsport!G545)+1) - FIND(";", Nacsport!G545)-1,LEN(Nacsport!G545))),"")</f>
        <v>88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/>
      </c>
      <c r="P544" s="1" t="str">
        <f>IF(ISNA(LOOKUP(2,1/(Nacsport!AA545:BY545&lt;&gt;""),Nacsport!AA545:BY545)),"",LOOKUP(2,1/(Nacsport!AA545:BY545&lt;&gt;""),Nacsport!AA545:BY545))</f>
        <v/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/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32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customHeight="1" x14ac:dyDescent="0.2">
      <c r="A545">
        <f>+Nacsport!A546</f>
        <v>546</v>
      </c>
      <c r="B545">
        <f t="shared" si="33"/>
        <v>544</v>
      </c>
      <c r="C545">
        <f t="shared" si="34"/>
        <v>544</v>
      </c>
      <c r="D545" s="11">
        <v>1</v>
      </c>
      <c r="E545" s="1" t="s">
        <v>1672</v>
      </c>
      <c r="F545" s="13">
        <f>CONVERT(LEFT(Nacsport!D546,2),"mn","hr")/24+CONVERT(MID(Nacsport!D546,4,2),"sec","hr")/24</f>
        <v>5.1631944444444453E-2</v>
      </c>
      <c r="G545" s="14">
        <f>(CONVERT((CONVERT(LEFT(Nacsport!F546,2),"mn","hr")/24+CONVERT(MID(Nacsport!F546,4,2),"sec","hr")/24)-(CONVERT(LEFT(Nacsport!E546,2),"mn","hr")/24+CONVERT(MID(Nacsport!E546,4,2),"sec","hr")/24),"hr","sec")*24)+3</f>
        <v>24.999999999999641</v>
      </c>
      <c r="H545" s="14">
        <f t="shared" si="35"/>
        <v>4458.0000000000009</v>
      </c>
      <c r="I545" s="14">
        <v>73.783333333333317</v>
      </c>
      <c r="J545" s="1">
        <f>+Nacsport!B546</f>
        <v>63</v>
      </c>
      <c r="K545" s="1" t="str">
        <f>+Nacsport!C546</f>
        <v>SHORT-MATCH</v>
      </c>
      <c r="L545" s="1" t="str">
        <f>+CONCATENATE(Nacsport!I546,Nacsport!J546)</f>
        <v/>
      </c>
      <c r="M545" s="28" t="str">
        <f>IF(Nacsport!G546&lt;&gt;"",LEFT(Nacsport!G546,FIND(";",Nacsport!G546)-1),"")</f>
        <v>29</v>
      </c>
      <c r="N545" s="1" t="str">
        <f>IFERROR(MID(Nacsport!G546,FIND(";", Nacsport!G546)+1,IFERROR(FIND(" ", Nacsport!G546 &amp; " ", FIND(";", Nacsport!G546)+1) - FIND(";", Nacsport!G546)-1,LEN(Nacsport!G546))),"")</f>
        <v>88</v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/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/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32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customHeight="1" x14ac:dyDescent="0.2">
      <c r="A546">
        <f>+Nacsport!A547</f>
        <v>547</v>
      </c>
      <c r="B546">
        <f t="shared" si="33"/>
        <v>545</v>
      </c>
      <c r="C546">
        <f t="shared" si="34"/>
        <v>545</v>
      </c>
      <c r="D546" s="11">
        <v>1</v>
      </c>
      <c r="E546" s="1" t="s">
        <v>1672</v>
      </c>
      <c r="F546" s="13">
        <f>CONVERT(LEFT(Nacsport!D547,2),"mn","hr")/24+CONVERT(MID(Nacsport!D547,4,2),"sec","hr")/24</f>
        <v>5.1585648148148151E-2</v>
      </c>
      <c r="G546" s="14">
        <f>(CONVERT((CONVERT(LEFT(Nacsport!F547,2),"mn","hr")/24+CONVERT(MID(Nacsport!F547,4,2),"sec","hr")/24)-(CONVERT(LEFT(Nacsport!E547,2),"mn","hr")/24+CONVERT(MID(Nacsport!E547,4,2),"sec","hr")/24),"hr","sec")*24)+3</f>
        <v>6.9999999999998259</v>
      </c>
      <c r="H546" s="14">
        <f t="shared" si="35"/>
        <v>4454</v>
      </c>
      <c r="I546" s="14">
        <v>73.783333333333317</v>
      </c>
      <c r="J546" s="1">
        <f>+Nacsport!B547</f>
        <v>19</v>
      </c>
      <c r="K546" s="1" t="str">
        <f>+Nacsport!C547</f>
        <v>SCRUM</v>
      </c>
      <c r="L546" s="1" t="str">
        <f>+CONCATENATE(Nacsport!I547,Nacsport!J547)</f>
        <v>SAN BENEDETTO_C</v>
      </c>
      <c r="M546" s="28" t="str">
        <f>IF(Nacsport!G547&lt;&gt;"",LEFT(Nacsport!G547,FIND(";",Nacsport!G547)-1),"")</f>
        <v>29</v>
      </c>
      <c r="N546" s="1" t="str">
        <f>IFERROR(MID(Nacsport!G547,FIND(";", Nacsport!G547)+1,IFERROR(FIND(" ", Nacsport!G547 &amp; " ", FIND(";", Nacsport!G547)+1) - FIND(";", Nacsport!G547)-1,LEN(Nacsport!G547))),"")</f>
        <v>88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RB</v>
      </c>
      <c r="P546" s="1" t="str">
        <f>IF(ISNA(LOOKUP(2,1/(Nacsport!AA547:BY547&lt;&gt;""),Nacsport!AA547:BY547)),"",LOOKUP(2,1/(Nacsport!AA547:BY547&lt;&gt;""),Nacsport!AA547:BY547))</f>
        <v/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>LOST</v>
      </c>
      <c r="S546" s="1" t="str">
        <f>+CONCATENATE(Nacsport!CB547,Nacsport!CC547,Nacsport!CD547)</f>
        <v>NEUTRAL</v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/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32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customHeight="1" x14ac:dyDescent="0.2">
      <c r="A547">
        <f>+Nacsport!A548</f>
        <v>548</v>
      </c>
      <c r="B547">
        <f t="shared" si="33"/>
        <v>546</v>
      </c>
      <c r="C547">
        <f t="shared" si="34"/>
        <v>546</v>
      </c>
      <c r="D547" s="11">
        <v>1</v>
      </c>
      <c r="E547" s="1" t="s">
        <v>1672</v>
      </c>
      <c r="F547" s="13">
        <f>CONVERT(LEFT(Nacsport!D548,2),"mn","hr")/24+CONVERT(MID(Nacsport!D548,4,2),"sec","hr")/24</f>
        <v>5.168981481481482E-2</v>
      </c>
      <c r="G547" s="14">
        <f>(CONVERT((CONVERT(LEFT(Nacsport!F548,2),"mn","hr")/24+CONVERT(MID(Nacsport!F548,4,2),"sec","hr")/24)-(CONVERT(LEFT(Nacsport!E548,2),"mn","hr")/24+CONVERT(MID(Nacsport!E548,4,2),"sec","hr")/24),"hr","sec")*24)+3</f>
        <v>12.000000000000208</v>
      </c>
      <c r="H547" s="14">
        <f t="shared" si="35"/>
        <v>4463</v>
      </c>
      <c r="I547" s="14">
        <v>73.783333333333317</v>
      </c>
      <c r="J547" s="1">
        <f>+Nacsport!B548</f>
        <v>49</v>
      </c>
      <c r="K547" s="1" t="str">
        <f>+Nacsport!C548</f>
        <v>DEFENSE</v>
      </c>
      <c r="L547" s="1" t="str">
        <f>+CONCATENATE(Nacsport!I548,Nacsport!J548)</f>
        <v/>
      </c>
      <c r="M547" s="28" t="str">
        <f>IF(Nacsport!G548&lt;&gt;"",LEFT(Nacsport!G548,FIND(";",Nacsport!G548)-1),"")</f>
        <v/>
      </c>
      <c r="N547" s="1" t="str">
        <f>IFERROR(MID(Nacsport!G548,FIND(";", Nacsport!G548)+1,IFERROR(FIND(" ", Nacsport!G548 &amp; " ", FIND(";", Nacsport!G548)+1) - FIND(";", Nacsport!G548)-1,LEN(Nacsport!G548))),"")</f>
        <v/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32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customHeight="1" x14ac:dyDescent="0.2">
      <c r="A548">
        <f>+Nacsport!A549</f>
        <v>549</v>
      </c>
      <c r="B548">
        <f t="shared" si="33"/>
        <v>547</v>
      </c>
      <c r="C548">
        <f t="shared" si="34"/>
        <v>547</v>
      </c>
      <c r="D548" s="11">
        <v>1</v>
      </c>
      <c r="E548" s="1" t="s">
        <v>1672</v>
      </c>
      <c r="F548" s="13">
        <f>CONVERT(LEFT(Nacsport!D549,2),"mn","hr")/24+CONVERT(MID(Nacsport!D549,4,2),"sec","hr")/24</f>
        <v>5.1631944444444453E-2</v>
      </c>
      <c r="G548" s="14">
        <f>(CONVERT((CONVERT(LEFT(Nacsport!F549,2),"mn","hr")/24+CONVERT(MID(Nacsport!F549,4,2),"sec","hr")/24)-(CONVERT(LEFT(Nacsport!E549,2),"mn","hr")/24+CONVERT(MID(Nacsport!E549,4,2),"sec","hr")/24),"hr","sec")*24)+3</f>
        <v>7.9999999999997824</v>
      </c>
      <c r="H548" s="14">
        <f t="shared" si="35"/>
        <v>4458.0000000000009</v>
      </c>
      <c r="I548" s="14">
        <v>73.783333333333317</v>
      </c>
      <c r="J548" s="1">
        <f>+Nacsport!B549</f>
        <v>29</v>
      </c>
      <c r="K548" s="1" t="str">
        <f>+Nacsport!C549</f>
        <v>TURNOVER-</v>
      </c>
      <c r="L548" s="1" t="str">
        <f>+CONCATENATE(Nacsport!I549,Nacsport!J549)</f>
        <v/>
      </c>
      <c r="M548" s="28" t="str">
        <f>IF(Nacsport!G549&lt;&gt;"",LEFT(Nacsport!G549,FIND(";",Nacsport!G549)-1),"")</f>
        <v/>
      </c>
      <c r="N548" s="1" t="str">
        <f>IFERROR(MID(Nacsport!G549,FIND(";", Nacsport!G549)+1,IFERROR(FIND(" ", Nacsport!G549 &amp; " ", FIND(";", Nacsport!G549)+1) - FIND(";", Nacsport!G549)-1,LEN(Nacsport!G549))),"")</f>
        <v/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/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>ROBBED</v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/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32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customHeight="1" x14ac:dyDescent="0.2">
      <c r="A549">
        <f>+Nacsport!A550</f>
        <v>550</v>
      </c>
      <c r="B549">
        <f t="shared" si="33"/>
        <v>548</v>
      </c>
      <c r="C549">
        <f t="shared" si="34"/>
        <v>548</v>
      </c>
      <c r="D549" s="11">
        <v>1</v>
      </c>
      <c r="E549" s="1" t="s">
        <v>1672</v>
      </c>
      <c r="F549" s="13">
        <f>CONVERT(LEFT(Nacsport!D550,2),"mn","hr")/24+CONVERT(MID(Nacsport!D550,4,2),"sec","hr")/24</f>
        <v>5.1678240740740747E-2</v>
      </c>
      <c r="G549" s="14">
        <f>(CONVERT((CONVERT(LEFT(Nacsport!F550,2),"mn","hr")/24+CONVERT(MID(Nacsport!F550,4,2),"sec","hr")/24)-(CONVERT(LEFT(Nacsport!E550,2),"mn","hr")/24+CONVERT(MID(Nacsport!E550,4,2),"sec","hr")/24),"hr","sec")*24)+3</f>
        <v>5.9999999999998694</v>
      </c>
      <c r="H549" s="14">
        <f t="shared" si="35"/>
        <v>4462</v>
      </c>
      <c r="I549" s="14">
        <v>73.783333333333317</v>
      </c>
      <c r="J549" s="1">
        <f>+Nacsport!B550</f>
        <v>68</v>
      </c>
      <c r="K549" s="1" t="str">
        <f>+Nacsport!C550</f>
        <v>TACKLE</v>
      </c>
      <c r="L549" s="1" t="str">
        <f>+CONCATENATE(Nacsport!I550,Nacsport!J550)</f>
        <v>SAN BENEDETTO_C</v>
      </c>
      <c r="M549" s="28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>Pippo</v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>NEGATIVE</v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32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customHeight="1" x14ac:dyDescent="0.2">
      <c r="A550">
        <f>+Nacsport!A551</f>
        <v>551</v>
      </c>
      <c r="B550">
        <f t="shared" si="33"/>
        <v>549</v>
      </c>
      <c r="C550">
        <f t="shared" si="34"/>
        <v>549</v>
      </c>
      <c r="D550" s="11">
        <v>1</v>
      </c>
      <c r="E550" s="1" t="s">
        <v>1672</v>
      </c>
      <c r="F550" s="13">
        <f>CONVERT(LEFT(Nacsport!D551,2),"mn","hr")/24+CONVERT(MID(Nacsport!D551,4,2),"sec","hr")/24</f>
        <v>5.1724537037037041E-2</v>
      </c>
      <c r="G550" s="14">
        <f>(CONVERT((CONVERT(LEFT(Nacsport!F551,2),"mn","hr")/24+CONVERT(MID(Nacsport!F551,4,2),"sec","hr")/24)-(CONVERT(LEFT(Nacsport!E551,2),"mn","hr")/24+CONVERT(MID(Nacsport!E551,4,2),"sec","hr")/24),"hr","sec")*24)+3</f>
        <v>6.000000000000469</v>
      </c>
      <c r="H550" s="14">
        <f t="shared" si="35"/>
        <v>4466</v>
      </c>
      <c r="I550" s="14">
        <v>73.783333333333317</v>
      </c>
      <c r="J550" s="1">
        <f>+Nacsport!B551</f>
        <v>69</v>
      </c>
      <c r="K550" s="1" t="str">
        <f>+Nacsport!C551</f>
        <v>TACKLE</v>
      </c>
      <c r="L550" s="1" t="str">
        <f>+CONCATENATE(Nacsport!I551,Nacsport!J551)</f>
        <v>SAN BENEDETTO_C</v>
      </c>
      <c r="M550" s="28" t="str">
        <f>IF(Nacsport!G551&lt;&gt;"",LEFT(Nacsport!G551,FIND(";",Nacsport!G551)-1),"")</f>
        <v/>
      </c>
      <c r="N550" s="1" t="str">
        <f>IFERROR(MID(Nacsport!G551,FIND(";", Nacsport!G551)+1,IFERROR(FIND(" ", Nacsport!G551 &amp; " ", FIND(";", Nacsport!G551)+1) - FIND(";", Nacsport!G551)-1,LEN(Nacsport!G551))),"")</f>
        <v/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>L Robazza</v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>NEGATIVE</v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32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customHeight="1" x14ac:dyDescent="0.2">
      <c r="A551">
        <f>+Nacsport!A552</f>
        <v>552</v>
      </c>
      <c r="B551">
        <f t="shared" si="33"/>
        <v>550</v>
      </c>
      <c r="C551">
        <f t="shared" si="34"/>
        <v>550</v>
      </c>
      <c r="D551" s="11">
        <v>1</v>
      </c>
      <c r="E551" s="1" t="s">
        <v>1672</v>
      </c>
      <c r="F551" s="13">
        <f>CONVERT(LEFT(Nacsport!D552,2),"mn","hr")/24+CONVERT(MID(Nacsport!D552,4,2),"sec","hr")/24</f>
        <v>5.1724537037037041E-2</v>
      </c>
      <c r="G551" s="14">
        <f>(CONVERT((CONVERT(LEFT(Nacsport!F552,2),"mn","hr")/24+CONVERT(MID(Nacsport!F552,4,2),"sec","hr")/24)-(CONVERT(LEFT(Nacsport!E552,2),"mn","hr")/24+CONVERT(MID(Nacsport!E552,4,2),"sec","hr")/24),"hr","sec")*24)+3</f>
        <v>8.0000000000003819</v>
      </c>
      <c r="H551" s="14">
        <f t="shared" si="35"/>
        <v>4466</v>
      </c>
      <c r="I551" s="14">
        <v>73.783333333333317</v>
      </c>
      <c r="J551" s="1">
        <f>+Nacsport!B552</f>
        <v>40</v>
      </c>
      <c r="K551" s="1" t="str">
        <f>+Nacsport!C552</f>
        <v>TURNOVER+</v>
      </c>
      <c r="L551" s="1" t="str">
        <f>+CONCATENATE(Nacsport!I552,Nacsport!J552)</f>
        <v/>
      </c>
      <c r="M551" s="28" t="str">
        <f>IF(Nacsport!G552&lt;&gt;"",LEFT(Nacsport!G552,FIND(";",Nacsport!G552)-1),"")</f>
        <v/>
      </c>
      <c r="N551" s="1" t="str">
        <f>IFERROR(MID(Nacsport!G552,FIND(";", Nacsport!G552)+1,IFERROR(FIND(" ", Nacsport!G552 &amp; " ", FIND(";", Nacsport!G552)+1) - FIND(";", Nacsport!G552)-1,LEN(Nacsport!G552))),"")</f>
        <v/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>KNOCK-ON</v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32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customHeight="1" x14ac:dyDescent="0.2">
      <c r="A552">
        <f>+Nacsport!A553</f>
        <v>553</v>
      </c>
      <c r="B552">
        <f t="shared" si="33"/>
        <v>551</v>
      </c>
      <c r="C552">
        <f t="shared" si="34"/>
        <v>551</v>
      </c>
      <c r="D552" s="11">
        <v>1</v>
      </c>
      <c r="E552" s="1" t="s">
        <v>1672</v>
      </c>
      <c r="F552" s="13">
        <f>CONVERT(LEFT(Nacsport!D553,2),"mn","hr")/24+CONVERT(MID(Nacsport!D553,4,2),"sec","hr")/24</f>
        <v>5.1793981481481489E-2</v>
      </c>
      <c r="G552" s="14">
        <f>(CONVERT((CONVERT(LEFT(Nacsport!F553,2),"mn","hr")/24+CONVERT(MID(Nacsport!F553,4,2),"sec","hr")/24)-(CONVERT(LEFT(Nacsport!E553,2),"mn","hr")/24+CONVERT(MID(Nacsport!E553,4,2),"sec","hr")/24),"hr","sec")*24)+3</f>
        <v>10.999999999999652</v>
      </c>
      <c r="H552" s="14">
        <f t="shared" si="35"/>
        <v>4472.0000000000009</v>
      </c>
      <c r="I552" s="14">
        <v>73.783333333333317</v>
      </c>
      <c r="J552" s="1">
        <f>+Nacsport!B553</f>
        <v>47</v>
      </c>
      <c r="K552" s="1" t="str">
        <f>+Nacsport!C553</f>
        <v>ATTACK</v>
      </c>
      <c r="L552" s="1" t="str">
        <f>+CONCATENATE(Nacsport!I553,Nacsport!J553)</f>
        <v/>
      </c>
      <c r="M552" s="28" t="str">
        <f>IF(Nacsport!G553&lt;&gt;"",LEFT(Nacsport!G553,FIND(";",Nacsport!G553)-1),"")</f>
        <v/>
      </c>
      <c r="N552" s="1" t="str">
        <f>IFERROR(MID(Nacsport!G553,FIND(";", Nacsport!G553)+1,IFERROR(FIND(" ", Nacsport!G553 &amp; " ", FIND(";", Nacsport!G553)+1) - FIND(";", Nacsport!G553)-1,LEN(Nacsport!G553))),"")</f>
        <v/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/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/>
      </c>
      <c r="U552" s="1" t="str">
        <f>+CONCATENATE(Nacsport!CI553,Nacsport!CJ553,Nacsport!CK553,Nacsport!CL553,Nacsport!CM553,Nacsport!CN553,Nacsport!CO553,Nacsport!CP553)</f>
        <v/>
      </c>
      <c r="V552" s="1" t="str">
        <f>+CONCATENATE(Nacsport!CQ553,Nacsport!CR553,Nacsport!CS553,Nacsport!CT553,Nacsport!CU553,Nacsport!CV553)</f>
        <v/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32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customHeight="1" x14ac:dyDescent="0.2">
      <c r="A553">
        <f>+Nacsport!A554</f>
        <v>554</v>
      </c>
      <c r="B553">
        <f t="shared" si="33"/>
        <v>552</v>
      </c>
      <c r="C553">
        <f t="shared" si="34"/>
        <v>552</v>
      </c>
      <c r="D553" s="11">
        <v>1</v>
      </c>
      <c r="E553" s="1" t="s">
        <v>1672</v>
      </c>
      <c r="F553" s="13">
        <f>CONVERT(LEFT(Nacsport!D554,2),"mn","hr")/24+CONVERT(MID(Nacsport!D554,4,2),"sec","hr")/24</f>
        <v>5.1793981481481489E-2</v>
      </c>
      <c r="G553" s="14">
        <f>(CONVERT((CONVERT(LEFT(Nacsport!F554,2),"mn","hr")/24+CONVERT(MID(Nacsport!F554,4,2),"sec","hr")/24)-(CONVERT(LEFT(Nacsport!E554,2),"mn","hr")/24+CONVERT(MID(Nacsport!E554,4,2),"sec","hr")/24),"hr","sec")*24)+3</f>
        <v>5.9999999999998694</v>
      </c>
      <c r="H553" s="14">
        <f t="shared" si="35"/>
        <v>4472.0000000000009</v>
      </c>
      <c r="I553" s="14">
        <v>73.783333333333317</v>
      </c>
      <c r="J553" s="1">
        <f>+Nacsport!B554</f>
        <v>24</v>
      </c>
      <c r="K553" s="1" t="str">
        <f>+Nacsport!C554</f>
        <v>MISSED-TACKLE</v>
      </c>
      <c r="L553" s="1" t="str">
        <f>+CONCATENATE(Nacsport!I554,Nacsport!J554)</f>
        <v>OPPONENT</v>
      </c>
      <c r="M553" s="28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/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32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customHeight="1" x14ac:dyDescent="0.2">
      <c r="A554">
        <f>+Nacsport!A555</f>
        <v>555</v>
      </c>
      <c r="B554">
        <f t="shared" si="33"/>
        <v>553</v>
      </c>
      <c r="C554">
        <f t="shared" si="34"/>
        <v>553</v>
      </c>
      <c r="D554" s="11">
        <v>1</v>
      </c>
      <c r="E554" s="1" t="s">
        <v>1672</v>
      </c>
      <c r="F554" s="13">
        <f>CONVERT(LEFT(Nacsport!D555,2),"mn","hr")/24+CONVERT(MID(Nacsport!D555,4,2),"sec","hr")/24</f>
        <v>5.1759259259259262E-2</v>
      </c>
      <c r="G554" s="14">
        <f>(CONVERT((CONVERT(LEFT(Nacsport!F555,2),"mn","hr")/24+CONVERT(MID(Nacsport!F555,4,2),"sec","hr")/24)-(CONVERT(LEFT(Nacsport!E555,2),"mn","hr")/24+CONVERT(MID(Nacsport!E555,4,2),"sec","hr")/24),"hr","sec")*24)+3</f>
        <v>6.9999999999998259</v>
      </c>
      <c r="H554" s="14">
        <f t="shared" si="35"/>
        <v>4469</v>
      </c>
      <c r="I554" s="14">
        <v>73.783333333333317</v>
      </c>
      <c r="J554" s="1">
        <f>+Nacsport!B555</f>
        <v>22</v>
      </c>
      <c r="K554" s="1" t="str">
        <f>+Nacsport!C555</f>
        <v>PENALTY</v>
      </c>
      <c r="L554" s="1" t="str">
        <f>+CONCATENATE(Nacsport!I555,Nacsport!J555)</f>
        <v>OPPONENT</v>
      </c>
      <c r="M554" s="28" t="str">
        <f>IF(Nacsport!G555&lt;&gt;"",LEFT(Nacsport!G555,FIND(";",Nacsport!G555)-1),"")</f>
        <v>30</v>
      </c>
      <c r="N554" s="1" t="str">
        <f>IFERROR(MID(Nacsport!G555,FIND(";", Nacsport!G555)+1,IFERROR(FIND(" ", Nacsport!G555 &amp; " ", FIND(";", Nacsport!G555)+1) - FIND(";", Nacsport!G555)-1,LEN(Nacsport!G555))),"")</f>
        <v>87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/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RUCK DEFENSE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32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customHeight="1" x14ac:dyDescent="0.2">
      <c r="A555">
        <f>+Nacsport!A556</f>
        <v>556</v>
      </c>
      <c r="B555">
        <f t="shared" si="33"/>
        <v>554</v>
      </c>
      <c r="C555">
        <f t="shared" si="34"/>
        <v>554</v>
      </c>
      <c r="D555" s="11">
        <v>1</v>
      </c>
      <c r="E555" s="1" t="s">
        <v>1672</v>
      </c>
      <c r="F555" s="13">
        <f>CONVERT(LEFT(Nacsport!D556,2),"mn","hr")/24+CONVERT(MID(Nacsport!D556,4,2),"sec","hr")/24</f>
        <v>5.1886574074074078E-2</v>
      </c>
      <c r="G555" s="14">
        <f>(CONVERT((CONVERT(LEFT(Nacsport!F556,2),"mn","hr")/24+CONVERT(MID(Nacsport!F556,4,2),"sec","hr")/24)-(CONVERT(LEFT(Nacsport!E556,2),"mn","hr")/24+CONVERT(MID(Nacsport!E556,4,2),"sec","hr")/24),"hr","sec")*24)+3</f>
        <v>3.9999999999999565</v>
      </c>
      <c r="H555" s="14">
        <f t="shared" si="35"/>
        <v>4480</v>
      </c>
      <c r="I555" s="14">
        <v>73.783333333333317</v>
      </c>
      <c r="J555" s="1">
        <f>+Nacsport!B556</f>
        <v>64</v>
      </c>
      <c r="K555" s="1" t="str">
        <f>+Nacsport!C556</f>
        <v>END</v>
      </c>
      <c r="L555" s="1" t="str">
        <f>+CONCATENATE(Nacsport!I556,Nacsport!J556)</f>
        <v/>
      </c>
      <c r="M555" s="28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/>
      </c>
      <c r="Q555" s="1" t="str">
        <f t="array" ref="Q555">+IF(+COUNTIF(Nacsport!AA556:BY556,"*")&gt;1,INDEX(Nacsport!Z556:BX556,MATCH(TRUE,Nacsport!Z556:BX556&gt;0,0)),"")</f>
        <v/>
      </c>
      <c r="R555" s="1" t="str">
        <f>+CONCATENATE(Nacsport!BZ556,Nacsport!CA556)</f>
        <v/>
      </c>
      <c r="S555" s="1" t="str">
        <f>+CONCATENATE(Nacsport!CB556,Nacsport!CC556,Nacsport!CD556)</f>
        <v/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32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customHeight="1" x14ac:dyDescent="0.2">
      <c r="A556">
        <f>+Nacsport!A557</f>
        <v>557</v>
      </c>
      <c r="B556">
        <f t="shared" si="33"/>
        <v>555</v>
      </c>
      <c r="C556">
        <f t="shared" si="34"/>
        <v>555</v>
      </c>
      <c r="D556" s="11">
        <v>1</v>
      </c>
      <c r="E556" s="1" t="s">
        <v>1672</v>
      </c>
      <c r="F556" s="13">
        <f>CONVERT(LEFT(Nacsport!D557,2),"mn","hr")/24+CONVERT(MID(Nacsport!D557,4,2),"sec","hr")/24</f>
        <v>5.2048611111111115E-2</v>
      </c>
      <c r="G556" s="14">
        <f>(CONVERT((CONVERT(LEFT(Nacsport!F557,2),"mn","hr")/24+CONVERT(MID(Nacsport!F557,4,2),"sec","hr")/24)-(CONVERT(LEFT(Nacsport!E557,2),"mn","hr")/24+CONVERT(MID(Nacsport!E557,4,2),"sec","hr")/24),"hr","sec")*24)+3</f>
        <v>6.9999999999998259</v>
      </c>
      <c r="H556" s="14">
        <f t="shared" si="35"/>
        <v>4494</v>
      </c>
      <c r="I556" s="14">
        <v>73.783333333333317</v>
      </c>
      <c r="J556" s="1">
        <f>+Nacsport!B557</f>
        <v>29</v>
      </c>
      <c r="K556" s="1" t="str">
        <f>+Nacsport!C557</f>
        <v>KICK</v>
      </c>
      <c r="L556" s="1" t="str">
        <f>+CONCATENATE(Nacsport!I557,Nacsport!J557)</f>
        <v>SAN BENEDETTO_C</v>
      </c>
      <c r="M556" s="28" t="str">
        <f>IF(Nacsport!G557&lt;&gt;"",LEFT(Nacsport!G557,FIND(";",Nacsport!G557)-1),"")</f>
        <v>33</v>
      </c>
      <c r="N556" s="1" t="str">
        <f>IFERROR(MID(Nacsport!G557,FIND(";", Nacsport!G557)+1,IFERROR(FIND(" ", Nacsport!G557 &amp; " ", FIND(";", Nacsport!G557)+1) - FIND(";", Nacsport!G557)-1,LEN(Nacsport!G557))),"")</f>
        <v>89</v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RB</v>
      </c>
      <c r="P556" s="1" t="str">
        <f>IF(ISNA(LOOKUP(2,1/(Nacsport!AA557:BY557&lt;&gt;""),Nacsport!AA557:BY557)),"",LOOKUP(2,1/(Nacsport!AA557:BY557&lt;&gt;""),Nacsport!AA557:BY557))</f>
        <v>Perna</v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>PUNT</v>
      </c>
      <c r="AE556" s="1" t="str">
        <f>+CONCATENATE(Nacsport!FA557,Nacsport!FB557,Nacsport!FC557)</f>
        <v/>
      </c>
      <c r="AF556" s="1" t="str">
        <f>+CONCATENATE(Nacsport!FD557,Nacsport!FE557)</f>
        <v/>
      </c>
      <c r="AG556" s="1" t="str">
        <f>+CONCATENATE(Nacsport!FF557,Nacsport!FG557,Nacsport!FH557,Nacsport!FI557,Nacsport!FJ557)</f>
        <v/>
      </c>
      <c r="AH556" s="1" t="str">
        <f t="shared" si="32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str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/>
      </c>
      <c r="AS556" s="16"/>
    </row>
    <row r="557" spans="1:45" ht="15.75" customHeight="1" x14ac:dyDescent="0.2">
      <c r="A557">
        <f>+Nacsport!A558</f>
        <v>558</v>
      </c>
      <c r="B557">
        <f t="shared" si="33"/>
        <v>556</v>
      </c>
      <c r="C557">
        <f t="shared" si="34"/>
        <v>556</v>
      </c>
      <c r="D557" s="11">
        <v>1</v>
      </c>
      <c r="E557" s="1" t="s">
        <v>1672</v>
      </c>
      <c r="F557" s="13">
        <f>CONVERT(LEFT(Nacsport!D558,2),"mn","hr")/24+CONVERT(MID(Nacsport!D558,4,2),"sec","hr")/24</f>
        <v>5.2048611111111115E-2</v>
      </c>
      <c r="G557" s="14">
        <f>(CONVERT((CONVERT(LEFT(Nacsport!F558,2),"mn","hr")/24+CONVERT(MID(Nacsport!F558,4,2),"sec","hr")/24)-(CONVERT(LEFT(Nacsport!E558,2),"mn","hr")/24+CONVERT(MID(Nacsport!E558,4,2),"sec","hr")/24),"hr","sec")*24)+3</f>
        <v>8.0000000000003819</v>
      </c>
      <c r="H557" s="14">
        <f t="shared" si="35"/>
        <v>4494</v>
      </c>
      <c r="I557" s="14">
        <v>73.783333333333317</v>
      </c>
      <c r="J557" s="1">
        <f>+Nacsport!B558</f>
        <v>30</v>
      </c>
      <c r="K557" s="1" t="str">
        <f>+Nacsport!C558</f>
        <v>TURNOVER-</v>
      </c>
      <c r="L557" s="1" t="str">
        <f>+CONCATENATE(Nacsport!I558,Nacsport!J558)</f>
        <v/>
      </c>
      <c r="M557" s="28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Perna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>KICK</v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32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customHeight="1" x14ac:dyDescent="0.2">
      <c r="A558">
        <f>+Nacsport!A559</f>
        <v>559</v>
      </c>
      <c r="B558">
        <f t="shared" si="33"/>
        <v>557</v>
      </c>
      <c r="C558">
        <f t="shared" si="34"/>
        <v>557</v>
      </c>
      <c r="D558" s="11">
        <v>1</v>
      </c>
      <c r="E558" s="1" t="s">
        <v>1672</v>
      </c>
      <c r="F558" s="13">
        <f>CONVERT(LEFT(Nacsport!D559,2),"mn","hr")/24+CONVERT(MID(Nacsport!D559,4,2),"sec","hr")/24</f>
        <v>5.2106481481481483E-2</v>
      </c>
      <c r="G558" s="14">
        <f>(CONVERT((CONVERT(LEFT(Nacsport!F559,2),"mn","hr")/24+CONVERT(MID(Nacsport!F559,4,2),"sec","hr")/24)-(CONVERT(LEFT(Nacsport!E559,2),"mn","hr")/24+CONVERT(MID(Nacsport!E559,4,2),"sec","hr")/24),"hr","sec")*24)+3</f>
        <v>43.000000000000057</v>
      </c>
      <c r="H558" s="14">
        <f t="shared" si="35"/>
        <v>4499</v>
      </c>
      <c r="I558" s="14">
        <v>73.783333333333317</v>
      </c>
      <c r="J558" s="1">
        <f>+Nacsport!B559</f>
        <v>50</v>
      </c>
      <c r="K558" s="1" t="str">
        <f>+Nacsport!C559</f>
        <v>DEFENSE</v>
      </c>
      <c r="L558" s="1" t="str">
        <f>+CONCATENATE(Nacsport!I559,Nacsport!J559)</f>
        <v/>
      </c>
      <c r="M558" s="28" t="str">
        <f>IF(Nacsport!G559&lt;&gt;"",LEFT(Nacsport!G559,FIND(";",Nacsport!G559)-1),"")</f>
        <v>45</v>
      </c>
      <c r="N558" s="1" t="str">
        <f>IFERROR(MID(Nacsport!G559,FIND(";", Nacsport!G559)+1,IFERROR(FIND(" ", Nacsport!G559 &amp; " ", FIND(";", Nacsport!G559)+1) - FIND(";", Nacsport!G559)-1,LEN(Nacsport!G559))),"")</f>
        <v>58</v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/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/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32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customHeight="1" x14ac:dyDescent="0.2">
      <c r="A559">
        <f>+Nacsport!A560</f>
        <v>560</v>
      </c>
      <c r="B559">
        <f t="shared" si="33"/>
        <v>558</v>
      </c>
      <c r="C559">
        <f t="shared" si="34"/>
        <v>558</v>
      </c>
      <c r="D559" s="11">
        <v>1</v>
      </c>
      <c r="E559" s="1" t="s">
        <v>1672</v>
      </c>
      <c r="F559" s="13">
        <f>CONVERT(LEFT(Nacsport!D560,2),"mn","hr")/24+CONVERT(MID(Nacsport!D560,4,2),"sec","hr")/24</f>
        <v>5.2106481481481483E-2</v>
      </c>
      <c r="G559" s="14">
        <f>(CONVERT((CONVERT(LEFT(Nacsport!F560,2),"mn","hr")/24+CONVERT(MID(Nacsport!F560,4,2),"sec","hr")/24)-(CONVERT(LEFT(Nacsport!E560,2),"mn","hr")/24+CONVERT(MID(Nacsport!E560,4,2),"sec","hr")/24),"hr","sec")*24)+3</f>
        <v>43.000000000000057</v>
      </c>
      <c r="H559" s="14">
        <f t="shared" si="35"/>
        <v>4499</v>
      </c>
      <c r="I559" s="14">
        <v>73.783333333333317</v>
      </c>
      <c r="J559" s="1">
        <f>+Nacsport!B560</f>
        <v>64</v>
      </c>
      <c r="K559" s="1" t="str">
        <f>+Nacsport!C560</f>
        <v>SHORT-MATCH</v>
      </c>
      <c r="L559" s="1" t="str">
        <f>+CONCATENATE(Nacsport!I560,Nacsport!J560)</f>
        <v/>
      </c>
      <c r="M559" s="28" t="str">
        <f>IF(Nacsport!G560&lt;&gt;"",LEFT(Nacsport!G560,FIND(";",Nacsport!G560)-1),"")</f>
        <v>45</v>
      </c>
      <c r="N559" s="1" t="str">
        <f>IFERROR(MID(Nacsport!G560,FIND(";", Nacsport!G560)+1,IFERROR(FIND(" ", Nacsport!G560 &amp; " ", FIND(";", Nacsport!G560)+1) - FIND(";", Nacsport!G560)-1,LEN(Nacsport!G560))),"")</f>
        <v>58</v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32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customHeight="1" x14ac:dyDescent="0.2">
      <c r="A560">
        <f>+Nacsport!A561</f>
        <v>561</v>
      </c>
      <c r="B560">
        <f t="shared" si="33"/>
        <v>559</v>
      </c>
      <c r="C560">
        <f t="shared" si="34"/>
        <v>559</v>
      </c>
      <c r="D560" s="11">
        <v>1</v>
      </c>
      <c r="E560" s="1" t="s">
        <v>1672</v>
      </c>
      <c r="F560" s="13">
        <f>CONVERT(LEFT(Nacsport!D561,2),"mn","hr")/24+CONVERT(MID(Nacsport!D561,4,2),"sec","hr")/24</f>
        <v>5.2141203703703703E-2</v>
      </c>
      <c r="G560" s="14">
        <f>(CONVERT((CONVERT(LEFT(Nacsport!F561,2),"mn","hr")/24+CONVERT(MID(Nacsport!F561,4,2),"sec","hr")/24)-(CONVERT(LEFT(Nacsport!E561,2),"mn","hr")/24+CONVERT(MID(Nacsport!E561,4,2),"sec","hr")/24),"hr","sec")*24)+3</f>
        <v>5.9999999999998694</v>
      </c>
      <c r="H560" s="14">
        <f t="shared" si="35"/>
        <v>4502</v>
      </c>
      <c r="I560" s="14">
        <v>73.783333333333317</v>
      </c>
      <c r="J560" s="1">
        <f>+Nacsport!B561</f>
        <v>45</v>
      </c>
      <c r="K560" s="1" t="str">
        <f>+Nacsport!C561</f>
        <v>RUCK</v>
      </c>
      <c r="L560" s="1" t="str">
        <f>+CONCATENATE(Nacsport!I561,Nacsport!J561)</f>
        <v>OPPONENT</v>
      </c>
      <c r="M560" s="28" t="str">
        <f>IF(Nacsport!G561&lt;&gt;"",LEFT(Nacsport!G561,FIND(";",Nacsport!G561)-1),"")</f>
        <v>45</v>
      </c>
      <c r="N560" s="1" t="str">
        <f>IFERROR(MID(Nacsport!G561,FIND(";", Nacsport!G561)+1,IFERROR(FIND(" ", Nacsport!G561 &amp; " ", FIND(";", Nacsport!G561)+1) - FIND(";", Nacsport!G561)-1,LEN(Nacsport!G561))),"")</f>
        <v>58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>T1C</v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>SLOW</v>
      </c>
      <c r="AG560" s="1" t="str">
        <f>+CONCATENATE(Nacsport!FF561,Nacsport!FG561,Nacsport!FH561,Nacsport!FI561,Nacsport!FJ561)</f>
        <v/>
      </c>
      <c r="AH560" s="1" t="str">
        <f t="shared" si="32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customHeight="1" x14ac:dyDescent="0.2">
      <c r="A561">
        <f>+Nacsport!A562</f>
        <v>562</v>
      </c>
      <c r="B561">
        <f t="shared" si="33"/>
        <v>560</v>
      </c>
      <c r="C561">
        <f t="shared" si="34"/>
        <v>560</v>
      </c>
      <c r="D561" s="11">
        <v>1</v>
      </c>
      <c r="E561" s="1" t="s">
        <v>1672</v>
      </c>
      <c r="F561" s="13">
        <f>CONVERT(LEFT(Nacsport!D562,2),"mn","hr")/24+CONVERT(MID(Nacsport!D562,4,2),"sec","hr")/24</f>
        <v>5.2222222222222225E-2</v>
      </c>
      <c r="G561" s="14">
        <f>(CONVERT((CONVERT(LEFT(Nacsport!F562,2),"mn","hr")/24+CONVERT(MID(Nacsport!F562,4,2),"sec","hr")/24)-(CONVERT(LEFT(Nacsport!E562,2),"mn","hr")/24+CONVERT(MID(Nacsport!E562,4,2),"sec","hr")/24),"hr","sec")*24)+3</f>
        <v>5.9999999999998694</v>
      </c>
      <c r="H561" s="14">
        <f t="shared" si="35"/>
        <v>4509</v>
      </c>
      <c r="I561" s="14">
        <v>73.783333333333317</v>
      </c>
      <c r="J561" s="1">
        <f>+Nacsport!B562</f>
        <v>70</v>
      </c>
      <c r="K561" s="1" t="str">
        <f>+Nacsport!C562</f>
        <v>TACKLE</v>
      </c>
      <c r="L561" s="1" t="str">
        <f>+CONCATENATE(Nacsport!I562,Nacsport!J562)</f>
        <v>SAN BENEDETTO_C</v>
      </c>
      <c r="M561" s="28" t="str">
        <f>IF(Nacsport!G562&lt;&gt;"",LEFT(Nacsport!G562,FIND(";",Nacsport!G562)-1),"")</f>
        <v/>
      </c>
      <c r="N561" s="1" t="str">
        <f>IFERROR(MID(Nacsport!G562,FIND(";", Nacsport!G562)+1,IFERROR(FIND(" ", Nacsport!G562 &amp; " ", FIND(";", Nacsport!G562)+1) - FIND(";", Nacsport!G562)-1,LEN(Nacsport!G562))),"")</f>
        <v/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>Giovanni</v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>NEGATIVE</v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32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customHeight="1" x14ac:dyDescent="0.2">
      <c r="A562">
        <f>+Nacsport!A563</f>
        <v>563</v>
      </c>
      <c r="B562">
        <f t="shared" si="33"/>
        <v>561</v>
      </c>
      <c r="C562">
        <f t="shared" si="34"/>
        <v>561</v>
      </c>
      <c r="D562" s="11">
        <v>1</v>
      </c>
      <c r="E562" s="1" t="s">
        <v>1672</v>
      </c>
      <c r="F562" s="13">
        <f>CONVERT(LEFT(Nacsport!D563,2),"mn","hr")/24+CONVERT(MID(Nacsport!D563,4,2),"sec","hr")/24</f>
        <v>5.2245370370370373E-2</v>
      </c>
      <c r="G562" s="14">
        <f>(CONVERT((CONVERT(LEFT(Nacsport!F563,2),"mn","hr")/24+CONVERT(MID(Nacsport!F563,4,2),"sec","hr")/24)-(CONVERT(LEFT(Nacsport!E563,2),"mn","hr")/24+CONVERT(MID(Nacsport!E563,4,2),"sec","hr")/24),"hr","sec")*24)+3</f>
        <v>5.9999999999998694</v>
      </c>
      <c r="H562" s="14">
        <f t="shared" si="35"/>
        <v>4511</v>
      </c>
      <c r="I562" s="14">
        <v>73.783333333333317</v>
      </c>
      <c r="J562" s="1">
        <f>+Nacsport!B563</f>
        <v>46</v>
      </c>
      <c r="K562" s="1" t="str">
        <f>+Nacsport!C563</f>
        <v>RUCK</v>
      </c>
      <c r="L562" s="1" t="str">
        <f>+CONCATENATE(Nacsport!I563,Nacsport!J563)</f>
        <v>OPPONENT</v>
      </c>
      <c r="M562" s="28" t="str">
        <f>IF(Nacsport!G563&lt;&gt;"",LEFT(Nacsport!G563,FIND(";",Nacsport!G563)-1),"")</f>
        <v>25</v>
      </c>
      <c r="N562" s="1" t="str">
        <f>IFERROR(MID(Nacsport!G563,FIND(";", Nacsport!G563)+1,IFERROR(FIND(" ", Nacsport!G563 &amp; " ", FIND(";", Nacsport!G563)+1) - FIND(";", Nacsport!G563)-1,LEN(Nacsport!G563))),"")</f>
        <v>61</v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>T1B</v>
      </c>
      <c r="P562" s="1" t="str">
        <f>IF(ISNA(LOOKUP(2,1/(Nacsport!AA563:BY563&lt;&gt;""),Nacsport!AA563:BY563)),"",LOOKUP(2,1/(Nacsport!AA563:BY563&lt;&gt;""),Nacsport!AA563:BY563))</f>
        <v/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/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>SLOW</v>
      </c>
      <c r="AG562" s="1" t="str">
        <f>+CONCATENATE(Nacsport!FF563,Nacsport!FG563,Nacsport!FH563,Nacsport!FI563,Nacsport!FJ563)</f>
        <v/>
      </c>
      <c r="AH562" s="1" t="str">
        <f t="shared" si="32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customHeight="1" x14ac:dyDescent="0.2">
      <c r="A563">
        <f>+Nacsport!A564</f>
        <v>564</v>
      </c>
      <c r="B563">
        <f t="shared" si="33"/>
        <v>562</v>
      </c>
      <c r="C563">
        <f t="shared" si="34"/>
        <v>562</v>
      </c>
      <c r="D563" s="11">
        <v>1</v>
      </c>
      <c r="E563" s="1" t="s">
        <v>1672</v>
      </c>
      <c r="F563" s="13">
        <f>CONVERT(LEFT(Nacsport!D564,2),"mn","hr")/24+CONVERT(MID(Nacsport!D564,4,2),"sec","hr")/24</f>
        <v>5.2291666666666667E-2</v>
      </c>
      <c r="G563" s="14">
        <f>(CONVERT((CONVERT(LEFT(Nacsport!F564,2),"mn","hr")/24+CONVERT(MID(Nacsport!F564,4,2),"sec","hr")/24)-(CONVERT(LEFT(Nacsport!E564,2),"mn","hr")/24+CONVERT(MID(Nacsport!E564,4,2),"sec","hr")/24),"hr","sec")*24)+3</f>
        <v>5.9999999999998694</v>
      </c>
      <c r="H563" s="14">
        <f t="shared" si="35"/>
        <v>4515</v>
      </c>
      <c r="I563" s="14">
        <v>73.783333333333317</v>
      </c>
      <c r="J563" s="1">
        <f>+Nacsport!B564</f>
        <v>25</v>
      </c>
      <c r="K563" s="1" t="str">
        <f>+Nacsport!C564</f>
        <v>MISSED-TACKLE</v>
      </c>
      <c r="L563" s="1" t="str">
        <f>+CONCATENATE(Nacsport!I564,Nacsport!J564)</f>
        <v>SAN BENEDETTO_C</v>
      </c>
      <c r="M563" s="28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/>
      </c>
      <c r="P563" s="1" t="str">
        <f>IF(ISNA(LOOKUP(2,1/(Nacsport!AA564:BY564&lt;&gt;""),Nacsport!AA564:BY564)),"",LOOKUP(2,1/(Nacsport!AA564:BY564&lt;&gt;""),Nacsport!AA564:BY564))</f>
        <v>Perna</v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/>
      </c>
      <c r="AG563" s="1" t="str">
        <f>+CONCATENATE(Nacsport!FF564,Nacsport!FG564,Nacsport!FH564,Nacsport!FI564,Nacsport!FJ564)</f>
        <v/>
      </c>
      <c r="AH563" s="1" t="str">
        <f t="shared" si="32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str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/>
      </c>
      <c r="AS563" s="16"/>
    </row>
    <row r="564" spans="1:45" ht="15.75" customHeight="1" x14ac:dyDescent="0.2">
      <c r="A564">
        <f>+Nacsport!A565</f>
        <v>565</v>
      </c>
      <c r="B564">
        <f t="shared" si="33"/>
        <v>563</v>
      </c>
      <c r="C564">
        <f t="shared" si="34"/>
        <v>563</v>
      </c>
      <c r="D564" s="11">
        <v>1</v>
      </c>
      <c r="E564" s="1" t="s">
        <v>1672</v>
      </c>
      <c r="F564" s="13">
        <f>CONVERT(LEFT(Nacsport!D565,2),"mn","hr")/24+CONVERT(MID(Nacsport!D565,4,2),"sec","hr")/24</f>
        <v>5.2337962962962968E-2</v>
      </c>
      <c r="G564" s="14">
        <f>(CONVERT((CONVERT(LEFT(Nacsport!F565,2),"mn","hr")/24+CONVERT(MID(Nacsport!F565,4,2),"sec","hr")/24)-(CONVERT(LEFT(Nacsport!E565,2),"mn","hr")/24+CONVERT(MID(Nacsport!E565,4,2),"sec","hr")/24),"hr","sec")*24)+3</f>
        <v>5.9999999999998694</v>
      </c>
      <c r="H564" s="14">
        <f t="shared" si="35"/>
        <v>4519</v>
      </c>
      <c r="I564" s="14">
        <v>73.783333333333317</v>
      </c>
      <c r="J564" s="1">
        <f>+Nacsport!B565</f>
        <v>47</v>
      </c>
      <c r="K564" s="1" t="str">
        <f>+Nacsport!C565</f>
        <v>RUCK</v>
      </c>
      <c r="L564" s="1" t="str">
        <f>+CONCATENATE(Nacsport!I565,Nacsport!J565)</f>
        <v>OPPONENT</v>
      </c>
      <c r="M564" s="28" t="str">
        <f>IF(Nacsport!G565&lt;&gt;"",LEFT(Nacsport!G565,FIND(";",Nacsport!G565)-1),"")</f>
        <v>5</v>
      </c>
      <c r="N564" s="1" t="str">
        <f>IFERROR(MID(Nacsport!G565,FIND(";", Nacsport!G565)+1,IFERROR(FIND(" ", Nacsport!G565 &amp; " ", FIND(";", Nacsport!G565)+1) - FIND(";", Nacsport!G565)-1,LEN(Nacsport!G565))),"")</f>
        <v>68</v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>T1A</v>
      </c>
      <c r="P564" s="1" t="str">
        <f>IF(ISNA(LOOKUP(2,1/(Nacsport!AA565:BY565&lt;&gt;""),Nacsport!AA565:BY565)),"",LOOKUP(2,1/(Nacsport!AA565:BY565&lt;&gt;""),Nacsport!AA565:BY565))</f>
        <v/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/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>SLOW</v>
      </c>
      <c r="AG564" s="1" t="str">
        <f>+CONCATENATE(Nacsport!FF565,Nacsport!FG565,Nacsport!FH565,Nacsport!FI565,Nacsport!FJ565)</f>
        <v/>
      </c>
      <c r="AH564" s="1" t="str">
        <f t="shared" si="32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customHeight="1" x14ac:dyDescent="0.2">
      <c r="A565">
        <f>+Nacsport!A566</f>
        <v>566</v>
      </c>
      <c r="B565">
        <f t="shared" si="33"/>
        <v>564</v>
      </c>
      <c r="C565">
        <f t="shared" si="34"/>
        <v>564</v>
      </c>
      <c r="D565" s="11">
        <v>1</v>
      </c>
      <c r="E565" s="1" t="s">
        <v>1672</v>
      </c>
      <c r="F565" s="13">
        <f>CONVERT(LEFT(Nacsport!D566,2),"mn","hr")/24+CONVERT(MID(Nacsport!D566,4,2),"sec","hr")/24</f>
        <v>5.2418981481481483E-2</v>
      </c>
      <c r="G565" s="14">
        <f>(CONVERT((CONVERT(LEFT(Nacsport!F566,2),"mn","hr")/24+CONVERT(MID(Nacsport!F566,4,2),"sec","hr")/24)-(CONVERT(LEFT(Nacsport!E566,2),"mn","hr")/24+CONVERT(MID(Nacsport!E566,4,2),"sec","hr")/24),"hr","sec")*24)+3</f>
        <v>6.000000000000469</v>
      </c>
      <c r="H565" s="14">
        <f t="shared" si="35"/>
        <v>4526</v>
      </c>
      <c r="I565" s="14">
        <v>73.783333333333317</v>
      </c>
      <c r="J565" s="1">
        <f>+Nacsport!B566</f>
        <v>26</v>
      </c>
      <c r="K565" s="1" t="str">
        <f>+Nacsport!C566</f>
        <v>MISSED-TACKLE</v>
      </c>
      <c r="L565" s="1" t="str">
        <f>+CONCATENATE(Nacsport!I566,Nacsport!J566)</f>
        <v>SAN BENEDETTO_C</v>
      </c>
      <c r="M565" s="28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Elliot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/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32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customHeight="1" x14ac:dyDescent="0.2">
      <c r="A566">
        <f>+Nacsport!A567</f>
        <v>567</v>
      </c>
      <c r="B566">
        <f t="shared" si="33"/>
        <v>565</v>
      </c>
      <c r="C566">
        <f t="shared" si="34"/>
        <v>565</v>
      </c>
      <c r="D566" s="11">
        <v>1</v>
      </c>
      <c r="E566" s="1" t="s">
        <v>1672</v>
      </c>
      <c r="F566" s="13">
        <f>CONVERT(LEFT(Nacsport!D567,2),"mn","hr")/24+CONVERT(MID(Nacsport!D567,4,2),"sec","hr")/24</f>
        <v>5.2430555555555557E-2</v>
      </c>
      <c r="G566" s="14">
        <f>(CONVERT((CONVERT(LEFT(Nacsport!F567,2),"mn","hr")/24+CONVERT(MID(Nacsport!F567,4,2),"sec","hr")/24)-(CONVERT(LEFT(Nacsport!E567,2),"mn","hr")/24+CONVERT(MID(Nacsport!E567,4,2),"sec","hr")/24),"hr","sec")*24)+3</f>
        <v>6.000000000000469</v>
      </c>
      <c r="H566" s="14">
        <f t="shared" si="35"/>
        <v>4527</v>
      </c>
      <c r="I566" s="14">
        <v>73.783333333333317</v>
      </c>
      <c r="J566" s="1">
        <f>+Nacsport!B567</f>
        <v>71</v>
      </c>
      <c r="K566" s="1" t="str">
        <f>+Nacsport!C567</f>
        <v>TACKLE</v>
      </c>
      <c r="L566" s="1" t="str">
        <f>+CONCATENATE(Nacsport!I567,Nacsport!J567)</f>
        <v>SAN BENEDETTO_C</v>
      </c>
      <c r="M566" s="28" t="str">
        <f>IF(Nacsport!G567&lt;&gt;"",LEFT(Nacsport!G567,FIND(";",Nacsport!G567)-1),"")</f>
        <v/>
      </c>
      <c r="N566" s="1" t="str">
        <f>IFERROR(MID(Nacsport!G567,FIND(";", Nacsport!G567)+1,IFERROR(FIND(" ", Nacsport!G567 &amp; " ", FIND(";", Nacsport!G567)+1) - FIND(";", Nacsport!G567)-1,LEN(Nacsport!G567))),"")</f>
        <v/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/>
      </c>
      <c r="P566" s="1" t="str">
        <f>IF(ISNA(LOOKUP(2,1/(Nacsport!AA567:BY567&lt;&gt;""),Nacsport!AA567:BY567)),"",LOOKUP(2,1/(Nacsport!AA567:BY567&lt;&gt;""),Nacsport!AA567:BY567))</f>
        <v>Mancini</v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>NEGATIVE</v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/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32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customHeight="1" x14ac:dyDescent="0.2">
      <c r="A567">
        <f>+Nacsport!A568</f>
        <v>568</v>
      </c>
      <c r="B567">
        <f t="shared" si="33"/>
        <v>566</v>
      </c>
      <c r="C567">
        <f t="shared" si="34"/>
        <v>566</v>
      </c>
      <c r="D567" s="11">
        <v>1</v>
      </c>
      <c r="E567" s="1" t="s">
        <v>1672</v>
      </c>
      <c r="F567" s="13">
        <f>CONVERT(LEFT(Nacsport!D568,2),"mn","hr")/24+CONVERT(MID(Nacsport!D568,4,2),"sec","hr")/24</f>
        <v>5.2465277777777777E-2</v>
      </c>
      <c r="G567" s="14">
        <f>(CONVERT((CONVERT(LEFT(Nacsport!F568,2),"mn","hr")/24+CONVERT(MID(Nacsport!F568,4,2),"sec","hr")/24)-(CONVERT(LEFT(Nacsport!E568,2),"mn","hr")/24+CONVERT(MID(Nacsport!E568,4,2),"sec","hr")/24),"hr","sec")*24)+3</f>
        <v>5.9999999999998694</v>
      </c>
      <c r="H567" s="14">
        <f t="shared" si="35"/>
        <v>4530</v>
      </c>
      <c r="I567" s="14">
        <v>73.783333333333317</v>
      </c>
      <c r="J567" s="1">
        <f>+Nacsport!B568</f>
        <v>48</v>
      </c>
      <c r="K567" s="1" t="str">
        <f>+Nacsport!C568</f>
        <v>RUCK</v>
      </c>
      <c r="L567" s="1" t="str">
        <f>+CONCATENATE(Nacsport!I568,Nacsport!J568)</f>
        <v>OPPONENT</v>
      </c>
      <c r="M567" s="28" t="str">
        <f>IF(Nacsport!G568&lt;&gt;"",LEFT(Nacsport!G568,FIND(";",Nacsport!G568)-1),"")</f>
        <v>10</v>
      </c>
      <c r="N567" s="1" t="str">
        <f>IFERROR(MID(Nacsport!G568,FIND(";", Nacsport!G568)+1,IFERROR(FIND(" ", Nacsport!G568 &amp; " ", FIND(";", Nacsport!G568)+1) - FIND(";", Nacsport!G568)-1,LEN(Nacsport!G568))),"")</f>
        <v>74</v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>T1A</v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>SLOW</v>
      </c>
      <c r="AG567" s="1" t="str">
        <f>+CONCATENATE(Nacsport!FF568,Nacsport!FG568,Nacsport!FH568,Nacsport!FI568,Nacsport!FJ568)</f>
        <v/>
      </c>
      <c r="AH567" s="1" t="str">
        <f t="shared" si="32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customHeight="1" x14ac:dyDescent="0.2">
      <c r="A568">
        <f>+Nacsport!A569</f>
        <v>569</v>
      </c>
      <c r="B568">
        <f t="shared" si="33"/>
        <v>567</v>
      </c>
      <c r="C568">
        <f t="shared" si="34"/>
        <v>567</v>
      </c>
      <c r="D568" s="11">
        <v>1</v>
      </c>
      <c r="E568" s="1" t="s">
        <v>1672</v>
      </c>
      <c r="F568" s="13">
        <f>CONVERT(LEFT(Nacsport!D569,2),"mn","hr")/24+CONVERT(MID(Nacsport!D569,4,2),"sec","hr")/24</f>
        <v>5.2476851851851851E-2</v>
      </c>
      <c r="G568" s="14">
        <f>(CONVERT((CONVERT(LEFT(Nacsport!F569,2),"mn","hr")/24+CONVERT(MID(Nacsport!F569,4,2),"sec","hr")/24)-(CONVERT(LEFT(Nacsport!E569,2),"mn","hr")/24+CONVERT(MID(Nacsport!E569,4,2),"sec","hr")/24),"hr","sec")*24)+3</f>
        <v>6.9999999999998259</v>
      </c>
      <c r="H568" s="14">
        <f t="shared" si="35"/>
        <v>4531</v>
      </c>
      <c r="I568" s="14">
        <v>73.783333333333317</v>
      </c>
      <c r="J568" s="1">
        <f>+Nacsport!B569</f>
        <v>30</v>
      </c>
      <c r="K568" s="1" t="str">
        <f>+Nacsport!C569</f>
        <v>KICK</v>
      </c>
      <c r="L568" s="1" t="str">
        <f>+CONCATENATE(Nacsport!I569,Nacsport!J569)</f>
        <v>OPPONENT</v>
      </c>
      <c r="M568" s="28" t="str">
        <f>IF(Nacsport!G569&lt;&gt;"",LEFT(Nacsport!G569,FIND(";",Nacsport!G569)-1),"")</f>
        <v>10</v>
      </c>
      <c r="N568" s="1" t="str">
        <f>IFERROR(MID(Nacsport!G569,FIND(";", Nacsport!G569)+1,IFERROR(FIND(" ", Nacsport!G569 &amp; " ", FIND(";", Nacsport!G569)+1) - FIND(";", Nacsport!G569)-1,LEN(Nacsport!G569))),"")</f>
        <v>75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>RUBBER</v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32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customHeight="1" x14ac:dyDescent="0.2">
      <c r="A569">
        <f>+Nacsport!A570</f>
        <v>570</v>
      </c>
      <c r="B569">
        <f t="shared" si="33"/>
        <v>568</v>
      </c>
      <c r="C569">
        <f t="shared" si="34"/>
        <v>568</v>
      </c>
      <c r="D569" s="11">
        <v>1</v>
      </c>
      <c r="E569" s="1" t="s">
        <v>1672</v>
      </c>
      <c r="F569" s="13">
        <f>CONVERT(LEFT(Nacsport!D570,2),"mn","hr")/24+CONVERT(MID(Nacsport!D570,4,2),"sec","hr")/24</f>
        <v>5.2511574074074079E-2</v>
      </c>
      <c r="G569" s="14">
        <f>(CONVERT((CONVERT(LEFT(Nacsport!F570,2),"mn","hr")/24+CONVERT(MID(Nacsport!F570,4,2),"sec","hr")/24)-(CONVERT(LEFT(Nacsport!E570,2),"mn","hr")/24+CONVERT(MID(Nacsport!E570,4,2),"sec","hr")/24),"hr","sec")*24)+3</f>
        <v>7.9999999999997824</v>
      </c>
      <c r="H569" s="14">
        <f t="shared" si="35"/>
        <v>4534</v>
      </c>
      <c r="I569" s="14">
        <v>73.783333333333317</v>
      </c>
      <c r="J569" s="1">
        <f>+Nacsport!B570</f>
        <v>41</v>
      </c>
      <c r="K569" s="1" t="str">
        <f>+Nacsport!C570</f>
        <v>TURNOVER+</v>
      </c>
      <c r="L569" s="1" t="str">
        <f>+CONCATENATE(Nacsport!I570,Nacsport!J570)</f>
        <v/>
      </c>
      <c r="M569" s="28" t="str">
        <f>IF(Nacsport!G570&lt;&gt;"",LEFT(Nacsport!G570,FIND(";",Nacsport!G570)-1),"")</f>
        <v/>
      </c>
      <c r="N569" s="1" t="str">
        <f>IFERROR(MID(Nacsport!G570,FIND(";", Nacsport!G570)+1,IFERROR(FIND(" ", Nacsport!G570 &amp; " ", FIND(";", Nacsport!G570)+1) - FIND(";", Nacsport!G570)-1,LEN(Nacsport!G570))),"")</f>
        <v/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>KICK</v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32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customHeight="1" x14ac:dyDescent="0.2">
      <c r="A570">
        <f>+Nacsport!A571</f>
        <v>571</v>
      </c>
      <c r="B570">
        <f t="shared" si="33"/>
        <v>569</v>
      </c>
      <c r="C570">
        <f t="shared" si="34"/>
        <v>569</v>
      </c>
      <c r="D570" s="11">
        <v>1</v>
      </c>
      <c r="E570" s="1" t="s">
        <v>1672</v>
      </c>
      <c r="F570" s="13">
        <f>CONVERT(LEFT(Nacsport!D571,2),"mn","hr")/24+CONVERT(MID(Nacsport!D571,4,2),"sec","hr")/24</f>
        <v>5.2569444444444446E-2</v>
      </c>
      <c r="G570" s="14">
        <f>(CONVERT((CONVERT(LEFT(Nacsport!F571,2),"mn","hr")/24+CONVERT(MID(Nacsport!F571,4,2),"sec","hr")/24)-(CONVERT(LEFT(Nacsport!E571,2),"mn","hr")/24+CONVERT(MID(Nacsport!E571,4,2),"sec","hr")/24),"hr","sec")*24)+3</f>
        <v>3.9999999999999565</v>
      </c>
      <c r="H570" s="14">
        <f t="shared" si="35"/>
        <v>4539</v>
      </c>
      <c r="I570" s="14">
        <v>73.783333333333317</v>
      </c>
      <c r="J570" s="1">
        <f>+Nacsport!B571</f>
        <v>65</v>
      </c>
      <c r="K570" s="1" t="str">
        <f>+Nacsport!C571</f>
        <v>END</v>
      </c>
      <c r="L570" s="1" t="str">
        <f>+CONCATENATE(Nacsport!I571,Nacsport!J571)</f>
        <v/>
      </c>
      <c r="M570" s="28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32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customHeight="1" x14ac:dyDescent="0.2">
      <c r="A571">
        <f>+Nacsport!A572</f>
        <v>572</v>
      </c>
      <c r="B571">
        <f t="shared" si="33"/>
        <v>570</v>
      </c>
      <c r="C571">
        <f t="shared" si="34"/>
        <v>570</v>
      </c>
      <c r="D571" s="11">
        <v>1</v>
      </c>
      <c r="E571" s="1" t="s">
        <v>1672</v>
      </c>
      <c r="F571" s="13">
        <f>CONVERT(LEFT(Nacsport!D572,2),"mn","hr")/24+CONVERT(MID(Nacsport!D572,4,2),"sec","hr")/24</f>
        <v>5.2974537037037035E-2</v>
      </c>
      <c r="G571" s="14">
        <f>(CONVERT((CONVERT(LEFT(Nacsport!F572,2),"mn","hr")/24+CONVERT(MID(Nacsport!F572,4,2),"sec","hr")/24)-(CONVERT(LEFT(Nacsport!E572,2),"mn","hr")/24+CONVERT(MID(Nacsport!E572,4,2),"sec","hr")/24),"hr","sec")*24)+3</f>
        <v>5.9999999999998694</v>
      </c>
      <c r="H571" s="14">
        <f t="shared" si="35"/>
        <v>4574</v>
      </c>
      <c r="I571" s="14">
        <v>73.783333333333317</v>
      </c>
      <c r="J571" s="1">
        <f>+Nacsport!B572</f>
        <v>48</v>
      </c>
      <c r="K571" s="1" t="str">
        <f>+Nacsport!C572</f>
        <v>ATTACK</v>
      </c>
      <c r="L571" s="1" t="str">
        <f>+CONCATENATE(Nacsport!I572,Nacsport!J572)</f>
        <v/>
      </c>
      <c r="M571" s="28" t="str">
        <f>IF(Nacsport!G572&lt;&gt;"",LEFT(Nacsport!G572,FIND(";",Nacsport!G572)-1),"")</f>
        <v/>
      </c>
      <c r="N571" s="1" t="str">
        <f>IFERROR(MID(Nacsport!G572,FIND(";", Nacsport!G572)+1,IFERROR(FIND(" ", Nacsport!G572 &amp; " ", FIND(";", Nacsport!G572)+1) - FIND(";", Nacsport!G572)-1,LEN(Nacsport!G572))),"")</f>
        <v/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/>
      </c>
      <c r="P571" s="1" t="str">
        <f>IF(ISNA(LOOKUP(2,1/(Nacsport!AA572:BY572&lt;&gt;""),Nacsport!AA572:BY572)),"",LOOKUP(2,1/(Nacsport!AA572:BY572&lt;&gt;""),Nacsport!AA572:BY572))</f>
        <v/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/>
      </c>
      <c r="AA571" s="1" t="str">
        <f>+CONCATENATE(Nacsport!EA572,Nacsport!EB572,Nacsport!EC572,Nacsport!ED572,Nacsport!EE572)</f>
        <v/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32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customHeight="1" x14ac:dyDescent="0.2">
      <c r="A572">
        <f>+Nacsport!A573</f>
        <v>573</v>
      </c>
      <c r="B572">
        <f t="shared" si="33"/>
        <v>571</v>
      </c>
      <c r="C572">
        <f t="shared" si="34"/>
        <v>571</v>
      </c>
      <c r="D572" s="11">
        <v>1</v>
      </c>
      <c r="E572" s="1" t="s">
        <v>1672</v>
      </c>
      <c r="F572" s="13">
        <f>CONVERT(LEFT(Nacsport!D573,2),"mn","hr")/24+CONVERT(MID(Nacsport!D573,4,2),"sec","hr")/24</f>
        <v>5.2974537037037035E-2</v>
      </c>
      <c r="G572" s="14">
        <f>(CONVERT((CONVERT(LEFT(Nacsport!F573,2),"mn","hr")/24+CONVERT(MID(Nacsport!F573,4,2),"sec","hr")/24)-(CONVERT(LEFT(Nacsport!E573,2),"mn","hr")/24+CONVERT(MID(Nacsport!E573,4,2),"sec","hr")/24),"hr","sec")*24)+3</f>
        <v>8.0000000000003819</v>
      </c>
      <c r="H572" s="14">
        <f t="shared" si="35"/>
        <v>4574</v>
      </c>
      <c r="I572" s="14">
        <v>73.783333333333317</v>
      </c>
      <c r="J572" s="1">
        <f>+Nacsport!B573</f>
        <v>65</v>
      </c>
      <c r="K572" s="1" t="str">
        <f>+Nacsport!C573</f>
        <v>SHORT-MATCH</v>
      </c>
      <c r="L572" s="1" t="str">
        <f>+CONCATENATE(Nacsport!I573,Nacsport!J573)</f>
        <v/>
      </c>
      <c r="M572" s="28" t="str">
        <f>IF(Nacsport!G573&lt;&gt;"",LEFT(Nacsport!G573,FIND(";",Nacsport!G573)-1),"")</f>
        <v>11</v>
      </c>
      <c r="N572" s="1" t="str">
        <f>IFERROR(MID(Nacsport!G573,FIND(";", Nacsport!G573)+1,IFERROR(FIND(" ", Nacsport!G573 &amp; " ", FIND(";", Nacsport!G573)+1) - FIND(";", Nacsport!G573)-1,LEN(Nacsport!G573))),"")</f>
        <v>99</v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/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/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32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33"/>
        <v>572</v>
      </c>
      <c r="C573">
        <f t="shared" si="34"/>
        <v>572</v>
      </c>
      <c r="D573" s="11">
        <v>1</v>
      </c>
      <c r="E573" s="1" t="s">
        <v>1672</v>
      </c>
      <c r="F573" s="13">
        <f>CONVERT(LEFT(Nacsport!D574,2),"mn","hr")/24+CONVERT(MID(Nacsport!D574,4,2),"sec","hr")/24</f>
        <v>5.2916666666666667E-2</v>
      </c>
      <c r="G573" s="14">
        <f>(CONVERT((CONVERT(LEFT(Nacsport!F574,2),"mn","hr")/24+CONVERT(MID(Nacsport!F574,4,2),"sec","hr")/24)-(CONVERT(LEFT(Nacsport!E574,2),"mn","hr")/24+CONVERT(MID(Nacsport!E574,4,2),"sec","hr")/24),"hr","sec")*24)+3</f>
        <v>10.000000000000295</v>
      </c>
      <c r="H573" s="14">
        <f t="shared" si="35"/>
        <v>4569</v>
      </c>
      <c r="I573" s="14">
        <v>73.783333333333317</v>
      </c>
      <c r="J573" s="1">
        <f>+Nacsport!B574</f>
        <v>25</v>
      </c>
      <c r="K573" s="1" t="str">
        <f>+Nacsport!C574</f>
        <v>LINEOUT</v>
      </c>
      <c r="L573" s="1" t="str">
        <f>+CONCATENATE(Nacsport!I574,Nacsport!J574)</f>
        <v>SAN BENEDETTO_C</v>
      </c>
      <c r="M573" s="28" t="str">
        <f>IF(Nacsport!G574&lt;&gt;"",LEFT(Nacsport!G574,FIND(";",Nacsport!G574)-1),"")</f>
        <v>1</v>
      </c>
      <c r="N573" s="1" t="str">
        <f>IFERROR(MID(Nacsport!G574,FIND(";", Nacsport!G574)+1,IFERROR(FIND(" ", Nacsport!G574 &amp; " ", FIND(";", Nacsport!G574)+1) - FIND(";", Nacsport!G574)-1,LEN(Nacsport!G574))),"")</f>
        <v>90</v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>M Rosini</v>
      </c>
      <c r="Q573" s="1" t="str">
        <f t="array" ref="Q573">+IF(+COUNTIF(Nacsport!AA574:BY574,"*")&gt;1,INDEX(Nacsport!Z574:BX574,MATCH(TRUE,Nacsport!Z574:BX574&gt;0,0)),"")</f>
        <v>T-Muro</v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>LOST L</v>
      </c>
      <c r="U573" s="1" t="str">
        <f>+CONCATENATE(Nacsport!CI574,Nacsport!CJ574,Nacsport!CK574,Nacsport!CL574,Nacsport!CM574,Nacsport!CN574,Nacsport!CO574,Nacsport!CP574)</f>
        <v>5</v>
      </c>
      <c r="V573" s="1" t="str">
        <f>+CONCATENATE(Nacsport!CQ574,Nacsport!CR574,Nacsport!CS574,Nacsport!CT574,Nacsport!CU574,Nacsport!CV574)</f>
        <v>A</v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32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customHeight="1" x14ac:dyDescent="0.2">
      <c r="A574">
        <f>+Nacsport!A575</f>
        <v>575</v>
      </c>
      <c r="B574">
        <f t="shared" si="33"/>
        <v>573</v>
      </c>
      <c r="C574">
        <f t="shared" si="34"/>
        <v>573</v>
      </c>
      <c r="D574" s="11">
        <v>1</v>
      </c>
      <c r="E574" s="1" t="s">
        <v>1672</v>
      </c>
      <c r="F574" s="13">
        <f>CONVERT(LEFT(Nacsport!D575,2),"mn","hr")/24+CONVERT(MID(Nacsport!D575,4,2),"sec","hr")/24</f>
        <v>5.2951388888888888E-2</v>
      </c>
      <c r="G574" s="14">
        <f>(CONVERT((CONVERT(LEFT(Nacsport!F575,2),"mn","hr")/24+CONVERT(MID(Nacsport!F575,4,2),"sec","hr")/24)-(CONVERT(LEFT(Nacsport!E575,2),"mn","hr")/24+CONVERT(MID(Nacsport!E575,4,2),"sec","hr")/24),"hr","sec")*24)+3</f>
        <v>8.0000000000003819</v>
      </c>
      <c r="H574" s="14">
        <f t="shared" si="35"/>
        <v>4572</v>
      </c>
      <c r="I574" s="14">
        <v>73.783333333333317</v>
      </c>
      <c r="J574" s="1">
        <f>+Nacsport!B575</f>
        <v>31</v>
      </c>
      <c r="K574" s="1" t="str">
        <f>+Nacsport!C575</f>
        <v>TURNOVER-</v>
      </c>
      <c r="L574" s="1" t="str">
        <f>+CONCATENATE(Nacsport!I575,Nacsport!J575)</f>
        <v/>
      </c>
      <c r="M574" s="28" t="str">
        <f>IF(Nacsport!G575&lt;&gt;"",LEFT(Nacsport!G575,FIND(";",Nacsport!G575)-1),"")</f>
        <v/>
      </c>
      <c r="N574" s="1" t="str">
        <f>IFERROR(MID(Nacsport!G575,FIND(";", Nacsport!G575)+1,IFERROR(FIND(" ", Nacsport!G575 &amp; " ", FIND(";", Nacsport!G575)+1) - FIND(";", Nacsport!G575)-1,LEN(Nacsport!G575))),"")</f>
        <v/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>ROBBED</v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32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customHeight="1" x14ac:dyDescent="0.2">
      <c r="A575">
        <f>+Nacsport!A576</f>
        <v>576</v>
      </c>
      <c r="B575">
        <f t="shared" si="33"/>
        <v>574</v>
      </c>
      <c r="C575">
        <f t="shared" si="34"/>
        <v>574</v>
      </c>
      <c r="D575" s="11">
        <v>1</v>
      </c>
      <c r="E575" s="1" t="s">
        <v>1672</v>
      </c>
      <c r="F575" s="13">
        <f>CONVERT(LEFT(Nacsport!D576,2),"mn","hr")/24+CONVERT(MID(Nacsport!D576,4,2),"sec","hr")/24</f>
        <v>5.3009259259259256E-2</v>
      </c>
      <c r="G575" s="14">
        <f>(CONVERT((CONVERT(LEFT(Nacsport!F576,2),"mn","hr")/24+CONVERT(MID(Nacsport!F576,4,2),"sec","hr")/24)-(CONVERT(LEFT(Nacsport!E576,2),"mn","hr")/24+CONVERT(MID(Nacsport!E576,4,2),"sec","hr")/24),"hr","sec")*24)+3</f>
        <v>5.0000000000005125</v>
      </c>
      <c r="H575" s="14">
        <f t="shared" si="35"/>
        <v>4577</v>
      </c>
      <c r="I575" s="14">
        <v>73.783333333333317</v>
      </c>
      <c r="J575" s="1">
        <f>+Nacsport!B576</f>
        <v>51</v>
      </c>
      <c r="K575" s="1" t="str">
        <f>+Nacsport!C576</f>
        <v>DEFENSE</v>
      </c>
      <c r="L575" s="1" t="str">
        <f>+CONCATENATE(Nacsport!I576,Nacsport!J576)</f>
        <v/>
      </c>
      <c r="M575" s="28" t="str">
        <f>IF(Nacsport!G576&lt;&gt;"",LEFT(Nacsport!G576,FIND(";",Nacsport!G576)-1),"")</f>
        <v>11</v>
      </c>
      <c r="N575" s="1" t="str">
        <f>IFERROR(MID(Nacsport!G576,FIND(";", Nacsport!G576)+1,IFERROR(FIND(" ", Nacsport!G576 &amp; " ", FIND(";", Nacsport!G576)+1) - FIND(";", Nacsport!G576)-1,LEN(Nacsport!G576))),"")</f>
        <v>99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32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customHeight="1" x14ac:dyDescent="0.2">
      <c r="A576">
        <f>+Nacsport!A577</f>
        <v>577</v>
      </c>
      <c r="B576">
        <f t="shared" si="33"/>
        <v>575</v>
      </c>
      <c r="C576">
        <f t="shared" si="34"/>
        <v>575</v>
      </c>
      <c r="D576" s="11">
        <v>1</v>
      </c>
      <c r="E576" s="1" t="s">
        <v>1672</v>
      </c>
      <c r="F576" s="13">
        <f>CONVERT(LEFT(Nacsport!D577,2),"mn","hr")/24+CONVERT(MID(Nacsport!D577,4,2),"sec","hr")/24</f>
        <v>5.2916666666666667E-2</v>
      </c>
      <c r="G576" s="14">
        <f>(CONVERT((CONVERT(LEFT(Nacsport!F577,2),"mn","hr")/24+CONVERT(MID(Nacsport!F577,4,2),"sec","hr")/24)-(CONVERT(LEFT(Nacsport!E577,2),"mn","hr")/24+CONVERT(MID(Nacsport!E577,4,2),"sec","hr")/24),"hr","sec")*24)+3</f>
        <v>4.999999999999913</v>
      </c>
      <c r="H576" s="14">
        <f t="shared" si="35"/>
        <v>4569</v>
      </c>
      <c r="I576" s="14">
        <v>73.783333333333317</v>
      </c>
      <c r="J576" s="1">
        <f>+Nacsport!B577</f>
        <v>7</v>
      </c>
      <c r="K576" s="1" t="str">
        <f>+Nacsport!C577</f>
        <v>POINTS</v>
      </c>
      <c r="L576" s="1" t="str">
        <f>+CONCATENATE(Nacsport!I577,Nacsport!J577)</f>
        <v>OPPONENT</v>
      </c>
      <c r="M576" s="28" t="str">
        <f>IF(Nacsport!G577&lt;&gt;"",LEFT(Nacsport!G577,FIND(";",Nacsport!G577)-1),"")</f>
        <v>11</v>
      </c>
      <c r="N576" s="1" t="str">
        <f>IFERROR(MID(Nacsport!G577,FIND(";", Nacsport!G577)+1,IFERROR(FIND(" ", Nacsport!G577 &amp; " ", FIND(";", Nacsport!G577)+1) - FIND(";", Nacsport!G577)-1,LEN(Nacsport!G577))),"")</f>
        <v>99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RA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/>
      </c>
      <c r="S576" s="1" t="str">
        <f>+CONCATENATE(Nacsport!CB577,Nacsport!CC577,Nacsport!CD577)</f>
        <v/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>TRY</v>
      </c>
      <c r="AH576" s="1">
        <f t="shared" si="32"/>
        <v>5</v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customHeight="1" x14ac:dyDescent="0.2">
      <c r="A577">
        <f>+Nacsport!A578</f>
        <v>578</v>
      </c>
      <c r="B577">
        <f t="shared" si="33"/>
        <v>576</v>
      </c>
      <c r="C577">
        <f t="shared" si="34"/>
        <v>576</v>
      </c>
      <c r="D577" s="11">
        <v>1</v>
      </c>
      <c r="E577" s="1" t="s">
        <v>1672</v>
      </c>
      <c r="F577" s="13">
        <f>CONVERT(LEFT(Nacsport!D578,2),"mn","hr")/24+CONVERT(MID(Nacsport!D578,4,2),"sec","hr")/24</f>
        <v>5.303240740740741E-2</v>
      </c>
      <c r="G577" s="14">
        <f>(CONVERT((CONVERT(LEFT(Nacsport!F578,2),"mn","hr")/24+CONVERT(MID(Nacsport!F578,4,2),"sec","hr")/24)-(CONVERT(LEFT(Nacsport!E578,2),"mn","hr")/24+CONVERT(MID(Nacsport!E578,4,2),"sec","hr")/24),"hr","sec")*24)+3</f>
        <v>3.9999999999999565</v>
      </c>
      <c r="H577" s="14">
        <f t="shared" si="35"/>
        <v>4579</v>
      </c>
      <c r="I577" s="14">
        <v>73.783333333333317</v>
      </c>
      <c r="J577" s="1">
        <f>+Nacsport!B578</f>
        <v>66</v>
      </c>
      <c r="K577" s="1" t="str">
        <f>+Nacsport!C578</f>
        <v>END</v>
      </c>
      <c r="L577" s="1" t="str">
        <f>+CONCATENATE(Nacsport!I578,Nacsport!J578)</f>
        <v/>
      </c>
      <c r="M577" s="28" t="str">
        <f>IF(Nacsport!G578&lt;&gt;"",LEFT(Nacsport!G578,FIND(";",Nacsport!G578)-1),"")</f>
        <v/>
      </c>
      <c r="N577" s="1" t="str">
        <f>IFERROR(MID(Nacsport!G578,FIND(";", Nacsport!G578)+1,IFERROR(FIND(" ", Nacsport!G578 &amp; " ", FIND(";", Nacsport!G578)+1) - FIND(";", Nacsport!G578)-1,LEN(Nacsport!G578))),"")</f>
        <v/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32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customHeight="1" x14ac:dyDescent="0.2">
      <c r="A578">
        <f>+Nacsport!A579</f>
        <v>579</v>
      </c>
      <c r="B578">
        <f t="shared" si="33"/>
        <v>577</v>
      </c>
      <c r="C578">
        <f t="shared" si="34"/>
        <v>577</v>
      </c>
      <c r="D578" s="11">
        <v>1</v>
      </c>
      <c r="E578" s="1" t="s">
        <v>1672</v>
      </c>
      <c r="F578" s="13">
        <f>CONVERT(LEFT(Nacsport!D579,2),"mn","hr")/24+CONVERT(MID(Nacsport!D579,4,2),"sec","hr")/24</f>
        <v>5.3877314814814822E-2</v>
      </c>
      <c r="G578" s="14">
        <f>(CONVERT((CONVERT(LEFT(Nacsport!F579,2),"mn","hr")/24+CONVERT(MID(Nacsport!F579,4,2),"sec","hr")/24)-(CONVERT(LEFT(Nacsport!E579,2),"mn","hr")/24+CONVERT(MID(Nacsport!E579,4,2),"sec","hr")/24),"hr","sec")*24)+3</f>
        <v>6.9999999999998259</v>
      </c>
      <c r="H578" s="14">
        <f t="shared" si="35"/>
        <v>4652.0000000000009</v>
      </c>
      <c r="I578" s="14">
        <v>73.783333333333317</v>
      </c>
      <c r="J578" s="1">
        <f>+Nacsport!B579</f>
        <v>6</v>
      </c>
      <c r="K578" s="1" t="str">
        <f>+Nacsport!C579</f>
        <v>GOAL-KICK</v>
      </c>
      <c r="L578" s="1" t="str">
        <f>+CONCATENATE(Nacsport!I579,Nacsport!J579)</f>
        <v>OPPONENT</v>
      </c>
      <c r="M578" s="28" t="str">
        <f>IF(Nacsport!G579&lt;&gt;"",LEFT(Nacsport!G579,FIND(";",Nacsport!G579)-1),"")</f>
        <v>11</v>
      </c>
      <c r="N578" s="1" t="str">
        <f>IFERROR(MID(Nacsport!G579,FIND(";", Nacsport!G579)+1,IFERROR(FIND(" ", Nacsport!G579 &amp; " ", FIND(";", Nacsport!G579)+1) - FIND(";", Nacsport!G579)-1,LEN(Nacsport!G579))),"")</f>
        <v>75</v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32"/>
        <v/>
      </c>
      <c r="AI578" s="1" t="str">
        <f>+CONCATENATE(Nacsport!FK579,Nacsport!FL579)</f>
        <v>FAIL</v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customHeight="1" x14ac:dyDescent="0.2">
      <c r="A579">
        <f>+Nacsport!A580</f>
        <v>580</v>
      </c>
      <c r="B579">
        <f t="shared" si="33"/>
        <v>578</v>
      </c>
      <c r="C579">
        <f t="shared" si="34"/>
        <v>578</v>
      </c>
      <c r="D579" s="11">
        <v>1</v>
      </c>
      <c r="E579" s="1" t="s">
        <v>1672</v>
      </c>
      <c r="F579" s="13">
        <f>CONVERT(LEFT(Nacsport!D580,2),"mn","hr")/24+CONVERT(MID(Nacsport!D580,4,2),"sec","hr")/24</f>
        <v>5.4097222222222227E-2</v>
      </c>
      <c r="G579" s="14">
        <f>(CONVERT((CONVERT(LEFT(Nacsport!F580,2),"mn","hr")/24+CONVERT(MID(Nacsport!F580,4,2),"sec","hr")/24)-(CONVERT(LEFT(Nacsport!E580,2),"mn","hr")/24+CONVERT(MID(Nacsport!E580,4,2),"sec","hr")/24),"hr","sec")*24)+3</f>
        <v>6.9999999999998259</v>
      </c>
      <c r="H579" s="14">
        <f t="shared" si="35"/>
        <v>4671.0000000000009</v>
      </c>
      <c r="I579" s="14">
        <v>73.783333333333317</v>
      </c>
      <c r="J579" s="1">
        <f>+Nacsport!B580</f>
        <v>8</v>
      </c>
      <c r="K579" s="1" t="str">
        <f>+Nacsport!C580</f>
        <v>KICK OFF</v>
      </c>
      <c r="L579" s="1" t="str">
        <f>+CONCATENATE(Nacsport!I580,Nacsport!J580)</f>
        <v>SAN BENEDETTO_C</v>
      </c>
      <c r="M579" s="28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/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/>
      </c>
      <c r="AG579" s="1" t="str">
        <f>+CONCATENATE(Nacsport!FF580,Nacsport!FG580,Nacsport!FH580,Nacsport!FI580,Nacsport!FJ580)</f>
        <v/>
      </c>
      <c r="AH579" s="1" t="str">
        <f t="shared" si="32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customHeight="1" x14ac:dyDescent="0.2">
      <c r="A580">
        <f>+Nacsport!A581</f>
        <v>581</v>
      </c>
      <c r="B580">
        <f t="shared" si="33"/>
        <v>579</v>
      </c>
      <c r="C580">
        <f t="shared" si="34"/>
        <v>579</v>
      </c>
      <c r="D580" s="11">
        <v>1</v>
      </c>
      <c r="E580" s="1" t="s">
        <v>1672</v>
      </c>
      <c r="F580" s="13">
        <f>CONVERT(LEFT(Nacsport!D581,2),"mn","hr")/24+CONVERT(MID(Nacsport!D581,4,2),"sec","hr")/24</f>
        <v>5.4189814814814816E-2</v>
      </c>
      <c r="G580" s="14">
        <f>(CONVERT((CONVERT(LEFT(Nacsport!F581,2),"mn","hr")/24+CONVERT(MID(Nacsport!F581,4,2),"sec","hr")/24)-(CONVERT(LEFT(Nacsport!E581,2),"mn","hr")/24+CONVERT(MID(Nacsport!E581,4,2),"sec","hr")/24),"hr","sec")*24)+3</f>
        <v>8.0000000000003819</v>
      </c>
      <c r="H580" s="14">
        <f t="shared" ref="H580:H643" si="36">(+CONVERT(F580,"hr","sec")*24)-3</f>
        <v>4679</v>
      </c>
      <c r="I580" s="14">
        <v>73.783333333333317</v>
      </c>
      <c r="J580" s="1">
        <f>+Nacsport!B581</f>
        <v>52</v>
      </c>
      <c r="K580" s="1" t="str">
        <f>+Nacsport!C581</f>
        <v>DEFENSE</v>
      </c>
      <c r="L580" s="1" t="str">
        <f>+CONCATENATE(Nacsport!I581,Nacsport!J581)</f>
        <v/>
      </c>
      <c r="M580" s="28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32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customHeight="1" x14ac:dyDescent="0.2">
      <c r="A581">
        <f>+Nacsport!A582</f>
        <v>582</v>
      </c>
      <c r="B581">
        <f t="shared" si="33"/>
        <v>580</v>
      </c>
      <c r="C581">
        <f t="shared" si="34"/>
        <v>580</v>
      </c>
      <c r="D581" s="11">
        <v>1</v>
      </c>
      <c r="E581" s="1" t="s">
        <v>1672</v>
      </c>
      <c r="F581" s="13">
        <f>CONVERT(LEFT(Nacsport!D582,2),"mn","hr")/24+CONVERT(MID(Nacsport!D582,4,2),"sec","hr")/24</f>
        <v>5.4189814814814816E-2</v>
      </c>
      <c r="G581" s="14">
        <f>(CONVERT((CONVERT(LEFT(Nacsport!F582,2),"mn","hr")/24+CONVERT(MID(Nacsport!F582,4,2),"sec","hr")/24)-(CONVERT(LEFT(Nacsport!E582,2),"mn","hr")/24+CONVERT(MID(Nacsport!E582,4,2),"sec","hr")/24),"hr","sec")*24)+3</f>
        <v>8.0000000000003819</v>
      </c>
      <c r="H581" s="14">
        <f t="shared" si="36"/>
        <v>4679</v>
      </c>
      <c r="I581" s="14">
        <v>73.783333333333317</v>
      </c>
      <c r="J581" s="1">
        <f>+Nacsport!B582</f>
        <v>66</v>
      </c>
      <c r="K581" s="1" t="str">
        <f>+Nacsport!C582</f>
        <v>SHORT-MATCH</v>
      </c>
      <c r="L581" s="1" t="str">
        <f>+CONCATENATE(Nacsport!I582,Nacsport!J582)</f>
        <v/>
      </c>
      <c r="M581" s="28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32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customHeight="1" x14ac:dyDescent="0.2">
      <c r="A582">
        <f>+Nacsport!A583</f>
        <v>583</v>
      </c>
      <c r="B582">
        <f t="shared" si="33"/>
        <v>581</v>
      </c>
      <c r="C582">
        <f t="shared" si="34"/>
        <v>581</v>
      </c>
      <c r="D582" s="11">
        <v>1</v>
      </c>
      <c r="E582" s="1" t="s">
        <v>1672</v>
      </c>
      <c r="F582" s="13">
        <f>CONVERT(LEFT(Nacsport!D583,2),"mn","hr")/24+CONVERT(MID(Nacsport!D583,4,2),"sec","hr")/24</f>
        <v>5.4178240740740742E-2</v>
      </c>
      <c r="G582" s="14">
        <f>(CONVERT((CONVERT(LEFT(Nacsport!F583,2),"mn","hr")/24+CONVERT(MID(Nacsport!F583,4,2),"sec","hr")/24)-(CONVERT(LEFT(Nacsport!E583,2),"mn","hr")/24+CONVERT(MID(Nacsport!E583,4,2),"sec","hr")/24),"hr","sec")*24)+3</f>
        <v>8.0000000000003819</v>
      </c>
      <c r="H582" s="14">
        <f t="shared" si="36"/>
        <v>4678</v>
      </c>
      <c r="I582" s="14">
        <v>73.783333333333317</v>
      </c>
      <c r="J582" s="1">
        <f>+Nacsport!B583</f>
        <v>42</v>
      </c>
      <c r="K582" s="1" t="str">
        <f>+Nacsport!C583</f>
        <v>TURNOVER+</v>
      </c>
      <c r="L582" s="1" t="str">
        <f>+CONCATENATE(Nacsport!I583,Nacsport!J583)</f>
        <v/>
      </c>
      <c r="M582" s="28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/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32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customHeight="1" x14ac:dyDescent="0.2">
      <c r="A583">
        <f>+Nacsport!A584</f>
        <v>584</v>
      </c>
      <c r="B583">
        <f t="shared" si="33"/>
        <v>582</v>
      </c>
      <c r="C583">
        <f t="shared" si="34"/>
        <v>582</v>
      </c>
      <c r="D583" s="11">
        <v>1</v>
      </c>
      <c r="E583" s="1" t="s">
        <v>1672</v>
      </c>
      <c r="F583" s="13">
        <f>CONVERT(LEFT(Nacsport!D584,2),"mn","hr")/24+CONVERT(MID(Nacsport!D584,4,2),"sec","hr")/24</f>
        <v>5.424768518518519E-2</v>
      </c>
      <c r="G583" s="14">
        <f>(CONVERT((CONVERT(LEFT(Nacsport!F584,2),"mn","hr")/24+CONVERT(MID(Nacsport!F584,4,2),"sec","hr")/24)-(CONVERT(LEFT(Nacsport!E584,2),"mn","hr")/24+CONVERT(MID(Nacsport!E584,4,2),"sec","hr")/24),"hr","sec")*24)+3</f>
        <v>3.9999999999999565</v>
      </c>
      <c r="H583" s="14">
        <f t="shared" si="36"/>
        <v>4684</v>
      </c>
      <c r="I583" s="14">
        <v>73.783333333333317</v>
      </c>
      <c r="J583" s="1">
        <f>+Nacsport!B584</f>
        <v>67</v>
      </c>
      <c r="K583" s="1" t="str">
        <f>+Nacsport!C584</f>
        <v>END</v>
      </c>
      <c r="L583" s="1" t="str">
        <f>+CONCATENATE(Nacsport!I584,Nacsport!J584)</f>
        <v/>
      </c>
      <c r="M583" s="28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32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customHeight="1" x14ac:dyDescent="0.2">
      <c r="A584">
        <f>+Nacsport!A585</f>
        <v>585</v>
      </c>
      <c r="B584">
        <f t="shared" si="33"/>
        <v>583</v>
      </c>
      <c r="C584">
        <f t="shared" si="34"/>
        <v>583</v>
      </c>
      <c r="D584" s="11">
        <v>1</v>
      </c>
      <c r="E584" s="1" t="s">
        <v>1672</v>
      </c>
      <c r="F584" s="13">
        <f>CONVERT(LEFT(Nacsport!D585,2),"mn","hr")/24+CONVERT(MID(Nacsport!D585,4,2),"sec","hr")/24</f>
        <v>5.4872685185185184E-2</v>
      </c>
      <c r="G584" s="14">
        <f>(CONVERT((CONVERT(LEFT(Nacsport!F585,2),"mn","hr")/24+CONVERT(MID(Nacsport!F585,4,2),"sec","hr")/24)-(CONVERT(LEFT(Nacsport!E585,2),"mn","hr")/24+CONVERT(MID(Nacsport!E585,4,2),"sec","hr")/24),"hr","sec")*24)+3</f>
        <v>66.999999999999616</v>
      </c>
      <c r="H584" s="14">
        <f t="shared" si="36"/>
        <v>4738</v>
      </c>
      <c r="I584" s="14">
        <v>73.783333333333317</v>
      </c>
      <c r="J584" s="1">
        <f>+Nacsport!B585</f>
        <v>49</v>
      </c>
      <c r="K584" s="1" t="str">
        <f>+Nacsport!C585</f>
        <v>ATTACK</v>
      </c>
      <c r="L584" s="1" t="str">
        <f>+CONCATENATE(Nacsport!I585,Nacsport!J585)</f>
        <v/>
      </c>
      <c r="M584" s="28" t="str">
        <f>IF(Nacsport!G585&lt;&gt;"",LEFT(Nacsport!G585,FIND(";",Nacsport!G585)-1),"")</f>
        <v>61</v>
      </c>
      <c r="N584" s="1" t="str">
        <f>IFERROR(MID(Nacsport!G585,FIND(";", Nacsport!G585)+1,IFERROR(FIND(" ", Nacsport!G585 &amp; " ", FIND(";", Nacsport!G585)+1) - FIND(";", Nacsport!G585)-1,LEN(Nacsport!G585))),"")</f>
        <v>24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32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customHeight="1" x14ac:dyDescent="0.2">
      <c r="A585">
        <f>+Nacsport!A586</f>
        <v>586</v>
      </c>
      <c r="B585">
        <f t="shared" si="33"/>
        <v>584</v>
      </c>
      <c r="C585">
        <f t="shared" si="34"/>
        <v>584</v>
      </c>
      <c r="D585" s="11">
        <v>1</v>
      </c>
      <c r="E585" s="1" t="s">
        <v>1672</v>
      </c>
      <c r="F585" s="13">
        <f>CONVERT(LEFT(Nacsport!D586,2),"mn","hr")/24+CONVERT(MID(Nacsport!D586,4,2),"sec","hr")/24</f>
        <v>5.4872685185185184E-2</v>
      </c>
      <c r="G585" s="14">
        <f>(CONVERT((CONVERT(LEFT(Nacsport!F586,2),"mn","hr")/24+CONVERT(MID(Nacsport!F586,4,2),"sec","hr")/24)-(CONVERT(LEFT(Nacsport!E586,2),"mn","hr")/24+CONVERT(MID(Nacsport!E586,4,2),"sec","hr")/24),"hr","sec")*24)+3</f>
        <v>66.999999999999616</v>
      </c>
      <c r="H585" s="14">
        <f t="shared" si="36"/>
        <v>4738</v>
      </c>
      <c r="I585" s="14">
        <v>73.783333333333317</v>
      </c>
      <c r="J585" s="1">
        <f>+Nacsport!B586</f>
        <v>67</v>
      </c>
      <c r="K585" s="1" t="str">
        <f>+Nacsport!C586</f>
        <v>SHORT-MATCH</v>
      </c>
      <c r="L585" s="1" t="str">
        <f>+CONCATENATE(Nacsport!I586,Nacsport!J586)</f>
        <v/>
      </c>
      <c r="M585" s="28" t="str">
        <f>IF(Nacsport!G586&lt;&gt;"",LEFT(Nacsport!G586,FIND(";",Nacsport!G586)-1),"")</f>
        <v>61</v>
      </c>
      <c r="N585" s="1" t="str">
        <f>IFERROR(MID(Nacsport!G586,FIND(";", Nacsport!G586)+1,IFERROR(FIND(" ", Nacsport!G586 &amp; " ", FIND(";", Nacsport!G586)+1) - FIND(";", Nacsport!G586)-1,LEN(Nacsport!G586))),"")</f>
        <v>24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32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customHeight="1" x14ac:dyDescent="0.2">
      <c r="A586">
        <f>+Nacsport!A587</f>
        <v>587</v>
      </c>
      <c r="B586">
        <f t="shared" si="33"/>
        <v>585</v>
      </c>
      <c r="C586">
        <f t="shared" si="34"/>
        <v>585</v>
      </c>
      <c r="D586" s="11">
        <v>1</v>
      </c>
      <c r="E586" s="1" t="s">
        <v>1672</v>
      </c>
      <c r="F586" s="13">
        <f>CONVERT(LEFT(Nacsport!D587,2),"mn","hr")/24+CONVERT(MID(Nacsport!D587,4,2),"sec","hr")/24</f>
        <v>5.486111111111111E-2</v>
      </c>
      <c r="G586" s="14">
        <f>(CONVERT((CONVERT(LEFT(Nacsport!F587,2),"mn","hr")/24+CONVERT(MID(Nacsport!F587,4,2),"sec","hr")/24)-(CONVERT(LEFT(Nacsport!E587,2),"mn","hr")/24+CONVERT(MID(Nacsport!E587,4,2),"sec","hr")/24),"hr","sec")*24)+3</f>
        <v>6.9999999999998259</v>
      </c>
      <c r="H586" s="14">
        <f t="shared" si="36"/>
        <v>4737</v>
      </c>
      <c r="I586" s="14">
        <v>73.783333333333317</v>
      </c>
      <c r="J586" s="1">
        <f>+Nacsport!B587</f>
        <v>20</v>
      </c>
      <c r="K586" s="1" t="str">
        <f>+Nacsport!C587</f>
        <v>SCRUM</v>
      </c>
      <c r="L586" s="1" t="str">
        <f>+CONCATENATE(Nacsport!I587,Nacsport!J587)</f>
        <v>SAN BENEDETTO_C</v>
      </c>
      <c r="M586" s="28" t="str">
        <f>IF(Nacsport!G587&lt;&gt;"",LEFT(Nacsport!G587,FIND(";",Nacsport!G587)-1),"")</f>
        <v>61</v>
      </c>
      <c r="N586" s="1" t="str">
        <f>IFERROR(MID(Nacsport!G587,FIND(";", Nacsport!G587)+1,IFERROR(FIND(" ", Nacsport!G587 &amp; " ", FIND(";", Nacsport!G587)+1) - FIND(";", Nacsport!G587)-1,LEN(Nacsport!G587))),"")</f>
        <v>24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T2D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>WIN</v>
      </c>
      <c r="S586" s="1" t="str">
        <f>+CONCATENATE(Nacsport!CB587,Nacsport!CC587,Nacsport!CD587)</f>
        <v>POSITIVE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32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customHeight="1" x14ac:dyDescent="0.2">
      <c r="A587">
        <f>+Nacsport!A588</f>
        <v>588</v>
      </c>
      <c r="B587">
        <f t="shared" si="33"/>
        <v>586</v>
      </c>
      <c r="C587">
        <f t="shared" si="34"/>
        <v>586</v>
      </c>
      <c r="D587" s="11">
        <v>1</v>
      </c>
      <c r="E587" s="1" t="s">
        <v>1672</v>
      </c>
      <c r="F587" s="13">
        <f>CONVERT(LEFT(Nacsport!D588,2),"mn","hr")/24+CONVERT(MID(Nacsport!D588,4,2),"sec","hr")/24</f>
        <v>5.5046296296296295E-2</v>
      </c>
      <c r="G587" s="14">
        <f>(CONVERT((CONVERT(LEFT(Nacsport!F588,2),"mn","hr")/24+CONVERT(MID(Nacsport!F588,4,2),"sec","hr")/24)-(CONVERT(LEFT(Nacsport!E588,2),"mn","hr")/24+CONVERT(MID(Nacsport!E588,4,2),"sec","hr")/24),"hr","sec")*24)+3</f>
        <v>6.000000000000469</v>
      </c>
      <c r="H587" s="14">
        <f t="shared" si="36"/>
        <v>4753</v>
      </c>
      <c r="I587" s="14">
        <v>73.783333333333317</v>
      </c>
      <c r="J587" s="1">
        <f>+Nacsport!B588</f>
        <v>72</v>
      </c>
      <c r="K587" s="1" t="str">
        <f>+Nacsport!C588</f>
        <v>TACKLE</v>
      </c>
      <c r="L587" s="1" t="str">
        <f>+CONCATENATE(Nacsport!I588,Nacsport!J588)</f>
        <v>OPPONENT</v>
      </c>
      <c r="M587" s="28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/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/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32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customHeight="1" x14ac:dyDescent="0.2">
      <c r="A588">
        <f>+Nacsport!A589</f>
        <v>589</v>
      </c>
      <c r="B588">
        <f t="shared" si="33"/>
        <v>587</v>
      </c>
      <c r="C588">
        <f t="shared" si="34"/>
        <v>587</v>
      </c>
      <c r="D588" s="11">
        <v>1</v>
      </c>
      <c r="E588" s="1" t="s">
        <v>1672</v>
      </c>
      <c r="F588" s="13">
        <f>CONVERT(LEFT(Nacsport!D589,2),"mn","hr")/24+CONVERT(MID(Nacsport!D589,4,2),"sec","hr")/24</f>
        <v>5.5115740740740743E-2</v>
      </c>
      <c r="G588" s="14">
        <f>(CONVERT((CONVERT(LEFT(Nacsport!F589,2),"mn","hr")/24+CONVERT(MID(Nacsport!F589,4,2),"sec","hr")/24)-(CONVERT(LEFT(Nacsport!E589,2),"mn","hr")/24+CONVERT(MID(Nacsport!E589,4,2),"sec","hr")/24),"hr","sec")*24)+3</f>
        <v>5.9999999999998694</v>
      </c>
      <c r="H588" s="14">
        <f t="shared" si="36"/>
        <v>4759</v>
      </c>
      <c r="I588" s="14">
        <v>73.783333333333317</v>
      </c>
      <c r="J588" s="1">
        <f>+Nacsport!B589</f>
        <v>49</v>
      </c>
      <c r="K588" s="1" t="str">
        <f>+Nacsport!C589</f>
        <v>RUCK</v>
      </c>
      <c r="L588" s="1" t="str">
        <f>+CONCATENATE(Nacsport!I589,Nacsport!J589)</f>
        <v>SAN BENEDETTO_C</v>
      </c>
      <c r="M588" s="28" t="str">
        <f>IF(Nacsport!G589&lt;&gt;"",LEFT(Nacsport!G589,FIND(";",Nacsport!G589)-1),"")</f>
        <v>4</v>
      </c>
      <c r="N588" s="1" t="str">
        <f>IFERROR(MID(Nacsport!G589,FIND(";", Nacsport!G589)+1,IFERROR(FIND(" ", Nacsport!G589 &amp; " ", FIND(";", Nacsport!G589)+1) - FIND(";", Nacsport!G589)-1,LEN(Nacsport!G589))),"")</f>
        <v>8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>SLOW</v>
      </c>
      <c r="AG588" s="1" t="str">
        <f>+CONCATENATE(Nacsport!FF589,Nacsport!FG589,Nacsport!FH589,Nacsport!FI589,Nacsport!FJ589)</f>
        <v/>
      </c>
      <c r="AH588" s="1" t="str">
        <f t="shared" si="32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customHeight="1" x14ac:dyDescent="0.2">
      <c r="A589">
        <f>+Nacsport!A590</f>
        <v>590</v>
      </c>
      <c r="B589">
        <f t="shared" si="33"/>
        <v>588</v>
      </c>
      <c r="C589">
        <f t="shared" si="34"/>
        <v>588</v>
      </c>
      <c r="D589" s="11">
        <v>1</v>
      </c>
      <c r="E589" s="1" t="s">
        <v>1672</v>
      </c>
      <c r="F589" s="13">
        <f>CONVERT(LEFT(Nacsport!D590,2),"mn","hr")/24+CONVERT(MID(Nacsport!D590,4,2),"sec","hr")/24</f>
        <v>5.5104166666666669E-2</v>
      </c>
      <c r="G589" s="14">
        <f>(CONVERT((CONVERT(LEFT(Nacsport!F590,2),"mn","hr")/24+CONVERT(MID(Nacsport!F590,4,2),"sec","hr")/24)-(CONVERT(LEFT(Nacsport!E590,2),"mn","hr")/24+CONVERT(MID(Nacsport!E590,4,2),"sec","hr")/24),"hr","sec")*24)+3</f>
        <v>5.9999999999998694</v>
      </c>
      <c r="H589" s="14">
        <f t="shared" si="36"/>
        <v>4758</v>
      </c>
      <c r="I589" s="14">
        <v>73.783333333333317</v>
      </c>
      <c r="J589" s="1">
        <f>+Nacsport!B590</f>
        <v>73</v>
      </c>
      <c r="K589" s="1" t="str">
        <f>+Nacsport!C590</f>
        <v>TACKLE</v>
      </c>
      <c r="L589" s="1" t="str">
        <f>+CONCATENATE(Nacsport!I590,Nacsport!J590)</f>
        <v>OPPONENT</v>
      </c>
      <c r="M589" s="28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/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/>
      </c>
      <c r="AH589" s="1" t="str">
        <f t="shared" si="32"/>
        <v/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customHeight="1" x14ac:dyDescent="0.2">
      <c r="A590">
        <f>+Nacsport!A591</f>
        <v>591</v>
      </c>
      <c r="B590">
        <f t="shared" si="33"/>
        <v>589</v>
      </c>
      <c r="C590">
        <f t="shared" si="34"/>
        <v>589</v>
      </c>
      <c r="D590" s="11">
        <v>1</v>
      </c>
      <c r="E590" s="1" t="s">
        <v>1672</v>
      </c>
      <c r="F590" s="13">
        <f>CONVERT(LEFT(Nacsport!D591,2),"mn","hr")/24+CONVERT(MID(Nacsport!D591,4,2),"sec","hr")/24</f>
        <v>5.5150462962962964E-2</v>
      </c>
      <c r="G590" s="14">
        <f>(CONVERT((CONVERT(LEFT(Nacsport!F591,2),"mn","hr")/24+CONVERT(MID(Nacsport!F591,4,2),"sec","hr")/24)-(CONVERT(LEFT(Nacsport!E591,2),"mn","hr")/24+CONVERT(MID(Nacsport!E591,4,2),"sec","hr")/24),"hr","sec")*24)+3</f>
        <v>5.9999999999998694</v>
      </c>
      <c r="H590" s="14">
        <f t="shared" si="36"/>
        <v>4762</v>
      </c>
      <c r="I590" s="14">
        <v>73.783333333333317</v>
      </c>
      <c r="J590" s="1">
        <f>+Nacsport!B591</f>
        <v>74</v>
      </c>
      <c r="K590" s="1" t="str">
        <f>+Nacsport!C591</f>
        <v>TACKLE</v>
      </c>
      <c r="L590" s="1" t="str">
        <f>+CONCATENATE(Nacsport!I591,Nacsport!J591)</f>
        <v>OPPONENT</v>
      </c>
      <c r="M590" s="28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32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customHeight="1" x14ac:dyDescent="0.2">
      <c r="A591">
        <f>+Nacsport!A592</f>
        <v>592</v>
      </c>
      <c r="B591">
        <f t="shared" si="33"/>
        <v>590</v>
      </c>
      <c r="C591">
        <f t="shared" si="34"/>
        <v>590</v>
      </c>
      <c r="D591" s="11">
        <v>1</v>
      </c>
      <c r="E591" s="1" t="s">
        <v>1672</v>
      </c>
      <c r="F591" s="13">
        <f>CONVERT(LEFT(Nacsport!D592,2),"mn","hr")/24+CONVERT(MID(Nacsport!D592,4,2),"sec","hr")/24</f>
        <v>5.5196759259259258E-2</v>
      </c>
      <c r="G591" s="14">
        <f>(CONVERT((CONVERT(LEFT(Nacsport!F592,2),"mn","hr")/24+CONVERT(MID(Nacsport!F592,4,2),"sec","hr")/24)-(CONVERT(LEFT(Nacsport!E592,2),"mn","hr")/24+CONVERT(MID(Nacsport!E592,4,2),"sec","hr")/24),"hr","sec")*24)+3</f>
        <v>6.000000000000469</v>
      </c>
      <c r="H591" s="14">
        <f t="shared" si="36"/>
        <v>4766</v>
      </c>
      <c r="I591" s="14">
        <v>73.783333333333317</v>
      </c>
      <c r="J591" s="1">
        <f>+Nacsport!B592</f>
        <v>50</v>
      </c>
      <c r="K591" s="1" t="str">
        <f>+Nacsport!C592</f>
        <v>RUCK</v>
      </c>
      <c r="L591" s="1" t="str">
        <f>+CONCATENATE(Nacsport!I592,Nacsport!J592)</f>
        <v>SAN BENEDETTO_C</v>
      </c>
      <c r="M591" s="28" t="str">
        <f>IF(Nacsport!G592&lt;&gt;"",LEFT(Nacsport!G592,FIND(";",Nacsport!G592)-1),"")</f>
        <v>11</v>
      </c>
      <c r="N591" s="1" t="str">
        <f>IFERROR(MID(Nacsport!G592,FIND(";", Nacsport!G592)+1,IFERROR(FIND(" ", Nacsport!G592 &amp; " ", FIND(";", Nacsport!G592)+1) - FIND(";", Nacsport!G592)-1,LEN(Nacsport!G592))),"")</f>
        <v>9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/>
      </c>
      <c r="P591" s="1" t="str">
        <f>IF(ISNA(LOOKUP(2,1/(Nacsport!AA592:BY592&lt;&gt;""),Nacsport!AA592:BY592)),"",LOOKUP(2,1/(Nacsport!AA592:BY592&lt;&gt;""),Nacsport!AA592:BY592))</f>
        <v/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>SLOW</v>
      </c>
      <c r="AG591" s="1" t="str">
        <f>+CONCATENATE(Nacsport!FF592,Nacsport!FG592,Nacsport!FH592,Nacsport!FI592,Nacsport!FJ592)</f>
        <v/>
      </c>
      <c r="AH591" s="1" t="str">
        <f t="shared" si="32"/>
        <v/>
      </c>
      <c r="AI591" s="1" t="str">
        <f>+CONCATENATE(Nacsport!FK592,Nacsport!FL592)</f>
        <v/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customHeight="1" x14ac:dyDescent="0.2">
      <c r="A592">
        <f>+Nacsport!A593</f>
        <v>593</v>
      </c>
      <c r="B592">
        <f t="shared" si="33"/>
        <v>591</v>
      </c>
      <c r="C592">
        <f t="shared" si="34"/>
        <v>591</v>
      </c>
      <c r="D592" s="11">
        <v>1</v>
      </c>
      <c r="E592" s="1" t="s">
        <v>1672</v>
      </c>
      <c r="F592" s="13">
        <f>CONVERT(LEFT(Nacsport!D593,2),"mn","hr")/24+CONVERT(MID(Nacsport!D593,4,2),"sec","hr")/24</f>
        <v>5.5231481481481479E-2</v>
      </c>
      <c r="G592" s="14">
        <f>(CONVERT((CONVERT(LEFT(Nacsport!F593,2),"mn","hr")/24+CONVERT(MID(Nacsport!F593,4,2),"sec","hr")/24)-(CONVERT(LEFT(Nacsport!E593,2),"mn","hr")/24+CONVERT(MID(Nacsport!E593,4,2),"sec","hr")/24),"hr","sec")*24)+3</f>
        <v>5.9999999999998694</v>
      </c>
      <c r="H592" s="14">
        <f t="shared" si="36"/>
        <v>4769</v>
      </c>
      <c r="I592" s="14">
        <v>73.783333333333317</v>
      </c>
      <c r="J592" s="1">
        <f>+Nacsport!B593</f>
        <v>75</v>
      </c>
      <c r="K592" s="1" t="str">
        <f>+Nacsport!C593</f>
        <v>TACKLE</v>
      </c>
      <c r="L592" s="1" t="str">
        <f>+CONCATENATE(Nacsport!I593,Nacsport!J593)</f>
        <v>OPPONENT</v>
      </c>
      <c r="M592" s="28" t="str">
        <f>IF(Nacsport!G593&lt;&gt;"",LEFT(Nacsport!G593,FIND(";",Nacsport!G593)-1),"")</f>
        <v/>
      </c>
      <c r="N592" s="1" t="str">
        <f>IFERROR(MID(Nacsport!G593,FIND(";", Nacsport!G593)+1,IFERROR(FIND(" ", Nacsport!G593 &amp; " ", FIND(";", Nacsport!G593)+1) - FIND(";", Nacsport!G593)-1,LEN(Nacsport!G593))),"")</f>
        <v/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/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/>
      </c>
      <c r="AH592" s="1" t="str">
        <f t="shared" si="32"/>
        <v/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customHeight="1" x14ac:dyDescent="0.2">
      <c r="A593">
        <f>+Nacsport!A594</f>
        <v>594</v>
      </c>
      <c r="B593">
        <f t="shared" si="33"/>
        <v>592</v>
      </c>
      <c r="C593">
        <f t="shared" si="34"/>
        <v>592</v>
      </c>
      <c r="D593" s="11">
        <v>1</v>
      </c>
      <c r="E593" s="1" t="s">
        <v>1672</v>
      </c>
      <c r="F593" s="13">
        <f>CONVERT(LEFT(Nacsport!D594,2),"mn","hr")/24+CONVERT(MID(Nacsport!D594,4,2),"sec","hr")/24</f>
        <v>5.5254629629629626E-2</v>
      </c>
      <c r="G593" s="14">
        <f>(CONVERT((CONVERT(LEFT(Nacsport!F594,2),"mn","hr")/24+CONVERT(MID(Nacsport!F594,4,2),"sec","hr")/24)-(CONVERT(LEFT(Nacsport!E594,2),"mn","hr")/24+CONVERT(MID(Nacsport!E594,4,2),"sec","hr")/24),"hr","sec")*24)+3</f>
        <v>5.9999999999998694</v>
      </c>
      <c r="H593" s="14">
        <f t="shared" si="36"/>
        <v>4771</v>
      </c>
      <c r="I593" s="14">
        <v>73.783333333333317</v>
      </c>
      <c r="J593" s="1">
        <f>+Nacsport!B594</f>
        <v>51</v>
      </c>
      <c r="K593" s="1" t="str">
        <f>+Nacsport!C594</f>
        <v>RUCK</v>
      </c>
      <c r="L593" s="1" t="str">
        <f>+CONCATENATE(Nacsport!I594,Nacsport!J594)</f>
        <v>SAN BENEDETTO_C</v>
      </c>
      <c r="M593" s="28" t="str">
        <f>IF(Nacsport!G594&lt;&gt;"",LEFT(Nacsport!G594,FIND(";",Nacsport!G594)-1),"")</f>
        <v>20</v>
      </c>
      <c r="N593" s="1" t="str">
        <f>IFERROR(MID(Nacsport!G594,FIND(";", Nacsport!G594)+1,IFERROR(FIND(" ", Nacsport!G594 &amp; " ", FIND(";", Nacsport!G594)+1) - FIND(";", Nacsport!G594)-1,LEN(Nacsport!G594))),"")</f>
        <v>8</v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>DB</v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>FAST</v>
      </c>
      <c r="AG593" s="1" t="str">
        <f>+CONCATENATE(Nacsport!FF594,Nacsport!FG594,Nacsport!FH594,Nacsport!FI594,Nacsport!FJ594)</f>
        <v/>
      </c>
      <c r="AH593" s="1" t="str">
        <f t="shared" si="32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customHeight="1" x14ac:dyDescent="0.2">
      <c r="A594">
        <f>+Nacsport!A595</f>
        <v>595</v>
      </c>
      <c r="B594">
        <f t="shared" si="33"/>
        <v>593</v>
      </c>
      <c r="C594">
        <f t="shared" si="34"/>
        <v>593</v>
      </c>
      <c r="D594" s="11">
        <v>1</v>
      </c>
      <c r="E594" s="1" t="s">
        <v>1672</v>
      </c>
      <c r="F594" s="13">
        <f>CONVERT(LEFT(Nacsport!D595,2),"mn","hr")/24+CONVERT(MID(Nacsport!D595,4,2),"sec","hr")/24</f>
        <v>5.5393518518518516E-2</v>
      </c>
      <c r="G594" s="14">
        <f>(CONVERT((CONVERT(LEFT(Nacsport!F595,2),"mn","hr")/24+CONVERT(MID(Nacsport!F595,4,2),"sec","hr")/24)-(CONVERT(LEFT(Nacsport!E595,2),"mn","hr")/24+CONVERT(MID(Nacsport!E595,4,2),"sec","hr")/24),"hr","sec")*24)+3</f>
        <v>5.9999999999998694</v>
      </c>
      <c r="H594" s="14">
        <f t="shared" si="36"/>
        <v>4783</v>
      </c>
      <c r="I594" s="14">
        <v>73.783333333333317</v>
      </c>
      <c r="J594" s="1">
        <f>+Nacsport!B595</f>
        <v>76</v>
      </c>
      <c r="K594" s="1" t="str">
        <f>+Nacsport!C595</f>
        <v>TACKLE</v>
      </c>
      <c r="L594" s="1" t="str">
        <f>+CONCATENATE(Nacsport!I595,Nacsport!J595)</f>
        <v>OPPONENT</v>
      </c>
      <c r="M594" s="28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32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customHeight="1" x14ac:dyDescent="0.2">
      <c r="A595">
        <f>+Nacsport!A596</f>
        <v>596</v>
      </c>
      <c r="B595">
        <f t="shared" si="33"/>
        <v>594</v>
      </c>
      <c r="C595">
        <f t="shared" si="34"/>
        <v>594</v>
      </c>
      <c r="D595" s="11">
        <v>1</v>
      </c>
      <c r="E595" s="1" t="s">
        <v>1672</v>
      </c>
      <c r="F595" s="13">
        <f>CONVERT(LEFT(Nacsport!D596,2),"mn","hr")/24+CONVERT(MID(Nacsport!D596,4,2),"sec","hr")/24</f>
        <v>5.5428240740740743E-2</v>
      </c>
      <c r="G595" s="14">
        <f>(CONVERT((CONVERT(LEFT(Nacsport!F596,2),"mn","hr")/24+CONVERT(MID(Nacsport!F596,4,2),"sec","hr")/24)-(CONVERT(LEFT(Nacsport!E596,2),"mn","hr")/24+CONVERT(MID(Nacsport!E596,4,2),"sec","hr")/24),"hr","sec")*24)+3</f>
        <v>5.9999999999998694</v>
      </c>
      <c r="H595" s="14">
        <f t="shared" si="36"/>
        <v>4786</v>
      </c>
      <c r="I595" s="14">
        <v>73.783333333333317</v>
      </c>
      <c r="J595" s="1">
        <f>+Nacsport!B596</f>
        <v>52</v>
      </c>
      <c r="K595" s="1" t="str">
        <f>+Nacsport!C596</f>
        <v>RUCK</v>
      </c>
      <c r="L595" s="1" t="str">
        <f>+CONCATENATE(Nacsport!I596,Nacsport!J596)</f>
        <v>SAN BENEDETTO_C</v>
      </c>
      <c r="M595" s="28" t="str">
        <f>IF(Nacsport!G596&lt;&gt;"",LEFT(Nacsport!G596,FIND(";",Nacsport!G596)-1),"")</f>
        <v>61</v>
      </c>
      <c r="N595" s="1" t="str">
        <f>IFERROR(MID(Nacsport!G596,FIND(";", Nacsport!G596)+1,IFERROR(FIND(" ", Nacsport!G596 &amp; " ", FIND(";", Nacsport!G596)+1) - FIND(";", Nacsport!G596)-1,LEN(Nacsport!G596))),"")</f>
        <v>6</v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>DD</v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>SLOW</v>
      </c>
      <c r="AG595" s="1" t="str">
        <f>+CONCATENATE(Nacsport!FF596,Nacsport!FG596,Nacsport!FH596,Nacsport!FI596,Nacsport!FJ596)</f>
        <v/>
      </c>
      <c r="AH595" s="1" t="str">
        <f t="shared" si="32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customHeight="1" x14ac:dyDescent="0.2">
      <c r="A596">
        <f>+Nacsport!A597</f>
        <v>597</v>
      </c>
      <c r="B596">
        <f t="shared" si="33"/>
        <v>595</v>
      </c>
      <c r="C596">
        <f t="shared" si="34"/>
        <v>595</v>
      </c>
      <c r="D596" s="11">
        <v>1</v>
      </c>
      <c r="E596" s="1" t="s">
        <v>1672</v>
      </c>
      <c r="F596" s="13">
        <f>CONVERT(LEFT(Nacsport!D597,2),"mn","hr")/24+CONVERT(MID(Nacsport!D597,4,2),"sec","hr")/24</f>
        <v>5.5474537037037037E-2</v>
      </c>
      <c r="G596" s="14">
        <f>(CONVERT((CONVERT(LEFT(Nacsport!F597,2),"mn","hr")/24+CONVERT(MID(Nacsport!F597,4,2),"sec","hr")/24)-(CONVERT(LEFT(Nacsport!E597,2),"mn","hr")/24+CONVERT(MID(Nacsport!E597,4,2),"sec","hr")/24),"hr","sec")*24)+3</f>
        <v>5.9999999999998694</v>
      </c>
      <c r="H596" s="14">
        <f t="shared" si="36"/>
        <v>4790</v>
      </c>
      <c r="I596" s="14">
        <v>73.783333333333317</v>
      </c>
      <c r="J596" s="1">
        <f>+Nacsport!B597</f>
        <v>77</v>
      </c>
      <c r="K596" s="1" t="str">
        <f>+Nacsport!C597</f>
        <v>TACKLE</v>
      </c>
      <c r="L596" s="1" t="str">
        <f>+CONCATENATE(Nacsport!I597,Nacsport!J597)</f>
        <v>OPPONENT</v>
      </c>
      <c r="M596" s="28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32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customHeight="1" x14ac:dyDescent="0.2">
      <c r="A597">
        <f>+Nacsport!A598</f>
        <v>598</v>
      </c>
      <c r="B597">
        <f t="shared" si="33"/>
        <v>596</v>
      </c>
      <c r="C597">
        <f t="shared" si="34"/>
        <v>596</v>
      </c>
      <c r="D597" s="11">
        <v>1</v>
      </c>
      <c r="E597" s="1" t="s">
        <v>1672</v>
      </c>
      <c r="F597" s="13">
        <f>CONVERT(LEFT(Nacsport!D598,2),"mn","hr")/24+CONVERT(MID(Nacsport!D598,4,2),"sec","hr")/24</f>
        <v>5.5497685185185185E-2</v>
      </c>
      <c r="G597" s="14">
        <f>(CONVERT((CONVERT(LEFT(Nacsport!F598,2),"mn","hr")/24+CONVERT(MID(Nacsport!F598,4,2),"sec","hr")/24)-(CONVERT(LEFT(Nacsport!E598,2),"mn","hr")/24+CONVERT(MID(Nacsport!E598,4,2),"sec","hr")/24),"hr","sec")*24)+3</f>
        <v>5.9999999999998694</v>
      </c>
      <c r="H597" s="14">
        <f t="shared" si="36"/>
        <v>4792</v>
      </c>
      <c r="I597" s="14">
        <v>73.783333333333317</v>
      </c>
      <c r="J597" s="1">
        <f>+Nacsport!B598</f>
        <v>53</v>
      </c>
      <c r="K597" s="1" t="str">
        <f>+Nacsport!C598</f>
        <v>RUCK</v>
      </c>
      <c r="L597" s="1" t="str">
        <f>+CONCATENATE(Nacsport!I598,Nacsport!J598)</f>
        <v>SAN BENEDETTO_C</v>
      </c>
      <c r="M597" s="28" t="str">
        <f>IF(Nacsport!G598&lt;&gt;"",LEFT(Nacsport!G598,FIND(";",Nacsport!G598)-1),"")</f>
        <v>53</v>
      </c>
      <c r="N597" s="1" t="str">
        <f>IFERROR(MID(Nacsport!G598,FIND(";", Nacsport!G598)+1,IFERROR(FIND(" ", Nacsport!G598 &amp; " ", FIND(";", Nacsport!G598)+1) - FIND(";", Nacsport!G598)-1,LEN(Nacsport!G598))),"")</f>
        <v>4</v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DC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32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customHeight="1" x14ac:dyDescent="0.2">
      <c r="A598">
        <f>+Nacsport!A599</f>
        <v>599</v>
      </c>
      <c r="B598">
        <f t="shared" si="33"/>
        <v>597</v>
      </c>
      <c r="C598">
        <f t="shared" si="34"/>
        <v>597</v>
      </c>
      <c r="D598" s="11">
        <v>1</v>
      </c>
      <c r="E598" s="1" t="s">
        <v>1672</v>
      </c>
      <c r="F598" s="13">
        <f>CONVERT(LEFT(Nacsport!D599,2),"mn","hr")/24+CONVERT(MID(Nacsport!D599,4,2),"sec","hr")/24</f>
        <v>5.5555555555555552E-2</v>
      </c>
      <c r="G598" s="14">
        <f>(CONVERT((CONVERT(LEFT(Nacsport!F599,2),"mn","hr")/24+CONVERT(MID(Nacsport!F599,4,2),"sec","hr")/24)-(CONVERT(LEFT(Nacsport!E599,2),"mn","hr")/24+CONVERT(MID(Nacsport!E599,4,2),"sec","hr")/24),"hr","sec")*24)+3</f>
        <v>6.000000000000469</v>
      </c>
      <c r="H598" s="14">
        <f t="shared" si="36"/>
        <v>4797</v>
      </c>
      <c r="I598" s="14">
        <v>73.783333333333317</v>
      </c>
      <c r="J598" s="1">
        <f>+Nacsport!B599</f>
        <v>78</v>
      </c>
      <c r="K598" s="1" t="str">
        <f>+Nacsport!C599</f>
        <v>TACKLE</v>
      </c>
      <c r="L598" s="1" t="str">
        <f>+CONCATENATE(Nacsport!I599,Nacsport!J599)</f>
        <v>OPPONENT</v>
      </c>
      <c r="M598" s="28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32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customHeight="1" x14ac:dyDescent="0.2">
      <c r="A599">
        <f>+Nacsport!A600</f>
        <v>600</v>
      </c>
      <c r="B599">
        <f t="shared" si="33"/>
        <v>598</v>
      </c>
      <c r="C599">
        <f t="shared" si="34"/>
        <v>598</v>
      </c>
      <c r="D599" s="11">
        <v>1</v>
      </c>
      <c r="E599" s="1" t="s">
        <v>1672</v>
      </c>
      <c r="F599" s="13">
        <f>CONVERT(LEFT(Nacsport!D600,2),"mn","hr")/24+CONVERT(MID(Nacsport!D600,4,2),"sec","hr")/24</f>
        <v>5.5543981481481479E-2</v>
      </c>
      <c r="G599" s="14">
        <f>(CONVERT((CONVERT(LEFT(Nacsport!F600,2),"mn","hr")/24+CONVERT(MID(Nacsport!F600,4,2),"sec","hr")/24)-(CONVERT(LEFT(Nacsport!E600,2),"mn","hr")/24+CONVERT(MID(Nacsport!E600,4,2),"sec","hr")/24),"hr","sec")*24)+3</f>
        <v>8.0000000000003819</v>
      </c>
      <c r="H599" s="14">
        <f t="shared" si="36"/>
        <v>4796</v>
      </c>
      <c r="I599" s="14">
        <v>73.783333333333317</v>
      </c>
      <c r="J599" s="1">
        <f>+Nacsport!B600</f>
        <v>32</v>
      </c>
      <c r="K599" s="1" t="str">
        <f>+Nacsport!C600</f>
        <v>TURNOVER-</v>
      </c>
      <c r="L599" s="1" t="str">
        <f>+CONCATENATE(Nacsport!I600,Nacsport!J600)</f>
        <v/>
      </c>
      <c r="M599" s="28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/>
      </c>
      <c r="P599" s="1" t="str">
        <f>IF(ISNA(LOOKUP(2,1/(Nacsport!AA600:BY600&lt;&gt;""),Nacsport!AA600:BY600)),"",LOOKUP(2,1/(Nacsport!AA600:BY600&lt;&gt;""),Nacsport!AA600:BY600))</f>
        <v>Mario</v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>KNOCK-ON</v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/>
      </c>
      <c r="AG599" s="1" t="str">
        <f>+CONCATENATE(Nacsport!FF600,Nacsport!FG600,Nacsport!FH600,Nacsport!FI600,Nacsport!FJ600)</f>
        <v/>
      </c>
      <c r="AH599" s="1" t="str">
        <f t="shared" si="32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customHeight="1" x14ac:dyDescent="0.2">
      <c r="A600">
        <f>+Nacsport!A601</f>
        <v>601</v>
      </c>
      <c r="B600">
        <f t="shared" si="33"/>
        <v>599</v>
      </c>
      <c r="C600">
        <f t="shared" si="34"/>
        <v>599</v>
      </c>
      <c r="D600" s="11">
        <v>1</v>
      </c>
      <c r="E600" s="1" t="s">
        <v>1672</v>
      </c>
      <c r="F600" s="13">
        <f>CONVERT(LEFT(Nacsport!D601,2),"mn","hr")/24+CONVERT(MID(Nacsport!D601,4,2),"sec","hr")/24</f>
        <v>5.561342592592592E-2</v>
      </c>
      <c r="G600" s="14">
        <f>(CONVERT((CONVERT(LEFT(Nacsport!F601,2),"mn","hr")/24+CONVERT(MID(Nacsport!F601,4,2),"sec","hr")/24)-(CONVERT(LEFT(Nacsport!E601,2),"mn","hr")/24+CONVERT(MID(Nacsport!E601,4,2),"sec","hr")/24),"hr","sec")*24)+3</f>
        <v>3.9999999999999565</v>
      </c>
      <c r="H600" s="14">
        <f t="shared" si="36"/>
        <v>4802</v>
      </c>
      <c r="I600" s="14">
        <v>73.783333333333317</v>
      </c>
      <c r="J600" s="1">
        <f>+Nacsport!B601</f>
        <v>68</v>
      </c>
      <c r="K600" s="1" t="str">
        <f>+Nacsport!C601</f>
        <v>END</v>
      </c>
      <c r="L600" s="1" t="str">
        <f>+CONCATENATE(Nacsport!I601,Nacsport!J601)</f>
        <v/>
      </c>
      <c r="M600" s="28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/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/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32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customHeight="1" x14ac:dyDescent="0.2">
      <c r="A601">
        <f>+Nacsport!A602</f>
        <v>602</v>
      </c>
      <c r="B601">
        <f t="shared" si="33"/>
        <v>600</v>
      </c>
      <c r="C601">
        <f t="shared" si="34"/>
        <v>600</v>
      </c>
      <c r="D601" s="11">
        <v>1</v>
      </c>
      <c r="E601" s="1" t="s">
        <v>1672</v>
      </c>
      <c r="F601" s="13">
        <f>CONVERT(LEFT(Nacsport!D602,2),"mn","hr")/24+CONVERT(MID(Nacsport!D602,4,2),"sec","hr")/24</f>
        <v>5.5787037037037031E-2</v>
      </c>
      <c r="G601" s="14">
        <f>(CONVERT((CONVERT(LEFT(Nacsport!F602,2),"mn","hr")/24+CONVERT(MID(Nacsport!F602,4,2),"sec","hr")/24)-(CONVERT(LEFT(Nacsport!E602,2),"mn","hr")/24+CONVERT(MID(Nacsport!E602,4,2),"sec","hr")/24),"hr","sec")*24)+3</f>
        <v>9.0000000000003375</v>
      </c>
      <c r="H601" s="14">
        <f t="shared" si="36"/>
        <v>4817</v>
      </c>
      <c r="I601" s="14">
        <v>73.783333333333317</v>
      </c>
      <c r="J601" s="1">
        <f>+Nacsport!B602</f>
        <v>50</v>
      </c>
      <c r="K601" s="1" t="str">
        <f>+Nacsport!C602</f>
        <v>ATTACK</v>
      </c>
      <c r="L601" s="1" t="str">
        <f>+CONCATENATE(Nacsport!I602,Nacsport!J602)</f>
        <v/>
      </c>
      <c r="M601" s="28" t="str">
        <f>IF(Nacsport!G602&lt;&gt;"",LEFT(Nacsport!G602,FIND(";",Nacsport!G602)-1),"")</f>
        <v>10</v>
      </c>
      <c r="N601" s="1" t="str">
        <f>IFERROR(MID(Nacsport!G602,FIND(";", Nacsport!G602)+1,IFERROR(FIND(" ", Nacsport!G602 &amp; " ", FIND(";", Nacsport!G602)+1) - FIND(";", Nacsport!G602)-1,LEN(Nacsport!G602))),"")</f>
        <v>5</v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32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customHeight="1" x14ac:dyDescent="0.2">
      <c r="A602">
        <f>+Nacsport!A603</f>
        <v>603</v>
      </c>
      <c r="B602">
        <f t="shared" si="33"/>
        <v>601</v>
      </c>
      <c r="C602">
        <f t="shared" si="34"/>
        <v>601</v>
      </c>
      <c r="D602" s="11">
        <v>1</v>
      </c>
      <c r="E602" s="1" t="s">
        <v>1672</v>
      </c>
      <c r="F602" s="13">
        <f>CONVERT(LEFT(Nacsport!D603,2),"mn","hr")/24+CONVERT(MID(Nacsport!D603,4,2),"sec","hr")/24</f>
        <v>5.5787037037037031E-2</v>
      </c>
      <c r="G602" s="14">
        <f>(CONVERT((CONVERT(LEFT(Nacsport!F603,2),"mn","hr")/24+CONVERT(MID(Nacsport!F603,4,2),"sec","hr")/24)-(CONVERT(LEFT(Nacsport!E603,2),"mn","hr")/24+CONVERT(MID(Nacsport!E603,4,2),"sec","hr")/24),"hr","sec")*24)+3</f>
        <v>9.0000000000003375</v>
      </c>
      <c r="H602" s="14">
        <f t="shared" si="36"/>
        <v>4817</v>
      </c>
      <c r="I602" s="14">
        <v>73.783333333333317</v>
      </c>
      <c r="J602" s="1">
        <f>+Nacsport!B603</f>
        <v>68</v>
      </c>
      <c r="K602" s="1" t="str">
        <f>+Nacsport!C603</f>
        <v>SHORT-MATCH</v>
      </c>
      <c r="L602" s="1" t="str">
        <f>+CONCATENATE(Nacsport!I603,Nacsport!J603)</f>
        <v/>
      </c>
      <c r="M602" s="28" t="str">
        <f>IF(Nacsport!G603&lt;&gt;"",LEFT(Nacsport!G603,FIND(";",Nacsport!G603)-1),"")</f>
        <v>10</v>
      </c>
      <c r="N602" s="1" t="str">
        <f>IFERROR(MID(Nacsport!G603,FIND(";", Nacsport!G603)+1,IFERROR(FIND(" ", Nacsport!G603 &amp; " ", FIND(";", Nacsport!G603)+1) - FIND(";", Nacsport!G603)-1,LEN(Nacsport!G603))),"")</f>
        <v>5</v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32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customHeight="1" x14ac:dyDescent="0.2">
      <c r="A603">
        <f>+Nacsport!A604</f>
        <v>604</v>
      </c>
      <c r="B603">
        <f t="shared" si="33"/>
        <v>602</v>
      </c>
      <c r="C603">
        <f t="shared" si="34"/>
        <v>602</v>
      </c>
      <c r="D603" s="11">
        <v>1</v>
      </c>
      <c r="E603" s="1" t="s">
        <v>1672</v>
      </c>
      <c r="F603" s="13">
        <f>CONVERT(LEFT(Nacsport!D604,2),"mn","hr")/24+CONVERT(MID(Nacsport!D604,4,2),"sec","hr")/24</f>
        <v>5.5798611111111111E-2</v>
      </c>
      <c r="G603" s="14">
        <f>(CONVERT((CONVERT(LEFT(Nacsport!F604,2),"mn","hr")/24+CONVERT(MID(Nacsport!F604,4,2),"sec","hr")/24)-(CONVERT(LEFT(Nacsport!E604,2),"mn","hr")/24+CONVERT(MID(Nacsport!E604,4,2),"sec","hr")/24),"hr","sec")*24)+3</f>
        <v>6.9999999999998259</v>
      </c>
      <c r="H603" s="14">
        <f t="shared" si="36"/>
        <v>4818</v>
      </c>
      <c r="I603" s="14">
        <v>73.783333333333317</v>
      </c>
      <c r="J603" s="1">
        <f>+Nacsport!B604</f>
        <v>5</v>
      </c>
      <c r="K603" s="1" t="str">
        <f>+Nacsport!C604</f>
        <v>BREAK</v>
      </c>
      <c r="L603" s="1" t="str">
        <f>+CONCATENATE(Nacsport!I604,Nacsport!J604)</f>
        <v>SAN BENEDETTO_C</v>
      </c>
      <c r="M603" s="28" t="str">
        <f>IF(Nacsport!G604&lt;&gt;"",LEFT(Nacsport!G604,FIND(";",Nacsport!G604)-1),"")</f>
        <v>10</v>
      </c>
      <c r="N603" s="1" t="str">
        <f>IFERROR(MID(Nacsport!G604,FIND(";", Nacsport!G604)+1,IFERROR(FIND(" ", Nacsport!G604 &amp; " ", FIND(";", Nacsport!G604)+1) - FIND(";", Nacsport!G604)-1,LEN(Nacsport!G604))),"")</f>
        <v>5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>L Robazza</v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>INDIVIDUAL</v>
      </c>
      <c r="AA603" s="1" t="str">
        <f>+CONCATENATE(Nacsport!EA604,Nacsport!EB604,Nacsport!EC604,Nacsport!ED604,Nacsport!EE604)</f>
        <v>ZONE 1</v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32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customHeight="1" x14ac:dyDescent="0.2">
      <c r="A604">
        <f>+Nacsport!A605</f>
        <v>605</v>
      </c>
      <c r="B604">
        <f t="shared" si="33"/>
        <v>603</v>
      </c>
      <c r="C604">
        <f t="shared" si="34"/>
        <v>603</v>
      </c>
      <c r="D604" s="11">
        <v>1</v>
      </c>
      <c r="E604" s="1" t="s">
        <v>1672</v>
      </c>
      <c r="F604" s="13">
        <f>CONVERT(LEFT(Nacsport!D605,2),"mn","hr")/24+CONVERT(MID(Nacsport!D605,4,2),"sec","hr")/24</f>
        <v>5.5729166666666663E-2</v>
      </c>
      <c r="G604" s="14">
        <f>(CONVERT((CONVERT(LEFT(Nacsport!F605,2),"mn","hr")/24+CONVERT(MID(Nacsport!F605,4,2),"sec","hr")/24)-(CONVERT(LEFT(Nacsport!E605,2),"mn","hr")/24+CONVERT(MID(Nacsport!E605,4,2),"sec","hr")/24),"hr","sec")*24)+3</f>
        <v>4.999999999999913</v>
      </c>
      <c r="H604" s="14">
        <f t="shared" si="36"/>
        <v>4812</v>
      </c>
      <c r="I604" s="14">
        <v>73.783333333333317</v>
      </c>
      <c r="J604" s="1">
        <f>+Nacsport!B605</f>
        <v>8</v>
      </c>
      <c r="K604" s="1" t="str">
        <f>+Nacsport!C605</f>
        <v>POINTS</v>
      </c>
      <c r="L604" s="1" t="str">
        <f>+CONCATENATE(Nacsport!I605,Nacsport!J605)</f>
        <v>SAN BENEDETTO_C</v>
      </c>
      <c r="M604" s="28" t="str">
        <f>IF(Nacsport!G605&lt;&gt;"",LEFT(Nacsport!G605,FIND(";",Nacsport!G605)-1),"")</f>
        <v>11</v>
      </c>
      <c r="N604" s="1" t="str">
        <f>IFERROR(MID(Nacsport!G605,FIND(";", Nacsport!G605)+1,IFERROR(FIND(" ", Nacsport!G605 &amp; " ", FIND(";", Nacsport!G605)+1) - FIND(";", Nacsport!G605)-1,LEN(Nacsport!G605))),"")</f>
        <v>1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>L Robazza</v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>TRY</v>
      </c>
      <c r="AH604" s="1">
        <f t="shared" si="32"/>
        <v>5</v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customHeight="1" x14ac:dyDescent="0.2">
      <c r="A605">
        <f>+Nacsport!A606</f>
        <v>606</v>
      </c>
      <c r="B605">
        <f t="shared" si="33"/>
        <v>604</v>
      </c>
      <c r="C605">
        <f t="shared" si="34"/>
        <v>604</v>
      </c>
      <c r="D605" s="11">
        <v>1</v>
      </c>
      <c r="E605" s="1" t="s">
        <v>1672</v>
      </c>
      <c r="F605" s="13">
        <f>CONVERT(LEFT(Nacsport!D606,2),"mn","hr")/24+CONVERT(MID(Nacsport!D606,4,2),"sec","hr")/24</f>
        <v>5.5856481481481479E-2</v>
      </c>
      <c r="G605" s="14">
        <f>(CONVERT((CONVERT(LEFT(Nacsport!F606,2),"mn","hr")/24+CONVERT(MID(Nacsport!F606,4,2),"sec","hr")/24)-(CONVERT(LEFT(Nacsport!E606,2),"mn","hr")/24+CONVERT(MID(Nacsport!E606,4,2),"sec","hr")/24),"hr","sec")*24)+3</f>
        <v>3.9999999999999565</v>
      </c>
      <c r="H605" s="14">
        <f t="shared" si="36"/>
        <v>4823</v>
      </c>
      <c r="I605" s="14">
        <v>73.783333333333317</v>
      </c>
      <c r="J605" s="1">
        <f>+Nacsport!B606</f>
        <v>69</v>
      </c>
      <c r="K605" s="1" t="str">
        <f>+Nacsport!C606</f>
        <v>END</v>
      </c>
      <c r="L605" s="1" t="str">
        <f>+CONCATENATE(Nacsport!I606,Nacsport!J606)</f>
        <v/>
      </c>
      <c r="M605" s="28" t="str">
        <f>IF(Nacsport!G606&lt;&gt;"",LEFT(Nacsport!G606,FIND(";",Nacsport!G606)-1),"")</f>
        <v/>
      </c>
      <c r="N605" s="1" t="str">
        <f>IFERROR(MID(Nacsport!G606,FIND(";", Nacsport!G606)+1,IFERROR(FIND(" ", Nacsport!G606 &amp; " ", FIND(";", Nacsport!G606)+1) - FIND(";", Nacsport!G606)-1,LEN(Nacsport!G606))),"")</f>
        <v/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/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/>
      </c>
      <c r="U605" s="1" t="str">
        <f>+CONCATENATE(Nacsport!CI606,Nacsport!CJ606,Nacsport!CK606,Nacsport!CL606,Nacsport!CM606,Nacsport!CN606,Nacsport!CO606,Nacsport!CP606)</f>
        <v/>
      </c>
      <c r="V605" s="1" t="str">
        <f>+CONCATENATE(Nacsport!CQ606,Nacsport!CR606,Nacsport!CS606,Nacsport!CT606,Nacsport!CU606,Nacsport!CV606)</f>
        <v/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32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customHeight="1" x14ac:dyDescent="0.2">
      <c r="A606">
        <f>+Nacsport!A607</f>
        <v>607</v>
      </c>
      <c r="B606">
        <f t="shared" si="33"/>
        <v>605</v>
      </c>
      <c r="C606">
        <f t="shared" si="34"/>
        <v>605</v>
      </c>
      <c r="D606" s="11">
        <v>1</v>
      </c>
      <c r="E606" s="1" t="s">
        <v>1672</v>
      </c>
      <c r="F606" s="13">
        <f>CONVERT(LEFT(Nacsport!D607,2),"mn","hr")/24+CONVERT(MID(Nacsport!D607,4,2),"sec","hr")/24</f>
        <v>5.6516203703703707E-2</v>
      </c>
      <c r="G606" s="14">
        <f>(CONVERT((CONVERT(LEFT(Nacsport!F607,2),"mn","hr")/24+CONVERT(MID(Nacsport!F607,4,2),"sec","hr")/24)-(CONVERT(LEFT(Nacsport!E607,2),"mn","hr")/24+CONVERT(MID(Nacsport!E607,4,2),"sec","hr")/24),"hr","sec")*24)+3</f>
        <v>6.9999999999998259</v>
      </c>
      <c r="H606" s="14">
        <f t="shared" si="36"/>
        <v>4880</v>
      </c>
      <c r="I606" s="14">
        <v>73.783333333333317</v>
      </c>
      <c r="J606" s="1">
        <f>+Nacsport!B607</f>
        <v>7</v>
      </c>
      <c r="K606" s="1" t="str">
        <f>+Nacsport!C607</f>
        <v>GOAL-KICK</v>
      </c>
      <c r="L606" s="1" t="str">
        <f>+CONCATENATE(Nacsport!I607,Nacsport!J607)</f>
        <v>SAN BENEDETTO_C</v>
      </c>
      <c r="M606" s="28" t="str">
        <f>IF(Nacsport!G607&lt;&gt;"",LEFT(Nacsport!G607,FIND(";",Nacsport!G607)-1),"")</f>
        <v>10</v>
      </c>
      <c r="N606" s="1" t="str">
        <f>IFERROR(MID(Nacsport!G607,FIND(";", Nacsport!G607)+1,IFERROR(FIND(" ", Nacsport!G607 &amp; " ", FIND(";", Nacsport!G607)+1) - FIND(";", Nacsport!G607)-1,LEN(Nacsport!G607))),"")</f>
        <v>25</v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>T2A</v>
      </c>
      <c r="P606" s="1" t="str">
        <f>IF(ISNA(LOOKUP(2,1/(Nacsport!AA607:BY607&lt;&gt;""),Nacsport!AA607:BY607)),"",LOOKUP(2,1/(Nacsport!AA607:BY607&lt;&gt;""),Nacsport!AA607:BY607))</f>
        <v>Perna</v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32"/>
        <v/>
      </c>
      <c r="AI606" s="1" t="str">
        <f>+CONCATENATE(Nacsport!FK607,Nacsport!FL607)</f>
        <v>FAIL</v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customHeight="1" x14ac:dyDescent="0.2">
      <c r="A607">
        <f>+Nacsport!A608</f>
        <v>608</v>
      </c>
      <c r="B607">
        <f t="shared" si="33"/>
        <v>606</v>
      </c>
      <c r="C607">
        <f t="shared" si="34"/>
        <v>606</v>
      </c>
      <c r="D607" s="11">
        <v>1</v>
      </c>
      <c r="E607" s="1" t="s">
        <v>1672</v>
      </c>
      <c r="F607" s="13">
        <f>CONVERT(LEFT(Nacsport!D608,2),"mn","hr")/24+CONVERT(MID(Nacsport!D608,4,2),"sec","hr")/24</f>
        <v>5.7199074074074076E-2</v>
      </c>
      <c r="G607" s="14">
        <f>(CONVERT((CONVERT(LEFT(Nacsport!F608,2),"mn","hr")/24+CONVERT(MID(Nacsport!F608,4,2),"sec","hr")/24)-(CONVERT(LEFT(Nacsport!E608,2),"mn","hr")/24+CONVERT(MID(Nacsport!E608,4,2),"sec","hr")/24),"hr","sec")*24)+3</f>
        <v>6.9999999999998259</v>
      </c>
      <c r="H607" s="14">
        <f t="shared" si="36"/>
        <v>4939</v>
      </c>
      <c r="I607" s="14">
        <v>73.783333333333317</v>
      </c>
      <c r="J607" s="1">
        <f>+Nacsport!B608</f>
        <v>9</v>
      </c>
      <c r="K607" s="1" t="str">
        <f>+Nacsport!C608</f>
        <v>KICK OFF</v>
      </c>
      <c r="L607" s="1" t="str">
        <f>+CONCATENATE(Nacsport!I608,Nacsport!J608)</f>
        <v>OPPONENT</v>
      </c>
      <c r="M607" s="28" t="str">
        <f>IF(Nacsport!G608&lt;&gt;"",LEFT(Nacsport!G608,FIND(";",Nacsport!G608)-1),"")</f>
        <v/>
      </c>
      <c r="N607" s="1" t="str">
        <f>IFERROR(MID(Nacsport!G608,FIND(";", Nacsport!G608)+1,IFERROR(FIND(" ", Nacsport!G608 &amp; " ", FIND(";", Nacsport!G608)+1) - FIND(";", Nacsport!G608)-1,LEN(Nacsport!G608))),"")</f>
        <v/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32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customHeight="1" x14ac:dyDescent="0.2">
      <c r="A608">
        <f>+Nacsport!A609</f>
        <v>609</v>
      </c>
      <c r="B608">
        <f t="shared" si="33"/>
        <v>607</v>
      </c>
      <c r="C608">
        <f t="shared" si="34"/>
        <v>607</v>
      </c>
      <c r="D608" s="11">
        <v>1</v>
      </c>
      <c r="E608" s="1" t="s">
        <v>1672</v>
      </c>
      <c r="F608" s="13">
        <f>CONVERT(LEFT(Nacsport!D609,2),"mn","hr")/24+CONVERT(MID(Nacsport!D609,4,2),"sec","hr")/24</f>
        <v>5.7268518518518517E-2</v>
      </c>
      <c r="G608" s="14">
        <f>(CONVERT((CONVERT(LEFT(Nacsport!F609,2),"mn","hr")/24+CONVERT(MID(Nacsport!F609,4,2),"sec","hr")/24)-(CONVERT(LEFT(Nacsport!E609,2),"mn","hr")/24+CONVERT(MID(Nacsport!E609,4,2),"sec","hr")/24),"hr","sec")*24)+3</f>
        <v>16.000000000000036</v>
      </c>
      <c r="H608" s="14">
        <f t="shared" si="36"/>
        <v>4945</v>
      </c>
      <c r="I608" s="14">
        <v>73.783333333333317</v>
      </c>
      <c r="J608" s="1">
        <f>+Nacsport!B609</f>
        <v>51</v>
      </c>
      <c r="K608" s="1" t="str">
        <f>+Nacsport!C609</f>
        <v>ATTACK</v>
      </c>
      <c r="L608" s="1" t="str">
        <f>+CONCATENATE(Nacsport!I609,Nacsport!J609)</f>
        <v/>
      </c>
      <c r="M608" s="28" t="str">
        <f>IF(Nacsport!G609&lt;&gt;"",LEFT(Nacsport!G609,FIND(";",Nacsport!G609)-1),"")</f>
        <v>57</v>
      </c>
      <c r="N608" s="1" t="str">
        <f>IFERROR(MID(Nacsport!G609,FIND(";", Nacsport!G609)+1,IFERROR(FIND(" ", Nacsport!G609 &amp; " ", FIND(";", Nacsport!G609)+1) - FIND(";", Nacsport!G609)-1,LEN(Nacsport!G609))),"")</f>
        <v>67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32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customHeight="1" x14ac:dyDescent="0.2">
      <c r="A609">
        <f>+Nacsport!A610</f>
        <v>610</v>
      </c>
      <c r="B609">
        <f t="shared" si="33"/>
        <v>608</v>
      </c>
      <c r="C609">
        <f t="shared" si="34"/>
        <v>608</v>
      </c>
      <c r="D609" s="11">
        <v>1</v>
      </c>
      <c r="E609" s="1" t="s">
        <v>1672</v>
      </c>
      <c r="F609" s="13">
        <f>CONVERT(LEFT(Nacsport!D610,2),"mn","hr")/24+CONVERT(MID(Nacsport!D610,4,2),"sec","hr")/24</f>
        <v>5.7268518518518517E-2</v>
      </c>
      <c r="G609" s="14">
        <f>(CONVERT((CONVERT(LEFT(Nacsport!F610,2),"mn","hr")/24+CONVERT(MID(Nacsport!F610,4,2),"sec","hr")/24)-(CONVERT(LEFT(Nacsport!E610,2),"mn","hr")/24+CONVERT(MID(Nacsport!E610,4,2),"sec","hr")/24),"hr","sec")*24)+3</f>
        <v>82.999999999999517</v>
      </c>
      <c r="H609" s="14">
        <f t="shared" si="36"/>
        <v>4945</v>
      </c>
      <c r="I609" s="14">
        <v>73.783333333333317</v>
      </c>
      <c r="J609" s="1">
        <f>+Nacsport!B610</f>
        <v>69</v>
      </c>
      <c r="K609" s="1" t="str">
        <f>+Nacsport!C610</f>
        <v>SHORT-MATCH</v>
      </c>
      <c r="L609" s="1" t="str">
        <f>+CONCATENATE(Nacsport!I610,Nacsport!J610)</f>
        <v/>
      </c>
      <c r="M609" s="28" t="str">
        <f>IF(Nacsport!G610&lt;&gt;"",LEFT(Nacsport!G610,FIND(";",Nacsport!G610)-1),"")</f>
        <v>57</v>
      </c>
      <c r="N609" s="1" t="str">
        <f>IFERROR(MID(Nacsport!G610,FIND(";", Nacsport!G610)+1,IFERROR(FIND(" ", Nacsport!G610 &amp; " ", FIND(";", Nacsport!G610)+1) - FIND(";", Nacsport!G610)-1,LEN(Nacsport!G610))),"")</f>
        <v>67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/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/>
      </c>
      <c r="S609" s="1" t="str">
        <f>+CONCATENATE(Nacsport!CB610,Nacsport!CC610,Nacsport!CD610)</f>
        <v/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32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customHeight="1" x14ac:dyDescent="0.2">
      <c r="A610">
        <f>+Nacsport!A611</f>
        <v>611</v>
      </c>
      <c r="B610">
        <f t="shared" si="33"/>
        <v>609</v>
      </c>
      <c r="C610">
        <f t="shared" si="34"/>
        <v>609</v>
      </c>
      <c r="D610" s="11">
        <v>1</v>
      </c>
      <c r="E610" s="1" t="s">
        <v>1672</v>
      </c>
      <c r="F610" s="13">
        <f>CONVERT(LEFT(Nacsport!D611,2),"mn","hr")/24+CONVERT(MID(Nacsport!D611,4,2),"sec","hr")/24</f>
        <v>5.7268518518518517E-2</v>
      </c>
      <c r="G610" s="14">
        <f>(CONVERT((CONVERT(LEFT(Nacsport!F611,2),"mn","hr")/24+CONVERT(MID(Nacsport!F611,4,2),"sec","hr")/24)-(CONVERT(LEFT(Nacsport!E611,2),"mn","hr")/24+CONVERT(MID(Nacsport!E611,4,2),"sec","hr")/24),"hr","sec")*24)+3</f>
        <v>6.000000000000469</v>
      </c>
      <c r="H610" s="14">
        <f t="shared" si="36"/>
        <v>4945</v>
      </c>
      <c r="I610" s="14">
        <v>73.783333333333317</v>
      </c>
      <c r="J610" s="1">
        <f>+Nacsport!B611</f>
        <v>79</v>
      </c>
      <c r="K610" s="1" t="str">
        <f>+Nacsport!C611</f>
        <v>TACKLE</v>
      </c>
      <c r="L610" s="1" t="str">
        <f>+CONCATENATE(Nacsport!I611,Nacsport!J611)</f>
        <v>OPPONENT</v>
      </c>
      <c r="M610" s="28" t="str">
        <f>IF(Nacsport!G611&lt;&gt;"",LEFT(Nacsport!G611,FIND(";",Nacsport!G611)-1),"")</f>
        <v/>
      </c>
      <c r="N610" s="1" t="str">
        <f>IFERROR(MID(Nacsport!G611,FIND(";", Nacsport!G611)+1,IFERROR(FIND(" ", Nacsport!G611 &amp; " ", FIND(";", Nacsport!G611)+1) - FIND(";", Nacsport!G611)-1,LEN(Nacsport!G611))),"")</f>
        <v/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/>
      </c>
      <c r="P610" s="1" t="str">
        <f>IF(ISNA(LOOKUP(2,1/(Nacsport!AA611:BY611&lt;&gt;""),Nacsport!AA611:BY611)),"",LOOKUP(2,1/(Nacsport!AA611:BY611&lt;&gt;""),Nacsport!AA611:BY611))</f>
        <v/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/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32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customHeight="1" x14ac:dyDescent="0.2">
      <c r="A611">
        <f>+Nacsport!A612</f>
        <v>612</v>
      </c>
      <c r="B611">
        <f t="shared" si="33"/>
        <v>610</v>
      </c>
      <c r="C611">
        <f t="shared" si="34"/>
        <v>610</v>
      </c>
      <c r="D611" s="11">
        <v>1</v>
      </c>
      <c r="E611" s="1" t="s">
        <v>1672</v>
      </c>
      <c r="F611" s="13">
        <f>CONVERT(LEFT(Nacsport!D612,2),"mn","hr")/24+CONVERT(MID(Nacsport!D612,4,2),"sec","hr")/24</f>
        <v>5.7314814814814811E-2</v>
      </c>
      <c r="G611" s="14">
        <f>(CONVERT((CONVERT(LEFT(Nacsport!F612,2),"mn","hr")/24+CONVERT(MID(Nacsport!F612,4,2),"sec","hr")/24)-(CONVERT(LEFT(Nacsport!E612,2),"mn","hr")/24+CONVERT(MID(Nacsport!E612,4,2),"sec","hr")/24),"hr","sec")*24)+3</f>
        <v>5.9999999999998694</v>
      </c>
      <c r="H611" s="14">
        <f t="shared" si="36"/>
        <v>4949</v>
      </c>
      <c r="I611" s="14">
        <v>73.783333333333317</v>
      </c>
      <c r="J611" s="1">
        <f>+Nacsport!B612</f>
        <v>54</v>
      </c>
      <c r="K611" s="1" t="str">
        <f>+Nacsport!C612</f>
        <v>RUCK</v>
      </c>
      <c r="L611" s="1" t="str">
        <f>+CONCATENATE(Nacsport!I612,Nacsport!J612)</f>
        <v>SAN BENEDETTO_C</v>
      </c>
      <c r="M611" s="28" t="str">
        <f>IF(Nacsport!G612&lt;&gt;"",LEFT(Nacsport!G612,FIND(";",Nacsport!G612)-1),"")</f>
        <v>57</v>
      </c>
      <c r="N611" s="1" t="str">
        <f>IFERROR(MID(Nacsport!G612,FIND(";", Nacsport!G612)+1,IFERROR(FIND(" ", Nacsport!G612 &amp; " ", FIND(";", Nacsport!G612)+1) - FIND(";", Nacsport!G612)-1,LEN(Nacsport!G612))),"")</f>
        <v>67</v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>T1D</v>
      </c>
      <c r="P611" s="1" t="str">
        <f>IF(ISNA(LOOKUP(2,1/(Nacsport!AA612:BY612&lt;&gt;""),Nacsport!AA612:BY612)),"",LOOKUP(2,1/(Nacsport!AA612:BY612&lt;&gt;""),Nacsport!AA612:BY612))</f>
        <v/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/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>SLOW</v>
      </c>
      <c r="AG611" s="1" t="str">
        <f>+CONCATENATE(Nacsport!FF612,Nacsport!FG612,Nacsport!FH612,Nacsport!FI612,Nacsport!FJ612)</f>
        <v/>
      </c>
      <c r="AH611" s="1" t="str">
        <f t="shared" si="32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customHeight="1" x14ac:dyDescent="0.2">
      <c r="A612">
        <f>+Nacsport!A613</f>
        <v>613</v>
      </c>
      <c r="B612">
        <f t="shared" si="33"/>
        <v>611</v>
      </c>
      <c r="C612">
        <f t="shared" si="34"/>
        <v>611</v>
      </c>
      <c r="D612" s="11">
        <v>1</v>
      </c>
      <c r="E612" s="1" t="s">
        <v>1672</v>
      </c>
      <c r="F612" s="13">
        <f>CONVERT(LEFT(Nacsport!D613,2),"mn","hr")/24+CONVERT(MID(Nacsport!D613,4,2),"sec","hr")/24</f>
        <v>5.7349537037037039E-2</v>
      </c>
      <c r="G612" s="14">
        <f>(CONVERT((CONVERT(LEFT(Nacsport!F613,2),"mn","hr")/24+CONVERT(MID(Nacsport!F613,4,2),"sec","hr")/24)-(CONVERT(LEFT(Nacsport!E613,2),"mn","hr")/24+CONVERT(MID(Nacsport!E613,4,2),"sec","hr")/24),"hr","sec")*24)+3</f>
        <v>6.9999999999998259</v>
      </c>
      <c r="H612" s="14">
        <f t="shared" si="36"/>
        <v>4952</v>
      </c>
      <c r="I612" s="14">
        <v>73.783333333333317</v>
      </c>
      <c r="J612" s="1">
        <f>+Nacsport!B613</f>
        <v>31</v>
      </c>
      <c r="K612" s="1" t="str">
        <f>+Nacsport!C613</f>
        <v>KICK</v>
      </c>
      <c r="L612" s="1" t="str">
        <f>+CONCATENATE(Nacsport!I613,Nacsport!J613)</f>
        <v>SAN BENEDETTO_C</v>
      </c>
      <c r="M612" s="28" t="str">
        <f>IF(Nacsport!G613&lt;&gt;"",LEFT(Nacsport!G613,FIND(";",Nacsport!G613)-1),"")</f>
        <v>57</v>
      </c>
      <c r="N612" s="1" t="str">
        <f>IFERROR(MID(Nacsport!G613,FIND(";", Nacsport!G613)+1,IFERROR(FIND(" ", Nacsport!G613 &amp; " ", FIND(";", Nacsport!G613)+1) - FIND(";", Nacsport!G613)-1,LEN(Nacsport!G613))),"")</f>
        <v>88</v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>RD</v>
      </c>
      <c r="P612" s="1" t="str">
        <f>IF(ISNA(LOOKUP(2,1/(Nacsport!AA613:BY613&lt;&gt;""),Nacsport!AA613:BY613)),"",LOOKUP(2,1/(Nacsport!AA613:BY613&lt;&gt;""),Nacsport!AA613:BY613))</f>
        <v>Diba</v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>PUNT</v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32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customHeight="1" x14ac:dyDescent="0.2">
      <c r="A613">
        <f>+Nacsport!A614</f>
        <v>614</v>
      </c>
      <c r="B613">
        <f t="shared" si="33"/>
        <v>612</v>
      </c>
      <c r="C613">
        <f t="shared" si="34"/>
        <v>612</v>
      </c>
      <c r="D613" s="11">
        <v>1</v>
      </c>
      <c r="E613" s="1" t="s">
        <v>1672</v>
      </c>
      <c r="F613" s="13">
        <f>CONVERT(LEFT(Nacsport!D614,2),"mn","hr")/24+CONVERT(MID(Nacsport!D614,4,2),"sec","hr")/24</f>
        <v>5.7361111111111113E-2</v>
      </c>
      <c r="G613" s="14">
        <f>(CONVERT((CONVERT(LEFT(Nacsport!F614,2),"mn","hr")/24+CONVERT(MID(Nacsport!F614,4,2),"sec","hr")/24)-(CONVERT(LEFT(Nacsport!E614,2),"mn","hr")/24+CONVERT(MID(Nacsport!E614,4,2),"sec","hr")/24),"hr","sec")*24)+3</f>
        <v>7.9999999999997824</v>
      </c>
      <c r="H613" s="14">
        <f t="shared" si="36"/>
        <v>4953</v>
      </c>
      <c r="I613" s="14">
        <v>73.783333333333317</v>
      </c>
      <c r="J613" s="1">
        <f>+Nacsport!B614</f>
        <v>33</v>
      </c>
      <c r="K613" s="1" t="str">
        <f>+Nacsport!C614</f>
        <v>TURNOVER-</v>
      </c>
      <c r="L613" s="1" t="str">
        <f>+CONCATENATE(Nacsport!I614,Nacsport!J614)</f>
        <v/>
      </c>
      <c r="M613" s="28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>Diba</v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>KICK</v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32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customHeight="1" x14ac:dyDescent="0.2">
      <c r="A614">
        <f>+Nacsport!A615</f>
        <v>615</v>
      </c>
      <c r="B614">
        <f t="shared" si="33"/>
        <v>613</v>
      </c>
      <c r="C614">
        <f t="shared" si="34"/>
        <v>613</v>
      </c>
      <c r="D614" s="11">
        <v>1</v>
      </c>
      <c r="E614" s="1" t="s">
        <v>1672</v>
      </c>
      <c r="F614" s="13">
        <f>CONVERT(LEFT(Nacsport!D615,2),"mn","hr")/24+CONVERT(MID(Nacsport!D615,4,2),"sec","hr")/24</f>
        <v>5.7418981481481481E-2</v>
      </c>
      <c r="G614" s="14">
        <f>(CONVERT((CONVERT(LEFT(Nacsport!F615,2),"mn","hr")/24+CONVERT(MID(Nacsport!F615,4,2),"sec","hr")/24)-(CONVERT(LEFT(Nacsport!E615,2),"mn","hr")/24+CONVERT(MID(Nacsport!E615,4,2),"sec","hr")/24),"hr","sec")*24)+3</f>
        <v>27.99999999999951</v>
      </c>
      <c r="H614" s="14">
        <f t="shared" si="36"/>
        <v>4958</v>
      </c>
      <c r="I614" s="14">
        <v>73.783333333333317</v>
      </c>
      <c r="J614" s="1">
        <f>+Nacsport!B615</f>
        <v>53</v>
      </c>
      <c r="K614" s="1" t="str">
        <f>+Nacsport!C615</f>
        <v>DEFENSE</v>
      </c>
      <c r="L614" s="1" t="str">
        <f>+CONCATENATE(Nacsport!I615,Nacsport!J615)</f>
        <v/>
      </c>
      <c r="M614" s="28" t="str">
        <f>IF(Nacsport!G615&lt;&gt;"",LEFT(Nacsport!G615,FIND(";",Nacsport!G615)-1),"")</f>
        <v>28</v>
      </c>
      <c r="N614" s="1" t="str">
        <f>IFERROR(MID(Nacsport!G615,FIND(";", Nacsport!G615)+1,IFERROR(FIND(" ", Nacsport!G615 &amp; " ", FIND(";", Nacsport!G615)+1) - FIND(";", Nacsport!G615)-1,LEN(Nacsport!G615))),"")</f>
        <v>46</v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32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customHeight="1" x14ac:dyDescent="0.2">
      <c r="A615">
        <f>+Nacsport!A616</f>
        <v>616</v>
      </c>
      <c r="B615">
        <f t="shared" si="33"/>
        <v>614</v>
      </c>
      <c r="C615">
        <f t="shared" si="34"/>
        <v>614</v>
      </c>
      <c r="D615" s="11">
        <v>1</v>
      </c>
      <c r="E615" s="1" t="s">
        <v>1672</v>
      </c>
      <c r="F615" s="13">
        <f>CONVERT(LEFT(Nacsport!D616,2),"mn","hr")/24+CONVERT(MID(Nacsport!D616,4,2),"sec","hr")/24</f>
        <v>5.7442129629629628E-2</v>
      </c>
      <c r="G615" s="14">
        <f>(CONVERT((CONVERT(LEFT(Nacsport!F616,2),"mn","hr")/24+CONVERT(MID(Nacsport!F616,4,2),"sec","hr")/24)-(CONVERT(LEFT(Nacsport!E616,2),"mn","hr")/24+CONVERT(MID(Nacsport!E616,4,2),"sec","hr")/24),"hr","sec")*24)+3</f>
        <v>6.000000000000469</v>
      </c>
      <c r="H615" s="14">
        <f t="shared" si="36"/>
        <v>4960</v>
      </c>
      <c r="I615" s="14">
        <v>73.783333333333317</v>
      </c>
      <c r="J615" s="1">
        <f>+Nacsport!B616</f>
        <v>27</v>
      </c>
      <c r="K615" s="1" t="str">
        <f>+Nacsport!C616</f>
        <v>MISSED-TACKLE</v>
      </c>
      <c r="L615" s="1" t="str">
        <f>+CONCATENATE(Nacsport!I616,Nacsport!J616)</f>
        <v>SAN BENEDETTO_C</v>
      </c>
      <c r="M615" s="28" t="str">
        <f>IF(Nacsport!G616&lt;&gt;"",LEFT(Nacsport!G616,FIND(";",Nacsport!G616)-1),"")</f>
        <v/>
      </c>
      <c r="N615" s="1" t="str">
        <f>IFERROR(MID(Nacsport!G616,FIND(";", Nacsport!G616)+1,IFERROR(FIND(" ", Nacsport!G616 &amp; " ", FIND(";", Nacsport!G616)+1) - FIND(";", Nacsport!G616)-1,LEN(Nacsport!G616))),"")</f>
        <v/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>Diba</v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32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customHeight="1" x14ac:dyDescent="0.2">
      <c r="A616">
        <f>+Nacsport!A617</f>
        <v>617</v>
      </c>
      <c r="B616">
        <f t="shared" si="33"/>
        <v>615</v>
      </c>
      <c r="C616">
        <f t="shared" si="34"/>
        <v>615</v>
      </c>
      <c r="D616" s="11">
        <v>1</v>
      </c>
      <c r="E616" s="1" t="s">
        <v>1672</v>
      </c>
      <c r="F616" s="13">
        <f>CONVERT(LEFT(Nacsport!D617,2),"mn","hr")/24+CONVERT(MID(Nacsport!D617,4,2),"sec","hr")/24</f>
        <v>5.7442129629629628E-2</v>
      </c>
      <c r="G616" s="14">
        <f>(CONVERT((CONVERT(LEFT(Nacsport!F617,2),"mn","hr")/24+CONVERT(MID(Nacsport!F617,4,2),"sec","hr")/24)-(CONVERT(LEFT(Nacsport!E617,2),"mn","hr")/24+CONVERT(MID(Nacsport!E617,4,2),"sec","hr")/24),"hr","sec")*24)+3</f>
        <v>6.000000000000469</v>
      </c>
      <c r="H616" s="14">
        <f t="shared" si="36"/>
        <v>4960</v>
      </c>
      <c r="I616" s="14">
        <v>73.783333333333317</v>
      </c>
      <c r="J616" s="1">
        <f>+Nacsport!B617</f>
        <v>28</v>
      </c>
      <c r="K616" s="1" t="str">
        <f>+Nacsport!C617</f>
        <v>MISSED-TACKLE</v>
      </c>
      <c r="L616" s="1" t="str">
        <f>+CONCATENATE(Nacsport!I617,Nacsport!J617)</f>
        <v>SAN BENEDETTO_C</v>
      </c>
      <c r="M616" s="28" t="str">
        <f>IF(Nacsport!G617&lt;&gt;"",LEFT(Nacsport!G617,FIND(";",Nacsport!G617)-1),"")</f>
        <v/>
      </c>
      <c r="N616" s="1" t="str">
        <f>IFERROR(MID(Nacsport!G617,FIND(";", Nacsport!G617)+1,IFERROR(FIND(" ", Nacsport!G617 &amp; " ", FIND(";", Nacsport!G617)+1) - FIND(";", Nacsport!G617)-1,LEN(Nacsport!G617))),"")</f>
        <v/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>Mancini</v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32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customHeight="1" x14ac:dyDescent="0.2">
      <c r="A617">
        <f>+Nacsport!A618</f>
        <v>618</v>
      </c>
      <c r="B617">
        <f t="shared" si="33"/>
        <v>616</v>
      </c>
      <c r="C617">
        <f t="shared" si="34"/>
        <v>616</v>
      </c>
      <c r="D617" s="11">
        <v>1</v>
      </c>
      <c r="E617" s="1" t="s">
        <v>1672</v>
      </c>
      <c r="F617" s="13">
        <f>CONVERT(LEFT(Nacsport!D618,2),"mn","hr")/24+CONVERT(MID(Nacsport!D618,4,2),"sec","hr")/24</f>
        <v>5.7442129629629628E-2</v>
      </c>
      <c r="G617" s="14">
        <f>(CONVERT((CONVERT(LEFT(Nacsport!F618,2),"mn","hr")/24+CONVERT(MID(Nacsport!F618,4,2),"sec","hr")/24)-(CONVERT(LEFT(Nacsport!E618,2),"mn","hr")/24+CONVERT(MID(Nacsport!E618,4,2),"sec","hr")/24),"hr","sec")*24)+3</f>
        <v>6.000000000000469</v>
      </c>
      <c r="H617" s="14">
        <f t="shared" si="36"/>
        <v>4960</v>
      </c>
      <c r="I617" s="14">
        <v>73.783333333333317</v>
      </c>
      <c r="J617" s="1">
        <f>+Nacsport!B618</f>
        <v>80</v>
      </c>
      <c r="K617" s="1" t="str">
        <f>+Nacsport!C618</f>
        <v>TACKLE</v>
      </c>
      <c r="L617" s="1" t="str">
        <f>+CONCATENATE(Nacsport!I618,Nacsport!J618)</f>
        <v>SAN BENEDETTO_C</v>
      </c>
      <c r="M617" s="28" t="str">
        <f>IF(Nacsport!G618&lt;&gt;"",LEFT(Nacsport!G618,FIND(";",Nacsport!G618)-1),"")</f>
        <v/>
      </c>
      <c r="N617" s="1" t="str">
        <f>IFERROR(MID(Nacsport!G618,FIND(";", Nacsport!G618)+1,IFERROR(FIND(" ", Nacsport!G618 &amp; " ", FIND(";", Nacsport!G618)+1) - FIND(";", Nacsport!G618)-1,LEN(Nacsport!G618))),"")</f>
        <v/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/>
      </c>
      <c r="P617" s="1" t="str">
        <f>IF(ISNA(LOOKUP(2,1/(Nacsport!AA618:BY618&lt;&gt;""),Nacsport!AA618:BY618)),"",LOOKUP(2,1/(Nacsport!AA618:BY618&lt;&gt;""),Nacsport!AA618:BY618))</f>
        <v>Perna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>NEGATIVE</v>
      </c>
      <c r="T617" s="1" t="str">
        <f>+CONCATENATE(Nacsport!CE618,Nacsport!CF618,Nacsport!CG618,Nacsport!CH618)</f>
        <v/>
      </c>
      <c r="U617" s="1" t="str">
        <f>+CONCATENATE(Nacsport!CI618,Nacsport!CJ618,Nacsport!CK618,Nacsport!CL618,Nacsport!CM618,Nacsport!CN618,Nacsport!CO618,Nacsport!CP618)</f>
        <v/>
      </c>
      <c r="V617" s="1" t="str">
        <f>+CONCATENATE(Nacsport!CQ618,Nacsport!CR618,Nacsport!CS618,Nacsport!CT618,Nacsport!CU618,Nacsport!CV618)</f>
        <v/>
      </c>
      <c r="W617" s="1" t="str">
        <f>+CONCATENATE(Nacsport!CW618,Nacsport!CX618,Nacsport!CY618,Nacsport!CZ618,Nacsport!DA618,Nacsport!DB618,Nacsport!DC618)</f>
        <v/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32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customHeight="1" x14ac:dyDescent="0.2">
      <c r="A618">
        <f>+Nacsport!A619</f>
        <v>619</v>
      </c>
      <c r="B618">
        <f t="shared" si="33"/>
        <v>617</v>
      </c>
      <c r="C618">
        <f t="shared" si="34"/>
        <v>617</v>
      </c>
      <c r="D618" s="11">
        <v>1</v>
      </c>
      <c r="E618" s="1" t="s">
        <v>1672</v>
      </c>
      <c r="F618" s="13">
        <f>CONVERT(LEFT(Nacsport!D619,2),"mn","hr")/24+CONVERT(MID(Nacsport!D619,4,2),"sec","hr")/24</f>
        <v>5.755787037037037E-2</v>
      </c>
      <c r="G618" s="14">
        <f>(CONVERT((CONVERT(LEFT(Nacsport!F619,2),"mn","hr")/24+CONVERT(MID(Nacsport!F619,4,2),"sec","hr")/24)-(CONVERT(LEFT(Nacsport!E619,2),"mn","hr")/24+CONVERT(MID(Nacsport!E619,4,2),"sec","hr")/24),"hr","sec")*24)+3</f>
        <v>5.9999999999998694</v>
      </c>
      <c r="H618" s="14">
        <f t="shared" si="36"/>
        <v>4970</v>
      </c>
      <c r="I618" s="14">
        <v>73.783333333333317</v>
      </c>
      <c r="J618" s="1">
        <f>+Nacsport!B619</f>
        <v>81</v>
      </c>
      <c r="K618" s="1" t="str">
        <f>+Nacsport!C619</f>
        <v>TACKLE</v>
      </c>
      <c r="L618" s="1" t="str">
        <f>+CONCATENATE(Nacsport!I619,Nacsport!J619)</f>
        <v>SAN BENEDETTO_C</v>
      </c>
      <c r="M618" s="28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>Mario</v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>NEUTRAL</v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32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customHeight="1" x14ac:dyDescent="0.2">
      <c r="A619">
        <f>+Nacsport!A620</f>
        <v>620</v>
      </c>
      <c r="B619">
        <f t="shared" si="33"/>
        <v>618</v>
      </c>
      <c r="C619">
        <f t="shared" si="34"/>
        <v>618</v>
      </c>
      <c r="D619" s="11">
        <v>1</v>
      </c>
      <c r="E619" s="1" t="s">
        <v>1672</v>
      </c>
      <c r="F619" s="13">
        <f>CONVERT(LEFT(Nacsport!D620,2),"mn","hr")/24+CONVERT(MID(Nacsport!D620,4,2),"sec","hr")/24</f>
        <v>5.7592592592592591E-2</v>
      </c>
      <c r="G619" s="14">
        <f>(CONVERT((CONVERT(LEFT(Nacsport!F620,2),"mn","hr")/24+CONVERT(MID(Nacsport!F620,4,2),"sec","hr")/24)-(CONVERT(LEFT(Nacsport!E620,2),"mn","hr")/24+CONVERT(MID(Nacsport!E620,4,2),"sec","hr")/24),"hr","sec")*24)+3</f>
        <v>5.9999999999998694</v>
      </c>
      <c r="H619" s="14">
        <f t="shared" si="36"/>
        <v>4973</v>
      </c>
      <c r="I619" s="14">
        <v>73.783333333333317</v>
      </c>
      <c r="J619" s="1">
        <f>+Nacsport!B620</f>
        <v>55</v>
      </c>
      <c r="K619" s="1" t="str">
        <f>+Nacsport!C620</f>
        <v>RUCK</v>
      </c>
      <c r="L619" s="1" t="str">
        <f>+CONCATENATE(Nacsport!I620,Nacsport!J620)</f>
        <v>OPPONENT</v>
      </c>
      <c r="M619" s="28" t="str">
        <f>IF(Nacsport!G620&lt;&gt;"",LEFT(Nacsport!G620,FIND(";",Nacsport!G620)-1),"")</f>
        <v>28</v>
      </c>
      <c r="N619" s="1" t="str">
        <f>IFERROR(MID(Nacsport!G620,FIND(";", Nacsport!G620)+1,IFERROR(FIND(" ", Nacsport!G620 &amp; " ", FIND(";", Nacsport!G620)+1) - FIND(";", Nacsport!G620)-1,LEN(Nacsport!G620))),"")</f>
        <v>46</v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T2B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32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customHeight="1" x14ac:dyDescent="0.2">
      <c r="A620">
        <f>+Nacsport!A621</f>
        <v>621</v>
      </c>
      <c r="B620">
        <f t="shared" si="33"/>
        <v>619</v>
      </c>
      <c r="C620">
        <f t="shared" si="34"/>
        <v>619</v>
      </c>
      <c r="D620" s="11">
        <v>1</v>
      </c>
      <c r="E620" s="1" t="s">
        <v>1672</v>
      </c>
      <c r="F620" s="13">
        <f>CONVERT(LEFT(Nacsport!D621,2),"mn","hr")/24+CONVERT(MID(Nacsport!D621,4,2),"sec","hr")/24</f>
        <v>5.7650462962962959E-2</v>
      </c>
      <c r="G620" s="14">
        <f>(CONVERT((CONVERT(LEFT(Nacsport!F621,2),"mn","hr")/24+CONVERT(MID(Nacsport!F621,4,2),"sec","hr")/24)-(CONVERT(LEFT(Nacsport!E621,2),"mn","hr")/24+CONVERT(MID(Nacsport!E621,4,2),"sec","hr")/24),"hr","sec")*24)+3</f>
        <v>8.0000000000003819</v>
      </c>
      <c r="H620" s="14">
        <f t="shared" si="36"/>
        <v>4978</v>
      </c>
      <c r="I620" s="14">
        <v>73.783333333333317</v>
      </c>
      <c r="J620" s="1">
        <f>+Nacsport!B621</f>
        <v>43</v>
      </c>
      <c r="K620" s="1" t="str">
        <f>+Nacsport!C621</f>
        <v>TURNOVER+</v>
      </c>
      <c r="L620" s="1" t="str">
        <f>+CONCATENATE(Nacsport!I621,Nacsport!J621)</f>
        <v/>
      </c>
      <c r="M620" s="28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>Sergio</v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>ROBBED</v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32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customHeight="1" x14ac:dyDescent="0.2">
      <c r="A621">
        <f>+Nacsport!A622</f>
        <v>622</v>
      </c>
      <c r="B621">
        <f t="shared" si="33"/>
        <v>620</v>
      </c>
      <c r="C621">
        <f t="shared" si="34"/>
        <v>620</v>
      </c>
      <c r="D621" s="11">
        <v>1</v>
      </c>
      <c r="E621" s="1" t="s">
        <v>1672</v>
      </c>
      <c r="F621" s="13">
        <f>CONVERT(LEFT(Nacsport!D622,2),"mn","hr")/24+CONVERT(MID(Nacsport!D622,4,2),"sec","hr")/24</f>
        <v>5.7708333333333327E-2</v>
      </c>
      <c r="G621" s="14">
        <f>(CONVERT((CONVERT(LEFT(Nacsport!F622,2),"mn","hr")/24+CONVERT(MID(Nacsport!F622,4,2),"sec","hr")/24)-(CONVERT(LEFT(Nacsport!E622,2),"mn","hr")/24+CONVERT(MID(Nacsport!E622,4,2),"sec","hr")/24),"hr","sec")*24)+3</f>
        <v>44.999999999999972</v>
      </c>
      <c r="H621" s="14">
        <f t="shared" si="36"/>
        <v>4982.9999999999991</v>
      </c>
      <c r="I621" s="14">
        <v>73.783333333333317</v>
      </c>
      <c r="J621" s="1">
        <f>+Nacsport!B622</f>
        <v>52</v>
      </c>
      <c r="K621" s="1" t="str">
        <f>+Nacsport!C622</f>
        <v>ATTACK</v>
      </c>
      <c r="L621" s="1" t="str">
        <f>+CONCATENATE(Nacsport!I622,Nacsport!J622)</f>
        <v/>
      </c>
      <c r="M621" s="28" t="str">
        <f>IF(Nacsport!G622&lt;&gt;"",LEFT(Nacsport!G622,FIND(";",Nacsport!G622)-1),"")</f>
        <v>5</v>
      </c>
      <c r="N621" s="1" t="str">
        <f>IFERROR(MID(Nacsport!G622,FIND(";", Nacsport!G622)+1,IFERROR(FIND(" ", Nacsport!G622 &amp; " ", FIND(";", Nacsport!G622)+1) - FIND(";", Nacsport!G622)-1,LEN(Nacsport!G622))),"")</f>
        <v>27</v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/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/>
      </c>
      <c r="AG621" s="1" t="str">
        <f>+CONCATENATE(Nacsport!FF622,Nacsport!FG622,Nacsport!FH622,Nacsport!FI622,Nacsport!FJ622)</f>
        <v/>
      </c>
      <c r="AH621" s="1" t="str">
        <f t="shared" si="32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customHeight="1" x14ac:dyDescent="0.2">
      <c r="A622">
        <f>+Nacsport!A623</f>
        <v>623</v>
      </c>
      <c r="B622">
        <f t="shared" si="33"/>
        <v>621</v>
      </c>
      <c r="C622">
        <f t="shared" si="34"/>
        <v>621</v>
      </c>
      <c r="D622" s="11">
        <v>1</v>
      </c>
      <c r="E622" s="1" t="s">
        <v>1672</v>
      </c>
      <c r="F622" s="13">
        <f>CONVERT(LEFT(Nacsport!D623,2),"mn","hr")/24+CONVERT(MID(Nacsport!D623,4,2),"sec","hr")/24</f>
        <v>5.7743055555555554E-2</v>
      </c>
      <c r="G622" s="14">
        <f>(CONVERT((CONVERT(LEFT(Nacsport!F623,2),"mn","hr")/24+CONVERT(MID(Nacsport!F623,4,2),"sec","hr")/24)-(CONVERT(LEFT(Nacsport!E623,2),"mn","hr")/24+CONVERT(MID(Nacsport!E623,4,2),"sec","hr")/24),"hr","sec")*24)+3</f>
        <v>5.9999999999998694</v>
      </c>
      <c r="H622" s="14">
        <f t="shared" si="36"/>
        <v>4986</v>
      </c>
      <c r="I622" s="14">
        <v>73.783333333333317</v>
      </c>
      <c r="J622" s="1">
        <f>+Nacsport!B623</f>
        <v>82</v>
      </c>
      <c r="K622" s="1" t="str">
        <f>+Nacsport!C623</f>
        <v>TACKLE</v>
      </c>
      <c r="L622" s="1" t="str">
        <f>+CONCATENATE(Nacsport!I623,Nacsport!J623)</f>
        <v>OPPONENT</v>
      </c>
      <c r="M622" s="28" t="str">
        <f>IF(Nacsport!G623&lt;&gt;"",LEFT(Nacsport!G623,FIND(";",Nacsport!G623)-1),"")</f>
        <v/>
      </c>
      <c r="N622" s="1" t="str">
        <f>IFERROR(MID(Nacsport!G623,FIND(";", Nacsport!G623)+1,IFERROR(FIND(" ", Nacsport!G623 &amp; " ", FIND(";", Nacsport!G623)+1) - FIND(";", Nacsport!G623)-1,LEN(Nacsport!G623))),"")</f>
        <v/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/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/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32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customHeight="1" x14ac:dyDescent="0.2">
      <c r="A623">
        <f>+Nacsport!A624</f>
        <v>624</v>
      </c>
      <c r="B623">
        <f t="shared" si="33"/>
        <v>622</v>
      </c>
      <c r="C623">
        <f t="shared" si="34"/>
        <v>622</v>
      </c>
      <c r="D623" s="11">
        <v>1</v>
      </c>
      <c r="E623" s="1" t="s">
        <v>1672</v>
      </c>
      <c r="F623" s="13">
        <f>CONVERT(LEFT(Nacsport!D624,2),"mn","hr")/24+CONVERT(MID(Nacsport!D624,4,2),"sec","hr")/24</f>
        <v>5.7777777777777775E-2</v>
      </c>
      <c r="G623" s="14">
        <f>(CONVERT((CONVERT(LEFT(Nacsport!F624,2),"mn","hr")/24+CONVERT(MID(Nacsport!F624,4,2),"sec","hr")/24)-(CONVERT(LEFT(Nacsport!E624,2),"mn","hr")/24+CONVERT(MID(Nacsport!E624,4,2),"sec","hr")/24),"hr","sec")*24)+3</f>
        <v>5.9999999999998694</v>
      </c>
      <c r="H623" s="14">
        <f t="shared" si="36"/>
        <v>4989</v>
      </c>
      <c r="I623" s="14">
        <v>73.783333333333317</v>
      </c>
      <c r="J623" s="1">
        <f>+Nacsport!B624</f>
        <v>56</v>
      </c>
      <c r="K623" s="1" t="str">
        <f>+Nacsport!C624</f>
        <v>RUCK</v>
      </c>
      <c r="L623" s="1" t="str">
        <f>+CONCATENATE(Nacsport!I624,Nacsport!J624)</f>
        <v>SAN BENEDETTO_C</v>
      </c>
      <c r="M623" s="28" t="str">
        <f>IF(Nacsport!G624&lt;&gt;"",LEFT(Nacsport!G624,FIND(";",Nacsport!G624)-1),"")</f>
        <v>5</v>
      </c>
      <c r="N623" s="1" t="str">
        <f>IFERROR(MID(Nacsport!G624,FIND(";", Nacsport!G624)+1,IFERROR(FIND(" ", Nacsport!G624 &amp; " ", FIND(";", Nacsport!G624)+1) - FIND(";", Nacsport!G624)-1,LEN(Nacsport!G624))),"")</f>
        <v>27</v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>T2A</v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>FAST</v>
      </c>
      <c r="AG623" s="1" t="str">
        <f>+CONCATENATE(Nacsport!FF624,Nacsport!FG624,Nacsport!FH624,Nacsport!FI624,Nacsport!FJ624)</f>
        <v/>
      </c>
      <c r="AH623" s="1" t="str">
        <f t="shared" si="32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customHeight="1" x14ac:dyDescent="0.2">
      <c r="A624">
        <f>+Nacsport!A625</f>
        <v>625</v>
      </c>
      <c r="B624">
        <f t="shared" si="33"/>
        <v>623</v>
      </c>
      <c r="C624">
        <f t="shared" si="34"/>
        <v>623</v>
      </c>
      <c r="D624" s="11">
        <v>1</v>
      </c>
      <c r="E624" s="1" t="s">
        <v>1672</v>
      </c>
      <c r="F624" s="13">
        <f>CONVERT(LEFT(Nacsport!D625,2),"mn","hr")/24+CONVERT(MID(Nacsport!D625,4,2),"sec","hr")/24</f>
        <v>5.7870370370370364E-2</v>
      </c>
      <c r="G624" s="14">
        <f>(CONVERT((CONVERT(LEFT(Nacsport!F625,2),"mn","hr")/24+CONVERT(MID(Nacsport!F625,4,2),"sec","hr")/24)-(CONVERT(LEFT(Nacsport!E625,2),"mn","hr")/24+CONVERT(MID(Nacsport!E625,4,2),"sec","hr")/24),"hr","sec")*24)+3</f>
        <v>5.9999999999998694</v>
      </c>
      <c r="H624" s="14">
        <f t="shared" si="36"/>
        <v>4997</v>
      </c>
      <c r="I624" s="14">
        <v>73.783333333333317</v>
      </c>
      <c r="J624" s="1">
        <f>+Nacsport!B625</f>
        <v>83</v>
      </c>
      <c r="K624" s="1" t="str">
        <f>+Nacsport!C625</f>
        <v>TACKLE</v>
      </c>
      <c r="L624" s="1" t="str">
        <f>+CONCATENATE(Nacsport!I625,Nacsport!J625)</f>
        <v>OPPONENT</v>
      </c>
      <c r="M624" s="28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/>
      </c>
      <c r="AG624" s="1" t="str">
        <f>+CONCATENATE(Nacsport!FF625,Nacsport!FG625,Nacsport!FH625,Nacsport!FI625,Nacsport!FJ625)</f>
        <v/>
      </c>
      <c r="AH624" s="1" t="str">
        <f t="shared" si="32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customHeight="1" x14ac:dyDescent="0.2">
      <c r="A625">
        <f>+Nacsport!A626</f>
        <v>626</v>
      </c>
      <c r="B625">
        <f t="shared" si="33"/>
        <v>624</v>
      </c>
      <c r="C625">
        <f t="shared" si="34"/>
        <v>624</v>
      </c>
      <c r="D625" s="11">
        <v>1</v>
      </c>
      <c r="E625" s="1" t="s">
        <v>1672</v>
      </c>
      <c r="F625" s="13">
        <f>CONVERT(LEFT(Nacsport!D626,2),"mn","hr")/24+CONVERT(MID(Nacsport!D626,4,2),"sec","hr")/24</f>
        <v>5.7893518518518518E-2</v>
      </c>
      <c r="G625" s="14">
        <f>(CONVERT((CONVERT(LEFT(Nacsport!F626,2),"mn","hr")/24+CONVERT(MID(Nacsport!F626,4,2),"sec","hr")/24)-(CONVERT(LEFT(Nacsport!E626,2),"mn","hr")/24+CONVERT(MID(Nacsport!E626,4,2),"sec","hr")/24),"hr","sec")*24)+3</f>
        <v>5.9999999999998694</v>
      </c>
      <c r="H625" s="14">
        <f t="shared" si="36"/>
        <v>4999</v>
      </c>
      <c r="I625" s="14">
        <v>73.783333333333317</v>
      </c>
      <c r="J625" s="1">
        <f>+Nacsport!B626</f>
        <v>57</v>
      </c>
      <c r="K625" s="1" t="str">
        <f>+Nacsport!C626</f>
        <v>RUCK</v>
      </c>
      <c r="L625" s="1" t="str">
        <f>+CONCATENATE(Nacsport!I626,Nacsport!J626)</f>
        <v>SAN BENEDETTO_C</v>
      </c>
      <c r="M625" s="28" t="str">
        <f>IF(Nacsport!G626&lt;&gt;"",LEFT(Nacsport!G626,FIND(";",Nacsport!G626)-1),"")</f>
        <v>21</v>
      </c>
      <c r="N625" s="1" t="str">
        <f>IFERROR(MID(Nacsport!G626,FIND(";", Nacsport!G626)+1,IFERROR(FIND(" ", Nacsport!G626 &amp; " ", FIND(";", Nacsport!G626)+1) - FIND(";", Nacsport!G626)-1,LEN(Nacsport!G626))),"")</f>
        <v>10</v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>DB</v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>FAST</v>
      </c>
      <c r="AG625" s="1" t="str">
        <f>+CONCATENATE(Nacsport!FF626,Nacsport!FG626,Nacsport!FH626,Nacsport!FI626,Nacsport!FJ626)</f>
        <v/>
      </c>
      <c r="AH625" s="1" t="str">
        <f t="shared" si="32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customHeight="1" x14ac:dyDescent="0.2">
      <c r="A626">
        <f>+Nacsport!A627</f>
        <v>627</v>
      </c>
      <c r="B626">
        <f t="shared" si="33"/>
        <v>625</v>
      </c>
      <c r="C626">
        <f t="shared" si="34"/>
        <v>625</v>
      </c>
      <c r="D626" s="11">
        <v>1</v>
      </c>
      <c r="E626" s="1" t="s">
        <v>1672</v>
      </c>
      <c r="F626" s="13">
        <f>CONVERT(LEFT(Nacsport!D627,2),"mn","hr")/24+CONVERT(MID(Nacsport!D627,4,2),"sec","hr")/24</f>
        <v>5.7916666666666665E-2</v>
      </c>
      <c r="G626" s="14">
        <f>(CONVERT((CONVERT(LEFT(Nacsport!F627,2),"mn","hr")/24+CONVERT(MID(Nacsport!F627,4,2),"sec","hr")/24)-(CONVERT(LEFT(Nacsport!E627,2),"mn","hr")/24+CONVERT(MID(Nacsport!E627,4,2),"sec","hr")/24),"hr","sec")*24)+3</f>
        <v>5.9999999999998694</v>
      </c>
      <c r="H626" s="14">
        <f t="shared" si="36"/>
        <v>5001</v>
      </c>
      <c r="I626" s="14">
        <v>73.783333333333317</v>
      </c>
      <c r="J626" s="1">
        <f>+Nacsport!B627</f>
        <v>84</v>
      </c>
      <c r="K626" s="1" t="str">
        <f>+Nacsport!C627</f>
        <v>TACKLE</v>
      </c>
      <c r="L626" s="1" t="str">
        <f>+CONCATENATE(Nacsport!I627,Nacsport!J627)</f>
        <v>OPPONENT</v>
      </c>
      <c r="M626" s="28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32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customHeight="1" x14ac:dyDescent="0.2">
      <c r="A627">
        <f>+Nacsport!A628</f>
        <v>628</v>
      </c>
      <c r="B627">
        <f t="shared" si="33"/>
        <v>626</v>
      </c>
      <c r="C627">
        <f t="shared" si="34"/>
        <v>626</v>
      </c>
      <c r="D627" s="11">
        <v>1</v>
      </c>
      <c r="E627" s="1" t="s">
        <v>1672</v>
      </c>
      <c r="F627" s="13">
        <f>CONVERT(LEFT(Nacsport!D628,2),"mn","hr")/24+CONVERT(MID(Nacsport!D628,4,2),"sec","hr")/24</f>
        <v>5.7962962962962959E-2</v>
      </c>
      <c r="G627" s="14">
        <f>(CONVERT((CONVERT(LEFT(Nacsport!F628,2),"mn","hr")/24+CONVERT(MID(Nacsport!F628,4,2),"sec","hr")/24)-(CONVERT(LEFT(Nacsport!E628,2),"mn","hr")/24+CONVERT(MID(Nacsport!E628,4,2),"sec","hr")/24),"hr","sec")*24)+3</f>
        <v>5.9999999999998694</v>
      </c>
      <c r="H627" s="14">
        <f t="shared" si="36"/>
        <v>5005</v>
      </c>
      <c r="I627" s="14">
        <v>73.783333333333317</v>
      </c>
      <c r="J627" s="1">
        <f>+Nacsport!B628</f>
        <v>58</v>
      </c>
      <c r="K627" s="1" t="str">
        <f>+Nacsport!C628</f>
        <v>RUCK</v>
      </c>
      <c r="L627" s="1" t="str">
        <f>+CONCATENATE(Nacsport!I628,Nacsport!J628)</f>
        <v>SAN BENEDETTO_C</v>
      </c>
      <c r="M627" s="28" t="str">
        <f>IF(Nacsport!G628&lt;&gt;"",LEFT(Nacsport!G628,FIND(";",Nacsport!G628)-1),"")</f>
        <v>21</v>
      </c>
      <c r="N627" s="1" t="str">
        <f>IFERROR(MID(Nacsport!G628,FIND(";", Nacsport!G628)+1,IFERROR(FIND(" ", Nacsport!G628 &amp; " ", FIND(";", Nacsport!G628)+1) - FIND(";", Nacsport!G628)-1,LEN(Nacsport!G628))),"")</f>
        <v>13</v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/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32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customHeight="1" x14ac:dyDescent="0.2">
      <c r="A628">
        <f>+Nacsport!A629</f>
        <v>629</v>
      </c>
      <c r="B628">
        <f t="shared" si="33"/>
        <v>627</v>
      </c>
      <c r="C628">
        <f t="shared" si="34"/>
        <v>627</v>
      </c>
      <c r="D628" s="11">
        <v>1</v>
      </c>
      <c r="E628" s="1" t="s">
        <v>1672</v>
      </c>
      <c r="F628" s="13">
        <f>CONVERT(LEFT(Nacsport!D629,2),"mn","hr")/24+CONVERT(MID(Nacsport!D629,4,2),"sec","hr")/24</f>
        <v>5.8032407407407401E-2</v>
      </c>
      <c r="G628" s="14">
        <f>(CONVERT((CONVERT(LEFT(Nacsport!F629,2),"mn","hr")/24+CONVERT(MID(Nacsport!F629,4,2),"sec","hr")/24)-(CONVERT(LEFT(Nacsport!E629,2),"mn","hr")/24+CONVERT(MID(Nacsport!E629,4,2),"sec","hr")/24),"hr","sec")*24)+3</f>
        <v>5.9999999999998694</v>
      </c>
      <c r="H628" s="14">
        <f t="shared" si="36"/>
        <v>5010.9999999999991</v>
      </c>
      <c r="I628" s="14">
        <v>73.783333333333317</v>
      </c>
      <c r="J628" s="1">
        <f>+Nacsport!B629</f>
        <v>29</v>
      </c>
      <c r="K628" s="1" t="str">
        <f>+Nacsport!C629</f>
        <v>MISSED-TACKLE</v>
      </c>
      <c r="L628" s="1" t="str">
        <f>+CONCATENATE(Nacsport!I629,Nacsport!J629)</f>
        <v>OPPONENT</v>
      </c>
      <c r="M628" s="28" t="str">
        <f>IF(Nacsport!G629&lt;&gt;"",LEFT(Nacsport!G629,FIND(";",Nacsport!G629)-1),"")</f>
        <v/>
      </c>
      <c r="N628" s="1" t="str">
        <f>IFERROR(MID(Nacsport!G629,FIND(";", Nacsport!G629)+1,IFERROR(FIND(" ", Nacsport!G629 &amp; " ", FIND(";", Nacsport!G629)+1) - FIND(";", Nacsport!G629)-1,LEN(Nacsport!G629))),"")</f>
        <v/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/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/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32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customHeight="1" x14ac:dyDescent="0.2">
      <c r="A629">
        <f>+Nacsport!A630</f>
        <v>630</v>
      </c>
      <c r="B629">
        <f t="shared" si="33"/>
        <v>628</v>
      </c>
      <c r="C629">
        <f t="shared" si="34"/>
        <v>628</v>
      </c>
      <c r="D629" s="11">
        <v>1</v>
      </c>
      <c r="E629" s="1" t="s">
        <v>1672</v>
      </c>
      <c r="F629" s="13">
        <f>CONVERT(LEFT(Nacsport!D630,2),"mn","hr")/24+CONVERT(MID(Nacsport!D630,4,2),"sec","hr")/24</f>
        <v>5.8032407407407401E-2</v>
      </c>
      <c r="G629" s="14">
        <f>(CONVERT((CONVERT(LEFT(Nacsport!F630,2),"mn","hr")/24+CONVERT(MID(Nacsport!F630,4,2),"sec","hr")/24)-(CONVERT(LEFT(Nacsport!E630,2),"mn","hr")/24+CONVERT(MID(Nacsport!E630,4,2),"sec","hr")/24),"hr","sec")*24)+3</f>
        <v>5.9999999999998694</v>
      </c>
      <c r="H629" s="14">
        <f t="shared" si="36"/>
        <v>5010.9999999999991</v>
      </c>
      <c r="I629" s="14">
        <v>73.783333333333317</v>
      </c>
      <c r="J629" s="1">
        <f>+Nacsport!B630</f>
        <v>85</v>
      </c>
      <c r="K629" s="1" t="str">
        <f>+Nacsport!C630</f>
        <v>TACKLE</v>
      </c>
      <c r="L629" s="1" t="str">
        <f>+CONCATENATE(Nacsport!I630,Nacsport!J630)</f>
        <v>OPPONENT</v>
      </c>
      <c r="M629" s="28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32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customHeight="1" x14ac:dyDescent="0.2">
      <c r="A630">
        <f>+Nacsport!A631</f>
        <v>631</v>
      </c>
      <c r="B630">
        <f t="shared" si="33"/>
        <v>629</v>
      </c>
      <c r="C630">
        <f t="shared" si="34"/>
        <v>629</v>
      </c>
      <c r="D630" s="11">
        <v>1</v>
      </c>
      <c r="E630" s="1" t="s">
        <v>1672</v>
      </c>
      <c r="F630" s="13">
        <f>CONVERT(LEFT(Nacsport!D631,2),"mn","hr")/24+CONVERT(MID(Nacsport!D631,4,2),"sec","hr")/24</f>
        <v>5.8055555555555555E-2</v>
      </c>
      <c r="G630" s="14">
        <f>(CONVERT((CONVERT(LEFT(Nacsport!F631,2),"mn","hr")/24+CONVERT(MID(Nacsport!F631,4,2),"sec","hr")/24)-(CONVERT(LEFT(Nacsport!E631,2),"mn","hr")/24+CONVERT(MID(Nacsport!E631,4,2),"sec","hr")/24),"hr","sec")*24)+3</f>
        <v>5.9999999999998694</v>
      </c>
      <c r="H630" s="14">
        <f t="shared" si="36"/>
        <v>5013</v>
      </c>
      <c r="I630" s="14">
        <v>73.783333333333317</v>
      </c>
      <c r="J630" s="1">
        <f>+Nacsport!B631</f>
        <v>59</v>
      </c>
      <c r="K630" s="1" t="str">
        <f>+Nacsport!C631</f>
        <v>RUCK</v>
      </c>
      <c r="L630" s="1" t="str">
        <f>+CONCATENATE(Nacsport!I631,Nacsport!J631)</f>
        <v>SAN BENEDETTO_C</v>
      </c>
      <c r="M630" s="28" t="str">
        <f>IF(Nacsport!G631&lt;&gt;"",LEFT(Nacsport!G631,FIND(";",Nacsport!G631)-1),"")</f>
        <v>10</v>
      </c>
      <c r="N630" s="1" t="str">
        <f>IFERROR(MID(Nacsport!G631,FIND(";", Nacsport!G631)+1,IFERROR(FIND(" ", Nacsport!G631 &amp; " ", FIND(";", Nacsport!G631)+1) - FIND(";", Nacsport!G631)-1,LEN(Nacsport!G631))),"")</f>
        <v>11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>SLOW</v>
      </c>
      <c r="AG630" s="1" t="str">
        <f>+CONCATENATE(Nacsport!FF631,Nacsport!FG631,Nacsport!FH631,Nacsport!FI631,Nacsport!FJ631)</f>
        <v/>
      </c>
      <c r="AH630" s="1" t="str">
        <f t="shared" si="32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customHeight="1" x14ac:dyDescent="0.2">
      <c r="A631">
        <f>+Nacsport!A632</f>
        <v>632</v>
      </c>
      <c r="B631">
        <f t="shared" si="33"/>
        <v>630</v>
      </c>
      <c r="C631">
        <f t="shared" si="34"/>
        <v>630</v>
      </c>
      <c r="D631" s="11">
        <v>1</v>
      </c>
      <c r="E631" s="1" t="s">
        <v>1672</v>
      </c>
      <c r="F631" s="13">
        <f>CONVERT(LEFT(Nacsport!D632,2),"mn","hr")/24+CONVERT(MID(Nacsport!D632,4,2),"sec","hr")/24</f>
        <v>5.8090277777777775E-2</v>
      </c>
      <c r="G631" s="14">
        <f>(CONVERT((CONVERT(LEFT(Nacsport!F632,2),"mn","hr")/24+CONVERT(MID(Nacsport!F632,4,2),"sec","hr")/24)-(CONVERT(LEFT(Nacsport!E632,2),"mn","hr")/24+CONVERT(MID(Nacsport!E632,4,2),"sec","hr")/24),"hr","sec")*24)+3</f>
        <v>5.9999999999998694</v>
      </c>
      <c r="H631" s="14">
        <f t="shared" si="36"/>
        <v>5016</v>
      </c>
      <c r="I631" s="14">
        <v>73.783333333333317</v>
      </c>
      <c r="J631" s="1">
        <f>+Nacsport!B632</f>
        <v>86</v>
      </c>
      <c r="K631" s="1" t="str">
        <f>+Nacsport!C632</f>
        <v>TACKLE</v>
      </c>
      <c r="L631" s="1" t="str">
        <f>+CONCATENATE(Nacsport!I632,Nacsport!J632)</f>
        <v>OPPONENT</v>
      </c>
      <c r="M631" s="28" t="str">
        <f>IF(Nacsport!G632&lt;&gt;"",LEFT(Nacsport!G632,FIND(";",Nacsport!G632)-1),"")</f>
        <v/>
      </c>
      <c r="N631" s="1" t="str">
        <f>IFERROR(MID(Nacsport!G632,FIND(";", Nacsport!G632)+1,IFERROR(FIND(" ", Nacsport!G632 &amp; " ", FIND(";", Nacsport!G632)+1) - FIND(";", Nacsport!G632)-1,LEN(Nacsport!G632))),"")</f>
        <v/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32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customHeight="1" x14ac:dyDescent="0.2">
      <c r="A632">
        <f>+Nacsport!A633</f>
        <v>633</v>
      </c>
      <c r="B632">
        <f t="shared" si="33"/>
        <v>631</v>
      </c>
      <c r="C632">
        <f t="shared" si="34"/>
        <v>631</v>
      </c>
      <c r="D632" s="11">
        <v>1</v>
      </c>
      <c r="E632" s="1" t="s">
        <v>1672</v>
      </c>
      <c r="F632" s="13">
        <f>CONVERT(LEFT(Nacsport!D633,2),"mn","hr")/24+CONVERT(MID(Nacsport!D633,4,2),"sec","hr")/24</f>
        <v>5.8113425925925923E-2</v>
      </c>
      <c r="G632" s="14">
        <f>(CONVERT((CONVERT(LEFT(Nacsport!F633,2),"mn","hr")/24+CONVERT(MID(Nacsport!F633,4,2),"sec","hr")/24)-(CONVERT(LEFT(Nacsport!E633,2),"mn","hr")/24+CONVERT(MID(Nacsport!E633,4,2),"sec","hr")/24),"hr","sec")*24)+3</f>
        <v>5.9999999999998694</v>
      </c>
      <c r="H632" s="14">
        <f t="shared" si="36"/>
        <v>5018</v>
      </c>
      <c r="I632" s="14">
        <v>73.783333333333317</v>
      </c>
      <c r="J632" s="1">
        <f>+Nacsport!B633</f>
        <v>60</v>
      </c>
      <c r="K632" s="1" t="str">
        <f>+Nacsport!C633</f>
        <v>RUCK</v>
      </c>
      <c r="L632" s="1" t="str">
        <f>+CONCATENATE(Nacsport!I633,Nacsport!J633)</f>
        <v>SAN BENEDETTO_C</v>
      </c>
      <c r="M632" s="28" t="str">
        <f>IF(Nacsport!G633&lt;&gt;"",LEFT(Nacsport!G633,FIND(";",Nacsport!G633)-1),"")</f>
        <v>11</v>
      </c>
      <c r="N632" s="1" t="str">
        <f>IFERROR(MID(Nacsport!G633,FIND(";", Nacsport!G633)+1,IFERROR(FIND(" ", Nacsport!G633 &amp; " ", FIND(";", Nacsport!G633)+1) - FIND(";", Nacsport!G633)-1,LEN(Nacsport!G633))),"")</f>
        <v>11</v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>SLOW</v>
      </c>
      <c r="AG632" s="1" t="str">
        <f>+CONCATENATE(Nacsport!FF633,Nacsport!FG633,Nacsport!FH633,Nacsport!FI633,Nacsport!FJ633)</f>
        <v/>
      </c>
      <c r="AH632" s="1" t="str">
        <f t="shared" si="32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customHeight="1" x14ac:dyDescent="0.2">
      <c r="A633">
        <f>+Nacsport!A634</f>
        <v>634</v>
      </c>
      <c r="B633">
        <f t="shared" si="33"/>
        <v>632</v>
      </c>
      <c r="C633">
        <f t="shared" si="34"/>
        <v>632</v>
      </c>
      <c r="D633" s="11">
        <v>1</v>
      </c>
      <c r="E633" s="1" t="s">
        <v>1672</v>
      </c>
      <c r="F633" s="13">
        <f>CONVERT(LEFT(Nacsport!D634,2),"mn","hr")/24+CONVERT(MID(Nacsport!D634,4,2),"sec","hr")/24</f>
        <v>5.8101851851851849E-2</v>
      </c>
      <c r="G633" s="14">
        <f>(CONVERT((CONVERT(LEFT(Nacsport!F634,2),"mn","hr")/24+CONVERT(MID(Nacsport!F634,4,2),"sec","hr")/24)-(CONVERT(LEFT(Nacsport!E634,2),"mn","hr")/24+CONVERT(MID(Nacsport!E634,4,2),"sec","hr")/24),"hr","sec")*24)+3</f>
        <v>7.0000000000004254</v>
      </c>
      <c r="H633" s="14">
        <f t="shared" si="36"/>
        <v>5017</v>
      </c>
      <c r="I633" s="14">
        <v>73.783333333333317</v>
      </c>
      <c r="J633" s="1">
        <f>+Nacsport!B634</f>
        <v>23</v>
      </c>
      <c r="K633" s="1" t="str">
        <f>+Nacsport!C634</f>
        <v>PENALTY</v>
      </c>
      <c r="L633" s="1" t="str">
        <f>+CONCATENATE(Nacsport!I634,Nacsport!J634)</f>
        <v>OPPONENT</v>
      </c>
      <c r="M633" s="28" t="str">
        <f>IF(Nacsport!G634&lt;&gt;"",LEFT(Nacsport!G634,FIND(";",Nacsport!G634)-1),"")</f>
        <v>11</v>
      </c>
      <c r="N633" s="1" t="str">
        <f>IFERROR(MID(Nacsport!G634,FIND(";", Nacsport!G634)+1,IFERROR(FIND(" ", Nacsport!G634 &amp; " ", FIND(";", Nacsport!G634)+1) - FIND(";", Nacsport!G634)-1,LEN(Nacsport!G634))),"")</f>
        <v>10</v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>RUCK DEFENSE</v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32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customHeight="1" x14ac:dyDescent="0.2">
      <c r="A634">
        <f>+Nacsport!A635</f>
        <v>635</v>
      </c>
      <c r="B634">
        <f t="shared" si="33"/>
        <v>633</v>
      </c>
      <c r="C634">
        <f t="shared" si="34"/>
        <v>633</v>
      </c>
      <c r="D634" s="11">
        <v>1</v>
      </c>
      <c r="E634" s="1" t="s">
        <v>1672</v>
      </c>
      <c r="F634" s="13">
        <f>CONVERT(LEFT(Nacsport!D635,2),"mn","hr")/24+CONVERT(MID(Nacsport!D635,4,2),"sec","hr")/24</f>
        <v>5.8194444444444438E-2</v>
      </c>
      <c r="G634" s="14">
        <f>(CONVERT((CONVERT(LEFT(Nacsport!F635,2),"mn","hr")/24+CONVERT(MID(Nacsport!F635,4,2),"sec","hr")/24)-(CONVERT(LEFT(Nacsport!E635,2),"mn","hr")/24+CONVERT(MID(Nacsport!E635,4,2),"sec","hr")/24),"hr","sec")*24)+3</f>
        <v>4.000000000000556</v>
      </c>
      <c r="H634" s="14">
        <f t="shared" si="36"/>
        <v>5024.9999999999991</v>
      </c>
      <c r="I634" s="14">
        <v>73.783333333333317</v>
      </c>
      <c r="J634" s="1">
        <f>+Nacsport!B635</f>
        <v>70</v>
      </c>
      <c r="K634" s="1" t="str">
        <f>+Nacsport!C635</f>
        <v>END</v>
      </c>
      <c r="L634" s="1" t="str">
        <f>+CONCATENATE(Nacsport!I635,Nacsport!J635)</f>
        <v/>
      </c>
      <c r="M634" s="28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32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customHeight="1" x14ac:dyDescent="0.2">
      <c r="A635">
        <f>+Nacsport!A636</f>
        <v>636</v>
      </c>
      <c r="B635">
        <f t="shared" si="33"/>
        <v>634</v>
      </c>
      <c r="C635">
        <f t="shared" si="34"/>
        <v>634</v>
      </c>
      <c r="D635" s="11">
        <v>1</v>
      </c>
      <c r="E635" s="1" t="s">
        <v>1672</v>
      </c>
      <c r="F635" s="13">
        <f>CONVERT(LEFT(Nacsport!D636,2),"mn","hr")/24+CONVERT(MID(Nacsport!D636,4,2),"sec","hr")/24</f>
        <v>5.8217592592592592E-2</v>
      </c>
      <c r="G635" s="14">
        <f>(CONVERT((CONVERT(LEFT(Nacsport!F636,2),"mn","hr")/24+CONVERT(MID(Nacsport!F636,4,2),"sec","hr")/24)-(CONVERT(LEFT(Nacsport!E636,2),"mn","hr")/24+CONVERT(MID(Nacsport!E636,4,2),"sec","hr")/24),"hr","sec")*24)+3</f>
        <v>20.999999999999815</v>
      </c>
      <c r="H635" s="14">
        <f t="shared" si="36"/>
        <v>5027</v>
      </c>
      <c r="I635" s="14">
        <v>73.783333333333317</v>
      </c>
      <c r="J635" s="1">
        <f>+Nacsport!B636</f>
        <v>53</v>
      </c>
      <c r="K635" s="1" t="str">
        <f>+Nacsport!C636</f>
        <v>ATTACK</v>
      </c>
      <c r="L635" s="1" t="str">
        <f>+CONCATENATE(Nacsport!I636,Nacsport!J636)</f>
        <v/>
      </c>
      <c r="M635" s="28" t="str">
        <f>IF(Nacsport!G636&lt;&gt;"",LEFT(Nacsport!G636,FIND(";",Nacsport!G636)-1),"")</f>
        <v>11</v>
      </c>
      <c r="N635" s="1" t="str">
        <f>IFERROR(MID(Nacsport!G636,FIND(";", Nacsport!G636)+1,IFERROR(FIND(" ", Nacsport!G636 &amp; " ", FIND(";", Nacsport!G636)+1) - FIND(";", Nacsport!G636)-1,LEN(Nacsport!G636))),"")</f>
        <v>4</v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32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customHeight="1" x14ac:dyDescent="0.2">
      <c r="A636">
        <f>+Nacsport!A637</f>
        <v>637</v>
      </c>
      <c r="B636">
        <f t="shared" si="33"/>
        <v>635</v>
      </c>
      <c r="C636">
        <f t="shared" si="34"/>
        <v>635</v>
      </c>
      <c r="D636" s="11">
        <v>1</v>
      </c>
      <c r="E636" s="1" t="s">
        <v>1672</v>
      </c>
      <c r="F636" s="13">
        <f>CONVERT(LEFT(Nacsport!D637,2),"mn","hr")/24+CONVERT(MID(Nacsport!D637,4,2),"sec","hr")/24</f>
        <v>5.8217592592592592E-2</v>
      </c>
      <c r="G636" s="14">
        <f>(CONVERT((CONVERT(LEFT(Nacsport!F637,2),"mn","hr")/24+CONVERT(MID(Nacsport!F637,4,2),"sec","hr")/24)-(CONVERT(LEFT(Nacsport!E637,2),"mn","hr")/24+CONVERT(MID(Nacsport!E637,4,2),"sec","hr")/24),"hr","sec")*24)+3</f>
        <v>20.999999999999815</v>
      </c>
      <c r="H636" s="14">
        <f t="shared" si="36"/>
        <v>5027</v>
      </c>
      <c r="I636" s="14">
        <v>73.783333333333317</v>
      </c>
      <c r="J636" s="1">
        <f>+Nacsport!B637</f>
        <v>70</v>
      </c>
      <c r="K636" s="1" t="str">
        <f>+Nacsport!C637</f>
        <v>SHORT-MATCH</v>
      </c>
      <c r="L636" s="1" t="str">
        <f>+CONCATENATE(Nacsport!I637,Nacsport!J637)</f>
        <v/>
      </c>
      <c r="M636" s="28" t="str">
        <f>IF(Nacsport!G637&lt;&gt;"",LEFT(Nacsport!G637,FIND(";",Nacsport!G637)-1),"")</f>
        <v>11</v>
      </c>
      <c r="N636" s="1" t="str">
        <f>IFERROR(MID(Nacsport!G637,FIND(";", Nacsport!G637)+1,IFERROR(FIND(" ", Nacsport!G637 &amp; " ", FIND(";", Nacsport!G637)+1) - FIND(";", Nacsport!G637)-1,LEN(Nacsport!G637))),"")</f>
        <v>4</v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32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customHeight="1" x14ac:dyDescent="0.2">
      <c r="A637">
        <f>+Nacsport!A638</f>
        <v>638</v>
      </c>
      <c r="B637">
        <f t="shared" si="33"/>
        <v>636</v>
      </c>
      <c r="C637">
        <f t="shared" si="34"/>
        <v>636</v>
      </c>
      <c r="D637" s="11">
        <v>1</v>
      </c>
      <c r="E637" s="1" t="s">
        <v>1672</v>
      </c>
      <c r="F637" s="13">
        <f>CONVERT(LEFT(Nacsport!D638,2),"mn","hr")/24+CONVERT(MID(Nacsport!D638,4,2),"sec","hr")/24</f>
        <v>5.8148148148148143E-2</v>
      </c>
      <c r="G637" s="14">
        <f>(CONVERT((CONVERT(LEFT(Nacsport!F638,2),"mn","hr")/24+CONVERT(MID(Nacsport!F638,4,2),"sec","hr")/24)-(CONVERT(LEFT(Nacsport!E638,2),"mn","hr")/24+CONVERT(MID(Nacsport!E638,4,2),"sec","hr")/24),"hr","sec")*24)+3</f>
        <v>6.9999999999998259</v>
      </c>
      <c r="H637" s="14">
        <f t="shared" si="36"/>
        <v>5021</v>
      </c>
      <c r="I637" s="14">
        <v>73.783333333333317</v>
      </c>
      <c r="J637" s="1">
        <f>+Nacsport!B638</f>
        <v>24</v>
      </c>
      <c r="K637" s="1" t="str">
        <f>+Nacsport!C638</f>
        <v>PENALTY</v>
      </c>
      <c r="L637" s="1" t="str">
        <f>+CONCATENATE(Nacsport!I638,Nacsport!J638)</f>
        <v>OPPONENT</v>
      </c>
      <c r="M637" s="28" t="str">
        <f>IF(Nacsport!G638&lt;&gt;"",LEFT(Nacsport!G638,FIND(";",Nacsport!G638)-1),"")</f>
        <v>13</v>
      </c>
      <c r="N637" s="1" t="str">
        <f>IFERROR(MID(Nacsport!G638,FIND(";", Nacsport!G638)+1,IFERROR(FIND(" ", Nacsport!G638 &amp; " ", FIND(";", Nacsport!G638)+1) - FIND(";", Nacsport!G638)-1,LEN(Nacsport!G638))),"")</f>
        <v>5</v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>OFFSIDE</v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32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customHeight="1" x14ac:dyDescent="0.2">
      <c r="A638">
        <f>+Nacsport!A639</f>
        <v>639</v>
      </c>
      <c r="B638">
        <f t="shared" si="33"/>
        <v>637</v>
      </c>
      <c r="C638">
        <f t="shared" si="34"/>
        <v>637</v>
      </c>
      <c r="D638" s="11">
        <v>1</v>
      </c>
      <c r="E638" s="1" t="s">
        <v>1672</v>
      </c>
      <c r="F638" s="13">
        <f>CONVERT(LEFT(Nacsport!D639,2),"mn","hr")/24+CONVERT(MID(Nacsport!D639,4,2),"sec","hr")/24</f>
        <v>5.8229166666666665E-2</v>
      </c>
      <c r="G638" s="14">
        <f>(CONVERT((CONVERT(LEFT(Nacsport!F639,2),"mn","hr")/24+CONVERT(MID(Nacsport!F639,4,2),"sec","hr")/24)-(CONVERT(LEFT(Nacsport!E639,2),"mn","hr")/24+CONVERT(MID(Nacsport!E639,4,2),"sec","hr")/24),"hr","sec")*24)+3</f>
        <v>5.9999999999998694</v>
      </c>
      <c r="H638" s="14">
        <f t="shared" si="36"/>
        <v>5028</v>
      </c>
      <c r="I638" s="14">
        <v>73.783333333333317</v>
      </c>
      <c r="J638" s="1">
        <f>+Nacsport!B639</f>
        <v>87</v>
      </c>
      <c r="K638" s="1" t="str">
        <f>+Nacsport!C639</f>
        <v>TACKLE</v>
      </c>
      <c r="L638" s="1" t="str">
        <f>+CONCATENATE(Nacsport!I639,Nacsport!J639)</f>
        <v>OPPONENT</v>
      </c>
      <c r="M638" s="28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32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customHeight="1" x14ac:dyDescent="0.2">
      <c r="A639">
        <f>+Nacsport!A640</f>
        <v>640</v>
      </c>
      <c r="B639">
        <f t="shared" si="33"/>
        <v>638</v>
      </c>
      <c r="C639">
        <f t="shared" si="34"/>
        <v>638</v>
      </c>
      <c r="D639" s="11">
        <v>1</v>
      </c>
      <c r="E639" s="1" t="s">
        <v>1672</v>
      </c>
      <c r="F639" s="13">
        <f>CONVERT(LEFT(Nacsport!D640,2),"mn","hr")/24+CONVERT(MID(Nacsport!D640,4,2),"sec","hr")/24</f>
        <v>5.8263888888888886E-2</v>
      </c>
      <c r="G639" s="14">
        <f>(CONVERT((CONVERT(LEFT(Nacsport!F640,2),"mn","hr")/24+CONVERT(MID(Nacsport!F640,4,2),"sec","hr")/24)-(CONVERT(LEFT(Nacsport!E640,2),"mn","hr")/24+CONVERT(MID(Nacsport!E640,4,2),"sec","hr")/24),"hr","sec")*24)+3</f>
        <v>5.9999999999998694</v>
      </c>
      <c r="H639" s="14">
        <f t="shared" si="36"/>
        <v>5031</v>
      </c>
      <c r="I639" s="14">
        <v>73.783333333333317</v>
      </c>
      <c r="J639" s="1">
        <f>+Nacsport!B640</f>
        <v>61</v>
      </c>
      <c r="K639" s="1" t="str">
        <f>+Nacsport!C640</f>
        <v>RUCK</v>
      </c>
      <c r="L639" s="1" t="str">
        <f>+CONCATENATE(Nacsport!I640,Nacsport!J640)</f>
        <v>SAN BENEDETTO_C</v>
      </c>
      <c r="M639" s="28" t="str">
        <f>IF(Nacsport!G640&lt;&gt;"",LEFT(Nacsport!G640,FIND(";",Nacsport!G640)-1),"")</f>
        <v>11</v>
      </c>
      <c r="N639" s="1" t="str">
        <f>IFERROR(MID(Nacsport!G640,FIND(";", Nacsport!G640)+1,IFERROR(FIND(" ", Nacsport!G640 &amp; " ", FIND(";", Nacsport!G640)+1) - FIND(";", Nacsport!G640)-1,LEN(Nacsport!G640))),"")</f>
        <v>4</v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>SLOW</v>
      </c>
      <c r="AG639" s="1" t="str">
        <f>+CONCATENATE(Nacsport!FF640,Nacsport!FG640,Nacsport!FH640,Nacsport!FI640,Nacsport!FJ640)</f>
        <v/>
      </c>
      <c r="AH639" s="1" t="str">
        <f t="shared" si="32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customHeight="1" x14ac:dyDescent="0.2">
      <c r="A640">
        <f>+Nacsport!A641</f>
        <v>641</v>
      </c>
      <c r="B640">
        <f t="shared" si="33"/>
        <v>639</v>
      </c>
      <c r="C640">
        <f t="shared" si="34"/>
        <v>639</v>
      </c>
      <c r="D640" s="11">
        <v>1</v>
      </c>
      <c r="E640" s="1" t="s">
        <v>1672</v>
      </c>
      <c r="F640" s="13">
        <f>CONVERT(LEFT(Nacsport!D641,2),"mn","hr")/24+CONVERT(MID(Nacsport!D641,4,2),"sec","hr")/24</f>
        <v>5.8356481481481474E-2</v>
      </c>
      <c r="G640" s="14">
        <f>(CONVERT((CONVERT(LEFT(Nacsport!F641,2),"mn","hr")/24+CONVERT(MID(Nacsport!F641,4,2),"sec","hr")/24)-(CONVERT(LEFT(Nacsport!E641,2),"mn","hr")/24+CONVERT(MID(Nacsport!E641,4,2),"sec","hr")/24),"hr","sec")*24)+3</f>
        <v>7.9999999999997824</v>
      </c>
      <c r="H640" s="14">
        <f t="shared" si="36"/>
        <v>5039</v>
      </c>
      <c r="I640" s="14">
        <v>73.783333333333317</v>
      </c>
      <c r="J640" s="1">
        <f>+Nacsport!B641</f>
        <v>34</v>
      </c>
      <c r="K640" s="1" t="str">
        <f>+Nacsport!C641</f>
        <v>TURNOVER-</v>
      </c>
      <c r="L640" s="1" t="str">
        <f>+CONCATENATE(Nacsport!I641,Nacsport!J641)</f>
        <v/>
      </c>
      <c r="M640" s="28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>Giovanni</v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>KNOCK-ON</v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32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customHeight="1" x14ac:dyDescent="0.2">
      <c r="A641">
        <f>+Nacsport!A642</f>
        <v>642</v>
      </c>
      <c r="B641">
        <f t="shared" si="33"/>
        <v>640</v>
      </c>
      <c r="C641">
        <f t="shared" si="34"/>
        <v>640</v>
      </c>
      <c r="D641" s="11">
        <v>1</v>
      </c>
      <c r="E641" s="1" t="s">
        <v>1672</v>
      </c>
      <c r="F641" s="13">
        <f>CONVERT(LEFT(Nacsport!D642,2),"mn","hr")/24+CONVERT(MID(Nacsport!D642,4,2),"sec","hr")/24</f>
        <v>5.8425925925925923E-2</v>
      </c>
      <c r="G641" s="14">
        <f>(CONVERT((CONVERT(LEFT(Nacsport!F642,2),"mn","hr")/24+CONVERT(MID(Nacsport!F642,4,2),"sec","hr")/24)-(CONVERT(LEFT(Nacsport!E642,2),"mn","hr")/24+CONVERT(MID(Nacsport!E642,4,2),"sec","hr")/24),"hr","sec")*24)+3</f>
        <v>3.9999999999999565</v>
      </c>
      <c r="H641" s="14">
        <f t="shared" si="36"/>
        <v>5045</v>
      </c>
      <c r="I641" s="14">
        <v>73.783333333333317</v>
      </c>
      <c r="J641" s="1">
        <f>+Nacsport!B642</f>
        <v>71</v>
      </c>
      <c r="K641" s="1" t="str">
        <f>+Nacsport!C642</f>
        <v>END</v>
      </c>
      <c r="L641" s="1" t="str">
        <f>+CONCATENATE(Nacsport!I642,Nacsport!J642)</f>
        <v/>
      </c>
      <c r="M641" s="28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32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customHeight="1" x14ac:dyDescent="0.2">
      <c r="A642">
        <f>+Nacsport!A643</f>
        <v>643</v>
      </c>
      <c r="B642">
        <f t="shared" si="33"/>
        <v>641</v>
      </c>
      <c r="C642">
        <f t="shared" si="34"/>
        <v>641</v>
      </c>
      <c r="D642" s="11">
        <v>1</v>
      </c>
      <c r="E642" s="1" t="s">
        <v>1672</v>
      </c>
      <c r="F642" s="13">
        <f>CONVERT(LEFT(Nacsport!D643,2),"mn","hr")/24+CONVERT(MID(Nacsport!D643,4,2),"sec","hr")/24</f>
        <v>5.8738425925925923E-2</v>
      </c>
      <c r="G642" s="14">
        <f>(CONVERT((CONVERT(LEFT(Nacsport!F643,2),"mn","hr")/24+CONVERT(MID(Nacsport!F643,4,2),"sec","hr")/24)-(CONVERT(LEFT(Nacsport!E643,2),"mn","hr")/24+CONVERT(MID(Nacsport!E643,4,2),"sec","hr")/24),"hr","sec")*24)+3</f>
        <v>6.9999999999998259</v>
      </c>
      <c r="H642" s="14">
        <f t="shared" si="36"/>
        <v>5072</v>
      </c>
      <c r="I642" s="14">
        <v>73.783333333333317</v>
      </c>
      <c r="J642" s="1">
        <f>+Nacsport!B643</f>
        <v>54</v>
      </c>
      <c r="K642" s="1" t="str">
        <f>+Nacsport!C643</f>
        <v>ATTACK</v>
      </c>
      <c r="L642" s="1" t="str">
        <f>+CONCATENATE(Nacsport!I643,Nacsport!J643)</f>
        <v/>
      </c>
      <c r="M642" s="28" t="str">
        <f>IF(Nacsport!G643&lt;&gt;"",LEFT(Nacsport!G643,FIND(";",Nacsport!G643)-1),"")</f>
        <v>21</v>
      </c>
      <c r="N642" s="1" t="str">
        <f>IFERROR(MID(Nacsport!G643,FIND(";", Nacsport!G643)+1,IFERROR(FIND(" ", Nacsport!G643 &amp; " ", FIND(";", Nacsport!G643)+1) - FIND(";", Nacsport!G643)-1,LEN(Nacsport!G643))),"")</f>
        <v>8</v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32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customHeight="1" x14ac:dyDescent="0.2">
      <c r="A643">
        <f>+Nacsport!A644</f>
        <v>644</v>
      </c>
      <c r="B643">
        <f t="shared" si="33"/>
        <v>642</v>
      </c>
      <c r="C643">
        <f t="shared" si="34"/>
        <v>642</v>
      </c>
      <c r="D643" s="11">
        <v>1</v>
      </c>
      <c r="E643" s="1" t="s">
        <v>1672</v>
      </c>
      <c r="F643" s="13">
        <f>CONVERT(LEFT(Nacsport!D644,2),"mn","hr")/24+CONVERT(MID(Nacsport!D644,4,2),"sec","hr")/24</f>
        <v>5.8738425925925923E-2</v>
      </c>
      <c r="G643" s="14">
        <f>(CONVERT((CONVERT(LEFT(Nacsport!F644,2),"mn","hr")/24+CONVERT(MID(Nacsport!F644,4,2),"sec","hr")/24)-(CONVERT(LEFT(Nacsport!E644,2),"mn","hr")/24+CONVERT(MID(Nacsport!E644,4,2),"sec","hr")/24),"hr","sec")*24)+3</f>
        <v>6.9999999999998259</v>
      </c>
      <c r="H643" s="14">
        <f t="shared" si="36"/>
        <v>5072</v>
      </c>
      <c r="I643" s="14">
        <v>73.783333333333317</v>
      </c>
      <c r="J643" s="1">
        <f>+Nacsport!B644</f>
        <v>71</v>
      </c>
      <c r="K643" s="1" t="str">
        <f>+Nacsport!C644</f>
        <v>SHORT-MATCH</v>
      </c>
      <c r="L643" s="1" t="str">
        <f>+CONCATENATE(Nacsport!I644,Nacsport!J644)</f>
        <v/>
      </c>
      <c r="M643" s="28" t="str">
        <f>IF(Nacsport!G644&lt;&gt;"",LEFT(Nacsport!G644,FIND(";",Nacsport!G644)-1),"")</f>
        <v>21</v>
      </c>
      <c r="N643" s="1" t="str">
        <f>IFERROR(MID(Nacsport!G644,FIND(";", Nacsport!G644)+1,IFERROR(FIND(" ", Nacsport!G644 &amp; " ", FIND(";", Nacsport!G644)+1) - FIND(";", Nacsport!G644)-1,LEN(Nacsport!G644))),"")</f>
        <v>8</v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32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customHeight="1" x14ac:dyDescent="0.2">
      <c r="A644">
        <f>+Nacsport!A645</f>
        <v>645</v>
      </c>
      <c r="B644">
        <f t="shared" si="33"/>
        <v>643</v>
      </c>
      <c r="C644">
        <f t="shared" si="34"/>
        <v>643</v>
      </c>
      <c r="D644" s="11">
        <v>1</v>
      </c>
      <c r="E644" s="1" t="s">
        <v>1672</v>
      </c>
      <c r="F644" s="13">
        <f>CONVERT(LEFT(Nacsport!D645,2),"mn","hr")/24+CONVERT(MID(Nacsport!D645,4,2),"sec","hr")/24</f>
        <v>5.8749999999999997E-2</v>
      </c>
      <c r="G644" s="14">
        <f>(CONVERT((CONVERT(LEFT(Nacsport!F645,2),"mn","hr")/24+CONVERT(MID(Nacsport!F645,4,2),"sec","hr")/24)-(CONVERT(LEFT(Nacsport!E645,2),"mn","hr")/24+CONVERT(MID(Nacsport!E645,4,2),"sec","hr")/24),"hr","sec")*24)+3</f>
        <v>5.9999999999998694</v>
      </c>
      <c r="H644" s="14">
        <f t="shared" ref="H644:H707" si="37">(+CONVERT(F644,"hr","sec")*24)-3</f>
        <v>5073</v>
      </c>
      <c r="I644" s="14">
        <v>73.783333333333317</v>
      </c>
      <c r="J644" s="1">
        <f>+Nacsport!B645</f>
        <v>30</v>
      </c>
      <c r="K644" s="1" t="str">
        <f>+Nacsport!C645</f>
        <v>MISSED-TACKLE</v>
      </c>
      <c r="L644" s="1" t="str">
        <f>+CONCATENATE(Nacsport!I645,Nacsport!J645)</f>
        <v>OPPONENT</v>
      </c>
      <c r="M644" s="28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32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customHeight="1" x14ac:dyDescent="0.2">
      <c r="A645">
        <f>+Nacsport!A646</f>
        <v>646</v>
      </c>
      <c r="B645">
        <f t="shared" si="33"/>
        <v>644</v>
      </c>
      <c r="C645">
        <f t="shared" si="34"/>
        <v>644</v>
      </c>
      <c r="D645" s="11">
        <v>1</v>
      </c>
      <c r="E645" s="1" t="s">
        <v>1672</v>
      </c>
      <c r="F645" s="13">
        <f>CONVERT(LEFT(Nacsport!D646,2),"mn","hr")/24+CONVERT(MID(Nacsport!D646,4,2),"sec","hr")/24</f>
        <v>5.8738425925925923E-2</v>
      </c>
      <c r="G645" s="14">
        <f>(CONVERT((CONVERT(LEFT(Nacsport!F646,2),"mn","hr")/24+CONVERT(MID(Nacsport!F646,4,2),"sec","hr")/24)-(CONVERT(LEFT(Nacsport!E646,2),"mn","hr")/24+CONVERT(MID(Nacsport!E646,4,2),"sec","hr")/24),"hr","sec")*24)+3</f>
        <v>6.9999999999998259</v>
      </c>
      <c r="H645" s="14">
        <f t="shared" si="37"/>
        <v>5072</v>
      </c>
      <c r="I645" s="14">
        <v>73.783333333333317</v>
      </c>
      <c r="J645" s="1">
        <f>+Nacsport!B646</f>
        <v>6</v>
      </c>
      <c r="K645" s="1" t="str">
        <f>+Nacsport!C646</f>
        <v>BREAK</v>
      </c>
      <c r="L645" s="1" t="str">
        <f>+CONCATENATE(Nacsport!I646,Nacsport!J646)</f>
        <v>SAN BENEDETTO_C</v>
      </c>
      <c r="M645" s="28" t="str">
        <f>IF(Nacsport!G646&lt;&gt;"",LEFT(Nacsport!G646,FIND(";",Nacsport!G646)-1),"")</f>
        <v>21</v>
      </c>
      <c r="N645" s="1" t="str">
        <f>IFERROR(MID(Nacsport!G646,FIND(";", Nacsport!G646)+1,IFERROR(FIND(" ", Nacsport!G646 &amp; " ", FIND(";", Nacsport!G646)+1) - FIND(";", Nacsport!G646)-1,LEN(Nacsport!G646))),"")</f>
        <v>8</v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>DB</v>
      </c>
      <c r="P645" s="1" t="str">
        <f>IF(ISNA(LOOKUP(2,1/(Nacsport!AA646:BY646&lt;&gt;""),Nacsport!AA646:BY646)),"",LOOKUP(2,1/(Nacsport!AA646:BY646&lt;&gt;""),Nacsport!AA646:BY646))</f>
        <v>Fusco</v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>PLAY</v>
      </c>
      <c r="AA645" s="1" t="str">
        <f>+CONCATENATE(Nacsport!EA646,Nacsport!EB646,Nacsport!EC646,Nacsport!ED646,Nacsport!EE646)</f>
        <v>ZONE 2</v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32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customHeight="1" x14ac:dyDescent="0.2">
      <c r="A646">
        <f>+Nacsport!A647</f>
        <v>647</v>
      </c>
      <c r="B646">
        <f t="shared" si="33"/>
        <v>645</v>
      </c>
      <c r="C646">
        <f t="shared" si="34"/>
        <v>645</v>
      </c>
      <c r="D646" s="11">
        <v>1</v>
      </c>
      <c r="E646" s="1" t="s">
        <v>1672</v>
      </c>
      <c r="F646" s="13">
        <f>CONVERT(LEFT(Nacsport!D647,2),"mn","hr")/24+CONVERT(MID(Nacsport!D647,4,2),"sec","hr")/24</f>
        <v>5.8784722222222217E-2</v>
      </c>
      <c r="G646" s="14">
        <f>(CONVERT((CONVERT(LEFT(Nacsport!F647,2),"mn","hr")/24+CONVERT(MID(Nacsport!F647,4,2),"sec","hr")/24)-(CONVERT(LEFT(Nacsport!E647,2),"mn","hr")/24+CONVERT(MID(Nacsport!E647,4,2),"sec","hr")/24),"hr","sec")*24)+3</f>
        <v>3.9999999999999565</v>
      </c>
      <c r="H646" s="14">
        <f t="shared" si="37"/>
        <v>5075.9999999999991</v>
      </c>
      <c r="I646" s="14">
        <v>73.783333333333317</v>
      </c>
      <c r="J646" s="1">
        <f>+Nacsport!B647</f>
        <v>72</v>
      </c>
      <c r="K646" s="1" t="str">
        <f>+Nacsport!C647</f>
        <v>END</v>
      </c>
      <c r="L646" s="1" t="str">
        <f>+CONCATENATE(Nacsport!I647,Nacsport!J647)</f>
        <v/>
      </c>
      <c r="M646" s="28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32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customHeight="1" x14ac:dyDescent="0.2">
      <c r="A647">
        <f>+Nacsport!A648</f>
        <v>648</v>
      </c>
      <c r="B647">
        <f t="shared" si="33"/>
        <v>646</v>
      </c>
      <c r="C647">
        <f t="shared" si="34"/>
        <v>646</v>
      </c>
      <c r="D647" s="11">
        <v>1</v>
      </c>
      <c r="E647" s="1" t="s">
        <v>1672</v>
      </c>
      <c r="F647" s="13">
        <f>CONVERT(LEFT(Nacsport!D648,2),"mn","hr")/24+CONVERT(MID(Nacsport!D648,4,2),"sec","hr")/24</f>
        <v>5.8692129629629622E-2</v>
      </c>
      <c r="G647" s="14">
        <f>(CONVERT((CONVERT(LEFT(Nacsport!F648,2),"mn","hr")/24+CONVERT(MID(Nacsport!F648,4,2),"sec","hr")/24)-(CONVERT(LEFT(Nacsport!E648,2),"mn","hr")/24+CONVERT(MID(Nacsport!E648,4,2),"sec","hr")/24),"hr","sec")*24)+3</f>
        <v>4.999999999999913</v>
      </c>
      <c r="H647" s="14">
        <f t="shared" si="37"/>
        <v>5067.9999999999991</v>
      </c>
      <c r="I647" s="14">
        <v>73.783333333333317</v>
      </c>
      <c r="J647" s="1">
        <f>+Nacsport!B648</f>
        <v>9</v>
      </c>
      <c r="K647" s="1" t="str">
        <f>+Nacsport!C648</f>
        <v>POINTS</v>
      </c>
      <c r="L647" s="1" t="str">
        <f>+CONCATENATE(Nacsport!I648,Nacsport!J648)</f>
        <v>SAN BENEDETTO_C</v>
      </c>
      <c r="M647" s="28" t="str">
        <f>IF(Nacsport!G648&lt;&gt;"",LEFT(Nacsport!G648,FIND(";",Nacsport!G648)-1),"")</f>
        <v>30</v>
      </c>
      <c r="N647" s="1" t="str">
        <f>IFERROR(MID(Nacsport!G648,FIND(";", Nacsport!G648)+1,IFERROR(FIND(" ", Nacsport!G648 &amp; " ", FIND(";", Nacsport!G648)+1) - FIND(";", Nacsport!G648)-1,LEN(Nacsport!G648))),"")</f>
        <v>1</v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>DB</v>
      </c>
      <c r="P647" s="1" t="str">
        <f>IF(ISNA(LOOKUP(2,1/(Nacsport!AA648:BY648&lt;&gt;""),Nacsport!AA648:BY648)),"",LOOKUP(2,1/(Nacsport!AA648:BY648&lt;&gt;""),Nacsport!AA648:BY648))</f>
        <v>Fusco</v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>TRY</v>
      </c>
      <c r="AH647" s="1">
        <f t="shared" si="32"/>
        <v>5</v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customHeight="1" x14ac:dyDescent="0.2">
      <c r="A648">
        <f>+Nacsport!A649</f>
        <v>649</v>
      </c>
      <c r="B648">
        <f t="shared" si="33"/>
        <v>647</v>
      </c>
      <c r="C648">
        <f t="shared" si="34"/>
        <v>647</v>
      </c>
      <c r="D648" s="11">
        <v>1</v>
      </c>
      <c r="E648" s="1" t="s">
        <v>1672</v>
      </c>
      <c r="F648" s="13">
        <f>CONVERT(LEFT(Nacsport!D649,2),"mn","hr")/24+CONVERT(MID(Nacsport!D649,4,2),"sec","hr")/24</f>
        <v>5.9201388888888894E-2</v>
      </c>
      <c r="G648" s="14">
        <f>(CONVERT((CONVERT(LEFT(Nacsport!F649,2),"mn","hr")/24+CONVERT(MID(Nacsport!F649,4,2),"sec","hr")/24)-(CONVERT(LEFT(Nacsport!E649,2),"mn","hr")/24+CONVERT(MID(Nacsport!E649,4,2),"sec","hr")/24),"hr","sec")*24)+3</f>
        <v>6.9999999999998259</v>
      </c>
      <c r="H648" s="14">
        <f t="shared" si="37"/>
        <v>5112.0000000000009</v>
      </c>
      <c r="I648" s="14">
        <v>73.783333333333317</v>
      </c>
      <c r="J648" s="1">
        <f>+Nacsport!B649</f>
        <v>8</v>
      </c>
      <c r="K648" s="1" t="str">
        <f>+Nacsport!C649</f>
        <v>GOAL-KICK</v>
      </c>
      <c r="L648" s="1" t="str">
        <f>+CONCATENATE(Nacsport!I649,Nacsport!J649)</f>
        <v>SAN BENEDETTO_C</v>
      </c>
      <c r="M648" s="28" t="str">
        <f>IF(Nacsport!G649&lt;&gt;"",LEFT(Nacsport!G649,FIND(";",Nacsport!G649)-1),"")</f>
        <v>30</v>
      </c>
      <c r="N648" s="1" t="str">
        <f>IFERROR(MID(Nacsport!G649,FIND(";", Nacsport!G649)+1,IFERROR(FIND(" ", Nacsport!G649 &amp; " ", FIND(";", Nacsport!G649)+1) - FIND(";", Nacsport!G649)-1,LEN(Nacsport!G649))),"")</f>
        <v>14</v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>DB</v>
      </c>
      <c r="P648" s="1" t="str">
        <f>IF(ISNA(LOOKUP(2,1/(Nacsport!AA649:BY649&lt;&gt;""),Nacsport!AA649:BY649)),"",LOOKUP(2,1/(Nacsport!AA649:BY649&lt;&gt;""),Nacsport!AA649:BY649))</f>
        <v>Perna</v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32"/>
        <v/>
      </c>
      <c r="AI648" s="1" t="str">
        <f>+CONCATENATE(Nacsport!FK649,Nacsport!FL649)</f>
        <v>SUCCESS</v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customHeight="1" x14ac:dyDescent="0.2">
      <c r="A649">
        <f>+Nacsport!A650</f>
        <v>650</v>
      </c>
      <c r="B649">
        <f t="shared" si="33"/>
        <v>648</v>
      </c>
      <c r="C649">
        <f t="shared" si="34"/>
        <v>648</v>
      </c>
      <c r="D649" s="11">
        <v>1</v>
      </c>
      <c r="E649" s="1" t="s">
        <v>1672</v>
      </c>
      <c r="F649" s="13">
        <f>CONVERT(LEFT(Nacsport!D650,2),"mn","hr")/24+CONVERT(MID(Nacsport!D650,4,2),"sec","hr")/24</f>
        <v>5.9155092592592599E-2</v>
      </c>
      <c r="G649" s="14">
        <f>(CONVERT((CONVERT(LEFT(Nacsport!F650,2),"mn","hr")/24+CONVERT(MID(Nacsport!F650,4,2),"sec","hr")/24)-(CONVERT(LEFT(Nacsport!E650,2),"mn","hr")/24+CONVERT(MID(Nacsport!E650,4,2),"sec","hr")/24),"hr","sec")*24)+3</f>
        <v>5.9999999999998694</v>
      </c>
      <c r="H649" s="14">
        <f t="shared" si="37"/>
        <v>5108.0000000000009</v>
      </c>
      <c r="I649" s="14">
        <v>73.783333333333317</v>
      </c>
      <c r="J649" s="1">
        <f>+Nacsport!B650</f>
        <v>10</v>
      </c>
      <c r="K649" s="1" t="str">
        <f>+Nacsport!C650</f>
        <v>POINTS</v>
      </c>
      <c r="L649" s="1" t="str">
        <f>+CONCATENATE(Nacsport!I650,Nacsport!J650)</f>
        <v>SAN BENEDETTO_C</v>
      </c>
      <c r="M649" s="28" t="str">
        <f>IF(Nacsport!G650&lt;&gt;"",LEFT(Nacsport!G650,FIND(";",Nacsport!G650)-1),"")</f>
        <v>30</v>
      </c>
      <c r="N649" s="1" t="str">
        <f>IFERROR(MID(Nacsport!G650,FIND(";", Nacsport!G650)+1,IFERROR(FIND(" ", Nacsport!G650 &amp; " ", FIND(";", Nacsport!G650)+1) - FIND(";", Nacsport!G650)-1,LEN(Nacsport!G650))),"")</f>
        <v>14</v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>Perna</v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>CONVERSION</v>
      </c>
      <c r="AH649" s="1">
        <f t="shared" si="32"/>
        <v>2</v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customHeight="1" x14ac:dyDescent="0.2">
      <c r="A650">
        <f>+Nacsport!A651</f>
        <v>651</v>
      </c>
      <c r="B650">
        <f t="shared" si="33"/>
        <v>649</v>
      </c>
      <c r="C650">
        <f t="shared" si="34"/>
        <v>649</v>
      </c>
      <c r="D650" s="11">
        <v>1</v>
      </c>
      <c r="E650" s="1" t="s">
        <v>1672</v>
      </c>
      <c r="F650" s="13">
        <f>CONVERT(LEFT(Nacsport!D651,2),"mn","hr")/24+CONVERT(MID(Nacsport!D651,4,2),"sec","hr")/24</f>
        <v>5.9861111111111115E-2</v>
      </c>
      <c r="G650" s="14">
        <f>(CONVERT((CONVERT(LEFT(Nacsport!F651,2),"mn","hr")/24+CONVERT(MID(Nacsport!F651,4,2),"sec","hr")/24)-(CONVERT(LEFT(Nacsport!E651,2),"mn","hr")/24+CONVERT(MID(Nacsport!E651,4,2),"sec","hr")/24),"hr","sec")*24)+3</f>
        <v>7.0000000000004254</v>
      </c>
      <c r="H650" s="14">
        <f t="shared" si="37"/>
        <v>5169</v>
      </c>
      <c r="I650" s="14">
        <v>73.783333333333317</v>
      </c>
      <c r="J650" s="1">
        <f>+Nacsport!B651</f>
        <v>10</v>
      </c>
      <c r="K650" s="1" t="str">
        <f>+Nacsport!C651</f>
        <v>KICK OFF</v>
      </c>
      <c r="L650" s="1" t="str">
        <f>+CONCATENATE(Nacsport!I651,Nacsport!J651)</f>
        <v>OPPONENT</v>
      </c>
      <c r="M650" s="28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32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customHeight="1" x14ac:dyDescent="0.2">
      <c r="A651">
        <f>+Nacsport!A652</f>
        <v>652</v>
      </c>
      <c r="B651">
        <f t="shared" si="33"/>
        <v>650</v>
      </c>
      <c r="C651">
        <f t="shared" si="34"/>
        <v>650</v>
      </c>
      <c r="D651" s="11">
        <v>1</v>
      </c>
      <c r="E651" s="1" t="s">
        <v>1672</v>
      </c>
      <c r="F651" s="13">
        <f>CONVERT(LEFT(Nacsport!D652,2),"mn","hr")/24+CONVERT(MID(Nacsport!D652,4,2),"sec","hr")/24</f>
        <v>5.9930555555555556E-2</v>
      </c>
      <c r="G651" s="14">
        <f>(CONVERT((CONVERT(LEFT(Nacsport!F652,2),"mn","hr")/24+CONVERT(MID(Nacsport!F652,4,2),"sec","hr")/24)-(CONVERT(LEFT(Nacsport!E652,2),"mn","hr")/24+CONVERT(MID(Nacsport!E652,4,2),"sec","hr")/24),"hr","sec")*24)+3</f>
        <v>12.000000000000208</v>
      </c>
      <c r="H651" s="14">
        <f t="shared" si="37"/>
        <v>5175</v>
      </c>
      <c r="I651" s="14">
        <v>73.783333333333317</v>
      </c>
      <c r="J651" s="1">
        <f>+Nacsport!B652</f>
        <v>54</v>
      </c>
      <c r="K651" s="1" t="str">
        <f>+Nacsport!C652</f>
        <v>DEFENSE</v>
      </c>
      <c r="L651" s="1" t="str">
        <f>+CONCATENATE(Nacsport!I652,Nacsport!J652)</f>
        <v/>
      </c>
      <c r="M651" s="28" t="str">
        <f>IF(Nacsport!G652&lt;&gt;"",LEFT(Nacsport!G652,FIND(";",Nacsport!G652)-1),"")</f>
        <v>48</v>
      </c>
      <c r="N651" s="1" t="str">
        <f>IFERROR(MID(Nacsport!G652,FIND(";", Nacsport!G652)+1,IFERROR(FIND(" ", Nacsport!G652 &amp; " ", FIND(";", Nacsport!G652)+1) - FIND(";", Nacsport!G652)-1,LEN(Nacsport!G652))),"")</f>
        <v>82</v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32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customHeight="1" x14ac:dyDescent="0.2">
      <c r="A652">
        <f>+Nacsport!A653</f>
        <v>653</v>
      </c>
      <c r="B652">
        <f t="shared" si="33"/>
        <v>651</v>
      </c>
      <c r="C652">
        <f t="shared" si="34"/>
        <v>651</v>
      </c>
      <c r="D652" s="11">
        <v>1</v>
      </c>
      <c r="E652" s="1" t="s">
        <v>1672</v>
      </c>
      <c r="F652" s="13">
        <f>CONVERT(LEFT(Nacsport!D653,2),"mn","hr")/24+CONVERT(MID(Nacsport!D653,4,2),"sec","hr")/24</f>
        <v>5.9930555555555556E-2</v>
      </c>
      <c r="G652" s="14">
        <f>(CONVERT((CONVERT(LEFT(Nacsport!F653,2),"mn","hr")/24+CONVERT(MID(Nacsport!F653,4,2),"sec","hr")/24)-(CONVERT(LEFT(Nacsport!E653,2),"mn","hr")/24+CONVERT(MID(Nacsport!E653,4,2),"sec","hr")/24),"hr","sec")*24)+3</f>
        <v>12.000000000000208</v>
      </c>
      <c r="H652" s="14">
        <f t="shared" si="37"/>
        <v>5175</v>
      </c>
      <c r="I652" s="14">
        <v>73.783333333333317</v>
      </c>
      <c r="J652" s="1">
        <f>+Nacsport!B653</f>
        <v>72</v>
      </c>
      <c r="K652" s="1" t="str">
        <f>+Nacsport!C653</f>
        <v>SHORT-MATCH</v>
      </c>
      <c r="L652" s="1" t="str">
        <f>+CONCATENATE(Nacsport!I653,Nacsport!J653)</f>
        <v/>
      </c>
      <c r="M652" s="28" t="str">
        <f>IF(Nacsport!G653&lt;&gt;"",LEFT(Nacsport!G653,FIND(";",Nacsport!G653)-1),"")</f>
        <v>48</v>
      </c>
      <c r="N652" s="1" t="str">
        <f>IFERROR(MID(Nacsport!G653,FIND(";", Nacsport!G653)+1,IFERROR(FIND(" ", Nacsport!G653 &amp; " ", FIND(";", Nacsport!G653)+1) - FIND(";", Nacsport!G653)-1,LEN(Nacsport!G653))),"")</f>
        <v>82</v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32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customHeight="1" x14ac:dyDescent="0.2">
      <c r="A653">
        <f>+Nacsport!A654</f>
        <v>654</v>
      </c>
      <c r="B653">
        <f t="shared" si="33"/>
        <v>652</v>
      </c>
      <c r="C653">
        <f t="shared" si="34"/>
        <v>652</v>
      </c>
      <c r="D653" s="11">
        <v>1</v>
      </c>
      <c r="E653" s="1" t="s">
        <v>1672</v>
      </c>
      <c r="F653" s="13">
        <f>CONVERT(LEFT(Nacsport!D654,2),"mn","hr")/24+CONVERT(MID(Nacsport!D654,4,2),"sec","hr")/24</f>
        <v>5.994212962962963E-2</v>
      </c>
      <c r="G653" s="14">
        <f>(CONVERT((CONVERT(LEFT(Nacsport!F654,2),"mn","hr")/24+CONVERT(MID(Nacsport!F654,4,2),"sec","hr")/24)-(CONVERT(LEFT(Nacsport!E654,2),"mn","hr")/24+CONVERT(MID(Nacsport!E654,4,2),"sec","hr")/24),"hr","sec")*24)+3</f>
        <v>5.9999999999998694</v>
      </c>
      <c r="H653" s="14">
        <f t="shared" si="37"/>
        <v>5176</v>
      </c>
      <c r="I653" s="14">
        <v>73.783333333333317</v>
      </c>
      <c r="J653" s="1">
        <f>+Nacsport!B654</f>
        <v>88</v>
      </c>
      <c r="K653" s="1" t="str">
        <f>+Nacsport!C654</f>
        <v>TACKLE</v>
      </c>
      <c r="L653" s="1" t="str">
        <f>+CONCATENATE(Nacsport!I654,Nacsport!J654)</f>
        <v>OPPONENT</v>
      </c>
      <c r="M653" s="28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32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customHeight="1" x14ac:dyDescent="0.2">
      <c r="A654">
        <f>+Nacsport!A655</f>
        <v>655</v>
      </c>
      <c r="B654">
        <f t="shared" si="33"/>
        <v>653</v>
      </c>
      <c r="C654">
        <f t="shared" si="34"/>
        <v>653</v>
      </c>
      <c r="D654" s="11">
        <v>1</v>
      </c>
      <c r="E654" s="1" t="s">
        <v>1672</v>
      </c>
      <c r="F654" s="13">
        <f>CONVERT(LEFT(Nacsport!D655,2),"mn","hr")/24+CONVERT(MID(Nacsport!D655,4,2),"sec","hr")/24</f>
        <v>5.994212962962963E-2</v>
      </c>
      <c r="G654" s="14">
        <f>(CONVERT((CONVERT(LEFT(Nacsport!F655,2),"mn","hr")/24+CONVERT(MID(Nacsport!F655,4,2),"sec","hr")/24)-(CONVERT(LEFT(Nacsport!E655,2),"mn","hr")/24+CONVERT(MID(Nacsport!E655,4,2),"sec","hr")/24),"hr","sec")*24)+3</f>
        <v>6.9999999999998259</v>
      </c>
      <c r="H654" s="14">
        <f t="shared" si="37"/>
        <v>5176</v>
      </c>
      <c r="I654" s="14">
        <v>73.783333333333317</v>
      </c>
      <c r="J654" s="1">
        <f>+Nacsport!B655</f>
        <v>25</v>
      </c>
      <c r="K654" s="1" t="str">
        <f>+Nacsport!C655</f>
        <v>PENALTY</v>
      </c>
      <c r="L654" s="1" t="str">
        <f>+CONCATENATE(Nacsport!I655,Nacsport!J655)</f>
        <v>OPPONENT</v>
      </c>
      <c r="M654" s="28" t="str">
        <f>IF(Nacsport!G655&lt;&gt;"",LEFT(Nacsport!G655,FIND(";",Nacsport!G655)-1),"")</f>
        <v>48</v>
      </c>
      <c r="N654" s="1" t="str">
        <f>IFERROR(MID(Nacsport!G655,FIND(";", Nacsport!G655)+1,IFERROR(FIND(" ", Nacsport!G655 &amp; " ", FIND(";", Nacsport!G655)+1) - FIND(";", Nacsport!G655)-1,LEN(Nacsport!G655))),"")</f>
        <v>82</v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>RC</v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>RUCK DEFENSE</v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32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customHeight="1" x14ac:dyDescent="0.2">
      <c r="A655">
        <f>+Nacsport!A656</f>
        <v>656</v>
      </c>
      <c r="B655">
        <f t="shared" si="33"/>
        <v>654</v>
      </c>
      <c r="C655">
        <f t="shared" si="34"/>
        <v>654</v>
      </c>
      <c r="D655" s="11">
        <v>1</v>
      </c>
      <c r="E655" s="1" t="s">
        <v>1672</v>
      </c>
      <c r="F655" s="13">
        <f>CONVERT(LEFT(Nacsport!D656,2),"mn","hr")/24+CONVERT(MID(Nacsport!D656,4,2),"sec","hr")/24</f>
        <v>6.0034722222222225E-2</v>
      </c>
      <c r="G655" s="14">
        <f>(CONVERT((CONVERT(LEFT(Nacsport!F656,2),"mn","hr")/24+CONVERT(MID(Nacsport!F656,4,2),"sec","hr")/24)-(CONVERT(LEFT(Nacsport!E656,2),"mn","hr")/24+CONVERT(MID(Nacsport!E656,4,2),"sec","hr")/24),"hr","sec")*24)+3</f>
        <v>3.9999999999999565</v>
      </c>
      <c r="H655" s="14">
        <f t="shared" si="37"/>
        <v>5184</v>
      </c>
      <c r="I655" s="14">
        <v>73.783333333333317</v>
      </c>
      <c r="J655" s="1">
        <f>+Nacsport!B656</f>
        <v>73</v>
      </c>
      <c r="K655" s="1" t="str">
        <f>+Nacsport!C656</f>
        <v>END</v>
      </c>
      <c r="L655" s="1" t="str">
        <f>+CONCATENATE(Nacsport!I656,Nacsport!J656)</f>
        <v/>
      </c>
      <c r="M655" s="28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32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customHeight="1" x14ac:dyDescent="0.2">
      <c r="A656">
        <f>+Nacsport!A657</f>
        <v>657</v>
      </c>
      <c r="B656">
        <f t="shared" si="33"/>
        <v>655</v>
      </c>
      <c r="C656">
        <f t="shared" si="34"/>
        <v>655</v>
      </c>
      <c r="D656" s="11">
        <v>1</v>
      </c>
      <c r="E656" s="1" t="s">
        <v>1672</v>
      </c>
      <c r="F656" s="13">
        <f>CONVERT(LEFT(Nacsport!D657,2),"mn","hr")/24+CONVERT(MID(Nacsport!D657,4,2),"sec","hr")/24</f>
        <v>6.0243055555555557E-2</v>
      </c>
      <c r="G656" s="14">
        <f>(CONVERT((CONVERT(LEFT(Nacsport!F657,2),"mn","hr")/24+CONVERT(MID(Nacsport!F657,4,2),"sec","hr")/24)-(CONVERT(LEFT(Nacsport!E657,2),"mn","hr")/24+CONVERT(MID(Nacsport!E657,4,2),"sec","hr")/24),"hr","sec")*24)+3</f>
        <v>6.9999999999998259</v>
      </c>
      <c r="H656" s="14">
        <f t="shared" si="37"/>
        <v>5202</v>
      </c>
      <c r="I656" s="14">
        <v>73.783333333333317</v>
      </c>
      <c r="J656" s="1">
        <f>+Nacsport!B657</f>
        <v>32</v>
      </c>
      <c r="K656" s="1" t="str">
        <f>+Nacsport!C657</f>
        <v>KICK</v>
      </c>
      <c r="L656" s="1" t="str">
        <f>+CONCATENATE(Nacsport!I657,Nacsport!J657)</f>
        <v>SAN BENEDETTO_C</v>
      </c>
      <c r="M656" s="28" t="str">
        <f>IF(Nacsport!G657&lt;&gt;"",LEFT(Nacsport!G657,FIND(";",Nacsport!G657)-1),"")</f>
        <v>48</v>
      </c>
      <c r="N656" s="1" t="str">
        <f>IFERROR(MID(Nacsport!G657,FIND(";", Nacsport!G657)+1,IFERROR(FIND(" ", Nacsport!G657 &amp; " ", FIND(";", Nacsport!G657)+1) - FIND(";", Nacsport!G657)-1,LEN(Nacsport!G657))),"")</f>
        <v>82</v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>Perna</v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>PUNT</v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32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customHeight="1" x14ac:dyDescent="0.2">
      <c r="A657">
        <f>+Nacsport!A658</f>
        <v>658</v>
      </c>
      <c r="B657">
        <f t="shared" si="33"/>
        <v>656</v>
      </c>
      <c r="C657">
        <f t="shared" si="34"/>
        <v>656</v>
      </c>
      <c r="D657" s="11">
        <v>1</v>
      </c>
      <c r="E657" s="1" t="s">
        <v>1672</v>
      </c>
      <c r="F657" s="13">
        <f>CONVERT(LEFT(Nacsport!D658,2),"mn","hr")/24+CONVERT(MID(Nacsport!D658,4,2),"sec","hr")/24</f>
        <v>6.0648148148148145E-2</v>
      </c>
      <c r="G657" s="14">
        <f>(CONVERT((CONVERT(LEFT(Nacsport!F658,2),"mn","hr")/24+CONVERT(MID(Nacsport!F658,4,2),"sec","hr")/24)-(CONVERT(LEFT(Nacsport!E658,2),"mn","hr")/24+CONVERT(MID(Nacsport!E658,4,2),"sec","hr")/24),"hr","sec")*24)+3</f>
        <v>30.000000000000021</v>
      </c>
      <c r="H657" s="14">
        <f t="shared" si="37"/>
        <v>5237</v>
      </c>
      <c r="I657" s="14">
        <v>73.783333333333317</v>
      </c>
      <c r="J657" s="1">
        <f>+Nacsport!B658</f>
        <v>55</v>
      </c>
      <c r="K657" s="1" t="str">
        <f>+Nacsport!C658</f>
        <v>ATTACK</v>
      </c>
      <c r="L657" s="1" t="str">
        <f>+CONCATENATE(Nacsport!I658,Nacsport!J658)</f>
        <v/>
      </c>
      <c r="M657" s="28" t="str">
        <f>IF(Nacsport!G658&lt;&gt;"",LEFT(Nacsport!G658,FIND(";",Nacsport!G658)-1),"")</f>
        <v>70</v>
      </c>
      <c r="N657" s="1" t="str">
        <f>IFERROR(MID(Nacsport!G658,FIND(";", Nacsport!G658)+1,IFERROR(FIND(" ", Nacsport!G658 &amp; " ", FIND(";", Nacsport!G658)+1) - FIND(";", Nacsport!G658)-1,LEN(Nacsport!G658))),"")</f>
        <v>61</v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32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customHeight="1" x14ac:dyDescent="0.2">
      <c r="A658">
        <f>+Nacsport!A659</f>
        <v>659</v>
      </c>
      <c r="B658">
        <f t="shared" si="33"/>
        <v>657</v>
      </c>
      <c r="C658">
        <f t="shared" si="34"/>
        <v>657</v>
      </c>
      <c r="D658" s="11">
        <v>1</v>
      </c>
      <c r="E658" s="1" t="s">
        <v>1672</v>
      </c>
      <c r="F658" s="13">
        <f>CONVERT(LEFT(Nacsport!D659,2),"mn","hr")/24+CONVERT(MID(Nacsport!D659,4,2),"sec","hr")/24</f>
        <v>6.0648148148148145E-2</v>
      </c>
      <c r="G658" s="14">
        <f>(CONVERT((CONVERT(LEFT(Nacsport!F659,2),"mn","hr")/24+CONVERT(MID(Nacsport!F659,4,2),"sec","hr")/24)-(CONVERT(LEFT(Nacsport!E659,2),"mn","hr")/24+CONVERT(MID(Nacsport!E659,4,2),"sec","hr")/24),"hr","sec")*24)+3</f>
        <v>30.000000000000021</v>
      </c>
      <c r="H658" s="14">
        <f t="shared" si="37"/>
        <v>5237</v>
      </c>
      <c r="I658" s="14">
        <v>73.783333333333317</v>
      </c>
      <c r="J658" s="1">
        <f>+Nacsport!B659</f>
        <v>73</v>
      </c>
      <c r="K658" s="1" t="str">
        <f>+Nacsport!C659</f>
        <v>SHORT-MATCH</v>
      </c>
      <c r="L658" s="1" t="str">
        <f>+CONCATENATE(Nacsport!I659,Nacsport!J659)</f>
        <v/>
      </c>
      <c r="M658" s="28" t="str">
        <f>IF(Nacsport!G659&lt;&gt;"",LEFT(Nacsport!G659,FIND(";",Nacsport!G659)-1),"")</f>
        <v>70</v>
      </c>
      <c r="N658" s="1" t="str">
        <f>IFERROR(MID(Nacsport!G659,FIND(";", Nacsport!G659)+1,IFERROR(FIND(" ", Nacsport!G659 &amp; " ", FIND(";", Nacsport!G659)+1) - FIND(";", Nacsport!G659)-1,LEN(Nacsport!G659))),"")</f>
        <v>61</v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32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660</v>
      </c>
      <c r="B659">
        <f t="shared" si="33"/>
        <v>658</v>
      </c>
      <c r="C659">
        <f t="shared" si="34"/>
        <v>658</v>
      </c>
      <c r="D659" s="11">
        <v>1</v>
      </c>
      <c r="E659" s="1" t="s">
        <v>1672</v>
      </c>
      <c r="F659" s="13">
        <f>CONVERT(LEFT(Nacsport!D660,2),"mn","hr")/24+CONVERT(MID(Nacsport!D660,4,2),"sec","hr")/24</f>
        <v>6.0601851851851851E-2</v>
      </c>
      <c r="G659" s="14">
        <f>(CONVERT((CONVERT(LEFT(Nacsport!F660,2),"mn","hr")/24+CONVERT(MID(Nacsport!F660,4,2),"sec","hr")/24)-(CONVERT(LEFT(Nacsport!E660,2),"mn","hr")/24+CONVERT(MID(Nacsport!E660,4,2),"sec","hr")/24),"hr","sec")*24)+3</f>
        <v>9.9999999999996945</v>
      </c>
      <c r="H659" s="14">
        <f t="shared" si="37"/>
        <v>5233</v>
      </c>
      <c r="I659" s="14">
        <v>73.783333333333317</v>
      </c>
      <c r="J659" s="1">
        <f>+Nacsport!B660</f>
        <v>26</v>
      </c>
      <c r="K659" s="1" t="str">
        <f>+Nacsport!C660</f>
        <v>LINEOUT</v>
      </c>
      <c r="L659" s="1" t="str">
        <f>+CONCATENATE(Nacsport!I660,Nacsport!J660)</f>
        <v>SAN BENEDETTO_C</v>
      </c>
      <c r="M659" s="28" t="str">
        <f>IF(Nacsport!G660&lt;&gt;"",LEFT(Nacsport!G660,FIND(";",Nacsport!G660)-1),"")</f>
        <v>70</v>
      </c>
      <c r="N659" s="1" t="str">
        <f>IFERROR(MID(Nacsport!G660,FIND(";", Nacsport!G660)+1,IFERROR(FIND(" ", Nacsport!G660 &amp; " ", FIND(";", Nacsport!G660)+1) - FIND(";", Nacsport!G660)-1,LEN(Nacsport!G660))),"")</f>
        <v>61</v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>T1D</v>
      </c>
      <c r="P659" s="1" t="str">
        <f>IF(ISNA(LOOKUP(2,1/(Nacsport!AA660:BY660&lt;&gt;""),Nacsport!AA660:BY660)),"",LOOKUP(2,1/(Nacsport!AA660:BY660&lt;&gt;""),Nacsport!AA660:BY660))</f>
        <v>T-Muro</v>
      </c>
      <c r="Q659" s="1" t="str">
        <f t="array" ref="Q659">+IF(+COUNTIF(Nacsport!AA660:BY660,"*")&gt;1,INDEX(Nacsport!Z660:BX660,MATCH(TRUE,Nacsport!Z660:BX660&gt;0,0)),"")</f>
        <v>G Sarlo</v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>CLEAN</v>
      </c>
      <c r="U659" s="1" t="str">
        <f>+CONCATENATE(Nacsport!CI660,Nacsport!CJ660,Nacsport!CK660,Nacsport!CL660,Nacsport!CM660,Nacsport!CN660,Nacsport!CO660,Nacsport!CP660)</f>
        <v>5</v>
      </c>
      <c r="V659" s="1" t="str">
        <f>+CONCATENATE(Nacsport!CQ660,Nacsport!CR660,Nacsport!CS660,Nacsport!CT660,Nacsport!CU660,Nacsport!CV660)</f>
        <v>OTHER</v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32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customHeight="1" x14ac:dyDescent="0.2">
      <c r="A660">
        <f>+Nacsport!A661</f>
        <v>661</v>
      </c>
      <c r="B660">
        <f t="shared" si="33"/>
        <v>659</v>
      </c>
      <c r="C660">
        <f t="shared" si="34"/>
        <v>659</v>
      </c>
      <c r="D660" s="11">
        <v>1</v>
      </c>
      <c r="E660" s="1" t="s">
        <v>1672</v>
      </c>
      <c r="F660" s="13">
        <f>CONVERT(LEFT(Nacsport!D661,2),"mn","hr")/24+CONVERT(MID(Nacsport!D661,4,2),"sec","hr")/24</f>
        <v>6.0763888888888888E-2</v>
      </c>
      <c r="G660" s="14">
        <f>(CONVERT((CONVERT(LEFT(Nacsport!F661,2),"mn","hr")/24+CONVERT(MID(Nacsport!F661,4,2),"sec","hr")/24)-(CONVERT(LEFT(Nacsport!E661,2),"mn","hr")/24+CONVERT(MID(Nacsport!E661,4,2),"sec","hr")/24),"hr","sec")*24)+3</f>
        <v>6.000000000000469</v>
      </c>
      <c r="H660" s="14">
        <f t="shared" si="37"/>
        <v>5247</v>
      </c>
      <c r="I660" s="14">
        <v>73.783333333333317</v>
      </c>
      <c r="J660" s="1">
        <f>+Nacsport!B661</f>
        <v>62</v>
      </c>
      <c r="K660" s="1" t="str">
        <f>+Nacsport!C661</f>
        <v>RUCK</v>
      </c>
      <c r="L660" s="1" t="str">
        <f>+CONCATENATE(Nacsport!I661,Nacsport!J661)</f>
        <v>SAN BENEDETTO_C</v>
      </c>
      <c r="M660" s="28" t="str">
        <f>IF(Nacsport!G661&lt;&gt;"",LEFT(Nacsport!G661,FIND(";",Nacsport!G661)-1),"")</f>
        <v>66</v>
      </c>
      <c r="N660" s="1" t="str">
        <f>IFERROR(MID(Nacsport!G661,FIND(";", Nacsport!G661)+1,IFERROR(FIND(" ", Nacsport!G661 &amp; " ", FIND(";", Nacsport!G661)+1) - FIND(";", Nacsport!G661)-1,LEN(Nacsport!G661))),"")</f>
        <v>62</v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>T1D</v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>SLOW</v>
      </c>
      <c r="AG660" s="1" t="str">
        <f>+CONCATENATE(Nacsport!FF661,Nacsport!FG661,Nacsport!FH661,Nacsport!FI661,Nacsport!FJ661)</f>
        <v/>
      </c>
      <c r="AH660" s="1" t="str">
        <f t="shared" si="32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customHeight="1" x14ac:dyDescent="0.2">
      <c r="A661">
        <f>+Nacsport!A662</f>
        <v>662</v>
      </c>
      <c r="B661">
        <f t="shared" si="33"/>
        <v>660</v>
      </c>
      <c r="C661">
        <f t="shared" si="34"/>
        <v>660</v>
      </c>
      <c r="D661" s="11">
        <v>1</v>
      </c>
      <c r="E661" s="1" t="s">
        <v>1672</v>
      </c>
      <c r="F661" s="13">
        <f>CONVERT(LEFT(Nacsport!D662,2),"mn","hr")/24+CONVERT(MID(Nacsport!D662,4,2),"sec","hr")/24</f>
        <v>6.0833333333333336E-2</v>
      </c>
      <c r="G661" s="14">
        <f>(CONVERT((CONVERT(LEFT(Nacsport!F662,2),"mn","hr")/24+CONVERT(MID(Nacsport!F662,4,2),"sec","hr")/24)-(CONVERT(LEFT(Nacsport!E662,2),"mn","hr")/24+CONVERT(MID(Nacsport!E662,4,2),"sec","hr")/24),"hr","sec")*24)+3</f>
        <v>5.9999999999998694</v>
      </c>
      <c r="H661" s="14">
        <f t="shared" si="37"/>
        <v>5253</v>
      </c>
      <c r="I661" s="14">
        <v>73.783333333333317</v>
      </c>
      <c r="J661" s="1">
        <f>+Nacsport!B662</f>
        <v>89</v>
      </c>
      <c r="K661" s="1" t="str">
        <f>+Nacsport!C662</f>
        <v>TACKLE</v>
      </c>
      <c r="L661" s="1" t="str">
        <f>+CONCATENATE(Nacsport!I662,Nacsport!J662)</f>
        <v>OPPONENT</v>
      </c>
      <c r="M661" s="28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32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customHeight="1" x14ac:dyDescent="0.2">
      <c r="A662">
        <f>+Nacsport!A663</f>
        <v>663</v>
      </c>
      <c r="B662">
        <f t="shared" si="33"/>
        <v>661</v>
      </c>
      <c r="C662">
        <f t="shared" si="34"/>
        <v>661</v>
      </c>
      <c r="D662" s="11">
        <v>1</v>
      </c>
      <c r="E662" s="1" t="s">
        <v>1672</v>
      </c>
      <c r="F662" s="13">
        <f>CONVERT(LEFT(Nacsport!D663,2),"mn","hr")/24+CONVERT(MID(Nacsport!D663,4,2),"sec","hr")/24</f>
        <v>6.0868055555555557E-2</v>
      </c>
      <c r="G662" s="14">
        <f>(CONVERT((CONVERT(LEFT(Nacsport!F663,2),"mn","hr")/24+CONVERT(MID(Nacsport!F663,4,2),"sec","hr")/24)-(CONVERT(LEFT(Nacsport!E663,2),"mn","hr")/24+CONVERT(MID(Nacsport!E663,4,2),"sec","hr")/24),"hr","sec")*24)+3</f>
        <v>5.9999999999998694</v>
      </c>
      <c r="H662" s="14">
        <f t="shared" si="37"/>
        <v>5256</v>
      </c>
      <c r="I662" s="14">
        <v>73.783333333333317</v>
      </c>
      <c r="J662" s="1">
        <f>+Nacsport!B663</f>
        <v>63</v>
      </c>
      <c r="K662" s="1" t="str">
        <f>+Nacsport!C663</f>
        <v>RUCK</v>
      </c>
      <c r="L662" s="1" t="str">
        <f>+CONCATENATE(Nacsport!I663,Nacsport!J663)</f>
        <v>SAN BENEDETTO_C</v>
      </c>
      <c r="M662" s="28" t="str">
        <f>IF(Nacsport!G663&lt;&gt;"",LEFT(Nacsport!G663,FIND(";",Nacsport!G663)-1),"")</f>
        <v>52</v>
      </c>
      <c r="N662" s="1" t="str">
        <f>IFERROR(MID(Nacsport!G663,FIND(";", Nacsport!G663)+1,IFERROR(FIND(" ", Nacsport!G663 &amp; " ", FIND(";", Nacsport!G663)+1) - FIND(";", Nacsport!G663)-1,LEN(Nacsport!G663))),"")</f>
        <v>62</v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>T1C</v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>SLOW</v>
      </c>
      <c r="AG662" s="1" t="str">
        <f>+CONCATENATE(Nacsport!FF663,Nacsport!FG663,Nacsport!FH663,Nacsport!FI663,Nacsport!FJ663)</f>
        <v/>
      </c>
      <c r="AH662" s="1" t="str">
        <f t="shared" si="32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customHeight="1" x14ac:dyDescent="0.2">
      <c r="A663">
        <f>+Nacsport!A664</f>
        <v>664</v>
      </c>
      <c r="B663">
        <f t="shared" si="33"/>
        <v>662</v>
      </c>
      <c r="C663">
        <f t="shared" si="34"/>
        <v>662</v>
      </c>
      <c r="D663" s="11">
        <v>1</v>
      </c>
      <c r="E663" s="1" t="s">
        <v>1672</v>
      </c>
      <c r="F663" s="13">
        <f>CONVERT(LEFT(Nacsport!D664,2),"mn","hr")/24+CONVERT(MID(Nacsport!D664,4,2),"sec","hr")/24</f>
        <v>6.0879629629629631E-2</v>
      </c>
      <c r="G663" s="14">
        <f>(CONVERT((CONVERT(LEFT(Nacsport!F664,2),"mn","hr")/24+CONVERT(MID(Nacsport!F664,4,2),"sec","hr")/24)-(CONVERT(LEFT(Nacsport!E664,2),"mn","hr")/24+CONVERT(MID(Nacsport!E664,4,2),"sec","hr")/24),"hr","sec")*24)+3</f>
        <v>8.0000000000003819</v>
      </c>
      <c r="H663" s="14">
        <f t="shared" si="37"/>
        <v>5257</v>
      </c>
      <c r="I663" s="14">
        <v>73.783333333333317</v>
      </c>
      <c r="J663" s="1">
        <f>+Nacsport!B664</f>
        <v>35</v>
      </c>
      <c r="K663" s="1" t="str">
        <f>+Nacsport!C664</f>
        <v>TURNOVER-</v>
      </c>
      <c r="L663" s="1" t="str">
        <f>+CONCATENATE(Nacsport!I664,Nacsport!J664)</f>
        <v/>
      </c>
      <c r="M663" s="28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>Giovanni</v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>KNOCK-ON</v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32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customHeight="1" x14ac:dyDescent="0.2">
      <c r="A664">
        <f>+Nacsport!A665</f>
        <v>665</v>
      </c>
      <c r="B664">
        <f t="shared" si="33"/>
        <v>663</v>
      </c>
      <c r="C664">
        <f t="shared" si="34"/>
        <v>663</v>
      </c>
      <c r="D664" s="11">
        <v>1</v>
      </c>
      <c r="E664" s="1" t="s">
        <v>1672</v>
      </c>
      <c r="F664" s="13">
        <f>CONVERT(LEFT(Nacsport!D665,2),"mn","hr")/24+CONVERT(MID(Nacsport!D665,4,2),"sec","hr")/24</f>
        <v>6.0960648148148146E-2</v>
      </c>
      <c r="G664" s="14">
        <f>(CONVERT((CONVERT(LEFT(Nacsport!F665,2),"mn","hr")/24+CONVERT(MID(Nacsport!F665,4,2),"sec","hr")/24)-(CONVERT(LEFT(Nacsport!E665,2),"mn","hr")/24+CONVERT(MID(Nacsport!E665,4,2),"sec","hr")/24),"hr","sec")*24)+3</f>
        <v>3.9999999999999565</v>
      </c>
      <c r="H664" s="14">
        <f t="shared" si="37"/>
        <v>5264</v>
      </c>
      <c r="I664" s="14">
        <v>73.783333333333317</v>
      </c>
      <c r="J664" s="1">
        <f>+Nacsport!B665</f>
        <v>74</v>
      </c>
      <c r="K664" s="1" t="str">
        <f>+Nacsport!C665</f>
        <v>END</v>
      </c>
      <c r="L664" s="1" t="str">
        <f>+CONCATENATE(Nacsport!I665,Nacsport!J665)</f>
        <v/>
      </c>
      <c r="M664" s="28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32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customHeight="1" x14ac:dyDescent="0.2">
      <c r="A665">
        <f>+Nacsport!A666</f>
        <v>666</v>
      </c>
      <c r="B665">
        <f t="shared" si="33"/>
        <v>664</v>
      </c>
      <c r="C665">
        <f t="shared" si="34"/>
        <v>664</v>
      </c>
      <c r="D665" s="11">
        <v>1</v>
      </c>
      <c r="E665" s="1" t="s">
        <v>1672</v>
      </c>
      <c r="F665" s="13">
        <f>CONVERT(LEFT(Nacsport!D666,2),"mn","hr")/24+CONVERT(MID(Nacsport!D666,4,2),"sec","hr")/24</f>
        <v>6.2106481481481485E-2</v>
      </c>
      <c r="G665" s="14">
        <f>(CONVERT((CONVERT(LEFT(Nacsport!F666,2),"mn","hr")/24+CONVERT(MID(Nacsport!F666,4,2),"sec","hr")/24)-(CONVERT(LEFT(Nacsport!E666,2),"mn","hr")/24+CONVERT(MID(Nacsport!E666,4,2),"sec","hr")/24),"hr","sec")*24)+3</f>
        <v>31.99999999999994</v>
      </c>
      <c r="H665" s="14">
        <f t="shared" si="37"/>
        <v>5363</v>
      </c>
      <c r="I665" s="14">
        <v>73.783333333333317</v>
      </c>
      <c r="J665" s="1">
        <f>+Nacsport!B666</f>
        <v>55</v>
      </c>
      <c r="K665" s="1" t="str">
        <f>+Nacsport!C666</f>
        <v>DEFENSE</v>
      </c>
      <c r="L665" s="1" t="str">
        <f>+CONCATENATE(Nacsport!I666,Nacsport!J666)</f>
        <v/>
      </c>
      <c r="M665" s="28" t="str">
        <f>IF(Nacsport!G666&lt;&gt;"",LEFT(Nacsport!G666,FIND(";",Nacsport!G666)-1),"")</f>
        <v>25</v>
      </c>
      <c r="N665" s="1" t="str">
        <f>IFERROR(MID(Nacsport!G666,FIND(";", Nacsport!G666)+1,IFERROR(FIND(" ", Nacsport!G666 &amp; " ", FIND(";", Nacsport!G666)+1) - FIND(";", Nacsport!G666)-1,LEN(Nacsport!G666))),"")</f>
        <v>64</v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32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customHeight="1" x14ac:dyDescent="0.2">
      <c r="A666">
        <f>+Nacsport!A667</f>
        <v>667</v>
      </c>
      <c r="B666">
        <f t="shared" si="33"/>
        <v>665</v>
      </c>
      <c r="C666">
        <f t="shared" si="34"/>
        <v>665</v>
      </c>
      <c r="D666" s="11">
        <v>1</v>
      </c>
      <c r="E666" s="1" t="s">
        <v>1672</v>
      </c>
      <c r="F666" s="13">
        <f>CONVERT(LEFT(Nacsport!D667,2),"mn","hr")/24+CONVERT(MID(Nacsport!D667,4,2),"sec","hr")/24</f>
        <v>6.2106481481481485E-2</v>
      </c>
      <c r="G666" s="14">
        <f>(CONVERT((CONVERT(LEFT(Nacsport!F667,2),"mn","hr")/24+CONVERT(MID(Nacsport!F667,4,2),"sec","hr")/24)-(CONVERT(LEFT(Nacsport!E667,2),"mn","hr")/24+CONVERT(MID(Nacsport!E667,4,2),"sec","hr")/24),"hr","sec")*24)+3</f>
        <v>75.999999999999815</v>
      </c>
      <c r="H666" s="14">
        <f t="shared" si="37"/>
        <v>5363</v>
      </c>
      <c r="I666" s="14">
        <v>73.783333333333317</v>
      </c>
      <c r="J666" s="1">
        <f>+Nacsport!B667</f>
        <v>74</v>
      </c>
      <c r="K666" s="1" t="str">
        <f>+Nacsport!C667</f>
        <v>SHORT-MATCH</v>
      </c>
      <c r="L666" s="1" t="str">
        <f>+CONCATENATE(Nacsport!I667,Nacsport!J667)</f>
        <v/>
      </c>
      <c r="M666" s="28" t="str">
        <f>IF(Nacsport!G667&lt;&gt;"",LEFT(Nacsport!G667,FIND(";",Nacsport!G667)-1),"")</f>
        <v>25</v>
      </c>
      <c r="N666" s="1" t="str">
        <f>IFERROR(MID(Nacsport!G667,FIND(";", Nacsport!G667)+1,IFERROR(FIND(" ", Nacsport!G667 &amp; " ", FIND(";", Nacsport!G667)+1) - FIND(";", Nacsport!G667)-1,LEN(Nacsport!G667))),"")</f>
        <v>64</v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32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customHeight="1" x14ac:dyDescent="0.2">
      <c r="A667">
        <f>+Nacsport!A668</f>
        <v>668</v>
      </c>
      <c r="B667">
        <f t="shared" si="33"/>
        <v>666</v>
      </c>
      <c r="C667">
        <f t="shared" si="34"/>
        <v>666</v>
      </c>
      <c r="D667" s="11">
        <v>1</v>
      </c>
      <c r="E667" s="1" t="s">
        <v>1672</v>
      </c>
      <c r="F667" s="13">
        <f>CONVERT(LEFT(Nacsport!D668,2),"mn","hr")/24+CONVERT(MID(Nacsport!D668,4,2),"sec","hr")/24</f>
        <v>6.2013888888888889E-2</v>
      </c>
      <c r="G667" s="14">
        <f>(CONVERT((CONVERT(LEFT(Nacsport!F668,2),"mn","hr")/24+CONVERT(MID(Nacsport!F668,4,2),"sec","hr")/24)-(CONVERT(LEFT(Nacsport!E668,2),"mn","hr")/24+CONVERT(MID(Nacsport!E668,4,2),"sec","hr")/24),"hr","sec")*24)+3</f>
        <v>6.9999999999998259</v>
      </c>
      <c r="H667" s="14">
        <f t="shared" si="37"/>
        <v>5355</v>
      </c>
      <c r="I667" s="14">
        <v>73.783333333333317</v>
      </c>
      <c r="J667" s="1">
        <f>+Nacsport!B668</f>
        <v>21</v>
      </c>
      <c r="K667" s="1" t="str">
        <f>+Nacsport!C668</f>
        <v>SCRUM</v>
      </c>
      <c r="L667" s="1" t="str">
        <f>+CONCATENATE(Nacsport!I668,Nacsport!J668)</f>
        <v>OPPONENT</v>
      </c>
      <c r="M667" s="28" t="str">
        <f>IF(Nacsport!G668&lt;&gt;"",LEFT(Nacsport!G668,FIND(";",Nacsport!G668)-1),"")</f>
        <v>25</v>
      </c>
      <c r="N667" s="1" t="str">
        <f>IFERROR(MID(Nacsport!G668,FIND(";", Nacsport!G668)+1,IFERROR(FIND(" ", Nacsport!G668 &amp; " ", FIND(";", Nacsport!G668)+1) - FIND(";", Nacsport!G668)-1,LEN(Nacsport!G668))),"")</f>
        <v>64</v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>T1B</v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>WIN</v>
      </c>
      <c r="S667" s="1" t="str">
        <f>+CONCATENATE(Nacsport!CB668,Nacsport!CC668,Nacsport!CD668)</f>
        <v>POSITIVE</v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32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customHeight="1" x14ac:dyDescent="0.2">
      <c r="A668">
        <f>+Nacsport!A669</f>
        <v>669</v>
      </c>
      <c r="B668">
        <f t="shared" si="33"/>
        <v>667</v>
      </c>
      <c r="C668">
        <f t="shared" si="34"/>
        <v>667</v>
      </c>
      <c r="D668" s="11">
        <v>1</v>
      </c>
      <c r="E668" s="1" t="s">
        <v>1672</v>
      </c>
      <c r="F668" s="13">
        <f>CONVERT(LEFT(Nacsport!D669,2),"mn","hr")/24+CONVERT(MID(Nacsport!D669,4,2),"sec","hr")/24</f>
        <v>6.21875E-2</v>
      </c>
      <c r="G668" s="14">
        <f>(CONVERT((CONVERT(LEFT(Nacsport!F669,2),"mn","hr")/24+CONVERT(MID(Nacsport!F669,4,2),"sec","hr")/24)-(CONVERT(LEFT(Nacsport!E669,2),"mn","hr")/24+CONVERT(MID(Nacsport!E669,4,2),"sec","hr")/24),"hr","sec")*24)+3</f>
        <v>5.9999999999998694</v>
      </c>
      <c r="H668" s="14">
        <f t="shared" si="37"/>
        <v>5370</v>
      </c>
      <c r="I668" s="14">
        <v>73.783333333333317</v>
      </c>
      <c r="J668" s="1">
        <f>+Nacsport!B669</f>
        <v>90</v>
      </c>
      <c r="K668" s="1" t="str">
        <f>+Nacsport!C669</f>
        <v>TACKLE</v>
      </c>
      <c r="L668" s="1" t="str">
        <f>+CONCATENATE(Nacsport!I669,Nacsport!J669)</f>
        <v>SAN BENEDETTO_C</v>
      </c>
      <c r="M668" s="28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>Sergio</v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>NEGATIVE</v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32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customHeight="1" x14ac:dyDescent="0.2">
      <c r="A669">
        <f>+Nacsport!A670</f>
        <v>670</v>
      </c>
      <c r="B669">
        <f t="shared" si="33"/>
        <v>668</v>
      </c>
      <c r="C669">
        <f t="shared" si="34"/>
        <v>668</v>
      </c>
      <c r="D669" s="11">
        <v>1</v>
      </c>
      <c r="E669" s="1" t="s">
        <v>1672</v>
      </c>
      <c r="F669" s="13">
        <f>CONVERT(LEFT(Nacsport!D670,2),"mn","hr")/24+CONVERT(MID(Nacsport!D670,4,2),"sec","hr")/24</f>
        <v>6.2222222222222227E-2</v>
      </c>
      <c r="G669" s="14">
        <f>(CONVERT((CONVERT(LEFT(Nacsport!F670,2),"mn","hr")/24+CONVERT(MID(Nacsport!F670,4,2),"sec","hr")/24)-(CONVERT(LEFT(Nacsport!E670,2),"mn","hr")/24+CONVERT(MID(Nacsport!E670,4,2),"sec","hr")/24),"hr","sec")*24)+3</f>
        <v>5.9999999999998694</v>
      </c>
      <c r="H669" s="14">
        <f t="shared" si="37"/>
        <v>5373.0000000000009</v>
      </c>
      <c r="I669" s="14">
        <v>73.783333333333317</v>
      </c>
      <c r="J669" s="1">
        <f>+Nacsport!B670</f>
        <v>64</v>
      </c>
      <c r="K669" s="1" t="str">
        <f>+Nacsport!C670</f>
        <v>RUCK</v>
      </c>
      <c r="L669" s="1" t="str">
        <f>+CONCATENATE(Nacsport!I670,Nacsport!J670)</f>
        <v>OPPONENT</v>
      </c>
      <c r="M669" s="28" t="str">
        <f>IF(Nacsport!G670&lt;&gt;"",LEFT(Nacsport!G670,FIND(";",Nacsport!G670)-1),"")</f>
        <v>4</v>
      </c>
      <c r="N669" s="1" t="str">
        <f>IFERROR(MID(Nacsport!G670,FIND(";", Nacsport!G670)+1,IFERROR(FIND(" ", Nacsport!G670 &amp; " ", FIND(";", Nacsport!G670)+1) - FIND(";", Nacsport!G670)-1,LEN(Nacsport!G670))),"")</f>
        <v>71</v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>T1A</v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>SLOW</v>
      </c>
      <c r="AG669" s="1" t="str">
        <f>+CONCATENATE(Nacsport!FF670,Nacsport!FG670,Nacsport!FH670,Nacsport!FI670,Nacsport!FJ670)</f>
        <v/>
      </c>
      <c r="AH669" s="1" t="str">
        <f t="shared" si="32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customHeight="1" x14ac:dyDescent="0.2">
      <c r="A670">
        <f>+Nacsport!A671</f>
        <v>671</v>
      </c>
      <c r="B670">
        <f t="shared" si="33"/>
        <v>669</v>
      </c>
      <c r="C670">
        <f t="shared" si="34"/>
        <v>669</v>
      </c>
      <c r="D670" s="11">
        <v>1</v>
      </c>
      <c r="E670" s="1" t="s">
        <v>1672</v>
      </c>
      <c r="F670" s="13">
        <f>CONVERT(LEFT(Nacsport!D671,2),"mn","hr")/24+CONVERT(MID(Nacsport!D671,4,2),"sec","hr")/24</f>
        <v>6.2280092592592595E-2</v>
      </c>
      <c r="G670" s="14">
        <f>(CONVERT((CONVERT(LEFT(Nacsport!F671,2),"mn","hr")/24+CONVERT(MID(Nacsport!F671,4,2),"sec","hr")/24)-(CONVERT(LEFT(Nacsport!E671,2),"mn","hr")/24+CONVERT(MID(Nacsport!E671,4,2),"sec","hr")/24),"hr","sec")*24)+3</f>
        <v>5.9999999999998694</v>
      </c>
      <c r="H670" s="14">
        <f t="shared" si="37"/>
        <v>5378</v>
      </c>
      <c r="I670" s="14">
        <v>73.783333333333317</v>
      </c>
      <c r="J670" s="1">
        <f>+Nacsport!B671</f>
        <v>91</v>
      </c>
      <c r="K670" s="1" t="str">
        <f>+Nacsport!C671</f>
        <v>TACKLE</v>
      </c>
      <c r="L670" s="1" t="str">
        <f>+CONCATENATE(Nacsport!I671,Nacsport!J671)</f>
        <v>SAN BENEDETTO_C</v>
      </c>
      <c r="M670" s="28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>Giovanni</v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>NEGATIVE</v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32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customHeight="1" x14ac:dyDescent="0.2">
      <c r="A671">
        <f>+Nacsport!A672</f>
        <v>672</v>
      </c>
      <c r="B671">
        <f t="shared" si="33"/>
        <v>670</v>
      </c>
      <c r="C671">
        <f t="shared" si="34"/>
        <v>670</v>
      </c>
      <c r="D671" s="11">
        <v>1</v>
      </c>
      <c r="E671" s="1" t="s">
        <v>1672</v>
      </c>
      <c r="F671" s="13">
        <f>CONVERT(LEFT(Nacsport!D672,2),"mn","hr")/24+CONVERT(MID(Nacsport!D672,4,2),"sec","hr")/24</f>
        <v>6.2314814814814816E-2</v>
      </c>
      <c r="G671" s="14">
        <f>(CONVERT((CONVERT(LEFT(Nacsport!F672,2),"mn","hr")/24+CONVERT(MID(Nacsport!F672,4,2),"sec","hr")/24)-(CONVERT(LEFT(Nacsport!E672,2),"mn","hr")/24+CONVERT(MID(Nacsport!E672,4,2),"sec","hr")/24),"hr","sec")*24)+3</f>
        <v>6.000000000000469</v>
      </c>
      <c r="H671" s="14">
        <f t="shared" si="37"/>
        <v>5381</v>
      </c>
      <c r="I671" s="14">
        <v>73.783333333333317</v>
      </c>
      <c r="J671" s="1">
        <f>+Nacsport!B672</f>
        <v>65</v>
      </c>
      <c r="K671" s="1" t="str">
        <f>+Nacsport!C672</f>
        <v>RUCK</v>
      </c>
      <c r="L671" s="1" t="str">
        <f>+CONCATENATE(Nacsport!I672,Nacsport!J672)</f>
        <v>OPPONENT</v>
      </c>
      <c r="M671" s="28" t="str">
        <f>IF(Nacsport!G672&lt;&gt;"",LEFT(Nacsport!G672,FIND(";",Nacsport!G672)-1),"")</f>
        <v>9</v>
      </c>
      <c r="N671" s="1" t="str">
        <f>IFERROR(MID(Nacsport!G672,FIND(";", Nacsport!G672)+1,IFERROR(FIND(" ", Nacsport!G672 &amp; " ", FIND(";", Nacsport!G672)+1) - FIND(";", Nacsport!G672)-1,LEN(Nacsport!G672))),"")</f>
        <v>77</v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>T1A</v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>SLOW</v>
      </c>
      <c r="AG671" s="1" t="str">
        <f>+CONCATENATE(Nacsport!FF672,Nacsport!FG672,Nacsport!FH672,Nacsport!FI672,Nacsport!FJ672)</f>
        <v/>
      </c>
      <c r="AH671" s="1" t="str">
        <f t="shared" si="32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customHeight="1" x14ac:dyDescent="0.2">
      <c r="A672">
        <f>+Nacsport!A673</f>
        <v>673</v>
      </c>
      <c r="B672">
        <f t="shared" si="33"/>
        <v>671</v>
      </c>
      <c r="C672">
        <f t="shared" si="34"/>
        <v>671</v>
      </c>
      <c r="D672" s="11">
        <v>1</v>
      </c>
      <c r="E672" s="1" t="s">
        <v>1672</v>
      </c>
      <c r="F672" s="13">
        <f>CONVERT(LEFT(Nacsport!D673,2),"mn","hr")/24+CONVERT(MID(Nacsport!D673,4,2),"sec","hr")/24</f>
        <v>6.2384259259259264E-2</v>
      </c>
      <c r="G672" s="14">
        <f>(CONVERT((CONVERT(LEFT(Nacsport!F673,2),"mn","hr")/24+CONVERT(MID(Nacsport!F673,4,2),"sec","hr")/24)-(CONVERT(LEFT(Nacsport!E673,2),"mn","hr")/24+CONVERT(MID(Nacsport!E673,4,2),"sec","hr")/24),"hr","sec")*24)+3</f>
        <v>5.9999999999998694</v>
      </c>
      <c r="H672" s="14">
        <f t="shared" si="37"/>
        <v>5387</v>
      </c>
      <c r="I672" s="14">
        <v>73.783333333333317</v>
      </c>
      <c r="J672" s="1">
        <f>+Nacsport!B673</f>
        <v>92</v>
      </c>
      <c r="K672" s="1" t="str">
        <f>+Nacsport!C673</f>
        <v>TACKLE</v>
      </c>
      <c r="L672" s="1" t="str">
        <f>+CONCATENATE(Nacsport!I673,Nacsport!J673)</f>
        <v>SAN BENEDETTO_C</v>
      </c>
      <c r="M672" s="28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>M Rosini</v>
      </c>
      <c r="Q672" s="1" t="str">
        <f t="array" ref="Q672">+IF(+COUNTIF(Nacsport!AA673:BY673,"*")&gt;1,INDEX(Nacsport!Z673:BX673,MATCH(TRUE,Nacsport!Z673:BX673&gt;0,0)),"")</f>
        <v>Muro</v>
      </c>
      <c r="R672" s="1" t="str">
        <f>+CONCATENATE(Nacsport!BZ673,Nacsport!CA673)</f>
        <v/>
      </c>
      <c r="S672" s="1" t="str">
        <f>+CONCATENATE(Nacsport!CB673,Nacsport!CC673,Nacsport!CD673)</f>
        <v>POSITIVE</v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>DOUBLE</v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32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customHeight="1" x14ac:dyDescent="0.2">
      <c r="A673">
        <f>+Nacsport!A674</f>
        <v>674</v>
      </c>
      <c r="B673">
        <f t="shared" si="33"/>
        <v>672</v>
      </c>
      <c r="C673">
        <f t="shared" si="34"/>
        <v>672</v>
      </c>
      <c r="D673" s="11">
        <v>1</v>
      </c>
      <c r="E673" s="1" t="s">
        <v>1672</v>
      </c>
      <c r="F673" s="13">
        <f>CONVERT(LEFT(Nacsport!D674,2),"mn","hr")/24+CONVERT(MID(Nacsport!D674,4,2),"sec","hr")/24</f>
        <v>6.2384259259259264E-2</v>
      </c>
      <c r="G673" s="14">
        <f>(CONVERT((CONVERT(LEFT(Nacsport!F674,2),"mn","hr")/24+CONVERT(MID(Nacsport!F674,4,2),"sec","hr")/24)-(CONVERT(LEFT(Nacsport!E674,2),"mn","hr")/24+CONVERT(MID(Nacsport!E674,4,2),"sec","hr")/24),"hr","sec")*24)+3</f>
        <v>7.9999999999997824</v>
      </c>
      <c r="H673" s="14">
        <f t="shared" si="37"/>
        <v>5387</v>
      </c>
      <c r="I673" s="14">
        <v>73.783333333333317</v>
      </c>
      <c r="J673" s="1">
        <f>+Nacsport!B674</f>
        <v>44</v>
      </c>
      <c r="K673" s="1" t="str">
        <f>+Nacsport!C674</f>
        <v>TURNOVER+</v>
      </c>
      <c r="L673" s="1" t="str">
        <f>+CONCATENATE(Nacsport!I674,Nacsport!J674)</f>
        <v/>
      </c>
      <c r="M673" s="28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>KNOCK-ON</v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32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customHeight="1" x14ac:dyDescent="0.2">
      <c r="A674">
        <f>+Nacsport!A675</f>
        <v>675</v>
      </c>
      <c r="B674">
        <f t="shared" si="33"/>
        <v>673</v>
      </c>
      <c r="C674">
        <f t="shared" si="34"/>
        <v>673</v>
      </c>
      <c r="D674" s="11">
        <v>1</v>
      </c>
      <c r="E674" s="1" t="s">
        <v>1672</v>
      </c>
      <c r="F674" s="13">
        <f>CONVERT(LEFT(Nacsport!D675,2),"mn","hr")/24+CONVERT(MID(Nacsport!D675,4,2),"sec","hr")/24</f>
        <v>6.2442129629629632E-2</v>
      </c>
      <c r="G674" s="14">
        <f>(CONVERT((CONVERT(LEFT(Nacsport!F675,2),"mn","hr")/24+CONVERT(MID(Nacsport!F675,4,2),"sec","hr")/24)-(CONVERT(LEFT(Nacsport!E675,2),"mn","hr")/24+CONVERT(MID(Nacsport!E675,4,2),"sec","hr")/24),"hr","sec")*24)+3</f>
        <v>13.000000000000163</v>
      </c>
      <c r="H674" s="14">
        <f t="shared" si="37"/>
        <v>5392</v>
      </c>
      <c r="I674" s="14">
        <v>73.783333333333317</v>
      </c>
      <c r="J674" s="1">
        <f>+Nacsport!B675</f>
        <v>56</v>
      </c>
      <c r="K674" s="1" t="str">
        <f>+Nacsport!C675</f>
        <v>ATTACK</v>
      </c>
      <c r="L674" s="1" t="str">
        <f>+CONCATENATE(Nacsport!I675,Nacsport!J675)</f>
        <v/>
      </c>
      <c r="M674" s="28" t="str">
        <f>IF(Nacsport!G675&lt;&gt;"",LEFT(Nacsport!G675,FIND(";",Nacsport!G675)-1),"")</f>
        <v>12</v>
      </c>
      <c r="N674" s="1" t="str">
        <f>IFERROR(MID(Nacsport!G675,FIND(";", Nacsport!G675)+1,IFERROR(FIND(" ", Nacsport!G675 &amp; " ", FIND(";", Nacsport!G675)+1) - FIND(";", Nacsport!G675)-1,LEN(Nacsport!G675))),"")</f>
        <v>90</v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32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customHeight="1" x14ac:dyDescent="0.2">
      <c r="A675">
        <f>+Nacsport!A676</f>
        <v>676</v>
      </c>
      <c r="B675">
        <f t="shared" si="33"/>
        <v>674</v>
      </c>
      <c r="C675">
        <f t="shared" si="34"/>
        <v>674</v>
      </c>
      <c r="D675" s="11">
        <v>1</v>
      </c>
      <c r="E675" s="1" t="s">
        <v>1672</v>
      </c>
      <c r="F675" s="13">
        <f>CONVERT(LEFT(Nacsport!D676,2),"mn","hr")/24+CONVERT(MID(Nacsport!D676,4,2),"sec","hr")/24</f>
        <v>6.2511574074074081E-2</v>
      </c>
      <c r="G675" s="14">
        <f>(CONVERT((CONVERT(LEFT(Nacsport!F676,2),"mn","hr")/24+CONVERT(MID(Nacsport!F676,4,2),"sec","hr")/24)-(CONVERT(LEFT(Nacsport!E676,2),"mn","hr")/24+CONVERT(MID(Nacsport!E676,4,2),"sec","hr")/24),"hr","sec")*24)+3</f>
        <v>6.9999999999998259</v>
      </c>
      <c r="H675" s="14">
        <f t="shared" si="37"/>
        <v>5398</v>
      </c>
      <c r="I675" s="14">
        <v>73.783333333333317</v>
      </c>
      <c r="J675" s="1">
        <f>+Nacsport!B676</f>
        <v>33</v>
      </c>
      <c r="K675" s="1" t="str">
        <f>+Nacsport!C676</f>
        <v>KICK</v>
      </c>
      <c r="L675" s="1" t="str">
        <f>+CONCATENATE(Nacsport!I676,Nacsport!J676)</f>
        <v>SAN BENEDETTO_C</v>
      </c>
      <c r="M675" s="28" t="str">
        <f>IF(Nacsport!G676&lt;&gt;"",LEFT(Nacsport!G676,FIND(";",Nacsport!G676)-1),"")</f>
        <v>12</v>
      </c>
      <c r="N675" s="1" t="str">
        <f>IFERROR(MID(Nacsport!G676,FIND(";", Nacsport!G676)+1,IFERROR(FIND(" ", Nacsport!G676 &amp; " ", FIND(";", Nacsport!G676)+1) - FIND(";", Nacsport!G676)-1,LEN(Nacsport!G676))),"")</f>
        <v>90</v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>RA</v>
      </c>
      <c r="P675" s="1" t="str">
        <f>IF(ISNA(LOOKUP(2,1/(Nacsport!AA676:BY676&lt;&gt;""),Nacsport!AA676:BY676)),"",LOOKUP(2,1/(Nacsport!AA676:BY676&lt;&gt;""),Nacsport!AA676:BY676))</f>
        <v>Diba</v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>UP&amp;UNDER</v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32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customHeight="1" x14ac:dyDescent="0.2">
      <c r="A676">
        <f>+Nacsport!A677</f>
        <v>677</v>
      </c>
      <c r="B676">
        <f t="shared" si="33"/>
        <v>675</v>
      </c>
      <c r="C676">
        <f t="shared" si="34"/>
        <v>675</v>
      </c>
      <c r="D676" s="11">
        <v>1</v>
      </c>
      <c r="E676" s="1" t="s">
        <v>1672</v>
      </c>
      <c r="F676" s="13">
        <f>CONVERT(LEFT(Nacsport!D677,2),"mn","hr")/24+CONVERT(MID(Nacsport!D677,4,2),"sec","hr")/24</f>
        <v>6.25E-2</v>
      </c>
      <c r="G676" s="14">
        <f>(CONVERT((CONVERT(LEFT(Nacsport!F677,2),"mn","hr")/24+CONVERT(MID(Nacsport!F677,4,2),"sec","hr")/24)-(CONVERT(LEFT(Nacsport!E677,2),"mn","hr")/24+CONVERT(MID(Nacsport!E677,4,2),"sec","hr")/24),"hr","sec")*24)+3</f>
        <v>7.9999999999991829</v>
      </c>
      <c r="H676" s="14">
        <f t="shared" si="37"/>
        <v>5397</v>
      </c>
      <c r="I676" s="14">
        <v>73.783333333333317</v>
      </c>
      <c r="J676" s="1">
        <f>+Nacsport!B677</f>
        <v>36</v>
      </c>
      <c r="K676" s="1" t="str">
        <f>+Nacsport!C677</f>
        <v>TURNOVER-</v>
      </c>
      <c r="L676" s="1" t="str">
        <f>+CONCATENATE(Nacsport!I677,Nacsport!J677)</f>
        <v/>
      </c>
      <c r="M676" s="28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>Diba</v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>KICK</v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32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customHeight="1" x14ac:dyDescent="0.2">
      <c r="A677">
        <f>+Nacsport!A678</f>
        <v>678</v>
      </c>
      <c r="B677">
        <f t="shared" si="33"/>
        <v>676</v>
      </c>
      <c r="C677">
        <f t="shared" si="34"/>
        <v>676</v>
      </c>
      <c r="D677" s="11">
        <v>1</v>
      </c>
      <c r="E677" s="1" t="s">
        <v>1672</v>
      </c>
      <c r="F677" s="13">
        <f>CONVERT(LEFT(Nacsport!D678,2),"mn","hr")/24+CONVERT(MID(Nacsport!D678,4,2),"sec","hr")/24</f>
        <v>6.2557870370370375E-2</v>
      </c>
      <c r="G677" s="14">
        <f>(CONVERT((CONVERT(LEFT(Nacsport!F678,2),"mn","hr")/24+CONVERT(MID(Nacsport!F678,4,2),"sec","hr")/24)-(CONVERT(LEFT(Nacsport!E678,2),"mn","hr")/24+CONVERT(MID(Nacsport!E678,4,2),"sec","hr")/24),"hr","sec")*24)+3</f>
        <v>32.999999999999893</v>
      </c>
      <c r="H677" s="14">
        <f t="shared" si="37"/>
        <v>5402</v>
      </c>
      <c r="I677" s="14">
        <v>73.783333333333317</v>
      </c>
      <c r="J677" s="1">
        <f>+Nacsport!B678</f>
        <v>56</v>
      </c>
      <c r="K677" s="1" t="str">
        <f>+Nacsport!C678</f>
        <v>DEFENSE</v>
      </c>
      <c r="L677" s="1" t="str">
        <f>+CONCATENATE(Nacsport!I678,Nacsport!J678)</f>
        <v/>
      </c>
      <c r="M677" s="28" t="str">
        <f>IF(Nacsport!G678&lt;&gt;"",LEFT(Nacsport!G678,FIND(";",Nacsport!G678)-1),"")</f>
        <v>37</v>
      </c>
      <c r="N677" s="1" t="str">
        <f>IFERROR(MID(Nacsport!G678,FIND(";", Nacsport!G678)+1,IFERROR(FIND(" ", Nacsport!G678 &amp; " ", FIND(";", Nacsport!G678)+1) - FIND(";", Nacsport!G678)-1,LEN(Nacsport!G678))),"")</f>
        <v>70</v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32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customHeight="1" x14ac:dyDescent="0.2">
      <c r="A678">
        <f>+Nacsport!A679</f>
        <v>679</v>
      </c>
      <c r="B678">
        <f t="shared" si="33"/>
        <v>677</v>
      </c>
      <c r="C678">
        <f t="shared" si="34"/>
        <v>677</v>
      </c>
      <c r="D678" s="11">
        <v>1</v>
      </c>
      <c r="E678" s="1" t="s">
        <v>1672</v>
      </c>
      <c r="F678" s="13">
        <f>CONVERT(LEFT(Nacsport!D679,2),"mn","hr")/24+CONVERT(MID(Nacsport!D679,4,2),"sec","hr")/24</f>
        <v>6.2569444444444441E-2</v>
      </c>
      <c r="G678" s="14">
        <f>(CONVERT((CONVERT(LEFT(Nacsport!F679,2),"mn","hr")/24+CONVERT(MID(Nacsport!F679,4,2),"sec","hr")/24)-(CONVERT(LEFT(Nacsport!E679,2),"mn","hr")/24+CONVERT(MID(Nacsport!E679,4,2),"sec","hr")/24),"hr","sec")*24)+3</f>
        <v>5.9999999999992699</v>
      </c>
      <c r="H678" s="14">
        <f t="shared" si="37"/>
        <v>5403</v>
      </c>
      <c r="I678" s="14">
        <v>73.783333333333317</v>
      </c>
      <c r="J678" s="1">
        <f>+Nacsport!B679</f>
        <v>31</v>
      </c>
      <c r="K678" s="1" t="str">
        <f>+Nacsport!C679</f>
        <v>MISSED-TACKLE</v>
      </c>
      <c r="L678" s="1" t="str">
        <f>+CONCATENATE(Nacsport!I679,Nacsport!J679)</f>
        <v>OPPONENT</v>
      </c>
      <c r="M678" s="28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>Diba</v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32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customHeight="1" x14ac:dyDescent="0.2">
      <c r="A679">
        <f>+Nacsport!A680</f>
        <v>680</v>
      </c>
      <c r="B679">
        <f t="shared" si="33"/>
        <v>678</v>
      </c>
      <c r="C679">
        <f t="shared" si="34"/>
        <v>678</v>
      </c>
      <c r="D679" s="11">
        <v>1</v>
      </c>
      <c r="E679" s="1" t="s">
        <v>1672</v>
      </c>
      <c r="F679" s="13">
        <f>CONVERT(LEFT(Nacsport!D680,2),"mn","hr")/24+CONVERT(MID(Nacsport!D680,4,2),"sec","hr")/24</f>
        <v>6.2592592592592589E-2</v>
      </c>
      <c r="G679" s="14">
        <f>(CONVERT((CONVERT(LEFT(Nacsport!F680,2),"mn","hr")/24+CONVERT(MID(Nacsport!F680,4,2),"sec","hr")/24)-(CONVERT(LEFT(Nacsport!E680,2),"mn","hr")/24+CONVERT(MID(Nacsport!E680,4,2),"sec","hr")/24),"hr","sec")*24)+3</f>
        <v>6.000000000000469</v>
      </c>
      <c r="H679" s="14">
        <f t="shared" si="37"/>
        <v>5405</v>
      </c>
      <c r="I679" s="14">
        <v>73.783333333333317</v>
      </c>
      <c r="J679" s="1">
        <f>+Nacsport!B680</f>
        <v>32</v>
      </c>
      <c r="K679" s="1" t="str">
        <f>+Nacsport!C680</f>
        <v>MISSED-TACKLE</v>
      </c>
      <c r="L679" s="1" t="str">
        <f>+CONCATENATE(Nacsport!I680,Nacsport!J680)</f>
        <v>OPPONENT</v>
      </c>
      <c r="M679" s="28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>Perna</v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32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customHeight="1" x14ac:dyDescent="0.2">
      <c r="A680">
        <f>+Nacsport!A681</f>
        <v>681</v>
      </c>
      <c r="B680">
        <f t="shared" si="33"/>
        <v>679</v>
      </c>
      <c r="C680">
        <f t="shared" si="34"/>
        <v>679</v>
      </c>
      <c r="D680" s="11">
        <v>1</v>
      </c>
      <c r="E680" s="1" t="s">
        <v>1672</v>
      </c>
      <c r="F680" s="13">
        <f>CONVERT(LEFT(Nacsport!D681,2),"mn","hr")/24+CONVERT(MID(Nacsport!D681,4,2),"sec","hr")/24</f>
        <v>6.2604166666666669E-2</v>
      </c>
      <c r="G680" s="14">
        <f>(CONVERT((CONVERT(LEFT(Nacsport!F681,2),"mn","hr")/24+CONVERT(MID(Nacsport!F681,4,2),"sec","hr")/24)-(CONVERT(LEFT(Nacsport!E681,2),"mn","hr")/24+CONVERT(MID(Nacsport!E681,4,2),"sec","hr")/24),"hr","sec")*24)+3</f>
        <v>6.000000000000469</v>
      </c>
      <c r="H680" s="14">
        <f t="shared" si="37"/>
        <v>5406</v>
      </c>
      <c r="I680" s="14">
        <v>73.783333333333317</v>
      </c>
      <c r="J680" s="1">
        <f>+Nacsport!B681</f>
        <v>33</v>
      </c>
      <c r="K680" s="1" t="str">
        <f>+Nacsport!C681</f>
        <v>MISSED-TACKLE</v>
      </c>
      <c r="L680" s="1" t="str">
        <f>+CONCATENATE(Nacsport!I681,Nacsport!J681)</f>
        <v>OPPONENT</v>
      </c>
      <c r="M680" s="28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>Ramses</v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32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customHeight="1" x14ac:dyDescent="0.2">
      <c r="A681">
        <f>+Nacsport!A682</f>
        <v>682</v>
      </c>
      <c r="B681">
        <f t="shared" si="33"/>
        <v>680</v>
      </c>
      <c r="C681">
        <f t="shared" si="34"/>
        <v>680</v>
      </c>
      <c r="D681" s="11">
        <v>1</v>
      </c>
      <c r="E681" s="1" t="s">
        <v>1672</v>
      </c>
      <c r="F681" s="13">
        <f>CONVERT(LEFT(Nacsport!D682,2),"mn","hr")/24+CONVERT(MID(Nacsport!D682,4,2),"sec","hr")/24</f>
        <v>6.2615740740740736E-2</v>
      </c>
      <c r="G681" s="14">
        <f>(CONVERT((CONVERT(LEFT(Nacsport!F682,2),"mn","hr")/24+CONVERT(MID(Nacsport!F682,4,2),"sec","hr")/24)-(CONVERT(LEFT(Nacsport!E682,2),"mn","hr")/24+CONVERT(MID(Nacsport!E682,4,2),"sec","hr")/24),"hr","sec")*24)+3</f>
        <v>5.9999999999992699</v>
      </c>
      <c r="H681" s="14">
        <f t="shared" si="37"/>
        <v>5407</v>
      </c>
      <c r="I681" s="14">
        <v>73.783333333333317</v>
      </c>
      <c r="J681" s="1">
        <f>+Nacsport!B682</f>
        <v>93</v>
      </c>
      <c r="K681" s="1" t="str">
        <f>+Nacsport!C682</f>
        <v>TACKLE</v>
      </c>
      <c r="L681" s="1" t="str">
        <f>+CONCATENATE(Nacsport!I682,Nacsport!J682)</f>
        <v>SAN BENEDETTO_C</v>
      </c>
      <c r="M681" s="28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>Pippo</v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>NEGATIVE</v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32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customHeight="1" x14ac:dyDescent="0.2">
      <c r="A682">
        <f>+Nacsport!A683</f>
        <v>683</v>
      </c>
      <c r="B682">
        <f t="shared" si="33"/>
        <v>681</v>
      </c>
      <c r="C682">
        <f t="shared" si="34"/>
        <v>681</v>
      </c>
      <c r="D682" s="11">
        <v>1</v>
      </c>
      <c r="E682" s="1" t="s">
        <v>1672</v>
      </c>
      <c r="F682" s="13">
        <f>CONVERT(LEFT(Nacsport!D683,2),"mn","hr")/24+CONVERT(MID(Nacsport!D683,4,2),"sec","hr")/24</f>
        <v>6.2638888888888883E-2</v>
      </c>
      <c r="G682" s="14">
        <f>(CONVERT((CONVERT(LEFT(Nacsport!F683,2),"mn","hr")/24+CONVERT(MID(Nacsport!F683,4,2),"sec","hr")/24)-(CONVERT(LEFT(Nacsport!E683,2),"mn","hr")/24+CONVERT(MID(Nacsport!E683,4,2),"sec","hr")/24),"hr","sec")*24)+3</f>
        <v>6.000000000000469</v>
      </c>
      <c r="H682" s="14">
        <f t="shared" si="37"/>
        <v>5408.9999999999991</v>
      </c>
      <c r="I682" s="14">
        <v>73.783333333333317</v>
      </c>
      <c r="J682" s="1">
        <f>+Nacsport!B683</f>
        <v>66</v>
      </c>
      <c r="K682" s="1" t="str">
        <f>+Nacsport!C683</f>
        <v>RUCK</v>
      </c>
      <c r="L682" s="1" t="str">
        <f>+CONCATENATE(Nacsport!I683,Nacsport!J683)</f>
        <v>OPPONENT</v>
      </c>
      <c r="M682" s="28" t="str">
        <f>IF(Nacsport!G683&lt;&gt;"",LEFT(Nacsport!G683,FIND(";",Nacsport!G683)-1),"")</f>
        <v>37</v>
      </c>
      <c r="N682" s="1" t="str">
        <f>IFERROR(MID(Nacsport!G683,FIND(";", Nacsport!G683)+1,IFERROR(FIND(" ", Nacsport!G683 &amp; " ", FIND(";", Nacsport!G683)+1) - FIND(";", Nacsport!G683)-1,LEN(Nacsport!G683))),"")</f>
        <v>70</v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>T1C</v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>SLOW</v>
      </c>
      <c r="AG682" s="1" t="str">
        <f>+CONCATENATE(Nacsport!FF683,Nacsport!FG683,Nacsport!FH683,Nacsport!FI683,Nacsport!FJ683)</f>
        <v/>
      </c>
      <c r="AH682" s="1" t="str">
        <f t="shared" si="32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customHeight="1" x14ac:dyDescent="0.2">
      <c r="A683">
        <f>+Nacsport!A684</f>
        <v>684</v>
      </c>
      <c r="B683">
        <f t="shared" si="33"/>
        <v>682</v>
      </c>
      <c r="C683">
        <f t="shared" si="34"/>
        <v>682</v>
      </c>
      <c r="D683" s="11">
        <v>1</v>
      </c>
      <c r="E683" s="1" t="s">
        <v>1672</v>
      </c>
      <c r="F683" s="13">
        <f>CONVERT(LEFT(Nacsport!D684,2),"mn","hr")/24+CONVERT(MID(Nacsport!D684,4,2),"sec","hr")/24</f>
        <v>6.2766203703703699E-2</v>
      </c>
      <c r="G683" s="14">
        <f>(CONVERT((CONVERT(LEFT(Nacsport!F684,2),"mn","hr")/24+CONVERT(MID(Nacsport!F684,4,2),"sec","hr")/24)-(CONVERT(LEFT(Nacsport!E684,2),"mn","hr")/24+CONVERT(MID(Nacsport!E684,4,2),"sec","hr")/24),"hr","sec")*24)+3</f>
        <v>6.000000000000469</v>
      </c>
      <c r="H683" s="14">
        <f t="shared" si="37"/>
        <v>5420</v>
      </c>
      <c r="I683" s="14">
        <v>73.783333333333317</v>
      </c>
      <c r="J683" s="1">
        <f>+Nacsport!B684</f>
        <v>94</v>
      </c>
      <c r="K683" s="1" t="str">
        <f>+Nacsport!C684</f>
        <v>TACKLE</v>
      </c>
      <c r="L683" s="1" t="str">
        <f>+CONCATENATE(Nacsport!I684,Nacsport!J684)</f>
        <v>SAN BENEDETTO_C</v>
      </c>
      <c r="M683" s="28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>Diba</v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>NEGATIVE</v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32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customHeight="1" x14ac:dyDescent="0.2">
      <c r="A684">
        <f>+Nacsport!A685</f>
        <v>685</v>
      </c>
      <c r="B684">
        <f t="shared" si="33"/>
        <v>683</v>
      </c>
      <c r="C684">
        <f t="shared" si="34"/>
        <v>683</v>
      </c>
      <c r="D684" s="11">
        <v>1</v>
      </c>
      <c r="E684" s="1" t="s">
        <v>1672</v>
      </c>
      <c r="F684" s="13">
        <f>CONVERT(LEFT(Nacsport!D685,2),"mn","hr")/24+CONVERT(MID(Nacsport!D685,4,2),"sec","hr")/24</f>
        <v>6.2812499999999993E-2</v>
      </c>
      <c r="G684" s="14">
        <f>(CONVERT((CONVERT(LEFT(Nacsport!F685,2),"mn","hr")/24+CONVERT(MID(Nacsport!F685,4,2),"sec","hr")/24)-(CONVERT(LEFT(Nacsport!E685,2),"mn","hr")/24+CONVERT(MID(Nacsport!E685,4,2),"sec","hr")/24),"hr","sec")*24)+3</f>
        <v>6.000000000000469</v>
      </c>
      <c r="H684" s="14">
        <f t="shared" si="37"/>
        <v>5423.9999999999991</v>
      </c>
      <c r="I684" s="14">
        <v>73.783333333333317</v>
      </c>
      <c r="J684" s="1">
        <f>+Nacsport!B685</f>
        <v>67</v>
      </c>
      <c r="K684" s="1" t="str">
        <f>+Nacsport!C685</f>
        <v>RUCK</v>
      </c>
      <c r="L684" s="1" t="str">
        <f>+CONCATENATE(Nacsport!I685,Nacsport!J685)</f>
        <v>OPPONENT</v>
      </c>
      <c r="M684" s="28" t="str">
        <f>IF(Nacsport!G685&lt;&gt;"",LEFT(Nacsport!G685,FIND(";",Nacsport!G685)-1),"")</f>
        <v>51</v>
      </c>
      <c r="N684" s="1" t="str">
        <f>IFERROR(MID(Nacsport!G685,FIND(";", Nacsport!G685)+1,IFERROR(FIND(" ", Nacsport!G685 &amp; " ", FIND(";", Nacsport!G685)+1) - FIND(";", Nacsport!G685)-1,LEN(Nacsport!G685))),"")</f>
        <v>66</v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>T1C</v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>SLOW</v>
      </c>
      <c r="AG684" s="1" t="str">
        <f>+CONCATENATE(Nacsport!FF685,Nacsport!FG685,Nacsport!FH685,Nacsport!FI685,Nacsport!FJ685)</f>
        <v/>
      </c>
      <c r="AH684" s="1" t="str">
        <f t="shared" si="32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customHeight="1" x14ac:dyDescent="0.2">
      <c r="A685">
        <f>+Nacsport!A686</f>
        <v>686</v>
      </c>
      <c r="B685">
        <f t="shared" si="33"/>
        <v>684</v>
      </c>
      <c r="C685">
        <f t="shared" si="34"/>
        <v>684</v>
      </c>
      <c r="D685" s="11">
        <v>1</v>
      </c>
      <c r="E685" s="1" t="s">
        <v>1672</v>
      </c>
      <c r="F685" s="13">
        <f>CONVERT(LEFT(Nacsport!D686,2),"mn","hr")/24+CONVERT(MID(Nacsport!D686,4,2),"sec","hr")/24</f>
        <v>6.2847222222222221E-2</v>
      </c>
      <c r="G685" s="14">
        <f>(CONVERT((CONVERT(LEFT(Nacsport!F686,2),"mn","hr")/24+CONVERT(MID(Nacsport!F686,4,2),"sec","hr")/24)-(CONVERT(LEFT(Nacsport!E686,2),"mn","hr")/24+CONVERT(MID(Nacsport!E686,4,2),"sec","hr")/24),"hr","sec")*24)+3</f>
        <v>6.9999999999998259</v>
      </c>
      <c r="H685" s="14">
        <f t="shared" si="37"/>
        <v>5427</v>
      </c>
      <c r="I685" s="14">
        <v>73.783333333333317</v>
      </c>
      <c r="J685" s="1">
        <f>+Nacsport!B686</f>
        <v>34</v>
      </c>
      <c r="K685" s="1" t="str">
        <f>+Nacsport!C686</f>
        <v>KICK</v>
      </c>
      <c r="L685" s="1" t="str">
        <f>+CONCATENATE(Nacsport!I686,Nacsport!J686)</f>
        <v>OPPONENT</v>
      </c>
      <c r="M685" s="28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>RUBBER</v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32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customHeight="1" x14ac:dyDescent="0.2">
      <c r="A686">
        <f>+Nacsport!A687</f>
        <v>687</v>
      </c>
      <c r="B686">
        <f t="shared" si="33"/>
        <v>685</v>
      </c>
      <c r="C686">
        <f t="shared" si="34"/>
        <v>685</v>
      </c>
      <c r="D686" s="11">
        <v>1</v>
      </c>
      <c r="E686" s="1" t="s">
        <v>1672</v>
      </c>
      <c r="F686" s="13">
        <f>CONVERT(LEFT(Nacsport!D687,2),"mn","hr")/24+CONVERT(MID(Nacsport!D687,4,2),"sec","hr")/24</f>
        <v>6.2847222222222221E-2</v>
      </c>
      <c r="G686" s="14">
        <f>(CONVERT((CONVERT(LEFT(Nacsport!F687,2),"mn","hr")/24+CONVERT(MID(Nacsport!F687,4,2),"sec","hr")/24)-(CONVERT(LEFT(Nacsport!E687,2),"mn","hr")/24+CONVERT(MID(Nacsport!E687,4,2),"sec","hr")/24),"hr","sec")*24)+3</f>
        <v>7.9999999999991829</v>
      </c>
      <c r="H686" s="14">
        <f t="shared" si="37"/>
        <v>5427</v>
      </c>
      <c r="I686" s="14">
        <v>73.783333333333317</v>
      </c>
      <c r="J686" s="1">
        <f>+Nacsport!B687</f>
        <v>45</v>
      </c>
      <c r="K686" s="1" t="str">
        <f>+Nacsport!C687</f>
        <v>TURNOVER+</v>
      </c>
      <c r="L686" s="1" t="str">
        <f>+CONCATENATE(Nacsport!I687,Nacsport!J687)</f>
        <v/>
      </c>
      <c r="M686" s="28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>KICK</v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32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customHeight="1" x14ac:dyDescent="0.2">
      <c r="A687">
        <f>+Nacsport!A688</f>
        <v>688</v>
      </c>
      <c r="B687">
        <f t="shared" si="33"/>
        <v>686</v>
      </c>
      <c r="C687">
        <f t="shared" si="34"/>
        <v>686</v>
      </c>
      <c r="D687" s="11">
        <v>1</v>
      </c>
      <c r="E687" s="1" t="s">
        <v>1672</v>
      </c>
      <c r="F687" s="13">
        <f>CONVERT(LEFT(Nacsport!D688,2),"mn","hr")/24+CONVERT(MID(Nacsport!D688,4,2),"sec","hr")/24</f>
        <v>6.2905092592592596E-2</v>
      </c>
      <c r="G687" s="14">
        <f>(CONVERT((CONVERT(LEFT(Nacsport!F688,2),"mn","hr")/24+CONVERT(MID(Nacsport!F688,4,2),"sec","hr")/24)-(CONVERT(LEFT(Nacsport!E688,2),"mn","hr")/24+CONVERT(MID(Nacsport!E688,4,2),"sec","hr")/24),"hr","sec")*24)+3</f>
        <v>6.9999999999998259</v>
      </c>
      <c r="H687" s="14">
        <f t="shared" si="37"/>
        <v>5432</v>
      </c>
      <c r="I687" s="14">
        <v>73.783333333333317</v>
      </c>
      <c r="J687" s="1">
        <f>+Nacsport!B688</f>
        <v>57</v>
      </c>
      <c r="K687" s="1" t="str">
        <f>+Nacsport!C688</f>
        <v>ATTACK</v>
      </c>
      <c r="L687" s="1" t="str">
        <f>+CONCATENATE(Nacsport!I688,Nacsport!J688)</f>
        <v/>
      </c>
      <c r="M687" s="28" t="str">
        <f>IF(Nacsport!G688&lt;&gt;"",LEFT(Nacsport!G688,FIND(";",Nacsport!G688)-1),"")</f>
        <v>61</v>
      </c>
      <c r="N687" s="1" t="str">
        <f>IFERROR(MID(Nacsport!G688,FIND(";", Nacsport!G688)+1,IFERROR(FIND(" ", Nacsport!G688 &amp; " ", FIND(";", Nacsport!G688)+1) - FIND(";", Nacsport!G688)-1,LEN(Nacsport!G688))),"")</f>
        <v>91</v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32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customHeight="1" x14ac:dyDescent="0.2">
      <c r="A688">
        <f>+Nacsport!A689</f>
        <v>689</v>
      </c>
      <c r="B688">
        <f t="shared" si="33"/>
        <v>687</v>
      </c>
      <c r="C688">
        <f t="shared" si="34"/>
        <v>687</v>
      </c>
      <c r="D688" s="11">
        <v>1</v>
      </c>
      <c r="E688" s="1" t="s">
        <v>1672</v>
      </c>
      <c r="F688" s="13">
        <f>CONVERT(LEFT(Nacsport!D689,2),"mn","hr")/24+CONVERT(MID(Nacsport!D689,4,2),"sec","hr")/24</f>
        <v>6.2905092592592596E-2</v>
      </c>
      <c r="G688" s="14">
        <f>(CONVERT((CONVERT(LEFT(Nacsport!F689,2),"mn","hr")/24+CONVERT(MID(Nacsport!F689,4,2),"sec","hr")/24)-(CONVERT(LEFT(Nacsport!E689,2),"mn","hr")/24+CONVERT(MID(Nacsport!E689,4,2),"sec","hr")/24),"hr","sec")*24)+3</f>
        <v>6.9999999999998259</v>
      </c>
      <c r="H688" s="14">
        <f t="shared" si="37"/>
        <v>5432</v>
      </c>
      <c r="I688" s="14">
        <v>73.783333333333317</v>
      </c>
      <c r="J688" s="1">
        <f>+Nacsport!B689</f>
        <v>35</v>
      </c>
      <c r="K688" s="1" t="str">
        <f>+Nacsport!C689</f>
        <v>KICK</v>
      </c>
      <c r="L688" s="1" t="str">
        <f>+CONCATENATE(Nacsport!I689,Nacsport!J689)</f>
        <v>SAN BENEDETTO_C</v>
      </c>
      <c r="M688" s="28" t="str">
        <f>IF(Nacsport!G689&lt;&gt;"",LEFT(Nacsport!G689,FIND(";",Nacsport!G689)-1),"")</f>
        <v>61</v>
      </c>
      <c r="N688" s="1" t="str">
        <f>IFERROR(MID(Nacsport!G689,FIND(";", Nacsport!G689)+1,IFERROR(FIND(" ", Nacsport!G689 &amp; " ", FIND(";", Nacsport!G689)+1) - FIND(";", Nacsport!G689)-1,LEN(Nacsport!G689))),"")</f>
        <v>91</v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>RD</v>
      </c>
      <c r="P688" s="1" t="str">
        <f>IF(ISNA(LOOKUP(2,1/(Nacsport!AA689:BY689&lt;&gt;""),Nacsport!AA689:BY689)),"",LOOKUP(2,1/(Nacsport!AA689:BY689&lt;&gt;""),Nacsport!AA689:BY689))</f>
        <v>Cella</v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32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customHeight="1" x14ac:dyDescent="0.2">
      <c r="A689">
        <f>+Nacsport!A690</f>
        <v>690</v>
      </c>
      <c r="B689">
        <f t="shared" si="33"/>
        <v>688</v>
      </c>
      <c r="C689">
        <f t="shared" si="34"/>
        <v>688</v>
      </c>
      <c r="D689" s="11">
        <v>1</v>
      </c>
      <c r="E689" s="1" t="s">
        <v>1672</v>
      </c>
      <c r="F689" s="13">
        <f>CONVERT(LEFT(Nacsport!D690,2),"mn","hr")/24+CONVERT(MID(Nacsport!D690,4,2),"sec","hr")/24</f>
        <v>6.2893518518518515E-2</v>
      </c>
      <c r="G689" s="14">
        <f>(CONVERT((CONVERT(LEFT(Nacsport!F690,2),"mn","hr")/24+CONVERT(MID(Nacsport!F690,4,2),"sec","hr")/24)-(CONVERT(LEFT(Nacsport!E690,2),"mn","hr")/24+CONVERT(MID(Nacsport!E690,4,2),"sec","hr")/24),"hr","sec")*24)+3</f>
        <v>8.0000000000003819</v>
      </c>
      <c r="H689" s="14">
        <f t="shared" si="37"/>
        <v>5431</v>
      </c>
      <c r="I689" s="14">
        <v>73.783333333333317</v>
      </c>
      <c r="J689" s="1">
        <f>+Nacsport!B690</f>
        <v>37</v>
      </c>
      <c r="K689" s="1" t="str">
        <f>+Nacsport!C690</f>
        <v>TURNOVER-</v>
      </c>
      <c r="L689" s="1" t="str">
        <f>+CONCATENATE(Nacsport!I690,Nacsport!J690)</f>
        <v/>
      </c>
      <c r="M689" s="28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>Cella</v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>KICK</v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32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customHeight="1" x14ac:dyDescent="0.2">
      <c r="A690">
        <f>+Nacsport!A691</f>
        <v>691</v>
      </c>
      <c r="B690">
        <f t="shared" si="33"/>
        <v>689</v>
      </c>
      <c r="C690">
        <f t="shared" si="34"/>
        <v>689</v>
      </c>
      <c r="D690" s="11">
        <v>1</v>
      </c>
      <c r="E690" s="1" t="s">
        <v>1672</v>
      </c>
      <c r="F690" s="13">
        <f>CONVERT(LEFT(Nacsport!D691,2),"mn","hr")/24+CONVERT(MID(Nacsport!D691,4,2),"sec","hr")/24</f>
        <v>6.295138888888889E-2</v>
      </c>
      <c r="G690" s="14">
        <f>(CONVERT((CONVERT(LEFT(Nacsport!F691,2),"mn","hr")/24+CONVERT(MID(Nacsport!F691,4,2),"sec","hr")/24)-(CONVERT(LEFT(Nacsport!E691,2),"mn","hr")/24+CONVERT(MID(Nacsport!E691,4,2),"sec","hr")/24),"hr","sec")*24)+3</f>
        <v>3.999999999999357</v>
      </c>
      <c r="H690" s="14">
        <f t="shared" si="37"/>
        <v>5436</v>
      </c>
      <c r="I690" s="14">
        <v>73.783333333333317</v>
      </c>
      <c r="J690" s="1">
        <f>+Nacsport!B691</f>
        <v>75</v>
      </c>
      <c r="K690" s="1" t="str">
        <f>+Nacsport!C691</f>
        <v>END</v>
      </c>
      <c r="L690" s="1" t="str">
        <f>+CONCATENATE(Nacsport!I691,Nacsport!J691)</f>
        <v/>
      </c>
      <c r="M690" s="28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32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customHeight="1" x14ac:dyDescent="0.2">
      <c r="A691">
        <f>+Nacsport!A692</f>
        <v>692</v>
      </c>
      <c r="B691">
        <f t="shared" si="33"/>
        <v>690</v>
      </c>
      <c r="C691">
        <f t="shared" si="34"/>
        <v>690</v>
      </c>
      <c r="D691" s="11">
        <v>1</v>
      </c>
      <c r="E691" s="1" t="s">
        <v>1672</v>
      </c>
      <c r="F691" s="13">
        <f>CONVERT(LEFT(Nacsport!D692,2),"mn","hr")/24+CONVERT(MID(Nacsport!D692,4,2),"sec","hr")/24</f>
        <v>6.3379629629629633E-2</v>
      </c>
      <c r="G691" s="14">
        <f>(CONVERT((CONVERT(LEFT(Nacsport!F692,2),"mn","hr")/24+CONVERT(MID(Nacsport!F692,4,2),"sec","hr")/24)-(CONVERT(LEFT(Nacsport!E692,2),"mn","hr")/24+CONVERT(MID(Nacsport!E692,4,2),"sec","hr")/24),"hr","sec")*24)+3</f>
        <v>4.999999999999913</v>
      </c>
      <c r="H691" s="14">
        <f t="shared" si="37"/>
        <v>5473</v>
      </c>
      <c r="I691" s="14">
        <v>73.783333333333317</v>
      </c>
      <c r="J691" s="1">
        <f>+Nacsport!B692</f>
        <v>57</v>
      </c>
      <c r="K691" s="1" t="str">
        <f>+Nacsport!C692</f>
        <v>DEFENSE</v>
      </c>
      <c r="L691" s="1" t="str">
        <f>+CONCATENATE(Nacsport!I692,Nacsport!J692)</f>
        <v/>
      </c>
      <c r="M691" s="28" t="str">
        <f>IF(Nacsport!G692&lt;&gt;"",LEFT(Nacsport!G692,FIND(";",Nacsport!G692)-1),"")</f>
        <v>68</v>
      </c>
      <c r="N691" s="1" t="str">
        <f>IFERROR(MID(Nacsport!G692,FIND(";", Nacsport!G692)+1,IFERROR(FIND(" ", Nacsport!G692 &amp; " ", FIND(";", Nacsport!G692)+1) - FIND(";", Nacsport!G692)-1,LEN(Nacsport!G692))),"")</f>
        <v>86</v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32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customHeight="1" x14ac:dyDescent="0.2">
      <c r="A692">
        <f>+Nacsport!A693</f>
        <v>693</v>
      </c>
      <c r="B692">
        <f t="shared" si="33"/>
        <v>691</v>
      </c>
      <c r="C692">
        <f t="shared" si="34"/>
        <v>691</v>
      </c>
      <c r="D692" s="11">
        <v>1</v>
      </c>
      <c r="E692" s="1" t="s">
        <v>1672</v>
      </c>
      <c r="F692" s="13">
        <f>CONVERT(LEFT(Nacsport!D693,2),"mn","hr")/24+CONVERT(MID(Nacsport!D693,4,2),"sec","hr")/24</f>
        <v>6.3379629629629633E-2</v>
      </c>
      <c r="G692" s="14">
        <f>(CONVERT((CONVERT(LEFT(Nacsport!F693,2),"mn","hr")/24+CONVERT(MID(Nacsport!F693,4,2),"sec","hr")/24)-(CONVERT(LEFT(Nacsport!E693,2),"mn","hr")/24+CONVERT(MID(Nacsport!E693,4,2),"sec","hr")/24),"hr","sec")*24)+3</f>
        <v>16.000000000000036</v>
      </c>
      <c r="H692" s="14">
        <f t="shared" si="37"/>
        <v>5473</v>
      </c>
      <c r="I692" s="14">
        <v>73.783333333333317</v>
      </c>
      <c r="J692" s="1">
        <f>+Nacsport!B693</f>
        <v>75</v>
      </c>
      <c r="K692" s="1" t="str">
        <f>+Nacsport!C693</f>
        <v>SHORT-MATCH</v>
      </c>
      <c r="L692" s="1" t="str">
        <f>+CONCATENATE(Nacsport!I693,Nacsport!J693)</f>
        <v/>
      </c>
      <c r="M692" s="28" t="str">
        <f>IF(Nacsport!G693&lt;&gt;"",LEFT(Nacsport!G693,FIND(";",Nacsport!G693)-1),"")</f>
        <v>68</v>
      </c>
      <c r="N692" s="1" t="str">
        <f>IFERROR(MID(Nacsport!G693,FIND(";", Nacsport!G693)+1,IFERROR(FIND(" ", Nacsport!G693 &amp; " ", FIND(";", Nacsport!G693)+1) - FIND(";", Nacsport!G693)-1,LEN(Nacsport!G693))),"")</f>
        <v>86</v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32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694</v>
      </c>
      <c r="B693">
        <f t="shared" si="33"/>
        <v>692</v>
      </c>
      <c r="C693">
        <f t="shared" si="34"/>
        <v>692</v>
      </c>
      <c r="D693" s="11">
        <v>1</v>
      </c>
      <c r="E693" s="1" t="s">
        <v>1672</v>
      </c>
      <c r="F693" s="13">
        <f>CONVERT(LEFT(Nacsport!D694,2),"mn","hr")/24+CONVERT(MID(Nacsport!D694,4,2),"sec","hr")/24</f>
        <v>6.3310185185185178E-2</v>
      </c>
      <c r="G693" s="14">
        <f>(CONVERT((CONVERT(LEFT(Nacsport!F694,2),"mn","hr")/24+CONVERT(MID(Nacsport!F694,4,2),"sec","hr")/24)-(CONVERT(LEFT(Nacsport!E694,2),"mn","hr")/24+CONVERT(MID(Nacsport!E694,4,2),"sec","hr")/24),"hr","sec")*24)+3</f>
        <v>9.9999999999990958</v>
      </c>
      <c r="H693" s="14">
        <f t="shared" si="37"/>
        <v>5466.9999999999991</v>
      </c>
      <c r="I693" s="14">
        <v>73.783333333333317</v>
      </c>
      <c r="J693" s="1">
        <f>+Nacsport!B694</f>
        <v>27</v>
      </c>
      <c r="K693" s="1" t="str">
        <f>+Nacsport!C694</f>
        <v>LINEOUT</v>
      </c>
      <c r="L693" s="1" t="str">
        <f>+CONCATENATE(Nacsport!I694,Nacsport!J694)</f>
        <v>OPPONENT</v>
      </c>
      <c r="M693" s="28" t="str">
        <f>IF(Nacsport!G694&lt;&gt;"",LEFT(Nacsport!G694,FIND(";",Nacsport!G694)-1),"")</f>
        <v>68</v>
      </c>
      <c r="N693" s="1" t="str">
        <f>IFERROR(MID(Nacsport!G694,FIND(";", Nacsport!G694)+1,IFERROR(FIND(" ", Nacsport!G694 &amp; " ", FIND(";", Nacsport!G694)+1) - FIND(";", Nacsport!G694)-1,LEN(Nacsport!G694))),"")</f>
        <v>86</v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>RD</v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>LOST L</v>
      </c>
      <c r="U693" s="1" t="str">
        <f>+CONCATENATE(Nacsport!CI694,Nacsport!CJ694,Nacsport!CK694,Nacsport!CL694,Nacsport!CM694,Nacsport!CN694,Nacsport!CO694,Nacsport!CP694)</f>
        <v>7</v>
      </c>
      <c r="V693" s="1" t="str">
        <f>+CONCATENATE(Nacsport!CQ694,Nacsport!CR694,Nacsport!CS694,Nacsport!CT694,Nacsport!CU694,Nacsport!CV694)</f>
        <v>A</v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32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customHeight="1" x14ac:dyDescent="0.2">
      <c r="A694">
        <f>+Nacsport!A695</f>
        <v>695</v>
      </c>
      <c r="B694">
        <f t="shared" si="33"/>
        <v>693</v>
      </c>
      <c r="C694">
        <f t="shared" si="34"/>
        <v>693</v>
      </c>
      <c r="D694" s="11">
        <v>1</v>
      </c>
      <c r="E694" s="1" t="s">
        <v>1672</v>
      </c>
      <c r="F694" s="13">
        <f>CONVERT(LEFT(Nacsport!D695,2),"mn","hr")/24+CONVERT(MID(Nacsport!D695,4,2),"sec","hr")/24</f>
        <v>6.3344907407407405E-2</v>
      </c>
      <c r="G694" s="14">
        <f>(CONVERT((CONVERT(LEFT(Nacsport!F695,2),"mn","hr")/24+CONVERT(MID(Nacsport!F695,4,2),"sec","hr")/24)-(CONVERT(LEFT(Nacsport!E695,2),"mn","hr")/24+CONVERT(MID(Nacsport!E695,4,2),"sec","hr")/24),"hr","sec")*24)+3</f>
        <v>7.9999999999991829</v>
      </c>
      <c r="H694" s="14">
        <f t="shared" si="37"/>
        <v>5470</v>
      </c>
      <c r="I694" s="14">
        <v>73.783333333333317</v>
      </c>
      <c r="J694" s="1">
        <f>+Nacsport!B695</f>
        <v>46</v>
      </c>
      <c r="K694" s="1" t="str">
        <f>+Nacsport!C695</f>
        <v>TURNOVER+</v>
      </c>
      <c r="L694" s="1" t="str">
        <f>+CONCATENATE(Nacsport!I695,Nacsport!J695)</f>
        <v/>
      </c>
      <c r="M694" s="28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>KNOCK-ON</v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32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customHeight="1" x14ac:dyDescent="0.2">
      <c r="A695">
        <f>+Nacsport!A696</f>
        <v>696</v>
      </c>
      <c r="B695">
        <f t="shared" si="33"/>
        <v>694</v>
      </c>
      <c r="C695">
        <f t="shared" si="34"/>
        <v>694</v>
      </c>
      <c r="D695" s="11">
        <v>1</v>
      </c>
      <c r="E695" s="1" t="s">
        <v>1672</v>
      </c>
      <c r="F695" s="13">
        <f>CONVERT(LEFT(Nacsport!D696,2),"mn","hr")/24+CONVERT(MID(Nacsport!D696,4,2),"sec","hr")/24</f>
        <v>6.340277777777778E-2</v>
      </c>
      <c r="G695" s="14">
        <f>(CONVERT((CONVERT(LEFT(Nacsport!F696,2),"mn","hr")/24+CONVERT(MID(Nacsport!F696,4,2),"sec","hr")/24)-(CONVERT(LEFT(Nacsport!E696,2),"mn","hr")/24+CONVERT(MID(Nacsport!E696,4,2),"sec","hr")/24),"hr","sec")*24)+3</f>
        <v>14.000000000000121</v>
      </c>
      <c r="H695" s="14">
        <f t="shared" si="37"/>
        <v>5475</v>
      </c>
      <c r="I695" s="14">
        <v>73.783333333333317</v>
      </c>
      <c r="J695" s="1">
        <f>+Nacsport!B696</f>
        <v>58</v>
      </c>
      <c r="K695" s="1" t="str">
        <f>+Nacsport!C696</f>
        <v>ATTACK</v>
      </c>
      <c r="L695" s="1" t="str">
        <f>+CONCATENATE(Nacsport!I696,Nacsport!J696)</f>
        <v/>
      </c>
      <c r="M695" s="28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32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customHeight="1" x14ac:dyDescent="0.2">
      <c r="A696">
        <f>+Nacsport!A697</f>
        <v>697</v>
      </c>
      <c r="B696">
        <f t="shared" si="33"/>
        <v>695</v>
      </c>
      <c r="C696">
        <f t="shared" si="34"/>
        <v>695</v>
      </c>
      <c r="D696" s="11">
        <v>1</v>
      </c>
      <c r="E696" s="1" t="s">
        <v>1672</v>
      </c>
      <c r="F696" s="13">
        <f>CONVERT(LEFT(Nacsport!D697,2),"mn","hr")/24+CONVERT(MID(Nacsport!D697,4,2),"sec","hr")/24</f>
        <v>6.3530092592592596E-2</v>
      </c>
      <c r="G696" s="14">
        <f>(CONVERT((CONVERT(LEFT(Nacsport!F697,2),"mn","hr")/24+CONVERT(MID(Nacsport!F697,4,2),"sec","hr")/24)-(CONVERT(LEFT(Nacsport!E697,2),"mn","hr")/24+CONVERT(MID(Nacsport!E697,4,2),"sec","hr")/24),"hr","sec")*24)+3</f>
        <v>3.999999999999357</v>
      </c>
      <c r="H696" s="14">
        <f t="shared" si="37"/>
        <v>5486</v>
      </c>
      <c r="I696" s="14">
        <v>73.783333333333317</v>
      </c>
      <c r="J696" s="1">
        <f>+Nacsport!B697</f>
        <v>76</v>
      </c>
      <c r="K696" s="1" t="str">
        <f>+Nacsport!C697</f>
        <v>END</v>
      </c>
      <c r="L696" s="1" t="str">
        <f>+CONCATENATE(Nacsport!I697,Nacsport!J697)</f>
        <v/>
      </c>
      <c r="M696" s="28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32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customHeight="1" x14ac:dyDescent="0.2">
      <c r="A697">
        <f>+Nacsport!A698</f>
        <v>698</v>
      </c>
      <c r="B697">
        <f t="shared" si="33"/>
        <v>696</v>
      </c>
      <c r="C697">
        <f t="shared" si="34"/>
        <v>696</v>
      </c>
      <c r="D697" s="11">
        <v>1</v>
      </c>
      <c r="E697" s="1" t="s">
        <v>1672</v>
      </c>
      <c r="F697" s="13">
        <f>CONVERT(LEFT(Nacsport!D698,2),"mn","hr")/24+CONVERT(MID(Nacsport!D698,4,2),"sec","hr")/24</f>
        <v>6.4467592592592604E-2</v>
      </c>
      <c r="G697" s="14">
        <f>(CONVERT((CONVERT(LEFT(Nacsport!F698,2),"mn","hr")/24+CONVERT(MID(Nacsport!F698,4,2),"sec","hr")/24)-(CONVERT(LEFT(Nacsport!E698,2),"mn","hr")/24+CONVERT(MID(Nacsport!E698,4,2),"sec","hr")/24),"hr","sec")*24)+3</f>
        <v>18.999999999999304</v>
      </c>
      <c r="H697" s="14">
        <f t="shared" si="37"/>
        <v>5567.0000000000009</v>
      </c>
      <c r="I697" s="14">
        <v>73.783333333333317</v>
      </c>
      <c r="J697" s="1">
        <f>+Nacsport!B698</f>
        <v>59</v>
      </c>
      <c r="K697" s="1" t="str">
        <f>+Nacsport!C698</f>
        <v>ATTACK</v>
      </c>
      <c r="L697" s="1" t="str">
        <f>+CONCATENATE(Nacsport!I698,Nacsport!J698)</f>
        <v/>
      </c>
      <c r="M697" s="28" t="str">
        <f>IF(Nacsport!G698&lt;&gt;"",LEFT(Nacsport!G698,FIND(";",Nacsport!G698)-1),"")</f>
        <v>50</v>
      </c>
      <c r="N697" s="1" t="str">
        <f>IFERROR(MID(Nacsport!G698,FIND(";", Nacsport!G698)+1,IFERROR(FIND(" ", Nacsport!G698 &amp; " ", FIND(";", Nacsport!G698)+1) - FIND(";", Nacsport!G698)-1,LEN(Nacsport!G698))),"")</f>
        <v>83</v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32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customHeight="1" x14ac:dyDescent="0.2">
      <c r="A698">
        <f>+Nacsport!A699</f>
        <v>699</v>
      </c>
      <c r="B698">
        <f t="shared" si="33"/>
        <v>697</v>
      </c>
      <c r="C698">
        <f t="shared" si="34"/>
        <v>697</v>
      </c>
      <c r="D698" s="11">
        <v>1</v>
      </c>
      <c r="E698" s="1" t="s">
        <v>1672</v>
      </c>
      <c r="F698" s="13">
        <f>CONVERT(LEFT(Nacsport!D699,2),"mn","hr")/24+CONVERT(MID(Nacsport!D699,4,2),"sec","hr")/24</f>
        <v>6.4467592592592604E-2</v>
      </c>
      <c r="G698" s="14">
        <f>(CONVERT((CONVERT(LEFT(Nacsport!F699,2),"mn","hr")/24+CONVERT(MID(Nacsport!F699,4,2),"sec","hr")/24)-(CONVERT(LEFT(Nacsport!E699,2),"mn","hr")/24+CONVERT(MID(Nacsport!E699,4,2),"sec","hr")/24),"hr","sec")*24)+3</f>
        <v>18.999999999999304</v>
      </c>
      <c r="H698" s="14">
        <f t="shared" si="37"/>
        <v>5567.0000000000009</v>
      </c>
      <c r="I698" s="14">
        <v>73.783333333333317</v>
      </c>
      <c r="J698" s="1">
        <f>+Nacsport!B699</f>
        <v>76</v>
      </c>
      <c r="K698" s="1" t="str">
        <f>+Nacsport!C699</f>
        <v>SHORT-MATCH</v>
      </c>
      <c r="L698" s="1" t="str">
        <f>+CONCATENATE(Nacsport!I699,Nacsport!J699)</f>
        <v/>
      </c>
      <c r="M698" s="28" t="str">
        <f>IF(Nacsport!G699&lt;&gt;"",LEFT(Nacsport!G699,FIND(";",Nacsport!G699)-1),"")</f>
        <v>50</v>
      </c>
      <c r="N698" s="1" t="str">
        <f>IFERROR(MID(Nacsport!G699,FIND(";", Nacsport!G699)+1,IFERROR(FIND(" ", Nacsport!G699 &amp; " ", FIND(";", Nacsport!G699)+1) - FIND(";", Nacsport!G699)-1,LEN(Nacsport!G699))),"")</f>
        <v>83</v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32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customHeight="1" x14ac:dyDescent="0.2">
      <c r="A699">
        <f>+Nacsport!A700</f>
        <v>700</v>
      </c>
      <c r="B699">
        <f t="shared" si="33"/>
        <v>698</v>
      </c>
      <c r="C699">
        <f t="shared" si="34"/>
        <v>698</v>
      </c>
      <c r="D699" s="11">
        <v>1</v>
      </c>
      <c r="E699" s="1" t="s">
        <v>1672</v>
      </c>
      <c r="F699" s="13">
        <f>CONVERT(LEFT(Nacsport!D700,2),"mn","hr")/24+CONVERT(MID(Nacsport!D700,4,2),"sec","hr")/24</f>
        <v>6.4432870370370376E-2</v>
      </c>
      <c r="G699" s="14">
        <f>(CONVERT((CONVERT(LEFT(Nacsport!F700,2),"mn","hr")/24+CONVERT(MID(Nacsport!F700,4,2),"sec","hr")/24)-(CONVERT(LEFT(Nacsport!E700,2),"mn","hr")/24+CONVERT(MID(Nacsport!E700,4,2),"sec","hr")/24),"hr","sec")*24)+3</f>
        <v>6.9999999999998259</v>
      </c>
      <c r="H699" s="14">
        <f t="shared" si="37"/>
        <v>5564</v>
      </c>
      <c r="I699" s="14">
        <v>73.783333333333317</v>
      </c>
      <c r="J699" s="1">
        <f>+Nacsport!B700</f>
        <v>22</v>
      </c>
      <c r="K699" s="1" t="str">
        <f>+Nacsport!C700</f>
        <v>SCRUM</v>
      </c>
      <c r="L699" s="1" t="str">
        <f>+CONCATENATE(Nacsport!I700,Nacsport!J700)</f>
        <v>SAN BENEDETTO_C</v>
      </c>
      <c r="M699" s="28" t="str">
        <f>IF(Nacsport!G700&lt;&gt;"",LEFT(Nacsport!G700,FIND(";",Nacsport!G700)-1),"")</f>
        <v>50</v>
      </c>
      <c r="N699" s="1" t="str">
        <f>IFERROR(MID(Nacsport!G700,FIND(";", Nacsport!G700)+1,IFERROR(FIND(" ", Nacsport!G700 &amp; " ", FIND(";", Nacsport!G700)+1) - FIND(";", Nacsport!G700)-1,LEN(Nacsport!G700))),"")</f>
        <v>83</v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>RC</v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>WIN</v>
      </c>
      <c r="S699" s="1" t="str">
        <f>+CONCATENATE(Nacsport!CB700,Nacsport!CC700,Nacsport!CD700)</f>
        <v>POSITIVE</v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32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customHeight="1" x14ac:dyDescent="0.2">
      <c r="A700">
        <f>+Nacsport!A701</f>
        <v>701</v>
      </c>
      <c r="B700">
        <f t="shared" si="33"/>
        <v>699</v>
      </c>
      <c r="C700">
        <f t="shared" si="34"/>
        <v>699</v>
      </c>
      <c r="D700" s="11">
        <v>1</v>
      </c>
      <c r="E700" s="1" t="s">
        <v>1672</v>
      </c>
      <c r="F700" s="13">
        <f>CONVERT(LEFT(Nacsport!D701,2),"mn","hr")/24+CONVERT(MID(Nacsport!D701,4,2),"sec","hr")/24</f>
        <v>6.4456018518518524E-2</v>
      </c>
      <c r="G700" s="14">
        <f>(CONVERT((CONVERT(LEFT(Nacsport!F701,2),"mn","hr")/24+CONVERT(MID(Nacsport!F701,4,2),"sec","hr")/24)-(CONVERT(LEFT(Nacsport!E701,2),"mn","hr")/24+CONVERT(MID(Nacsport!E701,4,2),"sec","hr")/24),"hr","sec")*24)+3</f>
        <v>6.9999999999998259</v>
      </c>
      <c r="H700" s="14">
        <f t="shared" si="37"/>
        <v>5566</v>
      </c>
      <c r="I700" s="14">
        <v>73.783333333333317</v>
      </c>
      <c r="J700" s="1">
        <f>+Nacsport!B701</f>
        <v>26</v>
      </c>
      <c r="K700" s="1" t="str">
        <f>+Nacsport!C701</f>
        <v>PENALTY</v>
      </c>
      <c r="L700" s="1" t="str">
        <f>+CONCATENATE(Nacsport!I701,Nacsport!J701)</f>
        <v>OPPONENT</v>
      </c>
      <c r="M700" s="28" t="str">
        <f>IF(Nacsport!G701&lt;&gt;"",LEFT(Nacsport!G701,FIND(";",Nacsport!G701)-1),"")</f>
        <v>50</v>
      </c>
      <c r="N700" s="1" t="str">
        <f>IFERROR(MID(Nacsport!G701,FIND(";", Nacsport!G701)+1,IFERROR(FIND(" ", Nacsport!G701 &amp; " ", FIND(";", Nacsport!G701)+1) - FIND(";", Nacsport!G701)-1,LEN(Nacsport!G701))),"")</f>
        <v>84</v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>OFFSIDE</v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32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customHeight="1" x14ac:dyDescent="0.2">
      <c r="A701">
        <f>+Nacsport!A702</f>
        <v>702</v>
      </c>
      <c r="B701">
        <f t="shared" si="33"/>
        <v>700</v>
      </c>
      <c r="C701">
        <f t="shared" si="34"/>
        <v>700</v>
      </c>
      <c r="D701" s="11">
        <v>1</v>
      </c>
      <c r="E701" s="1" t="s">
        <v>1672</v>
      </c>
      <c r="F701" s="13">
        <f>CONVERT(LEFT(Nacsport!D702,2),"mn","hr")/24+CONVERT(MID(Nacsport!D702,4,2),"sec","hr")/24</f>
        <v>6.4548611111111126E-2</v>
      </c>
      <c r="G701" s="14">
        <f>(CONVERT((CONVERT(LEFT(Nacsport!F702,2),"mn","hr")/24+CONVERT(MID(Nacsport!F702,4,2),"sec","hr")/24)-(CONVERT(LEFT(Nacsport!E702,2),"mn","hr")/24+CONVERT(MID(Nacsport!E702,4,2),"sec","hr")/24),"hr","sec")*24)+3</f>
        <v>6.9999999999998259</v>
      </c>
      <c r="H701" s="14">
        <f t="shared" si="37"/>
        <v>5574.0000000000018</v>
      </c>
      <c r="I701" s="14">
        <v>73.783333333333317</v>
      </c>
      <c r="J701" s="1">
        <f>+Nacsport!B702</f>
        <v>36</v>
      </c>
      <c r="K701" s="1" t="str">
        <f>+Nacsport!C702</f>
        <v>KICK</v>
      </c>
      <c r="L701" s="1" t="str">
        <f>+CONCATENATE(Nacsport!I702,Nacsport!J702)</f>
        <v>SAN BENEDETTO_C</v>
      </c>
      <c r="M701" s="28" t="str">
        <f>IF(Nacsport!G702&lt;&gt;"",LEFT(Nacsport!G702,FIND(";",Nacsport!G702)-1),"")</f>
        <v>63</v>
      </c>
      <c r="N701" s="1" t="str">
        <f>IFERROR(MID(Nacsport!G702,FIND(";", Nacsport!G702)+1,IFERROR(FIND(" ", Nacsport!G702 &amp; " ", FIND(";", Nacsport!G702)+1) - FIND(";", Nacsport!G702)-1,LEN(Nacsport!G702))),"")</f>
        <v>90</v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>RD</v>
      </c>
      <c r="P701" s="1" t="str">
        <f>IF(ISNA(LOOKUP(2,1/(Nacsport!AA702:BY702&lt;&gt;""),Nacsport!AA702:BY702)),"",LOOKUP(2,1/(Nacsport!AA702:BY702&lt;&gt;""),Nacsport!AA702:BY702))</f>
        <v>Diba</v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>PUNT</v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32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customHeight="1" x14ac:dyDescent="0.2">
      <c r="A702">
        <f>+Nacsport!A703</f>
        <v>703</v>
      </c>
      <c r="B702">
        <f t="shared" si="33"/>
        <v>701</v>
      </c>
      <c r="C702">
        <f t="shared" si="34"/>
        <v>701</v>
      </c>
      <c r="D702" s="11">
        <v>1</v>
      </c>
      <c r="E702" s="1" t="s">
        <v>1672</v>
      </c>
      <c r="F702" s="13">
        <f>CONVERT(LEFT(Nacsport!D703,2),"mn","hr")/24+CONVERT(MID(Nacsport!D703,4,2),"sec","hr")/24</f>
        <v>6.4652777777777781E-2</v>
      </c>
      <c r="G702" s="14">
        <f>(CONVERT((CONVERT(LEFT(Nacsport!F703,2),"mn","hr")/24+CONVERT(MID(Nacsport!F703,4,2),"sec","hr")/24)-(CONVERT(LEFT(Nacsport!E703,2),"mn","hr")/24+CONVERT(MID(Nacsport!E703,4,2),"sec","hr")/24),"hr","sec")*24)+3</f>
        <v>4.000000000000556</v>
      </c>
      <c r="H702" s="14">
        <f t="shared" si="37"/>
        <v>5583</v>
      </c>
      <c r="I702" s="14">
        <v>73.783333333333317</v>
      </c>
      <c r="J702" s="1">
        <f>+Nacsport!B703</f>
        <v>77</v>
      </c>
      <c r="K702" s="1" t="str">
        <f>+Nacsport!C703</f>
        <v>END</v>
      </c>
      <c r="L702" s="1" t="str">
        <f>+CONCATENATE(Nacsport!I703,Nacsport!J703)</f>
        <v/>
      </c>
      <c r="M702" s="28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32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customHeight="1" x14ac:dyDescent="0.2">
      <c r="A703">
        <f>+Nacsport!A704</f>
        <v>704</v>
      </c>
      <c r="B703">
        <f t="shared" si="33"/>
        <v>702</v>
      </c>
      <c r="C703">
        <f t="shared" si="34"/>
        <v>702</v>
      </c>
      <c r="D703" s="11">
        <v>1</v>
      </c>
      <c r="E703" s="1" t="s">
        <v>1672</v>
      </c>
      <c r="F703" s="13">
        <f>CONVERT(LEFT(Nacsport!D704,2),"mn","hr")/24+CONVERT(MID(Nacsport!D704,4,2),"sec","hr")/24</f>
        <v>6.6145833333333334E-2</v>
      </c>
      <c r="G703" s="14">
        <f>(CONVERT((CONVERT(LEFT(Nacsport!F704,2),"mn","hr")/24+CONVERT(MID(Nacsport!F704,4,2),"sec","hr")/24)-(CONVERT(LEFT(Nacsport!E704,2),"mn","hr")/24+CONVERT(MID(Nacsport!E704,4,2),"sec","hr")/24),"hr","sec")*24)+3</f>
        <v>29.000000000000068</v>
      </c>
      <c r="H703" s="14">
        <f t="shared" si="37"/>
        <v>5712</v>
      </c>
      <c r="I703" s="14">
        <v>73.783333333333317</v>
      </c>
      <c r="J703" s="1">
        <f>+Nacsport!B704</f>
        <v>60</v>
      </c>
      <c r="K703" s="1" t="str">
        <f>+Nacsport!C704</f>
        <v>ATTACK</v>
      </c>
      <c r="L703" s="1" t="str">
        <f>+CONCATENATE(Nacsport!I704,Nacsport!J704)</f>
        <v/>
      </c>
      <c r="M703" s="28" t="str">
        <f>IF(Nacsport!G704&lt;&gt;"",LEFT(Nacsport!G704,FIND(";",Nacsport!G704)-1),"")</f>
        <v>51</v>
      </c>
      <c r="N703" s="1" t="str">
        <f>IFERROR(MID(Nacsport!G704,FIND(";", Nacsport!G704)+1,IFERROR(FIND(" ", Nacsport!G704 &amp; " ", FIND(";", Nacsport!G704)+1) - FIND(";", Nacsport!G704)-1,LEN(Nacsport!G704))),"")</f>
        <v>68</v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32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customHeight="1" x14ac:dyDescent="0.2">
      <c r="A704">
        <f>+Nacsport!A705</f>
        <v>705</v>
      </c>
      <c r="B704">
        <f t="shared" si="33"/>
        <v>703</v>
      </c>
      <c r="C704">
        <f t="shared" si="34"/>
        <v>703</v>
      </c>
      <c r="D704" s="11">
        <v>1</v>
      </c>
      <c r="E704" s="1" t="s">
        <v>1672</v>
      </c>
      <c r="F704" s="13">
        <f>CONVERT(LEFT(Nacsport!D705,2),"mn","hr")/24+CONVERT(MID(Nacsport!D705,4,2),"sec","hr")/24</f>
        <v>6.6145833333333334E-2</v>
      </c>
      <c r="G704" s="14">
        <f>(CONVERT((CONVERT(LEFT(Nacsport!F705,2),"mn","hr")/24+CONVERT(MID(Nacsport!F705,4,2),"sec","hr")/24)-(CONVERT(LEFT(Nacsport!E705,2),"mn","hr")/24+CONVERT(MID(Nacsport!E705,4,2),"sec","hr")/24),"hr","sec")*24)+3</f>
        <v>29.000000000000068</v>
      </c>
      <c r="H704" s="14">
        <f t="shared" si="37"/>
        <v>5712</v>
      </c>
      <c r="I704" s="14">
        <v>73.783333333333317</v>
      </c>
      <c r="J704" s="1">
        <f>+Nacsport!B705</f>
        <v>77</v>
      </c>
      <c r="K704" s="1" t="str">
        <f>+Nacsport!C705</f>
        <v>SHORT-MATCH</v>
      </c>
      <c r="L704" s="1" t="str">
        <f>+CONCATENATE(Nacsport!I705,Nacsport!J705)</f>
        <v/>
      </c>
      <c r="M704" s="28" t="str">
        <f>IF(Nacsport!G705&lt;&gt;"",LEFT(Nacsport!G705,FIND(";",Nacsport!G705)-1),"")</f>
        <v>51</v>
      </c>
      <c r="N704" s="1" t="str">
        <f>IFERROR(MID(Nacsport!G705,FIND(";", Nacsport!G705)+1,IFERROR(FIND(" ", Nacsport!G705 &amp; " ", FIND(";", Nacsport!G705)+1) - FIND(";", Nacsport!G705)-1,LEN(Nacsport!G705))),"")</f>
        <v>68</v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32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customHeight="1" x14ac:dyDescent="0.2">
      <c r="A705">
        <f>+Nacsport!A706</f>
        <v>706</v>
      </c>
      <c r="B705">
        <f t="shared" si="33"/>
        <v>704</v>
      </c>
      <c r="C705">
        <f t="shared" si="34"/>
        <v>704</v>
      </c>
      <c r="D705" s="11">
        <v>1</v>
      </c>
      <c r="E705" s="1" t="s">
        <v>1672</v>
      </c>
      <c r="F705" s="13">
        <f>CONVERT(LEFT(Nacsport!D706,2),"mn","hr")/24+CONVERT(MID(Nacsport!D706,4,2),"sec","hr")/24</f>
        <v>6.6157407407407415E-2</v>
      </c>
      <c r="G705" s="14">
        <f>(CONVERT((CONVERT(LEFT(Nacsport!F706,2),"mn","hr")/24+CONVERT(MID(Nacsport!F706,4,2),"sec","hr")/24)-(CONVERT(LEFT(Nacsport!E706,2),"mn","hr")/24+CONVERT(MID(Nacsport!E706,4,2),"sec","hr")/24),"hr","sec")*24)+3</f>
        <v>5.9999999999992699</v>
      </c>
      <c r="H705" s="14">
        <f t="shared" si="37"/>
        <v>5713</v>
      </c>
      <c r="I705" s="14">
        <v>73.783333333333317</v>
      </c>
      <c r="J705" s="1">
        <f>+Nacsport!B706</f>
        <v>95</v>
      </c>
      <c r="K705" s="1" t="str">
        <f>+Nacsport!C706</f>
        <v>TACKLE</v>
      </c>
      <c r="L705" s="1" t="str">
        <f>+CONCATENATE(Nacsport!I706,Nacsport!J706)</f>
        <v>OPPONENT</v>
      </c>
      <c r="M705" s="28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32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customHeight="1" x14ac:dyDescent="0.2">
      <c r="A706">
        <f>+Nacsport!A707</f>
        <v>707</v>
      </c>
      <c r="B706">
        <f t="shared" si="33"/>
        <v>705</v>
      </c>
      <c r="C706">
        <f t="shared" si="34"/>
        <v>705</v>
      </c>
      <c r="D706" s="11">
        <v>1</v>
      </c>
      <c r="E706" s="1" t="s">
        <v>1672</v>
      </c>
      <c r="F706" s="13">
        <f>CONVERT(LEFT(Nacsport!D707,2),"mn","hr")/24+CONVERT(MID(Nacsport!D707,4,2),"sec","hr")/24</f>
        <v>6.6180555555555562E-2</v>
      </c>
      <c r="G706" s="14">
        <f>(CONVERT((CONVERT(LEFT(Nacsport!F707,2),"mn","hr")/24+CONVERT(MID(Nacsport!F707,4,2),"sec","hr")/24)-(CONVERT(LEFT(Nacsport!E707,2),"mn","hr")/24+CONVERT(MID(Nacsport!E707,4,2),"sec","hr")/24),"hr","sec")*24)+3</f>
        <v>6.000000000000469</v>
      </c>
      <c r="H706" s="14">
        <f t="shared" si="37"/>
        <v>5715.0000000000009</v>
      </c>
      <c r="I706" s="14">
        <v>73.783333333333317</v>
      </c>
      <c r="J706" s="1">
        <f>+Nacsport!B707</f>
        <v>68</v>
      </c>
      <c r="K706" s="1" t="str">
        <f>+Nacsport!C707</f>
        <v>RUCK</v>
      </c>
      <c r="L706" s="1" t="str">
        <f>+CONCATENATE(Nacsport!I707,Nacsport!J707)</f>
        <v>SAN BENEDETTO_C</v>
      </c>
      <c r="M706" s="28" t="str">
        <f>IF(Nacsport!G707&lt;&gt;"",LEFT(Nacsport!G707,FIND(";",Nacsport!G707)-1),"")</f>
        <v>51</v>
      </c>
      <c r="N706" s="1" t="str">
        <f>IFERROR(MID(Nacsport!G707,FIND(";", Nacsport!G707)+1,IFERROR(FIND(" ", Nacsport!G707 &amp; " ", FIND(";", Nacsport!G707)+1) - FIND(";", Nacsport!G707)-1,LEN(Nacsport!G707))),"")</f>
        <v>68</v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>T1C</v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>SLOW</v>
      </c>
      <c r="AG706" s="1" t="str">
        <f>+CONCATENATE(Nacsport!FF707,Nacsport!FG707,Nacsport!FH707,Nacsport!FI707,Nacsport!FJ707)</f>
        <v/>
      </c>
      <c r="AH706" s="1" t="str">
        <f t="shared" si="32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customHeight="1" x14ac:dyDescent="0.2">
      <c r="A707">
        <f>+Nacsport!A708</f>
        <v>708</v>
      </c>
      <c r="B707">
        <f t="shared" si="33"/>
        <v>706</v>
      </c>
      <c r="C707">
        <f t="shared" si="34"/>
        <v>706</v>
      </c>
      <c r="D707" s="11">
        <v>1</v>
      </c>
      <c r="E707" s="1" t="s">
        <v>1672</v>
      </c>
      <c r="F707" s="13">
        <f>CONVERT(LEFT(Nacsport!D708,2),"mn","hr")/24+CONVERT(MID(Nacsport!D708,4,2),"sec","hr")/24</f>
        <v>6.6250000000000003E-2</v>
      </c>
      <c r="G707" s="14">
        <f>(CONVERT((CONVERT(LEFT(Nacsport!F708,2),"mn","hr")/24+CONVERT(MID(Nacsport!F708,4,2),"sec","hr")/24)-(CONVERT(LEFT(Nacsport!E708,2),"mn","hr")/24+CONVERT(MID(Nacsport!E708,4,2),"sec","hr")/24),"hr","sec")*24)+3</f>
        <v>6.000000000000469</v>
      </c>
      <c r="H707" s="14">
        <f t="shared" si="37"/>
        <v>5721</v>
      </c>
      <c r="I707" s="14">
        <v>73.783333333333317</v>
      </c>
      <c r="J707" s="1">
        <f>+Nacsport!B708</f>
        <v>69</v>
      </c>
      <c r="K707" s="1" t="str">
        <f>+Nacsport!C708</f>
        <v>RUCK</v>
      </c>
      <c r="L707" s="1" t="str">
        <f>+CONCATENATE(Nacsport!I708,Nacsport!J708)</f>
        <v>SAN BENEDETTO_C</v>
      </c>
      <c r="M707" s="28" t="str">
        <f>IF(Nacsport!G708&lt;&gt;"",LEFT(Nacsport!G708,FIND(";",Nacsport!G708)-1),"")</f>
        <v>43</v>
      </c>
      <c r="N707" s="1" t="str">
        <f>IFERROR(MID(Nacsport!G708,FIND(";", Nacsport!G708)+1,IFERROR(FIND(" ", Nacsport!G708 &amp; " ", FIND(";", Nacsport!G708)+1) - FIND(";", Nacsport!G708)-1,LEN(Nacsport!G708))),"")</f>
        <v>70</v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>T1C</v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>SLOW</v>
      </c>
      <c r="AG707" s="1" t="str">
        <f>+CONCATENATE(Nacsport!FF708,Nacsport!FG708,Nacsport!FH708,Nacsport!FI708,Nacsport!FJ708)</f>
        <v/>
      </c>
      <c r="AH707" s="1" t="str">
        <f t="shared" si="32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customHeight="1" x14ac:dyDescent="0.2">
      <c r="A708">
        <f>+Nacsport!A709</f>
        <v>709</v>
      </c>
      <c r="B708">
        <f t="shared" si="33"/>
        <v>707</v>
      </c>
      <c r="C708">
        <f t="shared" si="34"/>
        <v>707</v>
      </c>
      <c r="D708" s="11">
        <v>1</v>
      </c>
      <c r="E708" s="1" t="s">
        <v>1672</v>
      </c>
      <c r="F708" s="13">
        <f>CONVERT(LEFT(Nacsport!D709,2),"mn","hr")/24+CONVERT(MID(Nacsport!D709,4,2),"sec","hr")/24</f>
        <v>6.6307870370370378E-2</v>
      </c>
      <c r="G708" s="14">
        <f>(CONVERT((CONVERT(LEFT(Nacsport!F709,2),"mn","hr")/24+CONVERT(MID(Nacsport!F709,4,2),"sec","hr")/24)-(CONVERT(LEFT(Nacsport!E709,2),"mn","hr")/24+CONVERT(MID(Nacsport!E709,4,2),"sec","hr")/24),"hr","sec")*24)+3</f>
        <v>6.000000000000469</v>
      </c>
      <c r="H708" s="14">
        <f t="shared" ref="H708:H709" si="38">(+CONVERT(F708,"hr","sec")*24)-3</f>
        <v>5726.0000000000009</v>
      </c>
      <c r="I708" s="14">
        <v>73.783333333333317</v>
      </c>
      <c r="J708" s="1">
        <f>+Nacsport!B709</f>
        <v>70</v>
      </c>
      <c r="K708" s="1" t="str">
        <f>+Nacsport!C709</f>
        <v>RUCK</v>
      </c>
      <c r="L708" s="1" t="str">
        <f>+CONCATENATE(Nacsport!I709,Nacsport!J709)</f>
        <v>SAN BENEDETTO_C</v>
      </c>
      <c r="M708" s="28" t="str">
        <f>IF(Nacsport!G709&lt;&gt;"",LEFT(Nacsport!G709,FIND(";",Nacsport!G709)-1),"")</f>
        <v>50</v>
      </c>
      <c r="N708" s="1" t="str">
        <f>IFERROR(MID(Nacsport!G709,FIND(";", Nacsport!G709)+1,IFERROR(FIND(" ", Nacsport!G709 &amp; " ", FIND(";", Nacsport!G709)+1) - FIND(";", Nacsport!G709)-1,LEN(Nacsport!G709))),"")</f>
        <v>71</v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>T1C</v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>SLOW</v>
      </c>
      <c r="AG708" s="1" t="str">
        <f>+CONCATENATE(Nacsport!FF709,Nacsport!FG709,Nacsport!FH709,Nacsport!FI709,Nacsport!FJ709)</f>
        <v/>
      </c>
      <c r="AH708" s="1" t="str">
        <f t="shared" si="32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customHeight="1" x14ac:dyDescent="0.2">
      <c r="A709">
        <f>+Nacsport!A710</f>
        <v>710</v>
      </c>
      <c r="B709">
        <f t="shared" si="33"/>
        <v>708</v>
      </c>
      <c r="C709">
        <f t="shared" si="34"/>
        <v>708</v>
      </c>
      <c r="D709" s="11">
        <v>1</v>
      </c>
      <c r="E709" s="1" t="s">
        <v>1672</v>
      </c>
      <c r="F709" s="13">
        <f>CONVERT(LEFT(Nacsport!D710,2),"mn","hr")/24+CONVERT(MID(Nacsport!D710,4,2),"sec","hr")/24</f>
        <v>6.6446759259259261E-2</v>
      </c>
      <c r="G709" s="14">
        <f>(CONVERT((CONVERT(LEFT(Nacsport!F710,2),"mn","hr")/24+CONVERT(MID(Nacsport!F710,4,2),"sec","hr")/24)-(CONVERT(LEFT(Nacsport!E710,2),"mn","hr")/24+CONVERT(MID(Nacsport!E710,4,2),"sec","hr")/24),"hr","sec")*24)+3</f>
        <v>4.000000000000556</v>
      </c>
      <c r="H709" s="14">
        <f t="shared" si="38"/>
        <v>5738</v>
      </c>
      <c r="I709" s="14">
        <v>73.783333333333317</v>
      </c>
      <c r="J709" s="1">
        <f>+Nacsport!B710</f>
        <v>78</v>
      </c>
      <c r="K709" s="1" t="str">
        <f>+Nacsport!C710</f>
        <v>END</v>
      </c>
      <c r="L709" s="1" t="str">
        <f>+CONCATENATE(Nacsport!I710,Nacsport!J710)</f>
        <v/>
      </c>
      <c r="M709" s="28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32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</sheetData>
  <autoFilter ref="A1:AR709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1091"/>
  <sheetViews>
    <sheetView tabSelected="1" zoomScaleNormal="100" workbookViewId="0">
      <pane ySplit="2" topLeftCell="A59" activePane="bottomLeft" state="frozen"/>
      <selection pane="bottomLeft" activeCell="I60" sqref="I60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6" t="s">
        <v>0</v>
      </c>
      <c r="J1" s="96"/>
      <c r="K1" s="93" t="s">
        <v>1</v>
      </c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5"/>
      <c r="AA1" s="97" t="s">
        <v>2</v>
      </c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74" t="s">
        <v>3</v>
      </c>
      <c r="CA1" s="75"/>
      <c r="CB1" s="76" t="s">
        <v>4</v>
      </c>
      <c r="CC1" s="77"/>
      <c r="CD1" s="78"/>
      <c r="CE1" s="79" t="s">
        <v>294</v>
      </c>
      <c r="CF1" s="80"/>
      <c r="CG1" s="80"/>
      <c r="CH1" s="81"/>
      <c r="CI1" s="82" t="s">
        <v>295</v>
      </c>
      <c r="CJ1" s="83"/>
      <c r="CK1" s="83"/>
      <c r="CL1" s="83"/>
      <c r="CM1" s="83"/>
      <c r="CN1" s="83"/>
      <c r="CO1" s="83"/>
      <c r="CP1" s="84"/>
      <c r="CQ1" s="85" t="s">
        <v>296</v>
      </c>
      <c r="CR1" s="86"/>
      <c r="CS1" s="86"/>
      <c r="CT1" s="86"/>
      <c r="CU1" s="86"/>
      <c r="CV1" s="87"/>
      <c r="CW1" s="88" t="s">
        <v>297</v>
      </c>
      <c r="CX1" s="89"/>
      <c r="CY1" s="89"/>
      <c r="CZ1" s="89"/>
      <c r="DA1" s="89"/>
      <c r="DB1" s="89"/>
      <c r="DC1" s="89"/>
      <c r="DD1" s="90" t="s">
        <v>298</v>
      </c>
      <c r="DE1" s="91"/>
      <c r="DF1" s="91"/>
      <c r="DG1" s="91"/>
      <c r="DH1" s="91"/>
      <c r="DI1" s="91"/>
      <c r="DJ1" s="91"/>
      <c r="DK1" s="91"/>
      <c r="DL1" s="91"/>
      <c r="DM1" s="91"/>
      <c r="DN1" s="92"/>
      <c r="DO1" s="71" t="s">
        <v>81</v>
      </c>
      <c r="DP1" s="72"/>
      <c r="DQ1" s="72"/>
      <c r="DR1" s="72"/>
      <c r="DS1" s="72"/>
      <c r="DT1" s="72"/>
      <c r="DU1" s="72"/>
      <c r="DV1" s="73"/>
      <c r="DW1" s="99" t="s">
        <v>5</v>
      </c>
      <c r="DX1" s="100"/>
      <c r="DY1" s="100"/>
      <c r="DZ1" s="101"/>
      <c r="EA1" s="102" t="s">
        <v>6</v>
      </c>
      <c r="EB1" s="103"/>
      <c r="EC1" s="103"/>
      <c r="ED1" s="103"/>
      <c r="EE1" s="104"/>
      <c r="EF1" s="65" t="s">
        <v>108</v>
      </c>
      <c r="EG1" s="66"/>
      <c r="EH1" s="66"/>
      <c r="EI1" s="66"/>
      <c r="EJ1" s="67"/>
      <c r="EK1" s="20"/>
      <c r="EL1" s="68" t="s">
        <v>7</v>
      </c>
      <c r="EM1" s="69"/>
      <c r="EN1" s="69"/>
      <c r="EO1" s="69"/>
      <c r="EP1" s="69"/>
      <c r="EQ1" s="69"/>
      <c r="ER1" s="70"/>
      <c r="ES1" s="45" t="s">
        <v>8</v>
      </c>
      <c r="ET1" s="46"/>
      <c r="EU1" s="46"/>
      <c r="EV1" s="46"/>
      <c r="EW1" s="46"/>
      <c r="EX1" s="46"/>
      <c r="EY1" s="46"/>
      <c r="EZ1" s="47"/>
      <c r="FA1" s="56" t="s">
        <v>9</v>
      </c>
      <c r="FB1" s="57"/>
      <c r="FC1" s="57"/>
      <c r="FD1" s="58" t="s">
        <v>10</v>
      </c>
      <c r="FE1" s="59"/>
      <c r="FF1" s="60" t="s">
        <v>304</v>
      </c>
      <c r="FG1" s="61"/>
      <c r="FH1" s="61"/>
      <c r="FI1" s="61"/>
      <c r="FJ1" s="62"/>
      <c r="FK1" s="63" t="s">
        <v>301</v>
      </c>
      <c r="FL1" s="64"/>
      <c r="FM1" s="63" t="s">
        <v>285</v>
      </c>
      <c r="FN1" s="64"/>
      <c r="FO1" s="45" t="s">
        <v>11</v>
      </c>
      <c r="FP1" s="46"/>
      <c r="FQ1" s="46"/>
      <c r="FR1" s="46"/>
      <c r="FS1" s="46"/>
      <c r="FT1" s="46"/>
      <c r="FU1" s="47"/>
      <c r="FV1" s="48" t="s">
        <v>12</v>
      </c>
      <c r="FW1" s="49"/>
      <c r="FX1" s="49"/>
      <c r="FY1" s="49"/>
      <c r="FZ1" s="49"/>
      <c r="GA1" s="49"/>
      <c r="GB1" s="49"/>
      <c r="GC1" s="53" t="s">
        <v>13</v>
      </c>
      <c r="GD1" s="54"/>
      <c r="GE1" s="54"/>
      <c r="GF1" s="54"/>
      <c r="GG1" s="54"/>
      <c r="GH1" s="54"/>
      <c r="GI1" s="54"/>
      <c r="GJ1" s="55"/>
      <c r="GK1" s="50" t="s">
        <v>14</v>
      </c>
      <c r="GL1" s="51"/>
      <c r="GM1" s="51"/>
      <c r="GN1" s="51"/>
      <c r="GO1" s="51"/>
      <c r="GP1" s="51"/>
      <c r="GQ1" s="51"/>
      <c r="GR1" s="51"/>
      <c r="GS1" s="5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375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TOUCH INF</v>
      </c>
      <c r="EN2" s="21" t="str" cm="1">
        <f t="array" ref="EN2">IF(ISNA(LOOKUP(2,1/(EN3:EN803&lt;&gt;""),EN3:EN3)),0,LOOKUP(2,1/(EN3:EN803&lt;&gt;""),EN3:EN803))</f>
        <v>MAUL INF</v>
      </c>
      <c r="EO2" s="21" t="str" cm="1">
        <f t="array" ref="EO2">IF(ISNA(LOOKUP(2,1/(EO3:EO803&lt;&gt;""),EO3:EO3)),0,LOOKUP(2,1/(EO3:EO803&lt;&gt;""),EO3:EO803))</f>
        <v>OFFSIDE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x14ac:dyDescent="0.2">
      <c r="A3">
        <v>3</v>
      </c>
      <c r="B3">
        <v>1</v>
      </c>
      <c r="C3" t="s">
        <v>109</v>
      </c>
      <c r="D3" t="s">
        <v>1669</v>
      </c>
      <c r="E3" t="s">
        <v>1669</v>
      </c>
      <c r="F3" t="s">
        <v>1669</v>
      </c>
      <c r="I3" t="s">
        <v>375</v>
      </c>
      <c r="AA3" t="s">
        <v>376</v>
      </c>
      <c r="DD3"/>
      <c r="DE3"/>
      <c r="DF3"/>
      <c r="DG3"/>
      <c r="DH3"/>
      <c r="DI3"/>
      <c r="DJ3"/>
      <c r="DK3"/>
      <c r="DL3"/>
      <c r="DM3"/>
      <c r="DN3"/>
    </row>
    <row r="4" spans="1:603" x14ac:dyDescent="0.2">
      <c r="A4">
        <v>4</v>
      </c>
      <c r="B4">
        <v>1</v>
      </c>
      <c r="C4" t="s">
        <v>288</v>
      </c>
      <c r="D4" t="s">
        <v>377</v>
      </c>
      <c r="E4" t="s">
        <v>377</v>
      </c>
      <c r="F4" t="s">
        <v>378</v>
      </c>
      <c r="G4" t="s">
        <v>379</v>
      </c>
      <c r="DD4"/>
      <c r="DE4"/>
      <c r="DF4"/>
      <c r="DG4"/>
      <c r="DH4"/>
      <c r="DI4"/>
      <c r="DJ4"/>
      <c r="DK4"/>
      <c r="DL4"/>
      <c r="DM4"/>
      <c r="DN4"/>
    </row>
    <row r="5" spans="1:603" x14ac:dyDescent="0.2">
      <c r="A5">
        <v>5</v>
      </c>
      <c r="B5">
        <v>1</v>
      </c>
      <c r="C5" t="s">
        <v>286</v>
      </c>
      <c r="D5" t="s">
        <v>377</v>
      </c>
      <c r="E5" t="s">
        <v>377</v>
      </c>
      <c r="F5" t="s">
        <v>380</v>
      </c>
      <c r="G5" t="s">
        <v>381</v>
      </c>
      <c r="DD5"/>
      <c r="DE5"/>
      <c r="DF5"/>
      <c r="DG5"/>
      <c r="DH5"/>
      <c r="DI5"/>
      <c r="DJ5"/>
      <c r="DK5"/>
      <c r="DL5"/>
      <c r="DM5"/>
      <c r="DN5"/>
    </row>
    <row r="6" spans="1:603" x14ac:dyDescent="0.2">
      <c r="A6">
        <v>6</v>
      </c>
      <c r="B6">
        <v>1</v>
      </c>
      <c r="C6" t="s">
        <v>303</v>
      </c>
      <c r="D6" t="s">
        <v>382</v>
      </c>
      <c r="E6" t="s">
        <v>383</v>
      </c>
      <c r="F6" t="s">
        <v>384</v>
      </c>
      <c r="G6" t="s">
        <v>379</v>
      </c>
      <c r="I6" t="s">
        <v>375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x14ac:dyDescent="0.2">
      <c r="A7">
        <v>7</v>
      </c>
      <c r="B7">
        <v>1</v>
      </c>
      <c r="C7" t="s">
        <v>302</v>
      </c>
      <c r="D7" t="s">
        <v>385</v>
      </c>
      <c r="E7" t="s">
        <v>378</v>
      </c>
      <c r="F7" t="s">
        <v>386</v>
      </c>
      <c r="AJ7" t="s">
        <v>387</v>
      </c>
      <c r="DD7"/>
      <c r="DE7"/>
      <c r="DF7"/>
      <c r="DG7"/>
      <c r="DH7"/>
      <c r="DI7"/>
      <c r="DJ7"/>
      <c r="DK7"/>
      <c r="DL7"/>
      <c r="DM7"/>
      <c r="DN7"/>
      <c r="EG7" t="s">
        <v>316</v>
      </c>
    </row>
    <row r="8" spans="1:603" x14ac:dyDescent="0.2">
      <c r="A8">
        <v>8</v>
      </c>
      <c r="B8">
        <v>1</v>
      </c>
      <c r="C8" t="s">
        <v>388</v>
      </c>
      <c r="D8" t="s">
        <v>378</v>
      </c>
      <c r="E8" t="s">
        <v>378</v>
      </c>
      <c r="F8" t="s">
        <v>380</v>
      </c>
      <c r="G8" t="s">
        <v>389</v>
      </c>
      <c r="DD8"/>
      <c r="DE8"/>
      <c r="DF8"/>
      <c r="DG8"/>
      <c r="DH8"/>
      <c r="DI8"/>
      <c r="DJ8"/>
      <c r="DK8"/>
      <c r="DL8"/>
      <c r="DM8"/>
      <c r="DN8"/>
    </row>
    <row r="9" spans="1:603" x14ac:dyDescent="0.2">
      <c r="A9">
        <v>9</v>
      </c>
      <c r="B9">
        <v>1</v>
      </c>
      <c r="C9" t="s">
        <v>292</v>
      </c>
      <c r="D9" t="s">
        <v>390</v>
      </c>
      <c r="E9" t="s">
        <v>391</v>
      </c>
      <c r="F9" t="s">
        <v>392</v>
      </c>
      <c r="G9" t="s">
        <v>389</v>
      </c>
      <c r="I9" t="s">
        <v>375</v>
      </c>
      <c r="U9" t="s">
        <v>57</v>
      </c>
      <c r="AH9" t="s">
        <v>393</v>
      </c>
      <c r="DD9"/>
      <c r="DE9"/>
      <c r="DF9"/>
      <c r="DG9"/>
      <c r="DH9"/>
      <c r="DI9"/>
      <c r="DJ9"/>
      <c r="DK9"/>
      <c r="DL9"/>
      <c r="DM9"/>
      <c r="DN9"/>
      <c r="EL9" t="s">
        <v>318</v>
      </c>
    </row>
    <row r="10" spans="1:603" x14ac:dyDescent="0.2">
      <c r="A10">
        <v>10</v>
      </c>
      <c r="B10">
        <v>1</v>
      </c>
      <c r="C10" t="s">
        <v>293</v>
      </c>
      <c r="D10" t="s">
        <v>380</v>
      </c>
      <c r="E10" t="s">
        <v>380</v>
      </c>
      <c r="F10" t="s">
        <v>394</v>
      </c>
      <c r="DD10"/>
      <c r="DE10"/>
      <c r="DF10"/>
      <c r="DG10"/>
      <c r="DH10"/>
      <c r="DI10"/>
      <c r="DJ10"/>
      <c r="DK10"/>
      <c r="DL10"/>
      <c r="DM10"/>
      <c r="DN10"/>
    </row>
    <row r="11" spans="1:603" x14ac:dyDescent="0.2">
      <c r="A11">
        <v>11</v>
      </c>
      <c r="B11">
        <v>2</v>
      </c>
      <c r="C11" t="s">
        <v>388</v>
      </c>
      <c r="D11" t="s">
        <v>395</v>
      </c>
      <c r="E11" t="s">
        <v>395</v>
      </c>
      <c r="F11" t="s">
        <v>396</v>
      </c>
      <c r="G11" t="s">
        <v>397</v>
      </c>
      <c r="DD11"/>
      <c r="DE11"/>
      <c r="DF11"/>
      <c r="DG11"/>
      <c r="DH11"/>
      <c r="DI11"/>
      <c r="DJ11"/>
      <c r="DK11"/>
      <c r="DL11"/>
      <c r="DM11"/>
      <c r="DN11"/>
    </row>
    <row r="12" spans="1:603" x14ac:dyDescent="0.2">
      <c r="A12">
        <v>12</v>
      </c>
      <c r="B12">
        <v>2</v>
      </c>
      <c r="C12" t="s">
        <v>286</v>
      </c>
      <c r="D12" t="s">
        <v>395</v>
      </c>
      <c r="E12" t="s">
        <v>395</v>
      </c>
      <c r="F12" t="s">
        <v>396</v>
      </c>
      <c r="G12" t="s">
        <v>397</v>
      </c>
      <c r="DD12"/>
      <c r="DE12"/>
      <c r="DF12"/>
      <c r="DG12"/>
      <c r="DH12"/>
      <c r="DI12"/>
      <c r="DJ12"/>
      <c r="DK12"/>
      <c r="DL12"/>
      <c r="DM12"/>
      <c r="DN12"/>
    </row>
    <row r="13" spans="1:603" x14ac:dyDescent="0.2">
      <c r="A13">
        <v>13</v>
      </c>
      <c r="B13">
        <v>1</v>
      </c>
      <c r="C13" t="s">
        <v>299</v>
      </c>
      <c r="D13" t="s">
        <v>398</v>
      </c>
      <c r="E13" t="s">
        <v>399</v>
      </c>
      <c r="F13" t="s">
        <v>400</v>
      </c>
      <c r="G13" t="s">
        <v>401</v>
      </c>
      <c r="J13" s="19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x14ac:dyDescent="0.2">
      <c r="A14">
        <v>14</v>
      </c>
      <c r="B14">
        <v>1</v>
      </c>
      <c r="C14" t="s">
        <v>287</v>
      </c>
      <c r="D14" t="s">
        <v>402</v>
      </c>
      <c r="E14" t="s">
        <v>403</v>
      </c>
      <c r="F14" t="s">
        <v>404</v>
      </c>
      <c r="G14" t="s">
        <v>405</v>
      </c>
      <c r="DD14"/>
      <c r="DE14"/>
      <c r="DF14"/>
      <c r="DG14"/>
      <c r="DH14"/>
      <c r="DI14"/>
      <c r="DJ14"/>
      <c r="DK14"/>
      <c r="DL14"/>
      <c r="DM14"/>
      <c r="DN14"/>
      <c r="EF14" t="s">
        <v>315</v>
      </c>
    </row>
    <row r="15" spans="1:603" x14ac:dyDescent="0.2">
      <c r="A15">
        <v>15</v>
      </c>
      <c r="B15">
        <v>2</v>
      </c>
      <c r="C15" t="s">
        <v>293</v>
      </c>
      <c r="D15" t="s">
        <v>396</v>
      </c>
      <c r="E15" t="s">
        <v>396</v>
      </c>
      <c r="F15" t="s">
        <v>406</v>
      </c>
      <c r="DD15"/>
      <c r="DE15"/>
      <c r="DF15"/>
      <c r="DG15"/>
      <c r="DH15"/>
      <c r="DI15"/>
      <c r="DJ15"/>
      <c r="DK15"/>
      <c r="DL15"/>
      <c r="DM15"/>
      <c r="DN15"/>
    </row>
    <row r="16" spans="1:603" x14ac:dyDescent="0.2">
      <c r="A16">
        <v>16</v>
      </c>
      <c r="B16">
        <v>2</v>
      </c>
      <c r="C16" t="s">
        <v>303</v>
      </c>
      <c r="D16" t="s">
        <v>407</v>
      </c>
      <c r="E16" t="s">
        <v>408</v>
      </c>
      <c r="F16" t="s">
        <v>409</v>
      </c>
      <c r="G16" t="s">
        <v>410</v>
      </c>
      <c r="I16" t="s">
        <v>375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1</v>
      </c>
      <c r="C17" t="s">
        <v>305</v>
      </c>
      <c r="D17" t="s">
        <v>411</v>
      </c>
      <c r="E17" t="s">
        <v>408</v>
      </c>
      <c r="F17" t="s">
        <v>409</v>
      </c>
      <c r="G17" t="s">
        <v>410</v>
      </c>
      <c r="J17" s="19" t="s">
        <v>330</v>
      </c>
      <c r="DD17"/>
      <c r="DE17"/>
      <c r="DF17"/>
      <c r="DG17"/>
      <c r="DH17"/>
      <c r="DI17"/>
      <c r="DJ17"/>
      <c r="DK17"/>
      <c r="DL17"/>
      <c r="DM17"/>
      <c r="DN17"/>
      <c r="ER17" t="s">
        <v>412</v>
      </c>
    </row>
    <row r="18" spans="1:161" x14ac:dyDescent="0.2">
      <c r="A18">
        <v>18</v>
      </c>
      <c r="B18">
        <v>2</v>
      </c>
      <c r="C18" t="s">
        <v>288</v>
      </c>
      <c r="D18" t="s">
        <v>413</v>
      </c>
      <c r="E18" t="s">
        <v>413</v>
      </c>
      <c r="F18" t="s">
        <v>414</v>
      </c>
      <c r="G18" t="s">
        <v>415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3</v>
      </c>
      <c r="C19" t="s">
        <v>286</v>
      </c>
      <c r="D19" t="s">
        <v>413</v>
      </c>
      <c r="E19" t="s">
        <v>413</v>
      </c>
      <c r="F19" t="s">
        <v>414</v>
      </c>
      <c r="G19" t="s">
        <v>415</v>
      </c>
      <c r="DD19"/>
      <c r="DE19"/>
      <c r="DF19"/>
      <c r="DG19"/>
      <c r="DH19"/>
      <c r="DI19"/>
      <c r="DJ19"/>
      <c r="DK19"/>
      <c r="DL19"/>
      <c r="DM19"/>
      <c r="DN19"/>
    </row>
    <row r="20" spans="1:161" x14ac:dyDescent="0.2">
      <c r="A20">
        <v>20</v>
      </c>
      <c r="B20">
        <v>1</v>
      </c>
      <c r="C20" t="s">
        <v>291</v>
      </c>
      <c r="D20" t="s">
        <v>416</v>
      </c>
      <c r="E20" t="s">
        <v>417</v>
      </c>
      <c r="F20" t="s">
        <v>418</v>
      </c>
      <c r="J20" s="19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1</v>
      </c>
      <c r="C21" t="s">
        <v>21</v>
      </c>
      <c r="D21" t="s">
        <v>417</v>
      </c>
      <c r="E21" t="s">
        <v>418</v>
      </c>
      <c r="F21" t="s">
        <v>419</v>
      </c>
      <c r="G21" t="s">
        <v>420</v>
      </c>
      <c r="I21" t="s">
        <v>375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  <c r="FE21" t="s">
        <v>324</v>
      </c>
    </row>
    <row r="22" spans="1:161" x14ac:dyDescent="0.2">
      <c r="A22">
        <v>22</v>
      </c>
      <c r="B22">
        <v>2</v>
      </c>
      <c r="C22" t="s">
        <v>291</v>
      </c>
      <c r="D22" t="s">
        <v>421</v>
      </c>
      <c r="E22" t="s">
        <v>422</v>
      </c>
      <c r="F22" t="s">
        <v>423</v>
      </c>
      <c r="J22" s="19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x14ac:dyDescent="0.2">
      <c r="A23">
        <v>23</v>
      </c>
      <c r="B23">
        <v>2</v>
      </c>
      <c r="C23" t="s">
        <v>21</v>
      </c>
      <c r="D23" t="s">
        <v>424</v>
      </c>
      <c r="E23" t="s">
        <v>425</v>
      </c>
      <c r="F23" t="s">
        <v>426</v>
      </c>
      <c r="G23" t="s">
        <v>415</v>
      </c>
      <c r="I23" t="s">
        <v>375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x14ac:dyDescent="0.2">
      <c r="A24">
        <v>24</v>
      </c>
      <c r="B24">
        <v>2</v>
      </c>
      <c r="C24" t="s">
        <v>292</v>
      </c>
      <c r="D24" t="s">
        <v>427</v>
      </c>
      <c r="E24" t="s">
        <v>414</v>
      </c>
      <c r="F24" t="s">
        <v>428</v>
      </c>
      <c r="G24" t="s">
        <v>415</v>
      </c>
      <c r="J24" s="19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  <c r="EQ24" t="s">
        <v>429</v>
      </c>
    </row>
    <row r="25" spans="1:161" x14ac:dyDescent="0.2">
      <c r="A25">
        <v>25</v>
      </c>
      <c r="B25">
        <v>3</v>
      </c>
      <c r="C25" t="s">
        <v>293</v>
      </c>
      <c r="D25" t="s">
        <v>414</v>
      </c>
      <c r="E25" t="s">
        <v>414</v>
      </c>
      <c r="F25" t="s">
        <v>430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3</v>
      </c>
      <c r="C26" t="s">
        <v>388</v>
      </c>
      <c r="D26" t="s">
        <v>431</v>
      </c>
      <c r="E26" t="s">
        <v>431</v>
      </c>
      <c r="F26" t="s">
        <v>432</v>
      </c>
      <c r="G26" t="s">
        <v>433</v>
      </c>
      <c r="DD26"/>
      <c r="DE26"/>
      <c r="DF26"/>
      <c r="DG26"/>
      <c r="DH26"/>
      <c r="DI26"/>
      <c r="DJ26"/>
      <c r="DK26"/>
      <c r="DL26"/>
      <c r="DM26"/>
      <c r="DN26"/>
    </row>
    <row r="27" spans="1:161" x14ac:dyDescent="0.2">
      <c r="A27">
        <v>27</v>
      </c>
      <c r="B27">
        <v>4</v>
      </c>
      <c r="C27" t="s">
        <v>286</v>
      </c>
      <c r="D27" t="s">
        <v>431</v>
      </c>
      <c r="E27" t="s">
        <v>431</v>
      </c>
      <c r="F27" t="s">
        <v>434</v>
      </c>
      <c r="G27" t="s">
        <v>435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300</v>
      </c>
      <c r="D28" t="s">
        <v>436</v>
      </c>
      <c r="E28" t="s">
        <v>437</v>
      </c>
      <c r="F28" t="s">
        <v>438</v>
      </c>
      <c r="G28" t="s">
        <v>415</v>
      </c>
      <c r="I28" t="s">
        <v>375</v>
      </c>
      <c r="AJ28" t="s">
        <v>387</v>
      </c>
      <c r="DD28"/>
      <c r="DE28"/>
      <c r="DF28"/>
      <c r="DG28"/>
      <c r="DH28"/>
      <c r="DI28"/>
      <c r="DJ28"/>
      <c r="DK28"/>
      <c r="DL28"/>
      <c r="DM28"/>
      <c r="DN28"/>
      <c r="ET28" t="s">
        <v>320</v>
      </c>
    </row>
    <row r="29" spans="1:161" x14ac:dyDescent="0.2">
      <c r="A29">
        <v>29</v>
      </c>
      <c r="B29">
        <v>2</v>
      </c>
      <c r="C29" t="s">
        <v>302</v>
      </c>
      <c r="D29" t="s">
        <v>439</v>
      </c>
      <c r="E29" t="s">
        <v>437</v>
      </c>
      <c r="F29" t="s">
        <v>440</v>
      </c>
      <c r="G29" t="s">
        <v>415</v>
      </c>
      <c r="AJ29" t="s">
        <v>387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x14ac:dyDescent="0.2">
      <c r="A30">
        <v>30</v>
      </c>
      <c r="B30">
        <v>2</v>
      </c>
      <c r="C30" t="s">
        <v>287</v>
      </c>
      <c r="D30" t="s">
        <v>441</v>
      </c>
      <c r="E30" t="s">
        <v>432</v>
      </c>
      <c r="F30" t="s">
        <v>442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</row>
    <row r="31" spans="1:161" x14ac:dyDescent="0.2">
      <c r="A31">
        <v>31</v>
      </c>
      <c r="B31">
        <v>3</v>
      </c>
      <c r="C31" t="s">
        <v>288</v>
      </c>
      <c r="D31" t="s">
        <v>432</v>
      </c>
      <c r="E31" t="s">
        <v>432</v>
      </c>
      <c r="F31" t="s">
        <v>434</v>
      </c>
      <c r="G31" t="s">
        <v>443</v>
      </c>
      <c r="DD31"/>
      <c r="DE31"/>
      <c r="DF31"/>
      <c r="DG31"/>
      <c r="DH31"/>
      <c r="DI31"/>
      <c r="DJ31"/>
      <c r="DK31"/>
      <c r="DL31"/>
      <c r="DM31"/>
      <c r="DN31"/>
    </row>
    <row r="32" spans="1:161" x14ac:dyDescent="0.2">
      <c r="A32">
        <v>32</v>
      </c>
      <c r="B32">
        <v>3</v>
      </c>
      <c r="C32" t="s">
        <v>292</v>
      </c>
      <c r="D32" t="s">
        <v>444</v>
      </c>
      <c r="E32" t="s">
        <v>434</v>
      </c>
      <c r="F32" t="s">
        <v>445</v>
      </c>
      <c r="G32" t="s">
        <v>443</v>
      </c>
      <c r="I32" t="s">
        <v>375</v>
      </c>
      <c r="Q32" t="s">
        <v>54</v>
      </c>
      <c r="AF32" t="s">
        <v>446</v>
      </c>
      <c r="DD32"/>
      <c r="DE32"/>
      <c r="DF32"/>
      <c r="DG32"/>
      <c r="DH32"/>
      <c r="DI32"/>
      <c r="DJ32"/>
      <c r="DK32"/>
      <c r="DL32"/>
      <c r="DM32"/>
      <c r="DN32"/>
      <c r="EL32" t="s">
        <v>318</v>
      </c>
    </row>
    <row r="33" spans="1:148" x14ac:dyDescent="0.2">
      <c r="A33">
        <v>33</v>
      </c>
      <c r="B33">
        <v>4</v>
      </c>
      <c r="C33" t="s">
        <v>293</v>
      </c>
      <c r="D33" t="s">
        <v>434</v>
      </c>
      <c r="E33" t="s">
        <v>434</v>
      </c>
      <c r="F33" t="s">
        <v>442</v>
      </c>
      <c r="DD33"/>
      <c r="DE33"/>
      <c r="DF33"/>
      <c r="DG33"/>
      <c r="DH33"/>
      <c r="DI33"/>
      <c r="DJ33"/>
      <c r="DK33"/>
      <c r="DL33"/>
      <c r="DM33"/>
      <c r="DN33"/>
    </row>
    <row r="34" spans="1:148" x14ac:dyDescent="0.2">
      <c r="A34">
        <v>34</v>
      </c>
      <c r="B34">
        <v>4</v>
      </c>
      <c r="C34" t="s">
        <v>388</v>
      </c>
      <c r="D34" t="s">
        <v>447</v>
      </c>
      <c r="E34" t="s">
        <v>447</v>
      </c>
      <c r="F34" t="s">
        <v>448</v>
      </c>
      <c r="G34" t="s">
        <v>449</v>
      </c>
      <c r="DD34"/>
      <c r="DE34"/>
      <c r="DF34"/>
      <c r="DG34"/>
      <c r="DH34"/>
      <c r="DI34"/>
      <c r="DJ34"/>
      <c r="DK34"/>
      <c r="DL34"/>
      <c r="DM34"/>
      <c r="DN34"/>
    </row>
    <row r="35" spans="1:148" x14ac:dyDescent="0.2">
      <c r="A35">
        <v>35</v>
      </c>
      <c r="B35">
        <v>5</v>
      </c>
      <c r="C35" t="s">
        <v>286</v>
      </c>
      <c r="D35" t="s">
        <v>447</v>
      </c>
      <c r="E35" t="s">
        <v>447</v>
      </c>
      <c r="F35" t="s">
        <v>448</v>
      </c>
      <c r="G35" t="s">
        <v>449</v>
      </c>
      <c r="DD35"/>
      <c r="DE35"/>
      <c r="DF35"/>
      <c r="DG35"/>
      <c r="DH35"/>
      <c r="DI35"/>
      <c r="DJ35"/>
      <c r="DK35"/>
      <c r="DL35"/>
      <c r="DM35"/>
      <c r="DN35"/>
    </row>
    <row r="36" spans="1:148" x14ac:dyDescent="0.2">
      <c r="A36">
        <v>36</v>
      </c>
      <c r="B36">
        <v>2</v>
      </c>
      <c r="C36" t="s">
        <v>299</v>
      </c>
      <c r="D36" t="s">
        <v>450</v>
      </c>
      <c r="E36" t="s">
        <v>451</v>
      </c>
      <c r="F36" t="s">
        <v>452</v>
      </c>
      <c r="G36" t="s">
        <v>453</v>
      </c>
      <c r="J36" s="19" t="s">
        <v>330</v>
      </c>
      <c r="N36" t="s">
        <v>51</v>
      </c>
      <c r="CF36" t="s">
        <v>454</v>
      </c>
      <c r="CJ36" t="s">
        <v>151</v>
      </c>
      <c r="CS36" t="s">
        <v>455</v>
      </c>
      <c r="DD36"/>
      <c r="DE36"/>
      <c r="DF36"/>
      <c r="DG36"/>
      <c r="DH36"/>
      <c r="DI36"/>
      <c r="DJ36"/>
      <c r="DK36"/>
      <c r="DL36"/>
      <c r="DM36"/>
      <c r="DN36"/>
    </row>
    <row r="37" spans="1:148" x14ac:dyDescent="0.2">
      <c r="A37">
        <v>37</v>
      </c>
      <c r="B37">
        <v>4</v>
      </c>
      <c r="C37" t="s">
        <v>292</v>
      </c>
      <c r="D37" t="s">
        <v>456</v>
      </c>
      <c r="E37" t="s">
        <v>457</v>
      </c>
      <c r="F37" t="s">
        <v>458</v>
      </c>
      <c r="G37" t="s">
        <v>459</v>
      </c>
      <c r="I37" t="s">
        <v>375</v>
      </c>
      <c r="N37" t="s">
        <v>51</v>
      </c>
      <c r="AG37" t="s">
        <v>460</v>
      </c>
      <c r="DD37"/>
      <c r="DE37"/>
      <c r="DF37"/>
      <c r="DG37"/>
      <c r="DH37"/>
      <c r="DI37"/>
      <c r="DJ37"/>
      <c r="DK37"/>
      <c r="DL37"/>
      <c r="DM37"/>
      <c r="DN37"/>
      <c r="EL37" t="s">
        <v>318</v>
      </c>
    </row>
    <row r="38" spans="1:148" x14ac:dyDescent="0.2">
      <c r="A38">
        <v>38</v>
      </c>
      <c r="B38">
        <v>5</v>
      </c>
      <c r="C38" t="s">
        <v>293</v>
      </c>
      <c r="D38" t="s">
        <v>448</v>
      </c>
      <c r="E38" t="s">
        <v>448</v>
      </c>
      <c r="F38" t="s">
        <v>458</v>
      </c>
      <c r="DD38"/>
      <c r="DE38"/>
      <c r="DF38"/>
      <c r="DG38"/>
      <c r="DH38"/>
      <c r="DI38"/>
      <c r="DJ38"/>
      <c r="DK38"/>
      <c r="DL38"/>
      <c r="DM38"/>
      <c r="DN38"/>
    </row>
    <row r="39" spans="1:148" x14ac:dyDescent="0.2">
      <c r="A39">
        <v>39</v>
      </c>
      <c r="B39">
        <v>5</v>
      </c>
      <c r="C39" t="s">
        <v>388</v>
      </c>
      <c r="D39" t="s">
        <v>461</v>
      </c>
      <c r="E39" t="s">
        <v>461</v>
      </c>
      <c r="F39" t="s">
        <v>462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</row>
    <row r="40" spans="1:148" x14ac:dyDescent="0.2">
      <c r="A40">
        <v>40</v>
      </c>
      <c r="B40">
        <v>6</v>
      </c>
      <c r="C40" t="s">
        <v>286</v>
      </c>
      <c r="D40" t="s">
        <v>461</v>
      </c>
      <c r="E40" t="s">
        <v>461</v>
      </c>
      <c r="F40" t="s">
        <v>462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x14ac:dyDescent="0.2">
      <c r="A41">
        <v>41</v>
      </c>
      <c r="B41">
        <v>3</v>
      </c>
      <c r="C41" t="s">
        <v>299</v>
      </c>
      <c r="D41" t="s">
        <v>463</v>
      </c>
      <c r="E41" t="s">
        <v>464</v>
      </c>
      <c r="F41" t="s">
        <v>465</v>
      </c>
      <c r="G41" t="s">
        <v>265</v>
      </c>
      <c r="J41" s="19" t="s">
        <v>330</v>
      </c>
      <c r="CH41" t="s">
        <v>313</v>
      </c>
      <c r="CJ41" t="s">
        <v>151</v>
      </c>
      <c r="CS41" t="s">
        <v>455</v>
      </c>
      <c r="DD41"/>
      <c r="DE41"/>
      <c r="DF41"/>
      <c r="DG41"/>
      <c r="DH41"/>
      <c r="DI41"/>
      <c r="DJ41"/>
      <c r="DK41"/>
      <c r="DL41"/>
      <c r="DM41"/>
      <c r="DN41"/>
    </row>
    <row r="42" spans="1:148" x14ac:dyDescent="0.2">
      <c r="A42">
        <v>42</v>
      </c>
      <c r="B42">
        <v>6</v>
      </c>
      <c r="C42" t="s">
        <v>293</v>
      </c>
      <c r="D42" t="s">
        <v>462</v>
      </c>
      <c r="E42" t="s">
        <v>462</v>
      </c>
      <c r="F42" t="s">
        <v>466</v>
      </c>
      <c r="DD42"/>
      <c r="DE42"/>
      <c r="DF42"/>
      <c r="DG42"/>
      <c r="DH42"/>
      <c r="DI42"/>
      <c r="DJ42"/>
      <c r="DK42"/>
      <c r="DL42"/>
      <c r="DM42"/>
      <c r="DN42"/>
    </row>
    <row r="43" spans="1:148" x14ac:dyDescent="0.2">
      <c r="A43">
        <v>43</v>
      </c>
      <c r="B43">
        <v>4</v>
      </c>
      <c r="C43" t="s">
        <v>288</v>
      </c>
      <c r="D43" t="s">
        <v>467</v>
      </c>
      <c r="E43" t="s">
        <v>467</v>
      </c>
      <c r="F43" t="s">
        <v>468</v>
      </c>
      <c r="G43" t="s">
        <v>469</v>
      </c>
      <c r="DD43"/>
      <c r="DE43"/>
      <c r="DF43"/>
      <c r="DG43"/>
      <c r="DH43"/>
      <c r="DI43"/>
      <c r="DJ43"/>
      <c r="DK43"/>
      <c r="DL43"/>
      <c r="DM43"/>
      <c r="DN43"/>
    </row>
    <row r="44" spans="1:148" x14ac:dyDescent="0.2">
      <c r="A44">
        <v>44</v>
      </c>
      <c r="B44">
        <v>7</v>
      </c>
      <c r="C44" t="s">
        <v>286</v>
      </c>
      <c r="D44" t="s">
        <v>467</v>
      </c>
      <c r="E44" t="s">
        <v>467</v>
      </c>
      <c r="F44" t="s">
        <v>468</v>
      </c>
      <c r="G44" t="s">
        <v>469</v>
      </c>
      <c r="DD44"/>
      <c r="DE44"/>
      <c r="DF44"/>
      <c r="DG44"/>
      <c r="DH44"/>
      <c r="DI44"/>
      <c r="DJ44"/>
      <c r="DK44"/>
      <c r="DL44"/>
      <c r="DM44"/>
      <c r="DN44"/>
    </row>
    <row r="45" spans="1:148" x14ac:dyDescent="0.2">
      <c r="A45">
        <v>45</v>
      </c>
      <c r="B45">
        <v>3</v>
      </c>
      <c r="C45" t="s">
        <v>303</v>
      </c>
      <c r="D45" t="s">
        <v>470</v>
      </c>
      <c r="E45" t="s">
        <v>471</v>
      </c>
      <c r="F45" t="s">
        <v>472</v>
      </c>
      <c r="G45" t="s">
        <v>473</v>
      </c>
      <c r="I45" t="s">
        <v>375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x14ac:dyDescent="0.2">
      <c r="A46">
        <v>46</v>
      </c>
      <c r="B46">
        <v>2</v>
      </c>
      <c r="C46" t="s">
        <v>305</v>
      </c>
      <c r="D46" t="s">
        <v>474</v>
      </c>
      <c r="E46" t="s">
        <v>471</v>
      </c>
      <c r="F46" t="s">
        <v>472</v>
      </c>
      <c r="G46" t="s">
        <v>473</v>
      </c>
      <c r="I46" t="s">
        <v>375</v>
      </c>
      <c r="DD46"/>
      <c r="DE46"/>
      <c r="DF46"/>
      <c r="DG46"/>
      <c r="DH46"/>
      <c r="DI46"/>
      <c r="DJ46"/>
      <c r="DK46"/>
      <c r="DL46"/>
      <c r="DM46"/>
      <c r="DN46"/>
      <c r="ER46" t="s">
        <v>412</v>
      </c>
    </row>
    <row r="47" spans="1:148" x14ac:dyDescent="0.2">
      <c r="A47">
        <v>47</v>
      </c>
      <c r="B47">
        <v>7</v>
      </c>
      <c r="C47" t="s">
        <v>293</v>
      </c>
      <c r="D47" t="s">
        <v>468</v>
      </c>
      <c r="E47" t="s">
        <v>468</v>
      </c>
      <c r="F47" t="s">
        <v>475</v>
      </c>
      <c r="DD47"/>
      <c r="DE47"/>
      <c r="DF47"/>
      <c r="DG47"/>
      <c r="DH47"/>
      <c r="DI47"/>
      <c r="DJ47"/>
      <c r="DK47"/>
      <c r="DL47"/>
      <c r="DM47"/>
      <c r="DN47"/>
    </row>
    <row r="48" spans="1:148" x14ac:dyDescent="0.2">
      <c r="A48">
        <v>48</v>
      </c>
      <c r="B48">
        <v>6</v>
      </c>
      <c r="C48" t="s">
        <v>388</v>
      </c>
      <c r="D48" t="s">
        <v>476</v>
      </c>
      <c r="E48" t="s">
        <v>476</v>
      </c>
      <c r="F48" t="s">
        <v>477</v>
      </c>
      <c r="G48" t="s">
        <v>478</v>
      </c>
      <c r="DD48"/>
      <c r="DE48"/>
      <c r="DF48"/>
      <c r="DG48"/>
      <c r="DH48"/>
      <c r="DI48"/>
      <c r="DJ48"/>
      <c r="DK48"/>
      <c r="DL48"/>
      <c r="DM48"/>
      <c r="DN48"/>
    </row>
    <row r="49" spans="1:167" x14ac:dyDescent="0.2">
      <c r="A49">
        <v>49</v>
      </c>
      <c r="B49">
        <v>8</v>
      </c>
      <c r="C49" t="s">
        <v>286</v>
      </c>
      <c r="D49" t="s">
        <v>476</v>
      </c>
      <c r="E49" t="s">
        <v>476</v>
      </c>
      <c r="F49" t="s">
        <v>477</v>
      </c>
      <c r="G49" t="s">
        <v>478</v>
      </c>
      <c r="DD49"/>
      <c r="DE49"/>
      <c r="DF49"/>
      <c r="DG49"/>
      <c r="DH49"/>
      <c r="DI49"/>
      <c r="DJ49"/>
      <c r="DK49"/>
      <c r="DL49"/>
      <c r="DM49"/>
      <c r="DN49"/>
    </row>
    <row r="50" spans="1:167" x14ac:dyDescent="0.2">
      <c r="A50">
        <v>50</v>
      </c>
      <c r="B50">
        <v>3</v>
      </c>
      <c r="C50" t="s">
        <v>291</v>
      </c>
      <c r="D50" t="s">
        <v>479</v>
      </c>
      <c r="E50" t="s">
        <v>480</v>
      </c>
      <c r="F50" t="s">
        <v>481</v>
      </c>
      <c r="I50" t="s">
        <v>375</v>
      </c>
      <c r="AB50" t="s">
        <v>482</v>
      </c>
      <c r="AK50" t="s">
        <v>483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  <c r="FC50" t="s">
        <v>322</v>
      </c>
    </row>
    <row r="51" spans="1:167" x14ac:dyDescent="0.2">
      <c r="A51">
        <v>51</v>
      </c>
      <c r="B51">
        <v>3</v>
      </c>
      <c r="C51" t="s">
        <v>21</v>
      </c>
      <c r="D51" t="s">
        <v>480</v>
      </c>
      <c r="E51" t="s">
        <v>481</v>
      </c>
      <c r="F51" t="s">
        <v>484</v>
      </c>
      <c r="G51" t="s">
        <v>478</v>
      </c>
      <c r="J51" s="19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  <c r="FE51" t="s">
        <v>324</v>
      </c>
    </row>
    <row r="52" spans="1:167" x14ac:dyDescent="0.2">
      <c r="A52">
        <v>52</v>
      </c>
      <c r="B52">
        <v>3</v>
      </c>
      <c r="C52" t="s">
        <v>287</v>
      </c>
      <c r="D52" t="s">
        <v>485</v>
      </c>
      <c r="E52" t="s">
        <v>486</v>
      </c>
      <c r="F52" t="s">
        <v>487</v>
      </c>
      <c r="DD52"/>
      <c r="DE52"/>
      <c r="DF52"/>
      <c r="DG52"/>
      <c r="DH52"/>
      <c r="DI52"/>
      <c r="DJ52"/>
      <c r="DK52"/>
      <c r="DL52"/>
      <c r="DM52"/>
      <c r="DN52"/>
      <c r="EF52" t="s">
        <v>315</v>
      </c>
    </row>
    <row r="53" spans="1:167" x14ac:dyDescent="0.2">
      <c r="A53">
        <v>53</v>
      </c>
      <c r="B53">
        <v>8</v>
      </c>
      <c r="C53" t="s">
        <v>293</v>
      </c>
      <c r="D53" t="s">
        <v>477</v>
      </c>
      <c r="E53" t="s">
        <v>477</v>
      </c>
      <c r="F53" t="s">
        <v>488</v>
      </c>
      <c r="DD53"/>
      <c r="DE53"/>
      <c r="DF53"/>
      <c r="DG53"/>
      <c r="DH53"/>
      <c r="DI53"/>
      <c r="DJ53"/>
      <c r="DK53"/>
      <c r="DL53"/>
      <c r="DM53"/>
      <c r="DN53"/>
    </row>
    <row r="54" spans="1:167" x14ac:dyDescent="0.2">
      <c r="A54">
        <v>54</v>
      </c>
      <c r="B54">
        <v>5</v>
      </c>
      <c r="C54" t="s">
        <v>288</v>
      </c>
      <c r="D54" t="s">
        <v>489</v>
      </c>
      <c r="E54" t="s">
        <v>489</v>
      </c>
      <c r="F54" t="s">
        <v>490</v>
      </c>
      <c r="G54" t="s">
        <v>491</v>
      </c>
      <c r="DD54"/>
      <c r="DE54"/>
      <c r="DF54"/>
      <c r="DG54"/>
      <c r="DH54"/>
      <c r="DI54"/>
      <c r="DJ54"/>
      <c r="DK54"/>
      <c r="DL54"/>
      <c r="DM54"/>
      <c r="DN54"/>
    </row>
    <row r="55" spans="1:167" x14ac:dyDescent="0.2">
      <c r="A55">
        <v>55</v>
      </c>
      <c r="B55">
        <v>9</v>
      </c>
      <c r="C55" t="s">
        <v>286</v>
      </c>
      <c r="D55" t="s">
        <v>489</v>
      </c>
      <c r="E55" t="s">
        <v>489</v>
      </c>
      <c r="F55" t="s">
        <v>490</v>
      </c>
      <c r="G55" t="s">
        <v>491</v>
      </c>
      <c r="DD55"/>
      <c r="DE55"/>
      <c r="DF55"/>
      <c r="DG55"/>
      <c r="DH55"/>
      <c r="DI55"/>
      <c r="DJ55"/>
      <c r="DK55"/>
      <c r="DL55"/>
      <c r="DM55"/>
      <c r="DN55"/>
    </row>
    <row r="56" spans="1:167" x14ac:dyDescent="0.2">
      <c r="A56">
        <v>56</v>
      </c>
      <c r="B56">
        <v>4</v>
      </c>
      <c r="C56" t="s">
        <v>303</v>
      </c>
      <c r="D56" t="s">
        <v>492</v>
      </c>
      <c r="E56" t="s">
        <v>493</v>
      </c>
      <c r="F56" t="s">
        <v>494</v>
      </c>
      <c r="G56" t="s">
        <v>495</v>
      </c>
      <c r="I56" t="s">
        <v>375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x14ac:dyDescent="0.2">
      <c r="A57">
        <v>57</v>
      </c>
      <c r="B57">
        <v>5</v>
      </c>
      <c r="C57" t="s">
        <v>292</v>
      </c>
      <c r="D57" t="s">
        <v>496</v>
      </c>
      <c r="E57" t="s">
        <v>493</v>
      </c>
      <c r="F57" t="s">
        <v>494</v>
      </c>
      <c r="G57" t="s">
        <v>497</v>
      </c>
      <c r="I57" t="s">
        <v>375</v>
      </c>
      <c r="DD57"/>
      <c r="DE57"/>
      <c r="DF57"/>
      <c r="DG57"/>
      <c r="DH57"/>
      <c r="DI57"/>
      <c r="DJ57"/>
      <c r="DK57"/>
      <c r="DL57"/>
      <c r="DM57"/>
      <c r="DN57"/>
      <c r="ER57" t="s">
        <v>412</v>
      </c>
    </row>
    <row r="58" spans="1:167" x14ac:dyDescent="0.2">
      <c r="A58">
        <v>58</v>
      </c>
      <c r="B58">
        <v>9</v>
      </c>
      <c r="C58" t="s">
        <v>293</v>
      </c>
      <c r="D58" t="s">
        <v>490</v>
      </c>
      <c r="E58" t="s">
        <v>490</v>
      </c>
      <c r="F58" t="s">
        <v>498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499</v>
      </c>
      <c r="E59" t="s">
        <v>500</v>
      </c>
      <c r="F59" t="s">
        <v>110</v>
      </c>
      <c r="G59" t="s">
        <v>501</v>
      </c>
      <c r="J59" s="19" t="s">
        <v>330</v>
      </c>
      <c r="DD59"/>
      <c r="DE59"/>
      <c r="DF59"/>
      <c r="DG59"/>
      <c r="DH59"/>
      <c r="DI59"/>
      <c r="DJ59"/>
      <c r="DK59"/>
      <c r="DL59"/>
      <c r="DM59"/>
      <c r="DN59"/>
      <c r="FK59" t="s">
        <v>328</v>
      </c>
    </row>
    <row r="60" spans="1:167" x14ac:dyDescent="0.2">
      <c r="A60">
        <v>60</v>
      </c>
      <c r="B60">
        <v>1</v>
      </c>
      <c r="C60" t="s">
        <v>304</v>
      </c>
      <c r="D60" t="s">
        <v>502</v>
      </c>
      <c r="E60" t="s">
        <v>500</v>
      </c>
      <c r="F60" t="s">
        <v>130</v>
      </c>
      <c r="G60" t="s">
        <v>501</v>
      </c>
      <c r="J60" s="19" t="s">
        <v>330</v>
      </c>
      <c r="DD60"/>
      <c r="DE60"/>
      <c r="DF60"/>
      <c r="DG60"/>
      <c r="DH60"/>
      <c r="DI60"/>
      <c r="DJ60"/>
      <c r="DK60"/>
      <c r="DL60"/>
      <c r="DM60"/>
      <c r="DN60"/>
      <c r="FG60" t="s">
        <v>326</v>
      </c>
    </row>
    <row r="61" spans="1:167" x14ac:dyDescent="0.2">
      <c r="A61">
        <v>61</v>
      </c>
      <c r="B61">
        <v>2</v>
      </c>
      <c r="C61" t="s">
        <v>109</v>
      </c>
      <c r="D61" t="s">
        <v>503</v>
      </c>
      <c r="E61" t="s">
        <v>144</v>
      </c>
      <c r="F61" t="s">
        <v>145</v>
      </c>
      <c r="I61" t="s">
        <v>375</v>
      </c>
      <c r="DD61"/>
      <c r="DE61"/>
      <c r="DF61"/>
      <c r="DG61"/>
      <c r="DH61"/>
      <c r="DI61"/>
      <c r="DJ61"/>
      <c r="DK61"/>
      <c r="DL61"/>
      <c r="DM61"/>
      <c r="DN61"/>
    </row>
    <row r="62" spans="1:167" x14ac:dyDescent="0.2">
      <c r="A62">
        <v>62</v>
      </c>
      <c r="B62">
        <v>7</v>
      </c>
      <c r="C62" t="s">
        <v>388</v>
      </c>
      <c r="D62" t="s">
        <v>144</v>
      </c>
      <c r="E62" t="s">
        <v>144</v>
      </c>
      <c r="F62" t="s">
        <v>148</v>
      </c>
      <c r="G62" t="s">
        <v>504</v>
      </c>
      <c r="DD62"/>
      <c r="DE62"/>
      <c r="DF62"/>
      <c r="DG62"/>
      <c r="DH62"/>
      <c r="DI62"/>
      <c r="DJ62"/>
      <c r="DK62"/>
      <c r="DL62"/>
      <c r="DM62"/>
      <c r="DN62"/>
    </row>
    <row r="63" spans="1:167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505</v>
      </c>
      <c r="G63" t="s">
        <v>506</v>
      </c>
      <c r="DD63"/>
      <c r="DE63"/>
      <c r="DF63"/>
      <c r="DG63"/>
      <c r="DH63"/>
      <c r="DI63"/>
      <c r="DJ63"/>
      <c r="DK63"/>
      <c r="DL63"/>
      <c r="DM63"/>
      <c r="DN63"/>
    </row>
    <row r="64" spans="1:167" x14ac:dyDescent="0.2">
      <c r="A64">
        <v>64</v>
      </c>
      <c r="B64">
        <v>4</v>
      </c>
      <c r="C64" t="s">
        <v>291</v>
      </c>
      <c r="D64" t="s">
        <v>507</v>
      </c>
      <c r="E64" t="s">
        <v>146</v>
      </c>
      <c r="F64" t="s">
        <v>147</v>
      </c>
      <c r="I64" t="s">
        <v>375</v>
      </c>
      <c r="AM64" t="s">
        <v>508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504</v>
      </c>
      <c r="J65" s="19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  <c r="FE65" t="s">
        <v>324</v>
      </c>
    </row>
    <row r="66" spans="1:161" x14ac:dyDescent="0.2">
      <c r="A66">
        <v>66</v>
      </c>
      <c r="B66">
        <v>5</v>
      </c>
      <c r="C66" t="s">
        <v>291</v>
      </c>
      <c r="D66" t="s">
        <v>509</v>
      </c>
      <c r="E66" t="s">
        <v>148</v>
      </c>
      <c r="F66" t="s">
        <v>149</v>
      </c>
      <c r="I66" t="s">
        <v>375</v>
      </c>
      <c r="AB66" t="s">
        <v>482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x14ac:dyDescent="0.2">
      <c r="A67">
        <v>67</v>
      </c>
      <c r="B67">
        <v>4</v>
      </c>
      <c r="C67" t="s">
        <v>287</v>
      </c>
      <c r="D67" t="s">
        <v>510</v>
      </c>
      <c r="E67" t="s">
        <v>148</v>
      </c>
      <c r="F67" t="s">
        <v>150</v>
      </c>
      <c r="AB67" t="s">
        <v>482</v>
      </c>
      <c r="DD67"/>
      <c r="DE67"/>
      <c r="DF67"/>
      <c r="DG67"/>
      <c r="DH67"/>
      <c r="DI67"/>
      <c r="DJ67"/>
      <c r="DK67"/>
      <c r="DL67"/>
      <c r="DM67"/>
      <c r="DN67"/>
      <c r="EF67" t="s">
        <v>315</v>
      </c>
    </row>
    <row r="68" spans="1:16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505</v>
      </c>
      <c r="G68" t="s">
        <v>511</v>
      </c>
      <c r="DD68"/>
      <c r="DE68"/>
      <c r="DF68"/>
      <c r="DG68"/>
      <c r="DH68"/>
      <c r="DI68"/>
      <c r="DJ68"/>
      <c r="DK68"/>
      <c r="DL68"/>
      <c r="DM68"/>
      <c r="DN68"/>
    </row>
    <row r="69" spans="1:161" x14ac:dyDescent="0.2">
      <c r="A69">
        <v>69</v>
      </c>
      <c r="B69">
        <v>6</v>
      </c>
      <c r="C69" t="s">
        <v>291</v>
      </c>
      <c r="D69" t="s">
        <v>143</v>
      </c>
      <c r="E69" t="s">
        <v>512</v>
      </c>
      <c r="F69" t="s">
        <v>513</v>
      </c>
      <c r="J69" s="1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x14ac:dyDescent="0.2">
      <c r="A70">
        <v>70</v>
      </c>
      <c r="B70">
        <v>5</v>
      </c>
      <c r="C70" t="s">
        <v>21</v>
      </c>
      <c r="D70" t="s">
        <v>514</v>
      </c>
      <c r="E70" t="s">
        <v>515</v>
      </c>
      <c r="F70" t="s">
        <v>516</v>
      </c>
      <c r="G70" t="s">
        <v>517</v>
      </c>
      <c r="I70" t="s">
        <v>375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  <c r="FE70" t="s">
        <v>324</v>
      </c>
    </row>
    <row r="71" spans="1:161" x14ac:dyDescent="0.2">
      <c r="A71">
        <v>71</v>
      </c>
      <c r="B71">
        <v>7</v>
      </c>
      <c r="C71" t="s">
        <v>291</v>
      </c>
      <c r="D71" t="s">
        <v>518</v>
      </c>
      <c r="E71" t="s">
        <v>519</v>
      </c>
      <c r="F71" t="s">
        <v>520</v>
      </c>
      <c r="J71" s="19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x14ac:dyDescent="0.2">
      <c r="A72">
        <v>72</v>
      </c>
      <c r="B72">
        <v>6</v>
      </c>
      <c r="C72" t="s">
        <v>21</v>
      </c>
      <c r="D72" t="s">
        <v>519</v>
      </c>
      <c r="E72" t="s">
        <v>520</v>
      </c>
      <c r="F72" t="s">
        <v>521</v>
      </c>
      <c r="G72" t="s">
        <v>522</v>
      </c>
      <c r="I72" t="s">
        <v>375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x14ac:dyDescent="0.2">
      <c r="A73">
        <v>73</v>
      </c>
      <c r="B73">
        <v>6</v>
      </c>
      <c r="C73" t="s">
        <v>292</v>
      </c>
      <c r="D73" t="s">
        <v>518</v>
      </c>
      <c r="E73" t="s">
        <v>523</v>
      </c>
      <c r="F73" t="s">
        <v>524</v>
      </c>
      <c r="G73" t="s">
        <v>522</v>
      </c>
      <c r="J73" s="19" t="s">
        <v>330</v>
      </c>
      <c r="DD73"/>
      <c r="DE73"/>
      <c r="DF73"/>
      <c r="DG73"/>
      <c r="DH73"/>
      <c r="DI73"/>
      <c r="DJ73"/>
      <c r="DK73"/>
      <c r="DL73"/>
      <c r="DM73"/>
      <c r="DN73"/>
      <c r="EQ73" t="s">
        <v>429</v>
      </c>
    </row>
    <row r="74" spans="1:161" x14ac:dyDescent="0.2">
      <c r="A74">
        <v>74</v>
      </c>
      <c r="B74">
        <v>10</v>
      </c>
      <c r="C74" t="s">
        <v>293</v>
      </c>
      <c r="D74" t="s">
        <v>505</v>
      </c>
      <c r="E74" t="s">
        <v>505</v>
      </c>
      <c r="F74" t="s">
        <v>521</v>
      </c>
      <c r="DD74"/>
      <c r="DE74"/>
      <c r="DF74"/>
      <c r="DG74"/>
      <c r="DH74"/>
      <c r="DI74"/>
      <c r="DJ74"/>
      <c r="DK74"/>
      <c r="DL74"/>
      <c r="DM74"/>
      <c r="DN74"/>
    </row>
    <row r="75" spans="1:161" x14ac:dyDescent="0.2">
      <c r="A75">
        <v>75</v>
      </c>
      <c r="B75">
        <v>2</v>
      </c>
      <c r="C75" t="s">
        <v>300</v>
      </c>
      <c r="D75" t="s">
        <v>525</v>
      </c>
      <c r="E75" t="s">
        <v>526</v>
      </c>
      <c r="F75" t="s">
        <v>527</v>
      </c>
      <c r="G75" t="s">
        <v>522</v>
      </c>
      <c r="I75" t="s">
        <v>375</v>
      </c>
      <c r="AJ75" t="s">
        <v>387</v>
      </c>
      <c r="DD75"/>
      <c r="DE75"/>
      <c r="DF75"/>
      <c r="DG75"/>
      <c r="DH75"/>
      <c r="DI75"/>
      <c r="DJ75"/>
      <c r="DK75"/>
      <c r="DL75"/>
      <c r="DM75"/>
      <c r="DN75"/>
      <c r="ET75" t="s">
        <v>320</v>
      </c>
    </row>
    <row r="76" spans="1:16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</row>
    <row r="78" spans="1:161" x14ac:dyDescent="0.2">
      <c r="A78">
        <v>78</v>
      </c>
      <c r="B78">
        <v>4</v>
      </c>
      <c r="C78" t="s">
        <v>299</v>
      </c>
      <c r="D78" t="s">
        <v>152</v>
      </c>
      <c r="E78" t="s">
        <v>528</v>
      </c>
      <c r="F78" t="s">
        <v>155</v>
      </c>
      <c r="G78" t="s">
        <v>529</v>
      </c>
      <c r="I78" t="s">
        <v>375</v>
      </c>
      <c r="AA78" t="s">
        <v>376</v>
      </c>
      <c r="AB78" t="s">
        <v>1671</v>
      </c>
      <c r="CE78" t="s">
        <v>312</v>
      </c>
      <c r="CI78" t="s">
        <v>203</v>
      </c>
      <c r="CU78" t="s">
        <v>530</v>
      </c>
      <c r="DD78"/>
      <c r="DE78"/>
      <c r="DF78"/>
      <c r="DG78"/>
      <c r="DH78"/>
      <c r="DI78"/>
      <c r="DJ78"/>
      <c r="DK78"/>
      <c r="DL78"/>
      <c r="DM78"/>
      <c r="DN78"/>
    </row>
    <row r="79" spans="1:161" x14ac:dyDescent="0.2">
      <c r="A79">
        <v>79</v>
      </c>
      <c r="B79">
        <v>1</v>
      </c>
      <c r="C79" t="s">
        <v>22</v>
      </c>
      <c r="D79" t="s">
        <v>531</v>
      </c>
      <c r="E79" t="s">
        <v>532</v>
      </c>
      <c r="F79" t="s">
        <v>159</v>
      </c>
      <c r="I79" t="s">
        <v>375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x14ac:dyDescent="0.2">
      <c r="A80">
        <v>80</v>
      </c>
      <c r="B80">
        <v>3</v>
      </c>
      <c r="C80" t="s">
        <v>302</v>
      </c>
      <c r="D80" t="s">
        <v>154</v>
      </c>
      <c r="E80" t="s">
        <v>532</v>
      </c>
      <c r="F80" t="s">
        <v>158</v>
      </c>
      <c r="AA80" t="s">
        <v>376</v>
      </c>
      <c r="DD80"/>
      <c r="DE80"/>
      <c r="DF80"/>
      <c r="DG80"/>
      <c r="DH80"/>
      <c r="DI80"/>
      <c r="DJ80"/>
      <c r="DK80"/>
      <c r="DL80"/>
      <c r="DM80"/>
      <c r="DN80"/>
      <c r="EI80" t="s">
        <v>533</v>
      </c>
    </row>
    <row r="81" spans="1:138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</row>
    <row r="82" spans="1:138" x14ac:dyDescent="0.2">
      <c r="A82">
        <v>82</v>
      </c>
      <c r="B82">
        <v>8</v>
      </c>
      <c r="C82" t="s">
        <v>388</v>
      </c>
      <c r="D82" t="s">
        <v>534</v>
      </c>
      <c r="E82" t="s">
        <v>534</v>
      </c>
      <c r="F82" t="s">
        <v>535</v>
      </c>
      <c r="G82" t="s">
        <v>536</v>
      </c>
      <c r="DD82"/>
      <c r="DE82"/>
      <c r="DF82"/>
      <c r="DG82"/>
      <c r="DH82"/>
      <c r="DI82"/>
      <c r="DJ82"/>
      <c r="DK82"/>
      <c r="DL82"/>
      <c r="DM82"/>
      <c r="DN82"/>
    </row>
    <row r="83" spans="1:138" x14ac:dyDescent="0.2">
      <c r="A83">
        <v>83</v>
      </c>
      <c r="B83">
        <v>12</v>
      </c>
      <c r="C83" t="s">
        <v>286</v>
      </c>
      <c r="D83" t="s">
        <v>534</v>
      </c>
      <c r="E83" t="s">
        <v>534</v>
      </c>
      <c r="F83" t="s">
        <v>535</v>
      </c>
      <c r="G83" t="s">
        <v>536</v>
      </c>
      <c r="DD83"/>
      <c r="DE83"/>
      <c r="DF83"/>
      <c r="DG83"/>
      <c r="DH83"/>
      <c r="DI83"/>
      <c r="DJ83"/>
      <c r="DK83"/>
      <c r="DL83"/>
      <c r="DM83"/>
      <c r="DN83"/>
    </row>
    <row r="84" spans="1:138" x14ac:dyDescent="0.2">
      <c r="A84">
        <v>84</v>
      </c>
      <c r="B84">
        <v>5</v>
      </c>
      <c r="C84" t="s">
        <v>299</v>
      </c>
      <c r="D84" t="s">
        <v>537</v>
      </c>
      <c r="E84" t="s">
        <v>538</v>
      </c>
      <c r="F84" t="s">
        <v>539</v>
      </c>
      <c r="G84" t="s">
        <v>536</v>
      </c>
      <c r="J84" s="19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8" x14ac:dyDescent="0.2">
      <c r="A85">
        <v>85</v>
      </c>
      <c r="B85">
        <v>3</v>
      </c>
      <c r="C85" t="s">
        <v>300</v>
      </c>
      <c r="D85" t="s">
        <v>540</v>
      </c>
      <c r="E85" t="s">
        <v>539</v>
      </c>
      <c r="F85" t="s">
        <v>535</v>
      </c>
      <c r="J85" s="19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8" x14ac:dyDescent="0.2">
      <c r="A86">
        <v>86</v>
      </c>
      <c r="B86">
        <v>5</v>
      </c>
      <c r="C86" t="s">
        <v>287</v>
      </c>
      <c r="D86" t="s">
        <v>540</v>
      </c>
      <c r="E86" t="s">
        <v>541</v>
      </c>
      <c r="F86" t="s">
        <v>542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8" x14ac:dyDescent="0.2">
      <c r="A87">
        <v>87</v>
      </c>
      <c r="B87">
        <v>12</v>
      </c>
      <c r="C87" t="s">
        <v>293</v>
      </c>
      <c r="D87" t="s">
        <v>535</v>
      </c>
      <c r="E87" t="s">
        <v>535</v>
      </c>
      <c r="F87" t="s">
        <v>543</v>
      </c>
      <c r="DD87"/>
      <c r="DE87"/>
      <c r="DF87"/>
      <c r="DG87"/>
      <c r="DH87"/>
      <c r="DI87"/>
      <c r="DJ87"/>
      <c r="DK87"/>
      <c r="DL87"/>
      <c r="DM87"/>
      <c r="DN87"/>
    </row>
    <row r="88" spans="1:138" x14ac:dyDescent="0.2">
      <c r="A88">
        <v>88</v>
      </c>
      <c r="B88">
        <v>8</v>
      </c>
      <c r="C88" t="s">
        <v>288</v>
      </c>
      <c r="D88" t="s">
        <v>544</v>
      </c>
      <c r="E88" t="s">
        <v>544</v>
      </c>
      <c r="F88" t="s">
        <v>545</v>
      </c>
      <c r="G88" t="s">
        <v>546</v>
      </c>
      <c r="DD88"/>
      <c r="DE88"/>
      <c r="DF88"/>
      <c r="DG88"/>
      <c r="DH88"/>
      <c r="DI88"/>
      <c r="DJ88"/>
      <c r="DK88"/>
      <c r="DL88"/>
      <c r="DM88"/>
      <c r="DN88"/>
    </row>
    <row r="89" spans="1:138" x14ac:dyDescent="0.2">
      <c r="A89">
        <v>89</v>
      </c>
      <c r="B89">
        <v>13</v>
      </c>
      <c r="C89" t="s">
        <v>286</v>
      </c>
      <c r="D89" t="s">
        <v>544</v>
      </c>
      <c r="E89" t="s">
        <v>544</v>
      </c>
      <c r="F89" t="s">
        <v>160</v>
      </c>
      <c r="G89" t="s">
        <v>546</v>
      </c>
      <c r="DD89"/>
      <c r="DE89"/>
      <c r="DF89"/>
      <c r="DG89"/>
      <c r="DH89"/>
      <c r="DI89"/>
      <c r="DJ89"/>
      <c r="DK89"/>
      <c r="DL89"/>
      <c r="DM89"/>
      <c r="DN89"/>
    </row>
    <row r="90" spans="1:138" x14ac:dyDescent="0.2">
      <c r="A90">
        <v>90</v>
      </c>
      <c r="B90">
        <v>6</v>
      </c>
      <c r="C90" t="s">
        <v>299</v>
      </c>
      <c r="D90" t="s">
        <v>547</v>
      </c>
      <c r="E90" t="s">
        <v>545</v>
      </c>
      <c r="F90" t="s">
        <v>548</v>
      </c>
      <c r="G90" t="s">
        <v>546</v>
      </c>
      <c r="I90" t="s">
        <v>375</v>
      </c>
      <c r="W90" t="s">
        <v>59</v>
      </c>
      <c r="AB90" t="s">
        <v>1671</v>
      </c>
      <c r="AH90" t="s">
        <v>393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8" x14ac:dyDescent="0.2">
      <c r="A91">
        <v>91</v>
      </c>
      <c r="B91">
        <v>4</v>
      </c>
      <c r="C91" t="s">
        <v>302</v>
      </c>
      <c r="D91" t="s">
        <v>549</v>
      </c>
      <c r="E91" t="s">
        <v>545</v>
      </c>
      <c r="F91" t="s">
        <v>550</v>
      </c>
      <c r="DD91"/>
      <c r="DE91"/>
      <c r="DF91"/>
      <c r="DG91"/>
      <c r="DH91"/>
      <c r="DI91"/>
      <c r="DJ91"/>
      <c r="DK91"/>
      <c r="DL91"/>
      <c r="DM91"/>
      <c r="DN91"/>
      <c r="EH91" t="s">
        <v>317</v>
      </c>
    </row>
    <row r="92" spans="1:138" x14ac:dyDescent="0.2">
      <c r="A92">
        <v>92</v>
      </c>
      <c r="B92">
        <v>9</v>
      </c>
      <c r="C92" t="s">
        <v>388</v>
      </c>
      <c r="D92" t="s">
        <v>545</v>
      </c>
      <c r="E92" t="s">
        <v>545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</row>
    <row r="93" spans="1:138" x14ac:dyDescent="0.2">
      <c r="A93">
        <v>93</v>
      </c>
      <c r="B93">
        <v>8</v>
      </c>
      <c r="C93" t="s">
        <v>291</v>
      </c>
      <c r="D93" t="s">
        <v>551</v>
      </c>
      <c r="E93" t="s">
        <v>552</v>
      </c>
      <c r="F93" t="s">
        <v>550</v>
      </c>
      <c r="I93" t="s">
        <v>375</v>
      </c>
      <c r="AE93" t="s">
        <v>553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8" x14ac:dyDescent="0.2">
      <c r="A94">
        <v>94</v>
      </c>
      <c r="B94">
        <v>6</v>
      </c>
      <c r="C94" t="s">
        <v>287</v>
      </c>
      <c r="D94" t="s">
        <v>554</v>
      </c>
      <c r="E94" t="s">
        <v>552</v>
      </c>
      <c r="F94" t="s">
        <v>548</v>
      </c>
      <c r="AE94" t="s">
        <v>553</v>
      </c>
      <c r="DD94"/>
      <c r="DE94"/>
      <c r="DF94"/>
      <c r="DG94"/>
      <c r="DH94"/>
      <c r="DI94"/>
      <c r="DJ94"/>
      <c r="DK94"/>
      <c r="DL94"/>
      <c r="DM94"/>
      <c r="DN94"/>
      <c r="EF94" t="s">
        <v>315</v>
      </c>
    </row>
    <row r="95" spans="1:138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555</v>
      </c>
      <c r="DD95"/>
      <c r="DE95"/>
      <c r="DF95"/>
      <c r="DG95"/>
      <c r="DH95"/>
      <c r="DI95"/>
      <c r="DJ95"/>
      <c r="DK95"/>
      <c r="DL95"/>
      <c r="DM95"/>
      <c r="DN95"/>
    </row>
    <row r="96" spans="1:138" x14ac:dyDescent="0.2">
      <c r="A96">
        <v>96</v>
      </c>
      <c r="B96">
        <v>9</v>
      </c>
      <c r="C96" t="s">
        <v>288</v>
      </c>
      <c r="D96" t="s">
        <v>556</v>
      </c>
      <c r="E96" t="s">
        <v>556</v>
      </c>
      <c r="F96" t="s">
        <v>557</v>
      </c>
      <c r="G96" t="s">
        <v>558</v>
      </c>
      <c r="DD96"/>
      <c r="DE96"/>
      <c r="DF96"/>
      <c r="DG96"/>
      <c r="DH96"/>
      <c r="DI96"/>
      <c r="DJ96"/>
      <c r="DK96"/>
      <c r="DL96"/>
      <c r="DM96"/>
      <c r="DN96"/>
    </row>
    <row r="97" spans="1:161" x14ac:dyDescent="0.2">
      <c r="A97">
        <v>97</v>
      </c>
      <c r="B97">
        <v>14</v>
      </c>
      <c r="C97" t="s">
        <v>286</v>
      </c>
      <c r="D97" t="s">
        <v>556</v>
      </c>
      <c r="E97" t="s">
        <v>556</v>
      </c>
      <c r="F97" t="s">
        <v>557</v>
      </c>
      <c r="G97" t="s">
        <v>558</v>
      </c>
      <c r="DD97"/>
      <c r="DE97"/>
      <c r="DF97"/>
      <c r="DG97"/>
      <c r="DH97"/>
      <c r="DI97"/>
      <c r="DJ97"/>
      <c r="DK97"/>
      <c r="DL97"/>
      <c r="DM97"/>
      <c r="DN97"/>
    </row>
    <row r="98" spans="1:161" x14ac:dyDescent="0.2">
      <c r="A98">
        <v>98</v>
      </c>
      <c r="B98">
        <v>5</v>
      </c>
      <c r="C98" t="s">
        <v>303</v>
      </c>
      <c r="D98" t="s">
        <v>559</v>
      </c>
      <c r="E98" t="s">
        <v>556</v>
      </c>
      <c r="F98" t="s">
        <v>112</v>
      </c>
      <c r="G98" t="s">
        <v>558</v>
      </c>
      <c r="I98" t="s">
        <v>375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x14ac:dyDescent="0.2">
      <c r="A99">
        <v>99</v>
      </c>
      <c r="B99">
        <v>5</v>
      </c>
      <c r="C99" t="s">
        <v>302</v>
      </c>
      <c r="D99" t="s">
        <v>560</v>
      </c>
      <c r="E99" t="s">
        <v>561</v>
      </c>
      <c r="F99" t="s">
        <v>562</v>
      </c>
      <c r="AN99" t="s">
        <v>563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x14ac:dyDescent="0.2">
      <c r="A100">
        <v>100</v>
      </c>
      <c r="B100">
        <v>14</v>
      </c>
      <c r="C100" t="s">
        <v>293</v>
      </c>
      <c r="D100" t="s">
        <v>557</v>
      </c>
      <c r="E100" t="s">
        <v>557</v>
      </c>
      <c r="F100" t="s">
        <v>564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x14ac:dyDescent="0.2">
      <c r="A101">
        <v>101</v>
      </c>
      <c r="B101">
        <v>10</v>
      </c>
      <c r="C101" t="s">
        <v>388</v>
      </c>
      <c r="D101" t="s">
        <v>162</v>
      </c>
      <c r="E101" t="s">
        <v>162</v>
      </c>
      <c r="F101" t="s">
        <v>161</v>
      </c>
      <c r="G101" t="s">
        <v>565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566</v>
      </c>
      <c r="G102" t="s">
        <v>567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x14ac:dyDescent="0.2">
      <c r="A103">
        <v>103</v>
      </c>
      <c r="B103">
        <v>7</v>
      </c>
      <c r="C103" t="s">
        <v>299</v>
      </c>
      <c r="D103" t="s">
        <v>568</v>
      </c>
      <c r="E103" t="s">
        <v>161</v>
      </c>
      <c r="F103" t="s">
        <v>163</v>
      </c>
      <c r="G103" t="s">
        <v>565</v>
      </c>
      <c r="J103" s="19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x14ac:dyDescent="0.2">
      <c r="A104">
        <v>104</v>
      </c>
      <c r="B104">
        <v>7</v>
      </c>
      <c r="C104" t="s">
        <v>287</v>
      </c>
      <c r="D104" t="s">
        <v>569</v>
      </c>
      <c r="E104" t="s">
        <v>161</v>
      </c>
      <c r="F104" t="s">
        <v>570</v>
      </c>
      <c r="AF104" t="s">
        <v>446</v>
      </c>
      <c r="DD104"/>
      <c r="DE104"/>
      <c r="DF104"/>
      <c r="DG104"/>
      <c r="DH104"/>
      <c r="DI104"/>
      <c r="DJ104"/>
      <c r="DK104"/>
      <c r="DL104"/>
      <c r="DM104"/>
      <c r="DN104"/>
      <c r="EH104" t="s">
        <v>317</v>
      </c>
    </row>
    <row r="105" spans="1:16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566</v>
      </c>
      <c r="G105" t="s">
        <v>571</v>
      </c>
      <c r="DD105"/>
      <c r="DE105"/>
      <c r="DF105"/>
      <c r="DG105"/>
      <c r="DH105"/>
      <c r="DI105"/>
      <c r="DJ105"/>
      <c r="DK105"/>
      <c r="DL105"/>
      <c r="DM105"/>
      <c r="DN105"/>
    </row>
    <row r="106" spans="1:161" x14ac:dyDescent="0.2">
      <c r="A106">
        <v>106</v>
      </c>
      <c r="B106">
        <v>7</v>
      </c>
      <c r="C106" t="s">
        <v>21</v>
      </c>
      <c r="D106" t="s">
        <v>570</v>
      </c>
      <c r="E106" t="s">
        <v>572</v>
      </c>
      <c r="F106" t="s">
        <v>573</v>
      </c>
      <c r="G106" t="s">
        <v>574</v>
      </c>
      <c r="I106" t="s">
        <v>375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  <c r="FE106" t="s">
        <v>324</v>
      </c>
    </row>
    <row r="107" spans="1:161" x14ac:dyDescent="0.2">
      <c r="A107">
        <v>107</v>
      </c>
      <c r="B107">
        <v>9</v>
      </c>
      <c r="C107" t="s">
        <v>291</v>
      </c>
      <c r="D107" t="s">
        <v>573</v>
      </c>
      <c r="E107" t="s">
        <v>165</v>
      </c>
      <c r="F107" t="s">
        <v>575</v>
      </c>
      <c r="J107" s="19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x14ac:dyDescent="0.2">
      <c r="A108">
        <v>108</v>
      </c>
      <c r="B108">
        <v>8</v>
      </c>
      <c r="C108" t="s">
        <v>21</v>
      </c>
      <c r="D108" t="s">
        <v>576</v>
      </c>
      <c r="E108" t="s">
        <v>577</v>
      </c>
      <c r="F108" t="s">
        <v>164</v>
      </c>
      <c r="G108" t="s">
        <v>578</v>
      </c>
      <c r="I108" t="s">
        <v>375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D108" t="s">
        <v>323</v>
      </c>
    </row>
    <row r="109" spans="1:161" x14ac:dyDescent="0.2">
      <c r="A109">
        <v>109</v>
      </c>
      <c r="B109">
        <v>9</v>
      </c>
      <c r="C109" t="s">
        <v>21</v>
      </c>
      <c r="D109" t="s">
        <v>579</v>
      </c>
      <c r="E109" t="s">
        <v>580</v>
      </c>
      <c r="F109" t="s">
        <v>581</v>
      </c>
      <c r="G109" t="s">
        <v>582</v>
      </c>
      <c r="I109" t="s">
        <v>375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  <c r="FE109" t="s">
        <v>324</v>
      </c>
    </row>
    <row r="110" spans="1:161" x14ac:dyDescent="0.2">
      <c r="A110">
        <v>110</v>
      </c>
      <c r="B110">
        <v>7</v>
      </c>
      <c r="C110" t="s">
        <v>292</v>
      </c>
      <c r="D110" t="s">
        <v>583</v>
      </c>
      <c r="E110" t="s">
        <v>566</v>
      </c>
      <c r="F110" t="s">
        <v>584</v>
      </c>
      <c r="G110" t="s">
        <v>585</v>
      </c>
      <c r="I110" t="s">
        <v>375</v>
      </c>
      <c r="AO110" t="s">
        <v>586</v>
      </c>
      <c r="DD110"/>
      <c r="DE110"/>
      <c r="DF110"/>
      <c r="DG110"/>
      <c r="DH110"/>
      <c r="DI110"/>
      <c r="DJ110"/>
      <c r="DK110"/>
      <c r="DL110"/>
      <c r="DM110"/>
      <c r="DN110"/>
      <c r="EG110" t="s">
        <v>316</v>
      </c>
      <c r="EP110" t="s">
        <v>289</v>
      </c>
    </row>
    <row r="111" spans="1:161" x14ac:dyDescent="0.2">
      <c r="A111">
        <v>111</v>
      </c>
      <c r="B111">
        <v>15</v>
      </c>
      <c r="C111" t="s">
        <v>293</v>
      </c>
      <c r="D111" t="s">
        <v>566</v>
      </c>
      <c r="E111" t="s">
        <v>566</v>
      </c>
      <c r="F111" t="s">
        <v>587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1" x14ac:dyDescent="0.2">
      <c r="A112">
        <v>112</v>
      </c>
      <c r="B112">
        <v>11</v>
      </c>
      <c r="C112" t="s">
        <v>388</v>
      </c>
      <c r="D112" t="s">
        <v>588</v>
      </c>
      <c r="E112" t="s">
        <v>588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16</v>
      </c>
      <c r="C113" t="s">
        <v>286</v>
      </c>
      <c r="D113" t="s">
        <v>588</v>
      </c>
      <c r="E113" t="s">
        <v>588</v>
      </c>
      <c r="F113" t="s">
        <v>589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590</v>
      </c>
      <c r="J114" s="19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8</v>
      </c>
      <c r="C115" t="s">
        <v>287</v>
      </c>
      <c r="D115" t="s">
        <v>168</v>
      </c>
      <c r="E115" t="s">
        <v>591</v>
      </c>
      <c r="F115" t="s">
        <v>592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589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5</v>
      </c>
      <c r="C117" t="s">
        <v>300</v>
      </c>
      <c r="D117" t="s">
        <v>592</v>
      </c>
      <c r="E117" t="s">
        <v>167</v>
      </c>
      <c r="F117" t="s">
        <v>589</v>
      </c>
      <c r="I117" t="s">
        <v>375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593</v>
      </c>
      <c r="AN118" t="s">
        <v>563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x14ac:dyDescent="0.2">
      <c r="A119">
        <v>119</v>
      </c>
      <c r="B119">
        <v>16</v>
      </c>
      <c r="C119" t="s">
        <v>293</v>
      </c>
      <c r="D119" t="s">
        <v>589</v>
      </c>
      <c r="E119" t="s">
        <v>589</v>
      </c>
      <c r="F119" t="s">
        <v>594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x14ac:dyDescent="0.2">
      <c r="A120">
        <v>120</v>
      </c>
      <c r="B120">
        <v>12</v>
      </c>
      <c r="C120" t="s">
        <v>388</v>
      </c>
      <c r="D120" t="s">
        <v>595</v>
      </c>
      <c r="E120" t="s">
        <v>595</v>
      </c>
      <c r="F120" t="s">
        <v>596</v>
      </c>
      <c r="G120" t="s">
        <v>597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17</v>
      </c>
      <c r="C121" t="s">
        <v>286</v>
      </c>
      <c r="D121" t="s">
        <v>595</v>
      </c>
      <c r="E121" t="s">
        <v>595</v>
      </c>
      <c r="F121" t="s">
        <v>596</v>
      </c>
      <c r="G121" t="s">
        <v>597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8</v>
      </c>
      <c r="C122" t="s">
        <v>299</v>
      </c>
      <c r="D122" t="s">
        <v>598</v>
      </c>
      <c r="E122" t="s">
        <v>127</v>
      </c>
      <c r="F122" t="s">
        <v>599</v>
      </c>
      <c r="G122" t="s">
        <v>600</v>
      </c>
      <c r="J122" s="19" t="s">
        <v>330</v>
      </c>
      <c r="S122" t="s">
        <v>56</v>
      </c>
      <c r="CF122" t="s">
        <v>454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x14ac:dyDescent="0.2">
      <c r="A123">
        <v>123</v>
      </c>
      <c r="B123">
        <v>10</v>
      </c>
      <c r="C123" t="s">
        <v>291</v>
      </c>
      <c r="D123" t="s">
        <v>601</v>
      </c>
      <c r="E123" t="s">
        <v>602</v>
      </c>
      <c r="F123" t="s">
        <v>603</v>
      </c>
      <c r="I123" t="s">
        <v>375</v>
      </c>
      <c r="AB123" t="s">
        <v>482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10</v>
      </c>
      <c r="C124" t="s">
        <v>21</v>
      </c>
      <c r="D124" t="s">
        <v>602</v>
      </c>
      <c r="E124" t="s">
        <v>603</v>
      </c>
      <c r="F124" t="s">
        <v>604</v>
      </c>
      <c r="G124" t="s">
        <v>605</v>
      </c>
      <c r="J124" s="19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  <c r="FE124" t="s">
        <v>324</v>
      </c>
    </row>
    <row r="125" spans="1:161" x14ac:dyDescent="0.2">
      <c r="A125">
        <v>125</v>
      </c>
      <c r="B125">
        <v>8</v>
      </c>
      <c r="C125" t="s">
        <v>292</v>
      </c>
      <c r="D125" t="s">
        <v>606</v>
      </c>
      <c r="E125" t="s">
        <v>607</v>
      </c>
      <c r="F125" t="s">
        <v>608</v>
      </c>
      <c r="G125" t="s">
        <v>609</v>
      </c>
      <c r="I125" t="s">
        <v>375</v>
      </c>
      <c r="S125" t="s">
        <v>56</v>
      </c>
      <c r="AA125" t="s">
        <v>376</v>
      </c>
      <c r="DD125"/>
      <c r="DE125"/>
      <c r="DF125"/>
      <c r="DG125"/>
      <c r="DH125"/>
      <c r="DI125"/>
      <c r="DJ125"/>
      <c r="DK125"/>
      <c r="DL125"/>
      <c r="DM125"/>
      <c r="DN125"/>
      <c r="EL125" t="s">
        <v>318</v>
      </c>
    </row>
    <row r="126" spans="1:161" x14ac:dyDescent="0.2">
      <c r="A126">
        <v>126</v>
      </c>
      <c r="B126">
        <v>13</v>
      </c>
      <c r="C126" t="s">
        <v>388</v>
      </c>
      <c r="D126" t="s">
        <v>607</v>
      </c>
      <c r="E126" t="s">
        <v>607</v>
      </c>
      <c r="F126" t="s">
        <v>610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18</v>
      </c>
      <c r="C127" t="s">
        <v>286</v>
      </c>
      <c r="D127" t="s">
        <v>607</v>
      </c>
      <c r="E127" t="s">
        <v>607</v>
      </c>
      <c r="F127" t="s">
        <v>611</v>
      </c>
      <c r="G127" t="s">
        <v>612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293</v>
      </c>
      <c r="D128" t="s">
        <v>596</v>
      </c>
      <c r="E128" t="s">
        <v>596</v>
      </c>
      <c r="F128" t="s">
        <v>613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x14ac:dyDescent="0.2">
      <c r="A129">
        <v>129</v>
      </c>
      <c r="B129">
        <v>6</v>
      </c>
      <c r="C129" t="s">
        <v>300</v>
      </c>
      <c r="D129" t="s">
        <v>614</v>
      </c>
      <c r="E129" t="s">
        <v>610</v>
      </c>
      <c r="F129" t="s">
        <v>615</v>
      </c>
      <c r="J129" s="19" t="s">
        <v>330</v>
      </c>
      <c r="DD129"/>
      <c r="DE129"/>
      <c r="DF129"/>
      <c r="DG129"/>
      <c r="DH129"/>
      <c r="DI129"/>
      <c r="DJ129"/>
      <c r="DK129"/>
      <c r="DL129"/>
      <c r="DM129"/>
      <c r="DN129"/>
      <c r="EU129" t="s">
        <v>616</v>
      </c>
    </row>
    <row r="130" spans="1:151" x14ac:dyDescent="0.2">
      <c r="A130">
        <v>130</v>
      </c>
      <c r="B130">
        <v>9</v>
      </c>
      <c r="C130" t="s">
        <v>287</v>
      </c>
      <c r="D130" t="s">
        <v>613</v>
      </c>
      <c r="E130" t="s">
        <v>610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x14ac:dyDescent="0.2">
      <c r="A131">
        <v>131</v>
      </c>
      <c r="B131">
        <v>12</v>
      </c>
      <c r="C131" t="s">
        <v>288</v>
      </c>
      <c r="D131" t="s">
        <v>610</v>
      </c>
      <c r="E131" t="s">
        <v>610</v>
      </c>
      <c r="F131" t="s">
        <v>173</v>
      </c>
      <c r="G131" t="s">
        <v>617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51" x14ac:dyDescent="0.2">
      <c r="A132">
        <v>132</v>
      </c>
      <c r="B132">
        <v>7</v>
      </c>
      <c r="C132" t="s">
        <v>300</v>
      </c>
      <c r="D132" t="s">
        <v>618</v>
      </c>
      <c r="E132" t="s">
        <v>172</v>
      </c>
      <c r="F132" t="s">
        <v>173</v>
      </c>
      <c r="G132" t="s">
        <v>617</v>
      </c>
      <c r="I132" t="s">
        <v>375</v>
      </c>
      <c r="Q132" t="s">
        <v>54</v>
      </c>
      <c r="AI132" t="s">
        <v>619</v>
      </c>
      <c r="DD132"/>
      <c r="DE132"/>
      <c r="DF132"/>
      <c r="DG132"/>
      <c r="DH132"/>
      <c r="DI132"/>
      <c r="DJ132"/>
      <c r="DK132"/>
      <c r="DL132"/>
      <c r="DM132"/>
      <c r="DN132"/>
      <c r="ET132" t="s">
        <v>320</v>
      </c>
    </row>
    <row r="133" spans="1:151" x14ac:dyDescent="0.2">
      <c r="A133">
        <v>133</v>
      </c>
      <c r="B133">
        <v>7</v>
      </c>
      <c r="C133" t="s">
        <v>302</v>
      </c>
      <c r="D133" t="s">
        <v>620</v>
      </c>
      <c r="E133" t="s">
        <v>621</v>
      </c>
      <c r="F133" t="s">
        <v>622</v>
      </c>
      <c r="AI133" t="s">
        <v>619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x14ac:dyDescent="0.2">
      <c r="A134">
        <v>134</v>
      </c>
      <c r="B134">
        <v>14</v>
      </c>
      <c r="C134" t="s">
        <v>388</v>
      </c>
      <c r="D134" t="s">
        <v>173</v>
      </c>
      <c r="E134" t="s">
        <v>173</v>
      </c>
      <c r="F134" t="s">
        <v>623</v>
      </c>
      <c r="G134" t="s">
        <v>624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51" x14ac:dyDescent="0.2">
      <c r="A135">
        <v>135</v>
      </c>
      <c r="B135">
        <v>8</v>
      </c>
      <c r="C135" t="s">
        <v>300</v>
      </c>
      <c r="D135" t="s">
        <v>625</v>
      </c>
      <c r="E135" t="s">
        <v>622</v>
      </c>
      <c r="F135" t="s">
        <v>626</v>
      </c>
      <c r="G135" t="s">
        <v>624</v>
      </c>
      <c r="J135" s="19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  <c r="ES135" t="s">
        <v>321</v>
      </c>
    </row>
    <row r="136" spans="1:151" x14ac:dyDescent="0.2">
      <c r="A136">
        <v>136</v>
      </c>
      <c r="B136">
        <v>10</v>
      </c>
      <c r="C136" t="s">
        <v>287</v>
      </c>
      <c r="D136" t="s">
        <v>625</v>
      </c>
      <c r="E136" t="s">
        <v>623</v>
      </c>
      <c r="F136" t="s">
        <v>627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x14ac:dyDescent="0.2">
      <c r="A137">
        <v>137</v>
      </c>
      <c r="B137">
        <v>13</v>
      </c>
      <c r="C137" t="s">
        <v>288</v>
      </c>
      <c r="D137" t="s">
        <v>623</v>
      </c>
      <c r="E137" t="s">
        <v>623</v>
      </c>
      <c r="F137" t="s">
        <v>627</v>
      </c>
      <c r="G137" t="s">
        <v>628</v>
      </c>
      <c r="DD137"/>
      <c r="DE137"/>
      <c r="DF137"/>
      <c r="DG137"/>
      <c r="DH137"/>
      <c r="DI137"/>
      <c r="DJ137"/>
      <c r="DK137"/>
      <c r="DL137"/>
      <c r="DM137"/>
      <c r="DN137"/>
    </row>
    <row r="138" spans="1:151" x14ac:dyDescent="0.2">
      <c r="A138">
        <v>138</v>
      </c>
      <c r="B138">
        <v>9</v>
      </c>
      <c r="C138" t="s">
        <v>300</v>
      </c>
      <c r="D138" t="s">
        <v>622</v>
      </c>
      <c r="E138" t="s">
        <v>626</v>
      </c>
      <c r="F138" t="s">
        <v>629</v>
      </c>
      <c r="G138" t="s">
        <v>628</v>
      </c>
      <c r="I138" t="s">
        <v>375</v>
      </c>
      <c r="R138" t="s">
        <v>129</v>
      </c>
      <c r="AO138" t="s">
        <v>586</v>
      </c>
      <c r="DD138"/>
      <c r="DE138"/>
      <c r="DF138"/>
      <c r="DG138"/>
      <c r="DH138"/>
      <c r="DI138"/>
      <c r="DJ138"/>
      <c r="DK138"/>
      <c r="DL138"/>
      <c r="DM138"/>
      <c r="DN138"/>
      <c r="ET138" t="s">
        <v>320</v>
      </c>
    </row>
    <row r="139" spans="1:151" x14ac:dyDescent="0.2">
      <c r="A139">
        <v>139</v>
      </c>
      <c r="B139">
        <v>8</v>
      </c>
      <c r="C139" t="s">
        <v>302</v>
      </c>
      <c r="D139" t="s">
        <v>623</v>
      </c>
      <c r="E139" t="s">
        <v>627</v>
      </c>
      <c r="F139" t="s">
        <v>630</v>
      </c>
      <c r="AO139" t="s">
        <v>586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x14ac:dyDescent="0.2">
      <c r="A140">
        <v>140</v>
      </c>
      <c r="B140">
        <v>15</v>
      </c>
      <c r="C140" t="s">
        <v>388</v>
      </c>
      <c r="D140" t="s">
        <v>627</v>
      </c>
      <c r="E140" t="s">
        <v>627</v>
      </c>
      <c r="F140" t="s">
        <v>611</v>
      </c>
      <c r="G140" t="s">
        <v>631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51" x14ac:dyDescent="0.2">
      <c r="A141">
        <v>141</v>
      </c>
      <c r="B141">
        <v>10</v>
      </c>
      <c r="C141" t="s">
        <v>300</v>
      </c>
      <c r="D141" t="s">
        <v>629</v>
      </c>
      <c r="E141" t="s">
        <v>611</v>
      </c>
      <c r="F141" t="s">
        <v>632</v>
      </c>
      <c r="G141" t="s">
        <v>631</v>
      </c>
      <c r="J141" s="19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  <c r="ET141" t="s">
        <v>320</v>
      </c>
    </row>
    <row r="142" spans="1:151" x14ac:dyDescent="0.2">
      <c r="A142">
        <v>142</v>
      </c>
      <c r="B142">
        <v>11</v>
      </c>
      <c r="C142" t="s">
        <v>287</v>
      </c>
      <c r="D142" t="s">
        <v>633</v>
      </c>
      <c r="E142" t="s">
        <v>611</v>
      </c>
      <c r="F142" t="s">
        <v>634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x14ac:dyDescent="0.2">
      <c r="A143">
        <v>143</v>
      </c>
      <c r="B143">
        <v>18</v>
      </c>
      <c r="C143" t="s">
        <v>293</v>
      </c>
      <c r="D143" t="s">
        <v>611</v>
      </c>
      <c r="E143" t="s">
        <v>611</v>
      </c>
      <c r="F143" t="s">
        <v>635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51" x14ac:dyDescent="0.2">
      <c r="A144">
        <v>144</v>
      </c>
      <c r="B144">
        <v>14</v>
      </c>
      <c r="C144" t="s">
        <v>288</v>
      </c>
      <c r="D144" t="s">
        <v>636</v>
      </c>
      <c r="E144" t="s">
        <v>636</v>
      </c>
      <c r="F144" t="s">
        <v>637</v>
      </c>
      <c r="G144" t="s">
        <v>638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52" x14ac:dyDescent="0.2">
      <c r="A145">
        <v>145</v>
      </c>
      <c r="B145">
        <v>19</v>
      </c>
      <c r="C145" t="s">
        <v>286</v>
      </c>
      <c r="D145" t="s">
        <v>636</v>
      </c>
      <c r="E145" t="s">
        <v>636</v>
      </c>
      <c r="F145" t="s">
        <v>639</v>
      </c>
      <c r="G145" t="s">
        <v>638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52" x14ac:dyDescent="0.2">
      <c r="A146">
        <v>146</v>
      </c>
      <c r="B146">
        <v>9</v>
      </c>
      <c r="C146" t="s">
        <v>299</v>
      </c>
      <c r="D146" t="s">
        <v>174</v>
      </c>
      <c r="E146" t="s">
        <v>640</v>
      </c>
      <c r="F146" t="s">
        <v>641</v>
      </c>
      <c r="G146" t="s">
        <v>638</v>
      </c>
      <c r="I146" t="s">
        <v>375</v>
      </c>
      <c r="V146" t="s">
        <v>58</v>
      </c>
      <c r="AB146" t="s">
        <v>1671</v>
      </c>
      <c r="AH146" t="s">
        <v>393</v>
      </c>
      <c r="CF146" t="s">
        <v>454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52" x14ac:dyDescent="0.2">
      <c r="A147">
        <v>147</v>
      </c>
      <c r="B147">
        <v>11</v>
      </c>
      <c r="C147" t="s">
        <v>291</v>
      </c>
      <c r="D147" t="s">
        <v>131</v>
      </c>
      <c r="E147" t="s">
        <v>642</v>
      </c>
      <c r="F147" t="s">
        <v>643</v>
      </c>
      <c r="J147" s="19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52" x14ac:dyDescent="0.2">
      <c r="A148">
        <v>148</v>
      </c>
      <c r="B148">
        <v>9</v>
      </c>
      <c r="C148" t="s">
        <v>302</v>
      </c>
      <c r="D148" t="s">
        <v>131</v>
      </c>
      <c r="E148" t="s">
        <v>637</v>
      </c>
      <c r="F148" t="s">
        <v>639</v>
      </c>
      <c r="AG148" t="s">
        <v>460</v>
      </c>
      <c r="DD148"/>
      <c r="DE148"/>
      <c r="DF148"/>
      <c r="DG148"/>
      <c r="DH148"/>
      <c r="DI148"/>
      <c r="DJ148"/>
      <c r="DK148"/>
      <c r="DL148"/>
      <c r="DM148"/>
      <c r="DN148"/>
      <c r="EH148" t="s">
        <v>317</v>
      </c>
    </row>
    <row r="149" spans="1:152" x14ac:dyDescent="0.2">
      <c r="A149">
        <v>149</v>
      </c>
      <c r="B149">
        <v>16</v>
      </c>
      <c r="C149" t="s">
        <v>388</v>
      </c>
      <c r="D149" t="s">
        <v>637</v>
      </c>
      <c r="E149" t="s">
        <v>637</v>
      </c>
      <c r="F149" t="s">
        <v>639</v>
      </c>
      <c r="DD149"/>
      <c r="DE149"/>
      <c r="DF149"/>
      <c r="DG149"/>
      <c r="DH149"/>
      <c r="DI149"/>
      <c r="DJ149"/>
      <c r="DK149"/>
      <c r="DL149"/>
      <c r="DM149"/>
      <c r="DN149"/>
    </row>
    <row r="150" spans="1:152" x14ac:dyDescent="0.2">
      <c r="A150">
        <v>150</v>
      </c>
      <c r="B150">
        <v>12</v>
      </c>
      <c r="C150" t="s">
        <v>287</v>
      </c>
      <c r="D150" t="s">
        <v>644</v>
      </c>
      <c r="E150" t="s">
        <v>645</v>
      </c>
      <c r="F150" t="s">
        <v>646</v>
      </c>
      <c r="DD150"/>
      <c r="DE150"/>
      <c r="DF150"/>
      <c r="DG150"/>
      <c r="DH150"/>
      <c r="DI150"/>
      <c r="DJ150"/>
      <c r="DK150"/>
      <c r="DL150"/>
      <c r="DM150"/>
      <c r="DN150"/>
      <c r="EF150" t="s">
        <v>315</v>
      </c>
    </row>
    <row r="151" spans="1:152" x14ac:dyDescent="0.2">
      <c r="A151">
        <v>151</v>
      </c>
      <c r="B151">
        <v>19</v>
      </c>
      <c r="C151" t="s">
        <v>293</v>
      </c>
      <c r="D151" t="s">
        <v>639</v>
      </c>
      <c r="E151" t="s">
        <v>639</v>
      </c>
      <c r="F151" t="s">
        <v>647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52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648</v>
      </c>
      <c r="G152" t="s">
        <v>649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52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648</v>
      </c>
      <c r="G153" t="s">
        <v>649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52" x14ac:dyDescent="0.2">
      <c r="A154">
        <v>154</v>
      </c>
      <c r="B154">
        <v>6</v>
      </c>
      <c r="C154" t="s">
        <v>303</v>
      </c>
      <c r="D154" t="s">
        <v>650</v>
      </c>
      <c r="E154" t="s">
        <v>651</v>
      </c>
      <c r="F154" t="s">
        <v>100</v>
      </c>
      <c r="G154" t="s">
        <v>652</v>
      </c>
      <c r="I154" t="s">
        <v>375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52" x14ac:dyDescent="0.2">
      <c r="A155">
        <v>155</v>
      </c>
      <c r="B155">
        <v>3</v>
      </c>
      <c r="C155" t="s">
        <v>305</v>
      </c>
      <c r="D155" t="s">
        <v>653</v>
      </c>
      <c r="E155" t="s">
        <v>651</v>
      </c>
      <c r="F155" t="s">
        <v>100</v>
      </c>
      <c r="G155" t="s">
        <v>654</v>
      </c>
      <c r="I155" t="s">
        <v>375</v>
      </c>
      <c r="AG155" t="s">
        <v>460</v>
      </c>
      <c r="DD155"/>
      <c r="DE155"/>
      <c r="DF155"/>
      <c r="DG155"/>
      <c r="DH155"/>
      <c r="DI155"/>
      <c r="DJ155"/>
      <c r="DK155"/>
      <c r="DL155"/>
      <c r="DM155"/>
      <c r="DN155"/>
      <c r="ER155" t="s">
        <v>412</v>
      </c>
    </row>
    <row r="156" spans="1:152" x14ac:dyDescent="0.2">
      <c r="A156">
        <v>156</v>
      </c>
      <c r="B156">
        <v>20</v>
      </c>
      <c r="C156" t="s">
        <v>293</v>
      </c>
      <c r="D156" t="s">
        <v>648</v>
      </c>
      <c r="E156" t="s">
        <v>648</v>
      </c>
      <c r="F156" t="s">
        <v>655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52" x14ac:dyDescent="0.2">
      <c r="A157">
        <v>157</v>
      </c>
      <c r="B157">
        <v>17</v>
      </c>
      <c r="C157" t="s">
        <v>388</v>
      </c>
      <c r="D157" t="s">
        <v>33</v>
      </c>
      <c r="E157" t="s">
        <v>33</v>
      </c>
      <c r="F157" t="s">
        <v>176</v>
      </c>
      <c r="G157" t="s">
        <v>656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52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657</v>
      </c>
      <c r="G158" t="s">
        <v>658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52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659</v>
      </c>
      <c r="J159" s="19" t="s">
        <v>330</v>
      </c>
      <c r="DD159"/>
      <c r="DE159"/>
      <c r="DF159"/>
      <c r="DG159"/>
      <c r="DH159"/>
      <c r="DI159"/>
      <c r="DJ159"/>
      <c r="DK159"/>
      <c r="DL159"/>
      <c r="DM159"/>
      <c r="DN159"/>
      <c r="EV159" t="s">
        <v>660</v>
      </c>
    </row>
    <row r="160" spans="1:152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661</v>
      </c>
      <c r="G160" t="s">
        <v>656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61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657</v>
      </c>
      <c r="G161" t="s">
        <v>662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12</v>
      </c>
      <c r="C162" t="s">
        <v>300</v>
      </c>
      <c r="D162" t="s">
        <v>663</v>
      </c>
      <c r="E162" t="s">
        <v>664</v>
      </c>
      <c r="F162" t="s">
        <v>665</v>
      </c>
      <c r="G162" t="s">
        <v>662</v>
      </c>
      <c r="I162" t="s">
        <v>375</v>
      </c>
      <c r="T162" t="s">
        <v>55</v>
      </c>
      <c r="AJ162" t="s">
        <v>387</v>
      </c>
      <c r="DD162"/>
      <c r="DE162"/>
      <c r="DF162"/>
      <c r="DG162"/>
      <c r="DH162"/>
      <c r="DI162"/>
      <c r="DJ162"/>
      <c r="DK162"/>
      <c r="DL162"/>
      <c r="DM162"/>
      <c r="DN162"/>
      <c r="EU162" t="s">
        <v>616</v>
      </c>
    </row>
    <row r="163" spans="1:161" x14ac:dyDescent="0.2">
      <c r="A163">
        <v>163</v>
      </c>
      <c r="B163">
        <v>10</v>
      </c>
      <c r="C163" t="s">
        <v>302</v>
      </c>
      <c r="D163" t="s">
        <v>664</v>
      </c>
      <c r="E163" t="s">
        <v>666</v>
      </c>
      <c r="F163" t="s">
        <v>667</v>
      </c>
      <c r="AJ163" t="s">
        <v>387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61" x14ac:dyDescent="0.2">
      <c r="A164">
        <v>164</v>
      </c>
      <c r="B164">
        <v>21</v>
      </c>
      <c r="C164" t="s">
        <v>293</v>
      </c>
      <c r="D164" t="s">
        <v>657</v>
      </c>
      <c r="E164" t="s">
        <v>657</v>
      </c>
      <c r="F164" t="s">
        <v>668</v>
      </c>
      <c r="DD164"/>
      <c r="DE164"/>
      <c r="DF164"/>
      <c r="DG164"/>
      <c r="DH164"/>
      <c r="DI164"/>
      <c r="DJ164"/>
      <c r="DK164"/>
      <c r="DL164"/>
      <c r="DM164"/>
      <c r="DN164"/>
    </row>
    <row r="165" spans="1:161" x14ac:dyDescent="0.2">
      <c r="A165">
        <v>165</v>
      </c>
      <c r="B165">
        <v>18</v>
      </c>
      <c r="C165" t="s">
        <v>388</v>
      </c>
      <c r="D165" t="s">
        <v>36</v>
      </c>
      <c r="E165" t="s">
        <v>36</v>
      </c>
      <c r="F165" t="s">
        <v>669</v>
      </c>
      <c r="G165" t="s">
        <v>670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61" x14ac:dyDescent="0.2">
      <c r="A166">
        <v>166</v>
      </c>
      <c r="B166">
        <v>10</v>
      </c>
      <c r="C166" t="s">
        <v>299</v>
      </c>
      <c r="D166" t="s">
        <v>178</v>
      </c>
      <c r="E166" t="s">
        <v>669</v>
      </c>
      <c r="F166" t="s">
        <v>671</v>
      </c>
      <c r="G166" t="s">
        <v>672</v>
      </c>
      <c r="J166" s="19" t="s">
        <v>330</v>
      </c>
      <c r="W166" t="s">
        <v>59</v>
      </c>
      <c r="CG166" t="s">
        <v>308</v>
      </c>
      <c r="CJ166" t="s">
        <v>151</v>
      </c>
      <c r="CS166" t="s">
        <v>455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14</v>
      </c>
      <c r="C167" t="s">
        <v>287</v>
      </c>
      <c r="D167" t="s">
        <v>673</v>
      </c>
      <c r="E167" t="s">
        <v>669</v>
      </c>
      <c r="F167" t="s">
        <v>674</v>
      </c>
      <c r="AG167" t="s">
        <v>460</v>
      </c>
      <c r="DD167"/>
      <c r="DE167"/>
      <c r="DF167"/>
      <c r="DG167"/>
      <c r="DH167"/>
      <c r="DI167"/>
      <c r="DJ167"/>
      <c r="DK167"/>
      <c r="DL167"/>
      <c r="DM167"/>
      <c r="DN167"/>
      <c r="EH167" t="s">
        <v>317</v>
      </c>
    </row>
    <row r="168" spans="1:161" x14ac:dyDescent="0.2">
      <c r="A168">
        <v>168</v>
      </c>
      <c r="B168">
        <v>9</v>
      </c>
      <c r="C168" t="s">
        <v>292</v>
      </c>
      <c r="D168" t="s">
        <v>178</v>
      </c>
      <c r="E168" t="s">
        <v>669</v>
      </c>
      <c r="F168" t="s">
        <v>675</v>
      </c>
      <c r="G168" t="s">
        <v>676</v>
      </c>
      <c r="I168" t="s">
        <v>375</v>
      </c>
      <c r="W168" t="s">
        <v>59</v>
      </c>
      <c r="AH168" t="s">
        <v>393</v>
      </c>
      <c r="DD168"/>
      <c r="DE168"/>
      <c r="DF168"/>
      <c r="DG168"/>
      <c r="DH168"/>
      <c r="DI168"/>
      <c r="DJ168"/>
      <c r="DK168"/>
      <c r="DL168"/>
      <c r="DM168"/>
      <c r="DN168"/>
      <c r="EL168" t="s">
        <v>318</v>
      </c>
    </row>
    <row r="169" spans="1:161" x14ac:dyDescent="0.2">
      <c r="A169">
        <v>169</v>
      </c>
      <c r="B169">
        <v>22</v>
      </c>
      <c r="C169" t="s">
        <v>293</v>
      </c>
      <c r="D169" t="s">
        <v>669</v>
      </c>
      <c r="E169" t="s">
        <v>669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19</v>
      </c>
      <c r="C170" t="s">
        <v>388</v>
      </c>
      <c r="D170" t="s">
        <v>181</v>
      </c>
      <c r="E170" t="s">
        <v>181</v>
      </c>
      <c r="F170" t="s">
        <v>677</v>
      </c>
      <c r="G170" t="s">
        <v>678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677</v>
      </c>
      <c r="G171" t="s">
        <v>678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61" x14ac:dyDescent="0.2">
      <c r="A172">
        <v>172</v>
      </c>
      <c r="B172">
        <v>11</v>
      </c>
      <c r="C172" t="s">
        <v>299</v>
      </c>
      <c r="D172" t="s">
        <v>679</v>
      </c>
      <c r="E172" t="s">
        <v>680</v>
      </c>
      <c r="F172" t="s">
        <v>681</v>
      </c>
      <c r="G172" t="s">
        <v>682</v>
      </c>
      <c r="J172" s="19" t="s">
        <v>330</v>
      </c>
      <c r="S172" t="s">
        <v>56</v>
      </c>
      <c r="CF172" t="s">
        <v>454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61" x14ac:dyDescent="0.2">
      <c r="A173">
        <v>173</v>
      </c>
      <c r="B173">
        <v>10</v>
      </c>
      <c r="C173" t="s">
        <v>292</v>
      </c>
      <c r="D173" t="s">
        <v>180</v>
      </c>
      <c r="E173" t="s">
        <v>683</v>
      </c>
      <c r="F173" t="s">
        <v>684</v>
      </c>
      <c r="G173" t="s">
        <v>685</v>
      </c>
      <c r="I173" t="s">
        <v>375</v>
      </c>
      <c r="S173" t="s">
        <v>56</v>
      </c>
      <c r="AH173" t="s">
        <v>393</v>
      </c>
      <c r="DD173"/>
      <c r="DE173"/>
      <c r="DF173"/>
      <c r="DG173"/>
      <c r="DH173"/>
      <c r="DI173"/>
      <c r="DJ173"/>
      <c r="DK173"/>
      <c r="DL173"/>
      <c r="DM173"/>
      <c r="DN173"/>
      <c r="EL173" t="s">
        <v>318</v>
      </c>
    </row>
    <row r="174" spans="1:161" x14ac:dyDescent="0.2">
      <c r="A174">
        <v>174</v>
      </c>
      <c r="B174">
        <v>1</v>
      </c>
      <c r="C174" t="s">
        <v>290</v>
      </c>
      <c r="D174" t="s">
        <v>686</v>
      </c>
      <c r="E174" t="s">
        <v>687</v>
      </c>
      <c r="F174" t="s">
        <v>684</v>
      </c>
      <c r="I174" t="s">
        <v>375</v>
      </c>
      <c r="AG174" t="s">
        <v>460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61" ht="16" customHeight="1" x14ac:dyDescent="0.2">
      <c r="A175">
        <v>175</v>
      </c>
      <c r="B175">
        <v>12</v>
      </c>
      <c r="C175" t="s">
        <v>291</v>
      </c>
      <c r="D175" t="s">
        <v>688</v>
      </c>
      <c r="E175" t="s">
        <v>689</v>
      </c>
      <c r="F175" t="s">
        <v>690</v>
      </c>
      <c r="I175" t="s">
        <v>375</v>
      </c>
      <c r="AH175" t="s">
        <v>393</v>
      </c>
      <c r="AI175" t="s">
        <v>619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FC175" t="s">
        <v>322</v>
      </c>
    </row>
    <row r="176" spans="1:161" ht="16" customHeight="1" x14ac:dyDescent="0.2">
      <c r="A176">
        <v>176</v>
      </c>
      <c r="B176">
        <v>11</v>
      </c>
      <c r="C176" t="s">
        <v>21</v>
      </c>
      <c r="D176" t="s">
        <v>689</v>
      </c>
      <c r="E176" t="s">
        <v>690</v>
      </c>
      <c r="F176" t="s">
        <v>691</v>
      </c>
      <c r="G176" t="s">
        <v>692</v>
      </c>
      <c r="J176" s="19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  <c r="FE176" t="s">
        <v>324</v>
      </c>
    </row>
    <row r="177" spans="1:161" ht="16" customHeight="1" x14ac:dyDescent="0.2">
      <c r="A177">
        <v>177</v>
      </c>
      <c r="B177">
        <v>13</v>
      </c>
      <c r="C177" t="s">
        <v>291</v>
      </c>
      <c r="D177" t="s">
        <v>691</v>
      </c>
      <c r="E177" t="s">
        <v>693</v>
      </c>
      <c r="F177" t="s">
        <v>694</v>
      </c>
      <c r="I177" t="s">
        <v>375</v>
      </c>
      <c r="AL177" t="s">
        <v>695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</row>
    <row r="178" spans="1:161" ht="16" customHeight="1" x14ac:dyDescent="0.2">
      <c r="A178">
        <v>178</v>
      </c>
      <c r="B178">
        <v>15</v>
      </c>
      <c r="C178" t="s">
        <v>287</v>
      </c>
      <c r="D178" t="s">
        <v>696</v>
      </c>
      <c r="E178" t="s">
        <v>693</v>
      </c>
      <c r="F178" t="s">
        <v>697</v>
      </c>
      <c r="G178" t="s">
        <v>698</v>
      </c>
      <c r="AL178" t="s">
        <v>695</v>
      </c>
      <c r="DD178"/>
      <c r="DE178"/>
      <c r="DF178"/>
      <c r="DG178"/>
      <c r="DH178"/>
      <c r="DI178"/>
      <c r="DJ178"/>
      <c r="DK178"/>
      <c r="DL178"/>
      <c r="DM178"/>
      <c r="DN178"/>
      <c r="EF178" t="s">
        <v>315</v>
      </c>
    </row>
    <row r="179" spans="1:161" ht="16" customHeight="1" x14ac:dyDescent="0.2">
      <c r="A179">
        <v>179</v>
      </c>
      <c r="B179">
        <v>23</v>
      </c>
      <c r="C179" t="s">
        <v>293</v>
      </c>
      <c r="D179" t="s">
        <v>677</v>
      </c>
      <c r="E179" t="s">
        <v>677</v>
      </c>
      <c r="F179" t="s">
        <v>694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1" ht="16" customHeight="1" x14ac:dyDescent="0.2">
      <c r="A180">
        <v>180</v>
      </c>
      <c r="B180">
        <v>20</v>
      </c>
      <c r="C180" t="s">
        <v>388</v>
      </c>
      <c r="D180" t="s">
        <v>699</v>
      </c>
      <c r="E180" t="s">
        <v>699</v>
      </c>
      <c r="F180" t="s">
        <v>700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customHeight="1" x14ac:dyDescent="0.2">
      <c r="A181">
        <v>181</v>
      </c>
      <c r="B181">
        <v>23</v>
      </c>
      <c r="C181" t="s">
        <v>286</v>
      </c>
      <c r="D181" t="s">
        <v>699</v>
      </c>
      <c r="E181" t="s">
        <v>699</v>
      </c>
      <c r="F181" t="s">
        <v>700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customHeight="1" x14ac:dyDescent="0.2">
      <c r="A182">
        <v>182</v>
      </c>
      <c r="B182">
        <v>14</v>
      </c>
      <c r="C182" t="s">
        <v>291</v>
      </c>
      <c r="D182" t="s">
        <v>699</v>
      </c>
      <c r="E182" t="s">
        <v>701</v>
      </c>
      <c r="F182" t="s">
        <v>702</v>
      </c>
      <c r="I182" t="s">
        <v>375</v>
      </c>
      <c r="AI182" t="s">
        <v>619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customHeight="1" x14ac:dyDescent="0.2">
      <c r="A183">
        <v>183</v>
      </c>
      <c r="B183">
        <v>15</v>
      </c>
      <c r="C183" t="s">
        <v>291</v>
      </c>
      <c r="D183" t="s">
        <v>703</v>
      </c>
      <c r="E183" t="s">
        <v>702</v>
      </c>
      <c r="F183" t="s">
        <v>700</v>
      </c>
      <c r="I183" t="s">
        <v>375</v>
      </c>
      <c r="AN183" t="s">
        <v>563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customHeight="1" x14ac:dyDescent="0.2">
      <c r="A184">
        <v>184</v>
      </c>
      <c r="B184">
        <v>16</v>
      </c>
      <c r="C184" t="s">
        <v>287</v>
      </c>
      <c r="D184" t="s">
        <v>704</v>
      </c>
      <c r="E184" t="s">
        <v>700</v>
      </c>
      <c r="F184" t="s">
        <v>705</v>
      </c>
      <c r="AN184" t="s">
        <v>563</v>
      </c>
      <c r="DD184"/>
      <c r="DE184"/>
      <c r="DF184"/>
      <c r="DG184"/>
      <c r="DH184"/>
      <c r="DI184"/>
      <c r="DJ184"/>
      <c r="DK184"/>
      <c r="DL184"/>
      <c r="DM184"/>
      <c r="DN184"/>
      <c r="EI184" t="s">
        <v>533</v>
      </c>
    </row>
    <row r="185" spans="1:161" ht="16" customHeight="1" x14ac:dyDescent="0.2">
      <c r="A185">
        <v>185</v>
      </c>
      <c r="B185">
        <v>24</v>
      </c>
      <c r="C185" t="s">
        <v>293</v>
      </c>
      <c r="D185" t="s">
        <v>700</v>
      </c>
      <c r="E185" t="s">
        <v>700</v>
      </c>
      <c r="F185" t="s">
        <v>706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1" ht="16" customHeight="1" x14ac:dyDescent="0.2">
      <c r="A186">
        <v>186</v>
      </c>
      <c r="B186">
        <v>17</v>
      </c>
      <c r="C186" t="s">
        <v>288</v>
      </c>
      <c r="D186" t="s">
        <v>707</v>
      </c>
      <c r="E186" t="s">
        <v>707</v>
      </c>
      <c r="F186" t="s">
        <v>708</v>
      </c>
      <c r="G186" t="s">
        <v>709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customHeight="1" x14ac:dyDescent="0.2">
      <c r="A187">
        <v>187</v>
      </c>
      <c r="B187">
        <v>24</v>
      </c>
      <c r="C187" t="s">
        <v>286</v>
      </c>
      <c r="D187" t="s">
        <v>707</v>
      </c>
      <c r="E187" t="s">
        <v>707</v>
      </c>
      <c r="F187" t="s">
        <v>708</v>
      </c>
      <c r="G187" t="s">
        <v>709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customHeight="1" x14ac:dyDescent="0.2">
      <c r="A188">
        <v>188</v>
      </c>
      <c r="B188">
        <v>12</v>
      </c>
      <c r="C188" t="s">
        <v>299</v>
      </c>
      <c r="D188" t="s">
        <v>707</v>
      </c>
      <c r="E188" t="s">
        <v>710</v>
      </c>
      <c r="F188" t="s">
        <v>711</v>
      </c>
      <c r="G188" t="s">
        <v>712</v>
      </c>
      <c r="I188" t="s">
        <v>375</v>
      </c>
      <c r="O188" t="s">
        <v>52</v>
      </c>
      <c r="AA188" t="s">
        <v>376</v>
      </c>
      <c r="AB188" t="s">
        <v>1671</v>
      </c>
      <c r="CE188" t="s">
        <v>312</v>
      </c>
      <c r="CI188" t="s">
        <v>203</v>
      </c>
      <c r="CU188" t="s">
        <v>530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customHeight="1" x14ac:dyDescent="0.2">
      <c r="A189">
        <v>189</v>
      </c>
      <c r="B189">
        <v>16</v>
      </c>
      <c r="C189" t="s">
        <v>291</v>
      </c>
      <c r="D189" t="s">
        <v>713</v>
      </c>
      <c r="E189" t="s">
        <v>714</v>
      </c>
      <c r="F189" t="s">
        <v>182</v>
      </c>
      <c r="J189" s="1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customHeight="1" x14ac:dyDescent="0.2">
      <c r="A190">
        <v>190</v>
      </c>
      <c r="B190">
        <v>12</v>
      </c>
      <c r="C190" t="s">
        <v>21</v>
      </c>
      <c r="D190" t="s">
        <v>714</v>
      </c>
      <c r="E190" t="s">
        <v>182</v>
      </c>
      <c r="F190" t="s">
        <v>715</v>
      </c>
      <c r="G190" t="s">
        <v>716</v>
      </c>
      <c r="I190" t="s">
        <v>375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324</v>
      </c>
    </row>
    <row r="191" spans="1:161" ht="16" customHeight="1" x14ac:dyDescent="0.2">
      <c r="A191">
        <v>191</v>
      </c>
      <c r="B191">
        <v>17</v>
      </c>
      <c r="C191" t="s">
        <v>291</v>
      </c>
      <c r="D191" t="s">
        <v>717</v>
      </c>
      <c r="E191" t="s">
        <v>718</v>
      </c>
      <c r="F191" t="s">
        <v>719</v>
      </c>
      <c r="J191" s="19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customHeight="1" x14ac:dyDescent="0.2">
      <c r="A192">
        <v>192</v>
      </c>
      <c r="B192">
        <v>13</v>
      </c>
      <c r="C192" t="s">
        <v>21</v>
      </c>
      <c r="D192" t="s">
        <v>720</v>
      </c>
      <c r="E192" t="s">
        <v>718</v>
      </c>
      <c r="F192" t="s">
        <v>719</v>
      </c>
      <c r="G192" t="s">
        <v>721</v>
      </c>
      <c r="I192" t="s">
        <v>375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customHeight="1" x14ac:dyDescent="0.2">
      <c r="A193">
        <v>193</v>
      </c>
      <c r="B193">
        <v>18</v>
      </c>
      <c r="C193" t="s">
        <v>291</v>
      </c>
      <c r="D193" t="s">
        <v>719</v>
      </c>
      <c r="E193" t="s">
        <v>722</v>
      </c>
      <c r="F193" t="s">
        <v>723</v>
      </c>
      <c r="J193" s="19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customHeight="1" x14ac:dyDescent="0.2">
      <c r="A194">
        <v>194</v>
      </c>
      <c r="B194">
        <v>14</v>
      </c>
      <c r="C194" t="s">
        <v>21</v>
      </c>
      <c r="D194" t="s">
        <v>722</v>
      </c>
      <c r="E194" t="s">
        <v>723</v>
      </c>
      <c r="F194" t="s">
        <v>724</v>
      </c>
      <c r="G194" t="s">
        <v>725</v>
      </c>
      <c r="I194" t="s">
        <v>375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customHeight="1" x14ac:dyDescent="0.2">
      <c r="A195">
        <v>195</v>
      </c>
      <c r="B195">
        <v>19</v>
      </c>
      <c r="C195" t="s">
        <v>291</v>
      </c>
      <c r="D195" t="s">
        <v>726</v>
      </c>
      <c r="E195" t="s">
        <v>727</v>
      </c>
      <c r="F195" t="s">
        <v>183</v>
      </c>
      <c r="J195" s="19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customHeight="1" x14ac:dyDescent="0.2">
      <c r="A196">
        <v>196</v>
      </c>
      <c r="B196">
        <v>15</v>
      </c>
      <c r="C196" t="s">
        <v>21</v>
      </c>
      <c r="D196" t="s">
        <v>728</v>
      </c>
      <c r="E196" t="s">
        <v>729</v>
      </c>
      <c r="F196" t="s">
        <v>730</v>
      </c>
      <c r="G196" t="s">
        <v>731</v>
      </c>
      <c r="I196" t="s">
        <v>375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customHeight="1" x14ac:dyDescent="0.2">
      <c r="A197">
        <v>197</v>
      </c>
      <c r="B197">
        <v>1</v>
      </c>
      <c r="C197" t="s">
        <v>111</v>
      </c>
      <c r="D197" t="s">
        <v>730</v>
      </c>
      <c r="E197" t="s">
        <v>732</v>
      </c>
      <c r="F197" t="s">
        <v>184</v>
      </c>
      <c r="G197" t="s">
        <v>230</v>
      </c>
      <c r="I197" t="s">
        <v>375</v>
      </c>
      <c r="N197" t="s">
        <v>51</v>
      </c>
      <c r="AK197" t="s">
        <v>483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733</v>
      </c>
    </row>
    <row r="198" spans="1:161" ht="16" customHeight="1" x14ac:dyDescent="0.2">
      <c r="A198">
        <v>198</v>
      </c>
      <c r="B198">
        <v>11</v>
      </c>
      <c r="C198" t="s">
        <v>302</v>
      </c>
      <c r="D198" t="s">
        <v>730</v>
      </c>
      <c r="E198" t="s">
        <v>708</v>
      </c>
      <c r="F198" t="s">
        <v>734</v>
      </c>
      <c r="G198" t="s">
        <v>735</v>
      </c>
      <c r="R198" t="s">
        <v>129</v>
      </c>
      <c r="AK198" t="s">
        <v>483</v>
      </c>
      <c r="DD198"/>
      <c r="DE198"/>
      <c r="DF198"/>
      <c r="DG198"/>
      <c r="DH198"/>
      <c r="DI198"/>
      <c r="DJ198"/>
      <c r="DK198"/>
      <c r="DL198"/>
      <c r="DM198"/>
      <c r="DN198"/>
      <c r="EI198" t="s">
        <v>533</v>
      </c>
    </row>
    <row r="199" spans="1:161" ht="16" customHeight="1" x14ac:dyDescent="0.2">
      <c r="A199">
        <v>199</v>
      </c>
      <c r="B199">
        <v>25</v>
      </c>
      <c r="C199" t="s">
        <v>293</v>
      </c>
      <c r="D199" t="s">
        <v>708</v>
      </c>
      <c r="E199" t="s">
        <v>708</v>
      </c>
      <c r="F199" t="s">
        <v>736</v>
      </c>
      <c r="DD199"/>
      <c r="DE199"/>
      <c r="DF199"/>
      <c r="DG199"/>
      <c r="DH199"/>
      <c r="DI199"/>
      <c r="DJ199"/>
      <c r="DK199"/>
      <c r="DL199"/>
      <c r="DM199"/>
      <c r="DN199"/>
    </row>
    <row r="200" spans="1:161" ht="16" customHeight="1" x14ac:dyDescent="0.2">
      <c r="A200">
        <v>200</v>
      </c>
      <c r="B200">
        <v>21</v>
      </c>
      <c r="C200" t="s">
        <v>388</v>
      </c>
      <c r="D200" t="s">
        <v>737</v>
      </c>
      <c r="E200" t="s">
        <v>737</v>
      </c>
      <c r="F200" t="s">
        <v>738</v>
      </c>
      <c r="G200" t="s">
        <v>739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customHeight="1" x14ac:dyDescent="0.2">
      <c r="A201">
        <v>201</v>
      </c>
      <c r="B201">
        <v>25</v>
      </c>
      <c r="C201" t="s">
        <v>286</v>
      </c>
      <c r="D201" t="s">
        <v>737</v>
      </c>
      <c r="E201" t="s">
        <v>737</v>
      </c>
      <c r="F201" t="s">
        <v>738</v>
      </c>
      <c r="G201" t="s">
        <v>739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customHeight="1" x14ac:dyDescent="0.2">
      <c r="A202">
        <v>202</v>
      </c>
      <c r="B202">
        <v>13</v>
      </c>
      <c r="C202" t="s">
        <v>299</v>
      </c>
      <c r="D202" t="s">
        <v>740</v>
      </c>
      <c r="E202" t="s">
        <v>741</v>
      </c>
      <c r="F202" t="s">
        <v>742</v>
      </c>
      <c r="G202" t="s">
        <v>743</v>
      </c>
      <c r="J202" s="19" t="s">
        <v>330</v>
      </c>
      <c r="R202" t="s">
        <v>129</v>
      </c>
      <c r="CE202" t="s">
        <v>312</v>
      </c>
      <c r="CI202" t="s">
        <v>203</v>
      </c>
      <c r="CS202" t="s">
        <v>455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customHeight="1" x14ac:dyDescent="0.2">
      <c r="A203">
        <v>203</v>
      </c>
      <c r="B203">
        <v>2</v>
      </c>
      <c r="C203" t="s">
        <v>290</v>
      </c>
      <c r="D203" t="s">
        <v>744</v>
      </c>
      <c r="E203" t="s">
        <v>745</v>
      </c>
      <c r="F203" t="s">
        <v>746</v>
      </c>
      <c r="I203" t="s">
        <v>375</v>
      </c>
      <c r="AJ203" t="s">
        <v>387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customHeight="1" x14ac:dyDescent="0.2">
      <c r="A204">
        <v>204</v>
      </c>
      <c r="B204">
        <v>3</v>
      </c>
      <c r="C204" t="s">
        <v>290</v>
      </c>
      <c r="D204" t="s">
        <v>747</v>
      </c>
      <c r="E204" t="s">
        <v>748</v>
      </c>
      <c r="F204" t="s">
        <v>749</v>
      </c>
      <c r="I204" t="s">
        <v>375</v>
      </c>
      <c r="AG204" t="s">
        <v>460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customHeight="1" x14ac:dyDescent="0.2">
      <c r="A205">
        <v>205</v>
      </c>
      <c r="B205">
        <v>4</v>
      </c>
      <c r="C205" t="s">
        <v>290</v>
      </c>
      <c r="D205" t="s">
        <v>747</v>
      </c>
      <c r="E205" t="s">
        <v>748</v>
      </c>
      <c r="F205" t="s">
        <v>749</v>
      </c>
      <c r="I205" t="s">
        <v>375</v>
      </c>
      <c r="AH205" t="s">
        <v>393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customHeight="1" x14ac:dyDescent="0.2">
      <c r="A206">
        <v>206</v>
      </c>
      <c r="B206">
        <v>5</v>
      </c>
      <c r="C206" t="s">
        <v>290</v>
      </c>
      <c r="D206" t="s">
        <v>750</v>
      </c>
      <c r="E206" t="s">
        <v>742</v>
      </c>
      <c r="F206" t="s">
        <v>751</v>
      </c>
      <c r="I206" t="s">
        <v>375</v>
      </c>
      <c r="J206" s="19"/>
      <c r="AC206" t="s">
        <v>752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customHeight="1" x14ac:dyDescent="0.2">
      <c r="A207">
        <v>207</v>
      </c>
      <c r="B207">
        <v>2</v>
      </c>
      <c r="C207" t="s">
        <v>111</v>
      </c>
      <c r="D207" t="s">
        <v>750</v>
      </c>
      <c r="E207" t="s">
        <v>746</v>
      </c>
      <c r="F207" t="s">
        <v>753</v>
      </c>
      <c r="G207" t="s">
        <v>497</v>
      </c>
      <c r="J207" s="19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754</v>
      </c>
      <c r="EB207" t="s">
        <v>755</v>
      </c>
    </row>
    <row r="208" spans="1:161" ht="16" customHeight="1" x14ac:dyDescent="0.2">
      <c r="A208">
        <v>208</v>
      </c>
      <c r="B208">
        <v>6</v>
      </c>
      <c r="C208" t="s">
        <v>290</v>
      </c>
      <c r="D208" t="s">
        <v>742</v>
      </c>
      <c r="E208" t="s">
        <v>751</v>
      </c>
      <c r="F208" t="s">
        <v>756</v>
      </c>
      <c r="I208" t="s">
        <v>375</v>
      </c>
      <c r="AK208" t="s">
        <v>483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7</v>
      </c>
      <c r="C209" t="s">
        <v>290</v>
      </c>
      <c r="D209" t="s">
        <v>742</v>
      </c>
      <c r="E209" t="s">
        <v>751</v>
      </c>
      <c r="F209" t="s">
        <v>756</v>
      </c>
      <c r="I209" t="s">
        <v>375</v>
      </c>
      <c r="AO209" t="s">
        <v>586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customHeight="1" x14ac:dyDescent="0.2">
      <c r="A210">
        <v>210</v>
      </c>
      <c r="B210">
        <v>20</v>
      </c>
      <c r="C210" t="s">
        <v>291</v>
      </c>
      <c r="D210" t="s">
        <v>746</v>
      </c>
      <c r="E210" t="s">
        <v>753</v>
      </c>
      <c r="F210" t="s">
        <v>757</v>
      </c>
      <c r="I210" t="s">
        <v>375</v>
      </c>
      <c r="AI210" t="s">
        <v>619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customHeight="1" x14ac:dyDescent="0.2">
      <c r="A211">
        <v>211</v>
      </c>
      <c r="B211">
        <v>16</v>
      </c>
      <c r="C211" t="s">
        <v>21</v>
      </c>
      <c r="D211" t="s">
        <v>753</v>
      </c>
      <c r="E211" t="s">
        <v>757</v>
      </c>
      <c r="F211" t="s">
        <v>758</v>
      </c>
      <c r="G211" t="s">
        <v>759</v>
      </c>
      <c r="J211" s="19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  <c r="FE211" t="s">
        <v>324</v>
      </c>
    </row>
    <row r="212" spans="1:167" ht="16" customHeight="1" x14ac:dyDescent="0.2">
      <c r="A212">
        <v>212</v>
      </c>
      <c r="B212">
        <v>11</v>
      </c>
      <c r="C212" t="s">
        <v>292</v>
      </c>
      <c r="D212" t="s">
        <v>746</v>
      </c>
      <c r="E212" t="s">
        <v>738</v>
      </c>
      <c r="F212" t="s">
        <v>186</v>
      </c>
      <c r="G212" t="s">
        <v>760</v>
      </c>
      <c r="I212" t="s">
        <v>375</v>
      </c>
      <c r="AL212" t="s">
        <v>695</v>
      </c>
      <c r="DD212"/>
      <c r="DE212"/>
      <c r="DF212"/>
      <c r="DG212"/>
      <c r="DH212"/>
      <c r="DI212"/>
      <c r="DJ212"/>
      <c r="DK212"/>
      <c r="DL212"/>
      <c r="DM212"/>
      <c r="DN212"/>
      <c r="EQ212" t="s">
        <v>429</v>
      </c>
    </row>
    <row r="213" spans="1:167" ht="16" customHeight="1" x14ac:dyDescent="0.2">
      <c r="A213">
        <v>213</v>
      </c>
      <c r="B213">
        <v>26</v>
      </c>
      <c r="C213" t="s">
        <v>293</v>
      </c>
      <c r="D213" t="s">
        <v>738</v>
      </c>
      <c r="E213" t="s">
        <v>738</v>
      </c>
      <c r="F213" t="s">
        <v>761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22</v>
      </c>
      <c r="C214" t="s">
        <v>388</v>
      </c>
      <c r="D214" t="s">
        <v>761</v>
      </c>
      <c r="E214" t="s">
        <v>761</v>
      </c>
      <c r="F214" t="s">
        <v>762</v>
      </c>
      <c r="G214" t="s">
        <v>763</v>
      </c>
      <c r="DD214"/>
      <c r="DE214"/>
      <c r="DF214"/>
      <c r="DG214"/>
      <c r="DH214"/>
      <c r="DI214"/>
      <c r="DJ214"/>
      <c r="DK214"/>
      <c r="DL214"/>
      <c r="DM214"/>
      <c r="DN214"/>
    </row>
    <row r="215" spans="1:167" ht="16" customHeight="1" x14ac:dyDescent="0.2">
      <c r="A215">
        <v>215</v>
      </c>
      <c r="B215">
        <v>26</v>
      </c>
      <c r="C215" t="s">
        <v>286</v>
      </c>
      <c r="D215" t="s">
        <v>761</v>
      </c>
      <c r="E215" t="s">
        <v>761</v>
      </c>
      <c r="F215" t="s">
        <v>762</v>
      </c>
      <c r="G215" t="s">
        <v>763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292</v>
      </c>
      <c r="D216" t="s">
        <v>764</v>
      </c>
      <c r="E216" t="s">
        <v>185</v>
      </c>
      <c r="F216" t="s">
        <v>765</v>
      </c>
      <c r="G216" t="s">
        <v>763</v>
      </c>
      <c r="I216" t="s">
        <v>375</v>
      </c>
      <c r="J216" s="19"/>
      <c r="AK216" t="s">
        <v>483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  <c r="EL216" t="s">
        <v>318</v>
      </c>
      <c r="FK216" t="s">
        <v>328</v>
      </c>
    </row>
    <row r="217" spans="1:167" ht="16" customHeight="1" x14ac:dyDescent="0.2">
      <c r="A217">
        <v>217</v>
      </c>
      <c r="B217">
        <v>27</v>
      </c>
      <c r="C217" t="s">
        <v>293</v>
      </c>
      <c r="D217" t="s">
        <v>762</v>
      </c>
      <c r="E217" t="s">
        <v>762</v>
      </c>
      <c r="F217" t="s">
        <v>766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767</v>
      </c>
      <c r="E218" t="s">
        <v>768</v>
      </c>
      <c r="F218" t="s">
        <v>769</v>
      </c>
      <c r="G218" t="s">
        <v>770</v>
      </c>
      <c r="J218" s="19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FK218" t="s">
        <v>328</v>
      </c>
    </row>
    <row r="219" spans="1:167" ht="16" customHeight="1" x14ac:dyDescent="0.2">
      <c r="A219">
        <v>219</v>
      </c>
      <c r="B219">
        <v>2</v>
      </c>
      <c r="C219" t="s">
        <v>304</v>
      </c>
      <c r="D219" t="s">
        <v>771</v>
      </c>
      <c r="E219" t="s">
        <v>768</v>
      </c>
      <c r="F219" t="s">
        <v>772</v>
      </c>
      <c r="G219" t="s">
        <v>773</v>
      </c>
      <c r="J219" s="19" t="s">
        <v>330</v>
      </c>
      <c r="DD219"/>
      <c r="DE219"/>
      <c r="DF219"/>
      <c r="DG219"/>
      <c r="DH219"/>
      <c r="DI219"/>
      <c r="DJ219"/>
      <c r="DK219"/>
      <c r="DL219"/>
      <c r="DM219"/>
      <c r="DN219"/>
      <c r="FG219" t="s">
        <v>326</v>
      </c>
    </row>
    <row r="220" spans="1:167" ht="16" customHeight="1" x14ac:dyDescent="0.2">
      <c r="A220">
        <v>220</v>
      </c>
      <c r="B220">
        <v>3</v>
      </c>
      <c r="C220" t="s">
        <v>109</v>
      </c>
      <c r="D220" t="s">
        <v>774</v>
      </c>
      <c r="E220" t="s">
        <v>775</v>
      </c>
      <c r="F220" t="s">
        <v>776</v>
      </c>
      <c r="I220" t="s">
        <v>375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17</v>
      </c>
      <c r="C221" t="s">
        <v>287</v>
      </c>
      <c r="D221" t="s">
        <v>777</v>
      </c>
      <c r="E221" t="s">
        <v>776</v>
      </c>
      <c r="F221" t="s">
        <v>778</v>
      </c>
      <c r="DD221"/>
      <c r="DE221"/>
      <c r="DF221"/>
      <c r="DG221"/>
      <c r="DH221"/>
      <c r="DI221"/>
      <c r="DJ221"/>
      <c r="DK221"/>
      <c r="DL221"/>
      <c r="DM221"/>
      <c r="DN221"/>
      <c r="EF221" t="s">
        <v>315</v>
      </c>
    </row>
    <row r="222" spans="1:167" ht="16" customHeight="1" x14ac:dyDescent="0.2">
      <c r="A222">
        <v>222</v>
      </c>
      <c r="B222">
        <v>18</v>
      </c>
      <c r="C222" t="s">
        <v>288</v>
      </c>
      <c r="D222" t="s">
        <v>779</v>
      </c>
      <c r="E222" t="s">
        <v>779</v>
      </c>
      <c r="F222" t="s">
        <v>780</v>
      </c>
      <c r="G222" t="s">
        <v>781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27</v>
      </c>
      <c r="C223" t="s">
        <v>286</v>
      </c>
      <c r="D223" t="s">
        <v>779</v>
      </c>
      <c r="E223" t="s">
        <v>779</v>
      </c>
      <c r="F223" t="s">
        <v>780</v>
      </c>
      <c r="G223" t="s">
        <v>781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customHeight="1" x14ac:dyDescent="0.2">
      <c r="A224">
        <v>224</v>
      </c>
      <c r="B224">
        <v>7</v>
      </c>
      <c r="C224" t="s">
        <v>303</v>
      </c>
      <c r="D224" t="s">
        <v>782</v>
      </c>
      <c r="E224" t="s">
        <v>780</v>
      </c>
      <c r="F224" t="s">
        <v>187</v>
      </c>
      <c r="G224" t="s">
        <v>783</v>
      </c>
      <c r="I224" t="s">
        <v>375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customHeight="1" x14ac:dyDescent="0.2">
      <c r="A225">
        <v>225</v>
      </c>
      <c r="B225">
        <v>4</v>
      </c>
      <c r="C225" t="s">
        <v>305</v>
      </c>
      <c r="D225" t="s">
        <v>784</v>
      </c>
      <c r="E225" t="s">
        <v>780</v>
      </c>
      <c r="F225" t="s">
        <v>187</v>
      </c>
      <c r="G225" t="s">
        <v>785</v>
      </c>
      <c r="I225" t="s">
        <v>375</v>
      </c>
      <c r="DD225"/>
      <c r="DE225"/>
      <c r="DF225"/>
      <c r="DG225"/>
      <c r="DH225"/>
      <c r="DI225"/>
      <c r="DJ225"/>
      <c r="DK225"/>
      <c r="DL225"/>
      <c r="DM225"/>
      <c r="DN225"/>
      <c r="ER225" t="s">
        <v>412</v>
      </c>
    </row>
    <row r="226" spans="1:150" ht="16" customHeight="1" x14ac:dyDescent="0.2">
      <c r="A226">
        <v>226</v>
      </c>
      <c r="B226">
        <v>28</v>
      </c>
      <c r="C226" t="s">
        <v>293</v>
      </c>
      <c r="D226" t="s">
        <v>780</v>
      </c>
      <c r="E226" t="s">
        <v>780</v>
      </c>
      <c r="F226" t="s">
        <v>786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customHeight="1" x14ac:dyDescent="0.2">
      <c r="A227">
        <v>227</v>
      </c>
      <c r="B227">
        <v>23</v>
      </c>
      <c r="C227" t="s">
        <v>388</v>
      </c>
      <c r="D227" t="s">
        <v>787</v>
      </c>
      <c r="E227" t="s">
        <v>787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50" ht="16" customHeight="1" x14ac:dyDescent="0.2">
      <c r="A228">
        <v>228</v>
      </c>
      <c r="B228">
        <v>28</v>
      </c>
      <c r="C228" t="s">
        <v>286</v>
      </c>
      <c r="D228" t="s">
        <v>787</v>
      </c>
      <c r="E228" t="s">
        <v>787</v>
      </c>
      <c r="F228" t="s">
        <v>788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customHeight="1" x14ac:dyDescent="0.2">
      <c r="A229">
        <v>229</v>
      </c>
      <c r="B229">
        <v>21</v>
      </c>
      <c r="C229" t="s">
        <v>291</v>
      </c>
      <c r="D229" t="s">
        <v>789</v>
      </c>
      <c r="E229" t="s">
        <v>790</v>
      </c>
      <c r="F229" t="s">
        <v>791</v>
      </c>
      <c r="I229" t="s">
        <v>375</v>
      </c>
      <c r="AI229" t="s">
        <v>619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375</v>
      </c>
      <c r="AL230" t="s">
        <v>695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customHeight="1" x14ac:dyDescent="0.2">
      <c r="A231">
        <v>231</v>
      </c>
      <c r="B231">
        <v>18</v>
      </c>
      <c r="C231" t="s">
        <v>287</v>
      </c>
      <c r="D231" t="s">
        <v>790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  <c r="EF231" t="s">
        <v>315</v>
      </c>
    </row>
    <row r="232" spans="1:150" ht="16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788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50" ht="16" customHeight="1" x14ac:dyDescent="0.2">
      <c r="A233">
        <v>233</v>
      </c>
      <c r="B233">
        <v>29</v>
      </c>
      <c r="C233" t="s">
        <v>293</v>
      </c>
      <c r="D233" t="s">
        <v>788</v>
      </c>
      <c r="E233" t="s">
        <v>788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customHeight="1" x14ac:dyDescent="0.2">
      <c r="A234">
        <v>234</v>
      </c>
      <c r="B234">
        <v>20</v>
      </c>
      <c r="C234" t="s">
        <v>288</v>
      </c>
      <c r="D234" t="s">
        <v>792</v>
      </c>
      <c r="E234" t="s">
        <v>792</v>
      </c>
      <c r="F234" t="s">
        <v>793</v>
      </c>
      <c r="G234" t="s">
        <v>794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customHeight="1" x14ac:dyDescent="0.2">
      <c r="A235">
        <v>235</v>
      </c>
      <c r="B235">
        <v>29</v>
      </c>
      <c r="C235" t="s">
        <v>286</v>
      </c>
      <c r="D235" t="s">
        <v>792</v>
      </c>
      <c r="E235" t="s">
        <v>792</v>
      </c>
      <c r="F235" t="s">
        <v>793</v>
      </c>
      <c r="G235" t="s">
        <v>794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customHeight="1" x14ac:dyDescent="0.2">
      <c r="A236">
        <v>236</v>
      </c>
      <c r="B236">
        <v>8</v>
      </c>
      <c r="C236" t="s">
        <v>303</v>
      </c>
      <c r="D236" t="s">
        <v>795</v>
      </c>
      <c r="E236" t="s">
        <v>796</v>
      </c>
      <c r="F236" t="s">
        <v>797</v>
      </c>
      <c r="G236" t="s">
        <v>798</v>
      </c>
      <c r="I236" t="s">
        <v>375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customHeight="1" x14ac:dyDescent="0.2">
      <c r="A237">
        <v>237</v>
      </c>
      <c r="B237">
        <v>13</v>
      </c>
      <c r="C237" t="s">
        <v>300</v>
      </c>
      <c r="D237" t="s">
        <v>799</v>
      </c>
      <c r="E237" t="s">
        <v>800</v>
      </c>
      <c r="F237" t="s">
        <v>801</v>
      </c>
      <c r="G237" t="s">
        <v>802</v>
      </c>
      <c r="I237" t="s">
        <v>375</v>
      </c>
      <c r="U237" t="s">
        <v>57</v>
      </c>
      <c r="AJ237" t="s">
        <v>387</v>
      </c>
      <c r="DD237"/>
      <c r="DE237"/>
      <c r="DF237"/>
      <c r="DG237"/>
      <c r="DH237"/>
      <c r="DI237"/>
      <c r="DJ237"/>
      <c r="DK237"/>
      <c r="DL237"/>
      <c r="DM237"/>
      <c r="DN237"/>
      <c r="ET237" t="s">
        <v>320</v>
      </c>
    </row>
    <row r="238" spans="1:150" ht="16" customHeight="1" x14ac:dyDescent="0.2">
      <c r="A238">
        <v>238</v>
      </c>
      <c r="B238">
        <v>12</v>
      </c>
      <c r="C238" t="s">
        <v>302</v>
      </c>
      <c r="D238" t="s">
        <v>800</v>
      </c>
      <c r="E238" t="s">
        <v>803</v>
      </c>
      <c r="F238" t="s">
        <v>804</v>
      </c>
      <c r="AJ238" t="s">
        <v>387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customHeight="1" x14ac:dyDescent="0.2">
      <c r="A239">
        <v>239</v>
      </c>
      <c r="B239">
        <v>30</v>
      </c>
      <c r="C239" t="s">
        <v>293</v>
      </c>
      <c r="D239" t="s">
        <v>793</v>
      </c>
      <c r="E239" t="s">
        <v>793</v>
      </c>
      <c r="F239" t="s">
        <v>805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50" ht="16" customHeight="1" x14ac:dyDescent="0.2">
      <c r="A240">
        <v>240</v>
      </c>
      <c r="B240">
        <v>24</v>
      </c>
      <c r="C240" t="s">
        <v>388</v>
      </c>
      <c r="D240" t="s">
        <v>806</v>
      </c>
      <c r="E240" t="s">
        <v>806</v>
      </c>
      <c r="F240" t="s">
        <v>113</v>
      </c>
      <c r="G240" t="s">
        <v>807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customHeight="1" x14ac:dyDescent="0.2">
      <c r="A241">
        <v>241</v>
      </c>
      <c r="B241">
        <v>30</v>
      </c>
      <c r="C241" t="s">
        <v>286</v>
      </c>
      <c r="D241" t="s">
        <v>806</v>
      </c>
      <c r="E241" t="s">
        <v>806</v>
      </c>
      <c r="F241" t="s">
        <v>113</v>
      </c>
      <c r="G241" t="s">
        <v>807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customHeight="1" x14ac:dyDescent="0.2">
      <c r="A242">
        <v>242</v>
      </c>
      <c r="B242">
        <v>14</v>
      </c>
      <c r="C242" t="s">
        <v>299</v>
      </c>
      <c r="D242" t="s">
        <v>808</v>
      </c>
      <c r="E242" t="s">
        <v>809</v>
      </c>
      <c r="F242" t="s">
        <v>810</v>
      </c>
      <c r="G242" t="s">
        <v>177</v>
      </c>
      <c r="J242" s="19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customHeight="1" x14ac:dyDescent="0.2">
      <c r="A243">
        <v>243</v>
      </c>
      <c r="B243">
        <v>2</v>
      </c>
      <c r="C243" t="s">
        <v>22</v>
      </c>
      <c r="D243" t="s">
        <v>809</v>
      </c>
      <c r="E243" t="s">
        <v>811</v>
      </c>
      <c r="F243" t="s">
        <v>812</v>
      </c>
      <c r="G243" t="s">
        <v>813</v>
      </c>
      <c r="J243" s="19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customHeight="1" x14ac:dyDescent="0.2">
      <c r="A244">
        <v>244</v>
      </c>
      <c r="B244">
        <v>13</v>
      </c>
      <c r="C244" t="s">
        <v>292</v>
      </c>
      <c r="D244" t="s">
        <v>814</v>
      </c>
      <c r="E244" t="s">
        <v>113</v>
      </c>
      <c r="F244" t="s">
        <v>89</v>
      </c>
      <c r="G244" t="s">
        <v>815</v>
      </c>
      <c r="J244" s="19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  <c r="EN244" t="s">
        <v>816</v>
      </c>
    </row>
    <row r="245" spans="1:161" ht="16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812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817</v>
      </c>
      <c r="DD246"/>
      <c r="DE246"/>
      <c r="DF246"/>
      <c r="DG246"/>
      <c r="DH246"/>
      <c r="DI246"/>
      <c r="DJ246"/>
      <c r="DK246"/>
      <c r="DL246"/>
      <c r="DM246"/>
      <c r="DN246"/>
    </row>
    <row r="247" spans="1:161" ht="16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818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customHeight="1" x14ac:dyDescent="0.2">
      <c r="A248">
        <v>248</v>
      </c>
      <c r="B248">
        <v>23</v>
      </c>
      <c r="C248" t="s">
        <v>291</v>
      </c>
      <c r="D248" t="s">
        <v>819</v>
      </c>
      <c r="E248" t="s">
        <v>192</v>
      </c>
      <c r="F248" t="s">
        <v>194</v>
      </c>
      <c r="J248" s="19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820</v>
      </c>
      <c r="F249" t="s">
        <v>821</v>
      </c>
      <c r="G249" t="s">
        <v>822</v>
      </c>
      <c r="I249" t="s">
        <v>375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  <c r="FE249" t="s">
        <v>324</v>
      </c>
    </row>
    <row r="250" spans="1:161" ht="16" customHeight="1" x14ac:dyDescent="0.2">
      <c r="A250">
        <v>250</v>
      </c>
      <c r="B250">
        <v>24</v>
      </c>
      <c r="C250" t="s">
        <v>291</v>
      </c>
      <c r="D250" t="s">
        <v>823</v>
      </c>
      <c r="E250" t="s">
        <v>115</v>
      </c>
      <c r="F250" t="s">
        <v>824</v>
      </c>
      <c r="J250" s="19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825</v>
      </c>
      <c r="F251" t="s">
        <v>826</v>
      </c>
      <c r="G251" t="s">
        <v>827</v>
      </c>
      <c r="I251" t="s">
        <v>375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828</v>
      </c>
      <c r="F252" t="s">
        <v>829</v>
      </c>
      <c r="J252" s="19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customHeight="1" x14ac:dyDescent="0.2">
      <c r="A253">
        <v>253</v>
      </c>
      <c r="B253">
        <v>19</v>
      </c>
      <c r="C253" t="s">
        <v>21</v>
      </c>
      <c r="D253" t="s">
        <v>830</v>
      </c>
      <c r="E253" t="s">
        <v>831</v>
      </c>
      <c r="F253" t="s">
        <v>832</v>
      </c>
      <c r="G253" t="s">
        <v>833</v>
      </c>
      <c r="I253" t="s">
        <v>375</v>
      </c>
      <c r="DD253"/>
      <c r="DE253"/>
      <c r="DF253"/>
      <c r="DG253"/>
      <c r="DH253"/>
      <c r="DI253"/>
      <c r="DJ253"/>
      <c r="DK253"/>
      <c r="DL253"/>
      <c r="DM253"/>
      <c r="DN253"/>
      <c r="FD253" t="s">
        <v>323</v>
      </c>
    </row>
    <row r="254" spans="1:161" ht="16" customHeight="1" x14ac:dyDescent="0.2">
      <c r="A254">
        <v>254</v>
      </c>
      <c r="B254">
        <v>8</v>
      </c>
      <c r="C254" t="s">
        <v>290</v>
      </c>
      <c r="D254" t="s">
        <v>828</v>
      </c>
      <c r="E254" t="s">
        <v>829</v>
      </c>
      <c r="F254" t="s">
        <v>834</v>
      </c>
      <c r="J254" s="19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customHeight="1" x14ac:dyDescent="0.2">
      <c r="A255">
        <v>255</v>
      </c>
      <c r="B255">
        <v>26</v>
      </c>
      <c r="C255" t="s">
        <v>291</v>
      </c>
      <c r="D255" t="s">
        <v>832</v>
      </c>
      <c r="E255" t="s">
        <v>835</v>
      </c>
      <c r="F255" t="s">
        <v>836</v>
      </c>
      <c r="J255" s="19" t="s">
        <v>330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1" ht="16" customHeight="1" x14ac:dyDescent="0.2">
      <c r="A256">
        <v>256</v>
      </c>
      <c r="B256">
        <v>20</v>
      </c>
      <c r="C256" t="s">
        <v>21</v>
      </c>
      <c r="D256" t="s">
        <v>837</v>
      </c>
      <c r="E256" t="s">
        <v>838</v>
      </c>
      <c r="F256" t="s">
        <v>839</v>
      </c>
      <c r="G256" t="s">
        <v>840</v>
      </c>
      <c r="I256" t="s">
        <v>375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  <c r="FE256" t="s">
        <v>324</v>
      </c>
    </row>
    <row r="257" spans="1:161" ht="16" customHeight="1" x14ac:dyDescent="0.2">
      <c r="A257">
        <v>257</v>
      </c>
      <c r="B257">
        <v>27</v>
      </c>
      <c r="C257" t="s">
        <v>291</v>
      </c>
      <c r="D257" t="s">
        <v>841</v>
      </c>
      <c r="E257" t="s">
        <v>842</v>
      </c>
      <c r="F257" t="s">
        <v>843</v>
      </c>
      <c r="J257" s="19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28</v>
      </c>
      <c r="C258" t="s">
        <v>291</v>
      </c>
      <c r="D258" t="s">
        <v>843</v>
      </c>
      <c r="E258" t="s">
        <v>844</v>
      </c>
      <c r="F258" t="s">
        <v>845</v>
      </c>
      <c r="J258" s="19" t="s">
        <v>330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21</v>
      </c>
      <c r="C259" t="s">
        <v>21</v>
      </c>
      <c r="D259" t="s">
        <v>846</v>
      </c>
      <c r="E259" t="s">
        <v>847</v>
      </c>
      <c r="F259" t="s">
        <v>848</v>
      </c>
      <c r="G259" t="s">
        <v>849</v>
      </c>
      <c r="I259" t="s">
        <v>375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  <c r="FE259" t="s">
        <v>324</v>
      </c>
    </row>
    <row r="260" spans="1:161" ht="16" customHeight="1" x14ac:dyDescent="0.2">
      <c r="A260">
        <v>260</v>
      </c>
      <c r="B260">
        <v>29</v>
      </c>
      <c r="C260" t="s">
        <v>291</v>
      </c>
      <c r="D260" t="s">
        <v>847</v>
      </c>
      <c r="E260" t="s">
        <v>850</v>
      </c>
      <c r="F260" t="s">
        <v>851</v>
      </c>
      <c r="J260" s="19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22</v>
      </c>
      <c r="C261" t="s">
        <v>21</v>
      </c>
      <c r="D261" t="s">
        <v>852</v>
      </c>
      <c r="E261" t="s">
        <v>850</v>
      </c>
      <c r="F261" t="s">
        <v>851</v>
      </c>
      <c r="G261" t="s">
        <v>853</v>
      </c>
      <c r="I261" t="s">
        <v>375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D261" t="s">
        <v>323</v>
      </c>
    </row>
    <row r="262" spans="1:161" ht="16" customHeight="1" x14ac:dyDescent="0.2">
      <c r="A262">
        <v>262</v>
      </c>
      <c r="B262">
        <v>30</v>
      </c>
      <c r="C262" t="s">
        <v>291</v>
      </c>
      <c r="D262" t="s">
        <v>850</v>
      </c>
      <c r="E262" t="s">
        <v>854</v>
      </c>
      <c r="F262" t="s">
        <v>855</v>
      </c>
      <c r="J262" s="19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23</v>
      </c>
      <c r="C263" t="s">
        <v>21</v>
      </c>
      <c r="D263" t="s">
        <v>856</v>
      </c>
      <c r="E263" t="s">
        <v>857</v>
      </c>
      <c r="F263" t="s">
        <v>858</v>
      </c>
      <c r="G263" t="s">
        <v>859</v>
      </c>
      <c r="I263" t="s">
        <v>375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E263" t="s">
        <v>324</v>
      </c>
    </row>
    <row r="264" spans="1:161" ht="16" customHeight="1" x14ac:dyDescent="0.2">
      <c r="A264">
        <v>264</v>
      </c>
      <c r="B264">
        <v>31</v>
      </c>
      <c r="C264" t="s">
        <v>291</v>
      </c>
      <c r="D264" t="s">
        <v>855</v>
      </c>
      <c r="E264" t="s">
        <v>860</v>
      </c>
      <c r="F264" t="s">
        <v>861</v>
      </c>
      <c r="J264" s="19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24</v>
      </c>
      <c r="C265" t="s">
        <v>21</v>
      </c>
      <c r="D265" t="s">
        <v>862</v>
      </c>
      <c r="E265" t="s">
        <v>863</v>
      </c>
      <c r="F265" t="s">
        <v>864</v>
      </c>
      <c r="G265" t="s">
        <v>865</v>
      </c>
      <c r="I265" t="s">
        <v>375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D265" t="s">
        <v>323</v>
      </c>
    </row>
    <row r="266" spans="1:161" ht="16" customHeight="1" x14ac:dyDescent="0.2">
      <c r="A266">
        <v>266</v>
      </c>
      <c r="B266">
        <v>32</v>
      </c>
      <c r="C266" t="s">
        <v>291</v>
      </c>
      <c r="D266" t="s">
        <v>866</v>
      </c>
      <c r="E266" t="s">
        <v>867</v>
      </c>
      <c r="F266" t="s">
        <v>868</v>
      </c>
      <c r="J266" s="19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customHeight="1" x14ac:dyDescent="0.2">
      <c r="A267">
        <v>267</v>
      </c>
      <c r="B267">
        <v>25</v>
      </c>
      <c r="C267" t="s">
        <v>21</v>
      </c>
      <c r="D267" t="s">
        <v>869</v>
      </c>
      <c r="E267" t="s">
        <v>870</v>
      </c>
      <c r="F267" t="s">
        <v>871</v>
      </c>
      <c r="G267" t="s">
        <v>872</v>
      </c>
      <c r="I267" t="s">
        <v>375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customHeight="1" x14ac:dyDescent="0.2">
      <c r="A268">
        <v>268</v>
      </c>
      <c r="B268">
        <v>33</v>
      </c>
      <c r="C268" t="s">
        <v>291</v>
      </c>
      <c r="D268" t="s">
        <v>870</v>
      </c>
      <c r="E268" t="s">
        <v>873</v>
      </c>
      <c r="F268" t="s">
        <v>197</v>
      </c>
      <c r="J268" s="19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26</v>
      </c>
      <c r="C269" t="s">
        <v>21</v>
      </c>
      <c r="D269" t="s">
        <v>871</v>
      </c>
      <c r="E269" t="s">
        <v>874</v>
      </c>
      <c r="F269" t="s">
        <v>875</v>
      </c>
      <c r="G269" t="s">
        <v>876</v>
      </c>
      <c r="I269" t="s">
        <v>375</v>
      </c>
      <c r="DD269"/>
      <c r="DE269"/>
      <c r="DF269"/>
      <c r="DG269"/>
      <c r="DH269"/>
      <c r="DI269"/>
      <c r="DJ269"/>
      <c r="DK269"/>
      <c r="DL269"/>
      <c r="DM269"/>
      <c r="DN269"/>
      <c r="FE269" t="s">
        <v>324</v>
      </c>
    </row>
    <row r="270" spans="1:161" ht="16" customHeight="1" x14ac:dyDescent="0.2">
      <c r="A270">
        <v>270</v>
      </c>
      <c r="B270">
        <v>34</v>
      </c>
      <c r="C270" t="s">
        <v>291</v>
      </c>
      <c r="D270" t="s">
        <v>874</v>
      </c>
      <c r="E270" t="s">
        <v>117</v>
      </c>
      <c r="F270" t="s">
        <v>199</v>
      </c>
      <c r="J270" s="19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27</v>
      </c>
      <c r="C271" t="s">
        <v>21</v>
      </c>
      <c r="D271" t="s">
        <v>877</v>
      </c>
      <c r="E271" t="s">
        <v>878</v>
      </c>
      <c r="F271" t="s">
        <v>198</v>
      </c>
      <c r="G271" t="s">
        <v>879</v>
      </c>
      <c r="I271" t="s">
        <v>375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D271" t="s">
        <v>323</v>
      </c>
    </row>
    <row r="272" spans="1:161" ht="16" customHeight="1" x14ac:dyDescent="0.2">
      <c r="A272">
        <v>272</v>
      </c>
      <c r="B272">
        <v>35</v>
      </c>
      <c r="C272" t="s">
        <v>291</v>
      </c>
      <c r="D272" t="s">
        <v>880</v>
      </c>
      <c r="E272" t="s">
        <v>200</v>
      </c>
      <c r="F272" t="s">
        <v>118</v>
      </c>
      <c r="J272" s="19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8" ht="16" customHeight="1" x14ac:dyDescent="0.2">
      <c r="A273">
        <v>273</v>
      </c>
      <c r="B273">
        <v>28</v>
      </c>
      <c r="C273" t="s">
        <v>21</v>
      </c>
      <c r="D273" t="s">
        <v>881</v>
      </c>
      <c r="E273" t="s">
        <v>201</v>
      </c>
      <c r="F273" t="s">
        <v>204</v>
      </c>
      <c r="G273" t="s">
        <v>882</v>
      </c>
      <c r="I273" t="s">
        <v>375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E273" t="s">
        <v>324</v>
      </c>
    </row>
    <row r="274" spans="1:168" ht="16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883</v>
      </c>
      <c r="F274" t="s">
        <v>116</v>
      </c>
      <c r="J274" s="19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8" ht="16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884</v>
      </c>
      <c r="G275" t="s">
        <v>885</v>
      </c>
      <c r="I275" t="s">
        <v>375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8" ht="16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886</v>
      </c>
      <c r="I276" t="s">
        <v>375</v>
      </c>
      <c r="Y276" t="s">
        <v>61</v>
      </c>
      <c r="AJ276" t="s">
        <v>387</v>
      </c>
      <c r="DD276"/>
      <c r="DE276"/>
      <c r="DF276"/>
      <c r="DG276"/>
      <c r="DH276"/>
      <c r="DI276"/>
      <c r="DJ276"/>
      <c r="DK276"/>
      <c r="DL276"/>
      <c r="DM276"/>
      <c r="DN276"/>
      <c r="EU276" t="s">
        <v>616</v>
      </c>
    </row>
    <row r="277" spans="1:168" ht="16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387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</row>
    <row r="278" spans="1:168" ht="16" customHeight="1" x14ac:dyDescent="0.2">
      <c r="A278">
        <v>278</v>
      </c>
      <c r="B278">
        <v>25</v>
      </c>
      <c r="C278" t="s">
        <v>388</v>
      </c>
      <c r="D278" t="s">
        <v>136</v>
      </c>
      <c r="E278" t="s">
        <v>136</v>
      </c>
      <c r="F278" t="s">
        <v>68</v>
      </c>
      <c r="G278" t="s">
        <v>887</v>
      </c>
      <c r="DD278"/>
      <c r="DE278"/>
      <c r="DF278"/>
      <c r="DG278"/>
      <c r="DH278"/>
      <c r="DI278"/>
      <c r="DJ278"/>
      <c r="DK278"/>
      <c r="DL278"/>
      <c r="DM278"/>
      <c r="DN278"/>
    </row>
    <row r="279" spans="1:168" ht="16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888</v>
      </c>
      <c r="F279" t="s">
        <v>134</v>
      </c>
      <c r="I279" t="s">
        <v>375</v>
      </c>
      <c r="AJ279" t="s">
        <v>387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8" ht="16" customHeight="1" x14ac:dyDescent="0.2">
      <c r="A280">
        <v>280</v>
      </c>
      <c r="B280">
        <v>22</v>
      </c>
      <c r="C280" t="s">
        <v>288</v>
      </c>
      <c r="D280" t="s">
        <v>889</v>
      </c>
      <c r="E280" t="s">
        <v>889</v>
      </c>
      <c r="F280" t="s">
        <v>890</v>
      </c>
      <c r="G280" t="s">
        <v>891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8" ht="16" customHeight="1" x14ac:dyDescent="0.2">
      <c r="A281">
        <v>281</v>
      </c>
      <c r="B281">
        <v>32</v>
      </c>
      <c r="C281" t="s">
        <v>286</v>
      </c>
      <c r="D281" t="s">
        <v>889</v>
      </c>
      <c r="E281" t="s">
        <v>889</v>
      </c>
      <c r="F281" t="s">
        <v>890</v>
      </c>
      <c r="G281" t="s">
        <v>891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8" ht="16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393</v>
      </c>
      <c r="DD282"/>
      <c r="DE282"/>
      <c r="DF282"/>
      <c r="DG282"/>
      <c r="DH282"/>
      <c r="DI282"/>
      <c r="DJ282"/>
      <c r="DK282"/>
      <c r="DL282"/>
      <c r="DM282"/>
      <c r="DN282"/>
      <c r="EG282" t="s">
        <v>316</v>
      </c>
    </row>
    <row r="283" spans="1:168" ht="16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892</v>
      </c>
      <c r="G283" t="s">
        <v>887</v>
      </c>
      <c r="J283" s="19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P283" t="s">
        <v>289</v>
      </c>
    </row>
    <row r="284" spans="1:168" ht="16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8" ht="16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s="19" t="s">
        <v>330</v>
      </c>
      <c r="DD285"/>
      <c r="DE285"/>
      <c r="DF285"/>
      <c r="DG285"/>
      <c r="DH285"/>
      <c r="DI285"/>
      <c r="DJ285"/>
      <c r="DK285"/>
      <c r="DL285"/>
      <c r="DM285"/>
      <c r="DN285"/>
    </row>
    <row r="286" spans="1:168" ht="16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890</v>
      </c>
      <c r="F286" t="s">
        <v>196</v>
      </c>
      <c r="G286" t="s">
        <v>891</v>
      </c>
      <c r="I286" t="s">
        <v>375</v>
      </c>
      <c r="Z286" t="s">
        <v>62</v>
      </c>
      <c r="AI286" t="s">
        <v>619</v>
      </c>
      <c r="DD286"/>
      <c r="DE286"/>
      <c r="DF286"/>
      <c r="DG286"/>
      <c r="DH286"/>
      <c r="DI286"/>
      <c r="DJ286"/>
      <c r="DK286"/>
      <c r="DL286"/>
      <c r="DM286"/>
      <c r="DN286"/>
      <c r="FH286" t="s">
        <v>327</v>
      </c>
    </row>
    <row r="287" spans="1:168" ht="16" customHeight="1" x14ac:dyDescent="0.2">
      <c r="A287">
        <v>287</v>
      </c>
      <c r="B287">
        <v>33</v>
      </c>
      <c r="C287" t="s">
        <v>293</v>
      </c>
      <c r="D287" t="s">
        <v>890</v>
      </c>
      <c r="E287" t="s">
        <v>890</v>
      </c>
      <c r="F287" t="s">
        <v>894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8" ht="16" customHeight="1" x14ac:dyDescent="0.2">
      <c r="A288">
        <v>288</v>
      </c>
      <c r="B288">
        <v>3</v>
      </c>
      <c r="C288" t="s">
        <v>301</v>
      </c>
      <c r="D288" t="s">
        <v>895</v>
      </c>
      <c r="E288" t="s">
        <v>896</v>
      </c>
      <c r="F288" t="s">
        <v>897</v>
      </c>
      <c r="G288" t="s">
        <v>785</v>
      </c>
      <c r="I288" t="s">
        <v>375</v>
      </c>
      <c r="V288" t="s">
        <v>58</v>
      </c>
      <c r="AJ288" t="s">
        <v>387</v>
      </c>
      <c r="DD288"/>
      <c r="DE288"/>
      <c r="DF288"/>
      <c r="DG288"/>
      <c r="DH288"/>
      <c r="DI288"/>
      <c r="DJ288"/>
      <c r="DK288"/>
      <c r="DL288"/>
      <c r="DM288"/>
      <c r="DN288"/>
      <c r="FL288" t="s">
        <v>329</v>
      </c>
    </row>
    <row r="289" spans="1:167" ht="16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898</v>
      </c>
      <c r="F289" t="s">
        <v>899</v>
      </c>
      <c r="J289" s="1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7" ht="16" customHeight="1" x14ac:dyDescent="0.2">
      <c r="A290">
        <v>290</v>
      </c>
      <c r="B290">
        <v>23</v>
      </c>
      <c r="C290" t="s">
        <v>288</v>
      </c>
      <c r="D290" t="s">
        <v>900</v>
      </c>
      <c r="E290" t="s">
        <v>900</v>
      </c>
      <c r="F290" t="s">
        <v>901</v>
      </c>
      <c r="AG290" t="s">
        <v>460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7" ht="16" customHeight="1" x14ac:dyDescent="0.2">
      <c r="A291">
        <v>291</v>
      </c>
      <c r="B291">
        <v>33</v>
      </c>
      <c r="C291" t="s">
        <v>286</v>
      </c>
      <c r="D291" t="s">
        <v>900</v>
      </c>
      <c r="E291" t="s">
        <v>900</v>
      </c>
      <c r="F291" t="s">
        <v>902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7" ht="16" customHeight="1" x14ac:dyDescent="0.2">
      <c r="A292">
        <v>292</v>
      </c>
      <c r="B292">
        <v>14</v>
      </c>
      <c r="C292" t="s">
        <v>302</v>
      </c>
      <c r="D292" t="s">
        <v>903</v>
      </c>
      <c r="E292" t="s">
        <v>904</v>
      </c>
      <c r="F292" t="s">
        <v>905</v>
      </c>
      <c r="AG292" t="s">
        <v>460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315</v>
      </c>
    </row>
    <row r="293" spans="1:167" ht="16" customHeight="1" x14ac:dyDescent="0.2">
      <c r="A293">
        <v>293</v>
      </c>
      <c r="B293">
        <v>34</v>
      </c>
      <c r="C293" t="s">
        <v>293</v>
      </c>
      <c r="D293" t="s">
        <v>902</v>
      </c>
      <c r="E293" t="s">
        <v>902</v>
      </c>
      <c r="F293" t="s">
        <v>906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7" ht="16" customHeight="1" x14ac:dyDescent="0.2">
      <c r="A294">
        <v>294</v>
      </c>
      <c r="B294">
        <v>26</v>
      </c>
      <c r="C294" t="s">
        <v>388</v>
      </c>
      <c r="D294" t="s">
        <v>907</v>
      </c>
      <c r="E294" t="s">
        <v>907</v>
      </c>
      <c r="F294" t="s">
        <v>220</v>
      </c>
      <c r="G294" t="s">
        <v>908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7" ht="16" customHeight="1" x14ac:dyDescent="0.2">
      <c r="A295">
        <v>295</v>
      </c>
      <c r="B295">
        <v>34</v>
      </c>
      <c r="C295" t="s">
        <v>286</v>
      </c>
      <c r="D295" t="s">
        <v>907</v>
      </c>
      <c r="E295" t="s">
        <v>907</v>
      </c>
      <c r="F295" t="s">
        <v>220</v>
      </c>
      <c r="G295" t="s">
        <v>908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7" ht="16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909</v>
      </c>
      <c r="G296" t="s">
        <v>910</v>
      </c>
      <c r="J296" s="19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7" ht="16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375</v>
      </c>
      <c r="AG297" t="s">
        <v>460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7" ht="16" customHeight="1" x14ac:dyDescent="0.2">
      <c r="A298">
        <v>298</v>
      </c>
      <c r="B298">
        <v>38</v>
      </c>
      <c r="C298" t="s">
        <v>291</v>
      </c>
      <c r="D298" t="s">
        <v>909</v>
      </c>
      <c r="E298" t="s">
        <v>216</v>
      </c>
      <c r="F298" t="s">
        <v>217</v>
      </c>
      <c r="I298" t="s">
        <v>375</v>
      </c>
      <c r="AL298" t="s">
        <v>695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7" ht="16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911</v>
      </c>
      <c r="J299" s="1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  <c r="FD299" t="s">
        <v>323</v>
      </c>
    </row>
    <row r="300" spans="1:167" ht="16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912</v>
      </c>
      <c r="F300" t="s">
        <v>220</v>
      </c>
      <c r="G300" t="s">
        <v>208</v>
      </c>
      <c r="J300" s="19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  <c r="EU300" t="s">
        <v>616</v>
      </c>
    </row>
    <row r="301" spans="1:167" ht="16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913</v>
      </c>
      <c r="F301" t="s">
        <v>218</v>
      </c>
      <c r="G301" t="s">
        <v>914</v>
      </c>
      <c r="J301" s="19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733</v>
      </c>
    </row>
    <row r="302" spans="1:167" ht="16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915</v>
      </c>
      <c r="J302" s="19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FH302" t="s">
        <v>327</v>
      </c>
    </row>
    <row r="303" spans="1:167" ht="16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7" ht="16" customHeight="1" x14ac:dyDescent="0.2">
      <c r="A304">
        <v>304</v>
      </c>
      <c r="B304">
        <v>4</v>
      </c>
      <c r="C304" t="s">
        <v>301</v>
      </c>
      <c r="D304" t="s">
        <v>916</v>
      </c>
      <c r="E304" t="s">
        <v>917</v>
      </c>
      <c r="F304" t="s">
        <v>918</v>
      </c>
      <c r="G304" t="s">
        <v>919</v>
      </c>
      <c r="J304" s="19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K304" t="s">
        <v>328</v>
      </c>
    </row>
    <row r="305" spans="1:162" ht="16" customHeight="1" x14ac:dyDescent="0.2">
      <c r="A305">
        <v>305</v>
      </c>
      <c r="B305">
        <v>5</v>
      </c>
      <c r="C305" t="s">
        <v>304</v>
      </c>
      <c r="D305" t="s">
        <v>920</v>
      </c>
      <c r="E305" t="s">
        <v>138</v>
      </c>
      <c r="F305" t="s">
        <v>221</v>
      </c>
      <c r="G305" t="s">
        <v>921</v>
      </c>
      <c r="J305" s="19" t="s">
        <v>330</v>
      </c>
      <c r="DD305"/>
      <c r="DE305"/>
      <c r="DF305"/>
      <c r="DG305"/>
      <c r="DH305"/>
      <c r="DI305"/>
      <c r="DJ305"/>
      <c r="DK305"/>
      <c r="DL305"/>
      <c r="DM305"/>
      <c r="DN305"/>
      <c r="FF305" t="s">
        <v>325</v>
      </c>
    </row>
    <row r="306" spans="1:162" ht="16" customHeight="1" x14ac:dyDescent="0.2">
      <c r="A306">
        <v>306</v>
      </c>
      <c r="B306">
        <v>5</v>
      </c>
      <c r="C306" t="s">
        <v>109</v>
      </c>
      <c r="D306" t="s">
        <v>922</v>
      </c>
      <c r="E306" t="s">
        <v>923</v>
      </c>
      <c r="F306" t="s">
        <v>924</v>
      </c>
      <c r="I306" t="s">
        <v>375</v>
      </c>
      <c r="DD306"/>
      <c r="DE306"/>
      <c r="DF306"/>
      <c r="DG306"/>
      <c r="DH306"/>
      <c r="DI306"/>
      <c r="DJ306"/>
      <c r="DK306"/>
      <c r="DL306"/>
      <c r="DM306"/>
      <c r="DN306"/>
    </row>
    <row r="307" spans="1:162" ht="16" customHeight="1" x14ac:dyDescent="0.2">
      <c r="A307">
        <v>307</v>
      </c>
      <c r="B307">
        <v>27</v>
      </c>
      <c r="C307" t="s">
        <v>388</v>
      </c>
      <c r="D307" t="s">
        <v>925</v>
      </c>
      <c r="E307" t="s">
        <v>925</v>
      </c>
      <c r="F307" t="s">
        <v>222</v>
      </c>
      <c r="G307" t="s">
        <v>926</v>
      </c>
      <c r="DD307"/>
      <c r="DE307"/>
      <c r="DF307"/>
      <c r="DG307"/>
      <c r="DH307"/>
      <c r="DI307"/>
      <c r="DJ307"/>
      <c r="DK307"/>
      <c r="DL307"/>
      <c r="DM307"/>
      <c r="DN307"/>
    </row>
    <row r="308" spans="1:162" ht="16" customHeight="1" x14ac:dyDescent="0.2">
      <c r="A308">
        <v>308</v>
      </c>
      <c r="B308">
        <v>35</v>
      </c>
      <c r="C308" t="s">
        <v>286</v>
      </c>
      <c r="D308" t="s">
        <v>925</v>
      </c>
      <c r="E308" t="s">
        <v>925</v>
      </c>
      <c r="F308" t="s">
        <v>222</v>
      </c>
      <c r="G308" t="s">
        <v>926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2" ht="16" customHeight="1" x14ac:dyDescent="0.2">
      <c r="A309">
        <v>309</v>
      </c>
      <c r="B309">
        <v>11</v>
      </c>
      <c r="C309" t="s">
        <v>290</v>
      </c>
      <c r="D309" t="s">
        <v>924</v>
      </c>
      <c r="E309" t="s">
        <v>927</v>
      </c>
      <c r="F309" t="s">
        <v>928</v>
      </c>
      <c r="I309" t="s">
        <v>375</v>
      </c>
      <c r="AD309" t="s">
        <v>929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2" ht="16" customHeight="1" x14ac:dyDescent="0.2">
      <c r="A310">
        <v>310</v>
      </c>
      <c r="B310">
        <v>4</v>
      </c>
      <c r="C310" t="s">
        <v>111</v>
      </c>
      <c r="D310" t="s">
        <v>930</v>
      </c>
      <c r="E310" t="s">
        <v>927</v>
      </c>
      <c r="F310" t="s">
        <v>931</v>
      </c>
      <c r="G310" t="s">
        <v>932</v>
      </c>
      <c r="J310" s="19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754</v>
      </c>
      <c r="EB310" t="s">
        <v>755</v>
      </c>
    </row>
    <row r="311" spans="1:162" ht="16" customHeight="1" x14ac:dyDescent="0.2">
      <c r="A311">
        <v>311</v>
      </c>
      <c r="B311">
        <v>39</v>
      </c>
      <c r="C311" t="s">
        <v>291</v>
      </c>
      <c r="D311" t="s">
        <v>933</v>
      </c>
      <c r="E311" t="s">
        <v>928</v>
      </c>
      <c r="F311" t="s">
        <v>934</v>
      </c>
      <c r="I311" t="s">
        <v>375</v>
      </c>
      <c r="AJ311" t="s">
        <v>387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2" ht="16" customHeight="1" x14ac:dyDescent="0.2">
      <c r="A312">
        <v>312</v>
      </c>
      <c r="B312">
        <v>12</v>
      </c>
      <c r="C312" t="s">
        <v>290</v>
      </c>
      <c r="D312" t="s">
        <v>935</v>
      </c>
      <c r="E312" t="s">
        <v>936</v>
      </c>
      <c r="F312" t="s">
        <v>937</v>
      </c>
      <c r="I312" t="s">
        <v>375</v>
      </c>
      <c r="AH312" t="s">
        <v>393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2" ht="16" customHeight="1" x14ac:dyDescent="0.2">
      <c r="A313">
        <v>313</v>
      </c>
      <c r="B313">
        <v>40</v>
      </c>
      <c r="C313" t="s">
        <v>291</v>
      </c>
      <c r="D313" t="s">
        <v>931</v>
      </c>
      <c r="E313" t="s">
        <v>936</v>
      </c>
      <c r="F313" t="s">
        <v>937</v>
      </c>
      <c r="I313" t="s">
        <v>375</v>
      </c>
      <c r="AI313" t="s">
        <v>619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2" ht="16" customHeight="1" x14ac:dyDescent="0.2">
      <c r="A314">
        <v>314</v>
      </c>
      <c r="B314">
        <v>31</v>
      </c>
      <c r="C314" t="s">
        <v>21</v>
      </c>
      <c r="D314" t="s">
        <v>936</v>
      </c>
      <c r="E314" t="s">
        <v>937</v>
      </c>
      <c r="F314" t="s">
        <v>938</v>
      </c>
      <c r="G314" t="s">
        <v>939</v>
      </c>
      <c r="J314" s="19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  <c r="FE314" t="s">
        <v>324</v>
      </c>
    </row>
    <row r="315" spans="1:162" ht="16" customHeight="1" x14ac:dyDescent="0.2">
      <c r="A315">
        <v>315</v>
      </c>
      <c r="B315">
        <v>13</v>
      </c>
      <c r="C315" t="s">
        <v>290</v>
      </c>
      <c r="D315" t="s">
        <v>940</v>
      </c>
      <c r="E315" t="s">
        <v>941</v>
      </c>
      <c r="F315" t="s">
        <v>942</v>
      </c>
      <c r="I315" t="s">
        <v>375</v>
      </c>
      <c r="AP315" t="s">
        <v>943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2" ht="16" customHeight="1" x14ac:dyDescent="0.2">
      <c r="A316">
        <v>316</v>
      </c>
      <c r="B316">
        <v>14</v>
      </c>
      <c r="C316" t="s">
        <v>290</v>
      </c>
      <c r="D316" t="s">
        <v>938</v>
      </c>
      <c r="E316" t="s">
        <v>944</v>
      </c>
      <c r="F316" t="s">
        <v>945</v>
      </c>
      <c r="I316" t="s">
        <v>375</v>
      </c>
      <c r="AB316" t="s">
        <v>482</v>
      </c>
      <c r="DD316"/>
      <c r="DE316"/>
      <c r="DF316"/>
      <c r="DG316"/>
      <c r="DH316"/>
      <c r="DI316"/>
      <c r="DJ316"/>
      <c r="DK316"/>
      <c r="DL316"/>
      <c r="DM316"/>
      <c r="DN316"/>
    </row>
    <row r="317" spans="1:162" ht="16" customHeight="1" x14ac:dyDescent="0.2">
      <c r="A317">
        <v>317</v>
      </c>
      <c r="B317">
        <v>41</v>
      </c>
      <c r="C317" t="s">
        <v>291</v>
      </c>
      <c r="D317" t="s">
        <v>938</v>
      </c>
      <c r="E317" t="s">
        <v>942</v>
      </c>
      <c r="F317" t="s">
        <v>946</v>
      </c>
      <c r="I317" t="s">
        <v>375</v>
      </c>
      <c r="AF317" t="s">
        <v>446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2" ht="16" customHeight="1" x14ac:dyDescent="0.2">
      <c r="A318">
        <v>318</v>
      </c>
      <c r="B318">
        <v>42</v>
      </c>
      <c r="C318" t="s">
        <v>291</v>
      </c>
      <c r="D318" t="s">
        <v>947</v>
      </c>
      <c r="E318" t="s">
        <v>945</v>
      </c>
      <c r="F318" t="s">
        <v>948</v>
      </c>
      <c r="I318" t="s">
        <v>375</v>
      </c>
      <c r="AE318" t="s">
        <v>553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2" ht="16" customHeight="1" x14ac:dyDescent="0.2">
      <c r="A319">
        <v>319</v>
      </c>
      <c r="B319">
        <v>43</v>
      </c>
      <c r="C319" t="s">
        <v>291</v>
      </c>
      <c r="D319" t="s">
        <v>944</v>
      </c>
      <c r="E319" t="s">
        <v>946</v>
      </c>
      <c r="F319" t="s">
        <v>949</v>
      </c>
      <c r="I319" t="s">
        <v>375</v>
      </c>
      <c r="AM319" t="s">
        <v>508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2" ht="16" customHeight="1" x14ac:dyDescent="0.2">
      <c r="A320">
        <v>320</v>
      </c>
      <c r="B320">
        <v>32</v>
      </c>
      <c r="C320" t="s">
        <v>21</v>
      </c>
      <c r="D320" t="s">
        <v>950</v>
      </c>
      <c r="E320" t="s">
        <v>951</v>
      </c>
      <c r="F320" t="s">
        <v>952</v>
      </c>
      <c r="G320" t="s">
        <v>953</v>
      </c>
      <c r="J320" s="19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  <c r="FE320" t="s">
        <v>324</v>
      </c>
    </row>
    <row r="321" spans="1:161" ht="16" customHeight="1" x14ac:dyDescent="0.2">
      <c r="A321">
        <v>321</v>
      </c>
      <c r="B321">
        <v>15</v>
      </c>
      <c r="C321" t="s">
        <v>290</v>
      </c>
      <c r="D321" t="s">
        <v>954</v>
      </c>
      <c r="E321" t="s">
        <v>955</v>
      </c>
      <c r="F321" t="s">
        <v>956</v>
      </c>
      <c r="I321" t="s">
        <v>375</v>
      </c>
      <c r="AE321" t="s">
        <v>553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customHeight="1" x14ac:dyDescent="0.2">
      <c r="A322">
        <v>322</v>
      </c>
      <c r="B322">
        <v>44</v>
      </c>
      <c r="C322" t="s">
        <v>291</v>
      </c>
      <c r="D322" t="s">
        <v>954</v>
      </c>
      <c r="E322" t="s">
        <v>957</v>
      </c>
      <c r="F322" t="s">
        <v>958</v>
      </c>
      <c r="I322" t="s">
        <v>375</v>
      </c>
      <c r="AB322" t="s">
        <v>482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61" ht="16" customHeight="1" x14ac:dyDescent="0.2">
      <c r="A323">
        <v>323</v>
      </c>
      <c r="B323">
        <v>33</v>
      </c>
      <c r="C323" t="s">
        <v>21</v>
      </c>
      <c r="D323" t="s">
        <v>955</v>
      </c>
      <c r="E323" t="s">
        <v>956</v>
      </c>
      <c r="F323" t="s">
        <v>959</v>
      </c>
      <c r="G323" t="s">
        <v>960</v>
      </c>
      <c r="J323" s="19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  <c r="FE323" t="s">
        <v>324</v>
      </c>
    </row>
    <row r="324" spans="1:161" ht="16" customHeight="1" x14ac:dyDescent="0.2">
      <c r="A324">
        <v>324</v>
      </c>
      <c r="B324">
        <v>5</v>
      </c>
      <c r="C324" t="s">
        <v>305</v>
      </c>
      <c r="D324" t="s">
        <v>955</v>
      </c>
      <c r="E324" t="s">
        <v>222</v>
      </c>
      <c r="F324" t="s">
        <v>961</v>
      </c>
      <c r="G324" t="s">
        <v>962</v>
      </c>
      <c r="J324" s="19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  <c r="EP324" t="s">
        <v>289</v>
      </c>
    </row>
    <row r="325" spans="1:161" ht="16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963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61" ht="16" customHeight="1" x14ac:dyDescent="0.2">
      <c r="A326">
        <v>326</v>
      </c>
      <c r="B326">
        <v>16</v>
      </c>
      <c r="C326" t="s">
        <v>300</v>
      </c>
      <c r="D326" t="s">
        <v>964</v>
      </c>
      <c r="E326" t="s">
        <v>965</v>
      </c>
      <c r="F326" t="s">
        <v>966</v>
      </c>
      <c r="G326" t="s">
        <v>967</v>
      </c>
      <c r="I326" t="s">
        <v>375</v>
      </c>
      <c r="N326" t="s">
        <v>51</v>
      </c>
      <c r="AJ326" t="s">
        <v>387</v>
      </c>
      <c r="DD326"/>
      <c r="DE326"/>
      <c r="DF326"/>
      <c r="DG326"/>
      <c r="DH326"/>
      <c r="DI326"/>
      <c r="DJ326"/>
      <c r="DK326"/>
      <c r="DL326"/>
      <c r="DM326"/>
      <c r="DN326"/>
      <c r="ET326" t="s">
        <v>320</v>
      </c>
    </row>
    <row r="327" spans="1:161" ht="16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968</v>
      </c>
      <c r="F327" t="s">
        <v>969</v>
      </c>
      <c r="DD327"/>
      <c r="DE327"/>
      <c r="DF327"/>
      <c r="DG327"/>
      <c r="DH327"/>
      <c r="DI327"/>
      <c r="DJ327"/>
      <c r="DK327"/>
      <c r="DL327"/>
      <c r="DM327"/>
      <c r="DN327"/>
      <c r="EF327" t="s">
        <v>315</v>
      </c>
    </row>
    <row r="328" spans="1:161" ht="16" customHeight="1" x14ac:dyDescent="0.2">
      <c r="A328">
        <v>328</v>
      </c>
      <c r="B328">
        <v>24</v>
      </c>
      <c r="C328" t="s">
        <v>288</v>
      </c>
      <c r="D328" t="s">
        <v>970</v>
      </c>
      <c r="E328" t="s">
        <v>970</v>
      </c>
      <c r="F328" t="s">
        <v>971</v>
      </c>
      <c r="G328" t="s">
        <v>972</v>
      </c>
      <c r="DD328"/>
      <c r="DE328"/>
      <c r="DF328"/>
      <c r="DG328"/>
      <c r="DH328"/>
      <c r="DI328"/>
      <c r="DJ328"/>
      <c r="DK328"/>
      <c r="DL328"/>
      <c r="DM328"/>
      <c r="DN328"/>
    </row>
    <row r="329" spans="1:161" ht="16" customHeight="1" x14ac:dyDescent="0.2">
      <c r="A329">
        <v>329</v>
      </c>
      <c r="B329">
        <v>36</v>
      </c>
      <c r="C329" t="s">
        <v>286</v>
      </c>
      <c r="D329" t="s">
        <v>970</v>
      </c>
      <c r="E329" t="s">
        <v>970</v>
      </c>
      <c r="F329" t="s">
        <v>971</v>
      </c>
      <c r="G329" t="s">
        <v>972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customHeight="1" x14ac:dyDescent="0.2">
      <c r="A330">
        <v>330</v>
      </c>
      <c r="B330">
        <v>10</v>
      </c>
      <c r="C330" t="s">
        <v>303</v>
      </c>
      <c r="D330" t="s">
        <v>973</v>
      </c>
      <c r="E330" t="s">
        <v>971</v>
      </c>
      <c r="F330" t="s">
        <v>974</v>
      </c>
      <c r="I330" t="s">
        <v>375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customHeight="1" x14ac:dyDescent="0.2">
      <c r="A331">
        <v>331</v>
      </c>
      <c r="B331">
        <v>15</v>
      </c>
      <c r="C331" t="s">
        <v>292</v>
      </c>
      <c r="D331" t="s">
        <v>975</v>
      </c>
      <c r="E331" t="s">
        <v>971</v>
      </c>
      <c r="F331" t="s">
        <v>974</v>
      </c>
      <c r="G331" t="s">
        <v>972</v>
      </c>
      <c r="I331" t="s">
        <v>375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  <c r="ER331" t="s">
        <v>412</v>
      </c>
    </row>
    <row r="332" spans="1:161" ht="16" customHeight="1" x14ac:dyDescent="0.2">
      <c r="A332">
        <v>332</v>
      </c>
      <c r="B332">
        <v>37</v>
      </c>
      <c r="C332" t="s">
        <v>293</v>
      </c>
      <c r="D332" t="s">
        <v>971</v>
      </c>
      <c r="E332" t="s">
        <v>971</v>
      </c>
      <c r="F332" t="s">
        <v>976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customHeight="1" x14ac:dyDescent="0.2">
      <c r="A333">
        <v>333</v>
      </c>
      <c r="B333">
        <v>28</v>
      </c>
      <c r="C333" t="s">
        <v>388</v>
      </c>
      <c r="D333" t="s">
        <v>977</v>
      </c>
      <c r="E333" t="s">
        <v>977</v>
      </c>
      <c r="F333" t="s">
        <v>978</v>
      </c>
      <c r="G333" t="s">
        <v>979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61" ht="16" customHeight="1" x14ac:dyDescent="0.2">
      <c r="A334">
        <v>334</v>
      </c>
      <c r="B334">
        <v>37</v>
      </c>
      <c r="C334" t="s">
        <v>286</v>
      </c>
      <c r="D334" t="s">
        <v>977</v>
      </c>
      <c r="E334" t="s">
        <v>977</v>
      </c>
      <c r="F334" t="s">
        <v>978</v>
      </c>
      <c r="G334" t="s">
        <v>979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customHeight="1" x14ac:dyDescent="0.2">
      <c r="A335">
        <v>335</v>
      </c>
      <c r="B335">
        <v>15</v>
      </c>
      <c r="C335" t="s">
        <v>299</v>
      </c>
      <c r="D335" t="s">
        <v>980</v>
      </c>
      <c r="E335" t="s">
        <v>981</v>
      </c>
      <c r="F335" t="s">
        <v>982</v>
      </c>
      <c r="G335" t="s">
        <v>983</v>
      </c>
      <c r="J335" s="19" t="s">
        <v>330</v>
      </c>
      <c r="R335" t="s">
        <v>129</v>
      </c>
      <c r="CE335" t="s">
        <v>312</v>
      </c>
      <c r="CJ335" t="s">
        <v>151</v>
      </c>
      <c r="CS335" t="s">
        <v>455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customHeight="1" x14ac:dyDescent="0.2">
      <c r="A336">
        <v>336</v>
      </c>
      <c r="B336">
        <v>16</v>
      </c>
      <c r="C336" t="s">
        <v>290</v>
      </c>
      <c r="D336" t="s">
        <v>984</v>
      </c>
      <c r="E336" t="s">
        <v>985</v>
      </c>
      <c r="F336" t="s">
        <v>986</v>
      </c>
      <c r="I336" t="s">
        <v>375</v>
      </c>
      <c r="AG336" t="s">
        <v>460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customHeight="1" x14ac:dyDescent="0.2">
      <c r="A337">
        <v>337</v>
      </c>
      <c r="B337">
        <v>45</v>
      </c>
      <c r="C337" t="s">
        <v>291</v>
      </c>
      <c r="D337" t="s">
        <v>981</v>
      </c>
      <c r="E337" t="s">
        <v>987</v>
      </c>
      <c r="F337" t="s">
        <v>982</v>
      </c>
      <c r="I337" t="s">
        <v>375</v>
      </c>
      <c r="AJ337" t="s">
        <v>387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customHeight="1" x14ac:dyDescent="0.2">
      <c r="A338">
        <v>338</v>
      </c>
      <c r="B338">
        <v>34</v>
      </c>
      <c r="C338" t="s">
        <v>21</v>
      </c>
      <c r="D338" t="s">
        <v>985</v>
      </c>
      <c r="E338" t="s">
        <v>986</v>
      </c>
      <c r="F338" t="s">
        <v>988</v>
      </c>
      <c r="G338" t="s">
        <v>989</v>
      </c>
      <c r="J338" s="19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  <c r="FD338" t="s">
        <v>323</v>
      </c>
    </row>
    <row r="339" spans="1:161" ht="16" customHeight="1" x14ac:dyDescent="0.2">
      <c r="A339">
        <v>339</v>
      </c>
      <c r="B339">
        <v>17</v>
      </c>
      <c r="C339" t="s">
        <v>290</v>
      </c>
      <c r="D339" t="s">
        <v>990</v>
      </c>
      <c r="E339" t="s">
        <v>991</v>
      </c>
      <c r="F339" t="s">
        <v>992</v>
      </c>
      <c r="I339" t="s">
        <v>375</v>
      </c>
      <c r="AN339" t="s">
        <v>563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customHeight="1" x14ac:dyDescent="0.2">
      <c r="A340">
        <v>340</v>
      </c>
      <c r="B340">
        <v>21</v>
      </c>
      <c r="C340" t="s">
        <v>287</v>
      </c>
      <c r="D340" t="s">
        <v>990</v>
      </c>
      <c r="E340" t="s">
        <v>224</v>
      </c>
      <c r="F340" t="s">
        <v>993</v>
      </c>
      <c r="G340" t="s">
        <v>193</v>
      </c>
      <c r="AM340" t="s">
        <v>508</v>
      </c>
      <c r="DD340"/>
      <c r="DE340"/>
      <c r="DF340"/>
      <c r="DG340"/>
      <c r="DH340"/>
      <c r="DI340"/>
      <c r="DJ340"/>
      <c r="DK340"/>
      <c r="DL340"/>
      <c r="DM340"/>
      <c r="DN340"/>
      <c r="EH340" t="s">
        <v>317</v>
      </c>
    </row>
    <row r="341" spans="1:161" ht="16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994</v>
      </c>
      <c r="F341" t="s">
        <v>995</v>
      </c>
      <c r="G341" t="s">
        <v>996</v>
      </c>
      <c r="I341" t="s">
        <v>375</v>
      </c>
      <c r="DD341"/>
      <c r="DE341"/>
      <c r="DF341"/>
      <c r="DG341"/>
      <c r="DH341"/>
      <c r="DI341"/>
      <c r="DJ341"/>
      <c r="DK341"/>
      <c r="DL341"/>
      <c r="DM341"/>
      <c r="DN341"/>
      <c r="FE341" t="s">
        <v>324</v>
      </c>
    </row>
    <row r="342" spans="1:161" ht="16" customHeight="1" x14ac:dyDescent="0.2">
      <c r="A342">
        <v>342</v>
      </c>
      <c r="B342">
        <v>25</v>
      </c>
      <c r="C342" t="s">
        <v>288</v>
      </c>
      <c r="D342" t="s">
        <v>994</v>
      </c>
      <c r="E342" t="s">
        <v>994</v>
      </c>
      <c r="F342" t="s">
        <v>997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customHeight="1" x14ac:dyDescent="0.2">
      <c r="A343">
        <v>343</v>
      </c>
      <c r="B343">
        <v>38</v>
      </c>
      <c r="C343" t="s">
        <v>286</v>
      </c>
      <c r="D343" t="s">
        <v>994</v>
      </c>
      <c r="E343" t="s">
        <v>994</v>
      </c>
      <c r="F343" t="s">
        <v>997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1" ht="16" customHeight="1" x14ac:dyDescent="0.2">
      <c r="A344">
        <v>344</v>
      </c>
      <c r="B344">
        <v>29</v>
      </c>
      <c r="C344" t="s">
        <v>388</v>
      </c>
      <c r="D344" t="s">
        <v>997</v>
      </c>
      <c r="E344" t="s">
        <v>997</v>
      </c>
      <c r="F344" t="s">
        <v>998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customHeight="1" x14ac:dyDescent="0.2">
      <c r="A345">
        <v>345</v>
      </c>
      <c r="B345">
        <v>39</v>
      </c>
      <c r="C345" t="s">
        <v>286</v>
      </c>
      <c r="D345" t="s">
        <v>997</v>
      </c>
      <c r="E345" t="s">
        <v>997</v>
      </c>
      <c r="F345" t="s">
        <v>998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customHeight="1" x14ac:dyDescent="0.2">
      <c r="A346">
        <v>346</v>
      </c>
      <c r="B346">
        <v>15</v>
      </c>
      <c r="C346" t="s">
        <v>302</v>
      </c>
      <c r="D346" t="s">
        <v>993</v>
      </c>
      <c r="E346" t="s">
        <v>997</v>
      </c>
      <c r="F346" t="s">
        <v>999</v>
      </c>
      <c r="AL346" t="s">
        <v>695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customHeight="1" x14ac:dyDescent="0.2">
      <c r="A347">
        <v>347</v>
      </c>
      <c r="B347">
        <v>17</v>
      </c>
      <c r="C347" t="s">
        <v>300</v>
      </c>
      <c r="D347" t="s">
        <v>995</v>
      </c>
      <c r="E347" t="s">
        <v>997</v>
      </c>
      <c r="F347" t="s">
        <v>1000</v>
      </c>
      <c r="G347" t="s">
        <v>1001</v>
      </c>
      <c r="I347" t="s">
        <v>375</v>
      </c>
      <c r="L347" t="s">
        <v>49</v>
      </c>
      <c r="AL347" t="s">
        <v>695</v>
      </c>
      <c r="DD347"/>
      <c r="DE347"/>
      <c r="DF347"/>
      <c r="DG347"/>
      <c r="DH347"/>
      <c r="DI347"/>
      <c r="DJ347"/>
      <c r="DK347"/>
      <c r="DL347"/>
      <c r="DM347"/>
      <c r="DN347"/>
      <c r="ET347" t="s">
        <v>320</v>
      </c>
    </row>
    <row r="348" spans="1:161" ht="16" customHeight="1" x14ac:dyDescent="0.2">
      <c r="A348">
        <v>348</v>
      </c>
      <c r="B348">
        <v>46</v>
      </c>
      <c r="C348" t="s">
        <v>291</v>
      </c>
      <c r="D348" t="s">
        <v>1002</v>
      </c>
      <c r="E348" t="s">
        <v>1003</v>
      </c>
      <c r="F348" t="s">
        <v>998</v>
      </c>
      <c r="I348" t="s">
        <v>375</v>
      </c>
      <c r="AN348" t="s">
        <v>563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customHeight="1" x14ac:dyDescent="0.2">
      <c r="A349">
        <v>349</v>
      </c>
      <c r="B349">
        <v>38</v>
      </c>
      <c r="C349" t="s">
        <v>293</v>
      </c>
      <c r="D349" t="s">
        <v>998</v>
      </c>
      <c r="E349" t="s">
        <v>998</v>
      </c>
      <c r="F349" t="s">
        <v>978</v>
      </c>
      <c r="DD349"/>
      <c r="DE349"/>
      <c r="DF349"/>
      <c r="DG349"/>
      <c r="DH349"/>
      <c r="DI349"/>
      <c r="DJ349"/>
      <c r="DK349"/>
      <c r="DL349"/>
      <c r="DM349"/>
      <c r="DN349"/>
    </row>
    <row r="350" spans="1:161" ht="16" customHeight="1" x14ac:dyDescent="0.2">
      <c r="A350">
        <v>350</v>
      </c>
      <c r="B350">
        <v>22</v>
      </c>
      <c r="C350" t="s">
        <v>287</v>
      </c>
      <c r="D350" t="s">
        <v>1004</v>
      </c>
      <c r="E350" t="s">
        <v>978</v>
      </c>
      <c r="F350" t="s">
        <v>1005</v>
      </c>
      <c r="AN350" t="s">
        <v>563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customHeight="1" x14ac:dyDescent="0.2">
      <c r="A351">
        <v>351</v>
      </c>
      <c r="B351">
        <v>39</v>
      </c>
      <c r="C351" t="s">
        <v>293</v>
      </c>
      <c r="D351" t="s">
        <v>978</v>
      </c>
      <c r="E351" t="s">
        <v>978</v>
      </c>
      <c r="F351" t="s">
        <v>1006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1007</v>
      </c>
      <c r="G352" t="s">
        <v>1008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1007</v>
      </c>
      <c r="G353" t="s">
        <v>1008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customHeight="1" x14ac:dyDescent="0.2">
      <c r="A354">
        <v>354</v>
      </c>
      <c r="B354">
        <v>16</v>
      </c>
      <c r="C354" t="s">
        <v>299</v>
      </c>
      <c r="D354" t="s">
        <v>1009</v>
      </c>
      <c r="E354" t="s">
        <v>1007</v>
      </c>
      <c r="F354" t="s">
        <v>1010</v>
      </c>
      <c r="G354" t="s">
        <v>1011</v>
      </c>
      <c r="I354" t="s">
        <v>375</v>
      </c>
      <c r="O354" t="s">
        <v>52</v>
      </c>
      <c r="AA354" t="s">
        <v>376</v>
      </c>
      <c r="AB354" t="s">
        <v>1671</v>
      </c>
      <c r="CG354" t="s">
        <v>308</v>
      </c>
      <c r="CI354" t="s">
        <v>203</v>
      </c>
      <c r="CU354" t="s">
        <v>530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customHeight="1" x14ac:dyDescent="0.2">
      <c r="A355">
        <v>355</v>
      </c>
      <c r="B355">
        <v>6</v>
      </c>
      <c r="C355" t="s">
        <v>305</v>
      </c>
      <c r="D355" t="s">
        <v>1009</v>
      </c>
      <c r="E355" t="s">
        <v>1007</v>
      </c>
      <c r="F355" t="s">
        <v>1012</v>
      </c>
      <c r="G355" t="s">
        <v>1013</v>
      </c>
      <c r="I355" t="s">
        <v>375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  <c r="EM355" t="s">
        <v>1014</v>
      </c>
    </row>
    <row r="356" spans="1:151" ht="16" customHeight="1" x14ac:dyDescent="0.2">
      <c r="A356">
        <v>356</v>
      </c>
      <c r="B356">
        <v>40</v>
      </c>
      <c r="C356" t="s">
        <v>293</v>
      </c>
      <c r="D356" t="s">
        <v>1007</v>
      </c>
      <c r="E356" t="s">
        <v>1007</v>
      </c>
      <c r="F356" t="s">
        <v>1015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customHeight="1" x14ac:dyDescent="0.2">
      <c r="A357">
        <v>357</v>
      </c>
      <c r="B357">
        <v>30</v>
      </c>
      <c r="C357" t="s">
        <v>388</v>
      </c>
      <c r="D357" t="s">
        <v>1016</v>
      </c>
      <c r="E357" t="s">
        <v>1016</v>
      </c>
      <c r="F357" t="s">
        <v>1017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51" ht="16" customHeight="1" x14ac:dyDescent="0.2">
      <c r="A358">
        <v>358</v>
      </c>
      <c r="B358">
        <v>41</v>
      </c>
      <c r="C358" t="s">
        <v>286</v>
      </c>
      <c r="D358" t="s">
        <v>1016</v>
      </c>
      <c r="E358" t="s">
        <v>1016</v>
      </c>
      <c r="F358" t="s">
        <v>1018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customHeight="1" x14ac:dyDescent="0.2">
      <c r="A359">
        <v>359</v>
      </c>
      <c r="B359">
        <v>18</v>
      </c>
      <c r="C359" t="s">
        <v>300</v>
      </c>
      <c r="D359" t="s">
        <v>1019</v>
      </c>
      <c r="E359" t="s">
        <v>1017</v>
      </c>
      <c r="F359" t="s">
        <v>1020</v>
      </c>
      <c r="J359" s="19" t="s">
        <v>330</v>
      </c>
      <c r="DD359"/>
      <c r="DE359"/>
      <c r="DF359"/>
      <c r="DG359"/>
      <c r="DH359"/>
      <c r="DI359"/>
      <c r="DJ359"/>
      <c r="DK359"/>
      <c r="DL359"/>
      <c r="DM359"/>
      <c r="DN359"/>
      <c r="EU359" t="s">
        <v>616</v>
      </c>
    </row>
    <row r="360" spans="1:151" ht="16" customHeight="1" x14ac:dyDescent="0.2">
      <c r="A360">
        <v>360</v>
      </c>
      <c r="B360">
        <v>23</v>
      </c>
      <c r="C360" t="s">
        <v>287</v>
      </c>
      <c r="D360" t="s">
        <v>1021</v>
      </c>
      <c r="E360" t="s">
        <v>1017</v>
      </c>
      <c r="F360" t="s">
        <v>1018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customHeight="1" x14ac:dyDescent="0.2">
      <c r="A361">
        <v>361</v>
      </c>
      <c r="B361">
        <v>27</v>
      </c>
      <c r="C361" t="s">
        <v>288</v>
      </c>
      <c r="D361" t="s">
        <v>1017</v>
      </c>
      <c r="E361" t="s">
        <v>1017</v>
      </c>
      <c r="F361" t="s">
        <v>1018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51" ht="16" customHeight="1" x14ac:dyDescent="0.2">
      <c r="A362">
        <v>362</v>
      </c>
      <c r="B362">
        <v>41</v>
      </c>
      <c r="C362" t="s">
        <v>293</v>
      </c>
      <c r="D362" t="s">
        <v>1018</v>
      </c>
      <c r="E362" t="s">
        <v>1018</v>
      </c>
      <c r="F362" t="s">
        <v>1022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customHeight="1" x14ac:dyDescent="0.2">
      <c r="A363">
        <v>363</v>
      </c>
      <c r="B363">
        <v>6</v>
      </c>
      <c r="C363" t="s">
        <v>109</v>
      </c>
      <c r="D363" t="s">
        <v>1023</v>
      </c>
      <c r="E363" t="s">
        <v>1024</v>
      </c>
      <c r="F363" t="s">
        <v>1025</v>
      </c>
      <c r="J363" s="19" t="s">
        <v>330</v>
      </c>
      <c r="AB363" t="s">
        <v>482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customHeight="1" x14ac:dyDescent="0.2">
      <c r="A364">
        <v>364</v>
      </c>
      <c r="B364">
        <v>28</v>
      </c>
      <c r="C364" t="s">
        <v>288</v>
      </c>
      <c r="D364" t="s">
        <v>1024</v>
      </c>
      <c r="E364" t="s">
        <v>1024</v>
      </c>
      <c r="F364" t="s">
        <v>1026</v>
      </c>
      <c r="G364" t="s">
        <v>1027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customHeight="1" x14ac:dyDescent="0.2">
      <c r="A365">
        <v>365</v>
      </c>
      <c r="B365">
        <v>42</v>
      </c>
      <c r="C365" t="s">
        <v>286</v>
      </c>
      <c r="D365" t="s">
        <v>1024</v>
      </c>
      <c r="E365" t="s">
        <v>1024</v>
      </c>
      <c r="F365" t="s">
        <v>1028</v>
      </c>
      <c r="G365" t="s">
        <v>1027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customHeight="1" x14ac:dyDescent="0.2">
      <c r="A366">
        <v>366</v>
      </c>
      <c r="B366">
        <v>19</v>
      </c>
      <c r="C366" t="s">
        <v>300</v>
      </c>
      <c r="D366" t="s">
        <v>1024</v>
      </c>
      <c r="E366" t="s">
        <v>1025</v>
      </c>
      <c r="F366" t="s">
        <v>1029</v>
      </c>
      <c r="I366" t="s">
        <v>375</v>
      </c>
      <c r="AM366" t="s">
        <v>508</v>
      </c>
      <c r="DD366"/>
      <c r="DE366"/>
      <c r="DF366"/>
      <c r="DG366"/>
      <c r="DH366"/>
      <c r="DI366"/>
      <c r="DJ366"/>
      <c r="DK366"/>
      <c r="DL366"/>
      <c r="DM366"/>
      <c r="DN366"/>
      <c r="ET366" t="s">
        <v>320</v>
      </c>
    </row>
    <row r="367" spans="1:151" ht="16" customHeight="1" x14ac:dyDescent="0.2">
      <c r="A367">
        <v>367</v>
      </c>
      <c r="B367">
        <v>16</v>
      </c>
      <c r="C367" t="s">
        <v>302</v>
      </c>
      <c r="D367" t="s">
        <v>1030</v>
      </c>
      <c r="E367" t="s">
        <v>1025</v>
      </c>
      <c r="F367" t="s">
        <v>1031</v>
      </c>
      <c r="G367" t="s">
        <v>1027</v>
      </c>
      <c r="T367" t="s">
        <v>55</v>
      </c>
      <c r="AM367" t="s">
        <v>508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customHeight="1" x14ac:dyDescent="0.2">
      <c r="A368">
        <v>368</v>
      </c>
      <c r="B368">
        <v>31</v>
      </c>
      <c r="C368" t="s">
        <v>388</v>
      </c>
      <c r="D368" t="s">
        <v>1026</v>
      </c>
      <c r="E368" t="s">
        <v>1026</v>
      </c>
      <c r="F368" t="s">
        <v>1028</v>
      </c>
      <c r="DD368"/>
      <c r="DE368"/>
      <c r="DF368"/>
      <c r="DG368"/>
      <c r="DH368"/>
      <c r="DI368"/>
      <c r="DJ368"/>
      <c r="DK368"/>
      <c r="DL368"/>
      <c r="DM368"/>
      <c r="DN368"/>
    </row>
    <row r="369" spans="1:161" ht="16" customHeight="1" x14ac:dyDescent="0.2">
      <c r="A369">
        <v>369</v>
      </c>
      <c r="B369">
        <v>47</v>
      </c>
      <c r="C369" t="s">
        <v>291</v>
      </c>
      <c r="D369" t="s">
        <v>1029</v>
      </c>
      <c r="E369" t="s">
        <v>1032</v>
      </c>
      <c r="F369" t="s">
        <v>1033</v>
      </c>
      <c r="I369" t="s">
        <v>375</v>
      </c>
      <c r="AM369" t="s">
        <v>508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24</v>
      </c>
      <c r="C370" t="s">
        <v>287</v>
      </c>
      <c r="D370" t="s">
        <v>1032</v>
      </c>
      <c r="E370" t="s">
        <v>1034</v>
      </c>
      <c r="F370" t="s">
        <v>1035</v>
      </c>
      <c r="AM370" t="s">
        <v>508</v>
      </c>
      <c r="DD370"/>
      <c r="DE370"/>
      <c r="DF370"/>
      <c r="DG370"/>
      <c r="DH370"/>
      <c r="DI370"/>
      <c r="DJ370"/>
      <c r="DK370"/>
      <c r="DL370"/>
      <c r="DM370"/>
      <c r="DN370"/>
      <c r="EF370" t="s">
        <v>315</v>
      </c>
      <c r="EH370" t="s">
        <v>317</v>
      </c>
    </row>
    <row r="371" spans="1:161" ht="16" customHeight="1" x14ac:dyDescent="0.2">
      <c r="A371">
        <v>371</v>
      </c>
      <c r="B371">
        <v>42</v>
      </c>
      <c r="C371" t="s">
        <v>293</v>
      </c>
      <c r="D371" t="s">
        <v>1028</v>
      </c>
      <c r="E371" t="s">
        <v>1028</v>
      </c>
      <c r="F371" t="s">
        <v>1036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32</v>
      </c>
      <c r="C372" t="s">
        <v>388</v>
      </c>
      <c r="D372" t="s">
        <v>1037</v>
      </c>
      <c r="E372" t="s">
        <v>1037</v>
      </c>
      <c r="F372" t="s">
        <v>1038</v>
      </c>
      <c r="G372" t="s">
        <v>1039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43</v>
      </c>
      <c r="C373" t="s">
        <v>286</v>
      </c>
      <c r="D373" t="s">
        <v>1037</v>
      </c>
      <c r="E373" t="s">
        <v>1037</v>
      </c>
      <c r="F373" t="s">
        <v>1040</v>
      </c>
      <c r="G373" t="s">
        <v>1039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customHeight="1" x14ac:dyDescent="0.2">
      <c r="A374">
        <v>374</v>
      </c>
      <c r="B374">
        <v>17</v>
      </c>
      <c r="C374" t="s">
        <v>299</v>
      </c>
      <c r="D374" t="s">
        <v>1041</v>
      </c>
      <c r="E374" t="s">
        <v>1042</v>
      </c>
      <c r="F374" t="s">
        <v>1043</v>
      </c>
      <c r="G374" t="s">
        <v>1044</v>
      </c>
      <c r="J374" s="19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18</v>
      </c>
      <c r="C375" t="s">
        <v>290</v>
      </c>
      <c r="D375" t="s">
        <v>1042</v>
      </c>
      <c r="E375" t="s">
        <v>1045</v>
      </c>
      <c r="F375" t="s">
        <v>1046</v>
      </c>
      <c r="I375" t="s">
        <v>375</v>
      </c>
      <c r="AM375" t="s">
        <v>508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48</v>
      </c>
      <c r="C376" t="s">
        <v>291</v>
      </c>
      <c r="D376" t="s">
        <v>1047</v>
      </c>
      <c r="E376" t="s">
        <v>1048</v>
      </c>
      <c r="F376" t="s">
        <v>1049</v>
      </c>
      <c r="I376" t="s">
        <v>375</v>
      </c>
      <c r="AJ376" t="s">
        <v>387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36</v>
      </c>
      <c r="C377" t="s">
        <v>21</v>
      </c>
      <c r="D377" t="s">
        <v>1045</v>
      </c>
      <c r="E377" t="s">
        <v>1046</v>
      </c>
      <c r="F377" t="s">
        <v>1050</v>
      </c>
      <c r="G377" t="s">
        <v>1051</v>
      </c>
      <c r="J377" s="19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  <c r="FE377" t="s">
        <v>324</v>
      </c>
    </row>
    <row r="378" spans="1:161" ht="16" customHeight="1" x14ac:dyDescent="0.2">
      <c r="A378">
        <v>378</v>
      </c>
      <c r="B378">
        <v>19</v>
      </c>
      <c r="C378" t="s">
        <v>290</v>
      </c>
      <c r="D378" t="s">
        <v>1043</v>
      </c>
      <c r="E378" t="s">
        <v>1052</v>
      </c>
      <c r="F378" t="s">
        <v>1053</v>
      </c>
      <c r="I378" t="s">
        <v>375</v>
      </c>
      <c r="AG378" t="s">
        <v>460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49</v>
      </c>
      <c r="C379" t="s">
        <v>291</v>
      </c>
      <c r="D379" t="s">
        <v>1049</v>
      </c>
      <c r="E379" t="s">
        <v>1054</v>
      </c>
      <c r="F379" t="s">
        <v>1055</v>
      </c>
      <c r="I379" t="s">
        <v>375</v>
      </c>
      <c r="AJ379" t="s">
        <v>387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</row>
    <row r="380" spans="1:161" ht="16" customHeight="1" x14ac:dyDescent="0.2">
      <c r="A380">
        <v>380</v>
      </c>
      <c r="B380">
        <v>37</v>
      </c>
      <c r="C380" t="s">
        <v>21</v>
      </c>
      <c r="D380" t="s">
        <v>1056</v>
      </c>
      <c r="E380" t="s">
        <v>1057</v>
      </c>
      <c r="F380" t="s">
        <v>1058</v>
      </c>
      <c r="G380" t="s">
        <v>1059</v>
      </c>
      <c r="J380" s="19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  <c r="FE380" t="s">
        <v>324</v>
      </c>
    </row>
    <row r="381" spans="1:161" ht="16" customHeight="1" x14ac:dyDescent="0.2">
      <c r="A381">
        <v>381</v>
      </c>
      <c r="B381">
        <v>20</v>
      </c>
      <c r="C381" t="s">
        <v>300</v>
      </c>
      <c r="D381" t="s">
        <v>1060</v>
      </c>
      <c r="E381" t="s">
        <v>1038</v>
      </c>
      <c r="F381" t="s">
        <v>1061</v>
      </c>
      <c r="J381" s="19" t="s">
        <v>330</v>
      </c>
      <c r="DD381"/>
      <c r="DE381"/>
      <c r="DF381"/>
      <c r="DG381"/>
      <c r="DH381"/>
      <c r="DI381"/>
      <c r="DJ381"/>
      <c r="DK381"/>
      <c r="DL381"/>
      <c r="DM381"/>
      <c r="DN381"/>
      <c r="ET381" t="s">
        <v>320</v>
      </c>
    </row>
    <row r="382" spans="1:161" ht="16" customHeight="1" x14ac:dyDescent="0.2">
      <c r="A382">
        <v>382</v>
      </c>
      <c r="B382">
        <v>25</v>
      </c>
      <c r="C382" t="s">
        <v>287</v>
      </c>
      <c r="D382" t="s">
        <v>1055</v>
      </c>
      <c r="E382" t="s">
        <v>1038</v>
      </c>
      <c r="F382" t="s">
        <v>1062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</row>
    <row r="383" spans="1:161" ht="16" customHeight="1" x14ac:dyDescent="0.2">
      <c r="A383">
        <v>383</v>
      </c>
      <c r="B383">
        <v>29</v>
      </c>
      <c r="C383" t="s">
        <v>288</v>
      </c>
      <c r="D383" t="s">
        <v>1038</v>
      </c>
      <c r="E383" t="s">
        <v>1038</v>
      </c>
      <c r="F383" t="s">
        <v>1040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50</v>
      </c>
      <c r="C384" t="s">
        <v>291</v>
      </c>
      <c r="D384" t="s">
        <v>1061</v>
      </c>
      <c r="E384" t="s">
        <v>1063</v>
      </c>
      <c r="F384" t="s">
        <v>1064</v>
      </c>
      <c r="J384" s="19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customHeight="1" x14ac:dyDescent="0.2">
      <c r="A385">
        <v>385</v>
      </c>
      <c r="B385">
        <v>17</v>
      </c>
      <c r="C385" t="s">
        <v>302</v>
      </c>
      <c r="D385" t="s">
        <v>1065</v>
      </c>
      <c r="E385" t="s">
        <v>1063</v>
      </c>
      <c r="F385" t="s">
        <v>1066</v>
      </c>
      <c r="AN385" t="s">
        <v>563</v>
      </c>
      <c r="DD385"/>
      <c r="DE385"/>
      <c r="DF385"/>
      <c r="DG385"/>
      <c r="DH385"/>
      <c r="DI385"/>
      <c r="DJ385"/>
      <c r="DK385"/>
      <c r="DL385"/>
      <c r="DM385"/>
      <c r="DN385"/>
      <c r="EI385" t="s">
        <v>533</v>
      </c>
    </row>
    <row r="386" spans="1:147" ht="16" customHeight="1" x14ac:dyDescent="0.2">
      <c r="A386">
        <v>386</v>
      </c>
      <c r="B386">
        <v>43</v>
      </c>
      <c r="C386" t="s">
        <v>293</v>
      </c>
      <c r="D386" t="s">
        <v>1040</v>
      </c>
      <c r="E386" t="s">
        <v>1040</v>
      </c>
      <c r="F386" t="s">
        <v>1067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47" ht="16" customHeight="1" x14ac:dyDescent="0.2">
      <c r="A387">
        <v>387</v>
      </c>
      <c r="B387">
        <v>33</v>
      </c>
      <c r="C387" t="s">
        <v>388</v>
      </c>
      <c r="D387" t="s">
        <v>1068</v>
      </c>
      <c r="E387" t="s">
        <v>1068</v>
      </c>
      <c r="F387" t="s">
        <v>1069</v>
      </c>
      <c r="G387" t="s">
        <v>1070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customHeight="1" x14ac:dyDescent="0.2">
      <c r="A388">
        <v>388</v>
      </c>
      <c r="B388">
        <v>44</v>
      </c>
      <c r="C388" t="s">
        <v>286</v>
      </c>
      <c r="D388" t="s">
        <v>1068</v>
      </c>
      <c r="E388" t="s">
        <v>1068</v>
      </c>
      <c r="F388" t="s">
        <v>1071</v>
      </c>
      <c r="G388" t="s">
        <v>1072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customHeight="1" x14ac:dyDescent="0.2">
      <c r="A389">
        <v>389</v>
      </c>
      <c r="B389">
        <v>18</v>
      </c>
      <c r="C389" t="s">
        <v>299</v>
      </c>
      <c r="D389" t="s">
        <v>1073</v>
      </c>
      <c r="E389" t="s">
        <v>1074</v>
      </c>
      <c r="F389" t="s">
        <v>1075</v>
      </c>
      <c r="G389" t="s">
        <v>1070</v>
      </c>
      <c r="J389" s="1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customHeight="1" x14ac:dyDescent="0.2">
      <c r="A390">
        <v>390</v>
      </c>
      <c r="B390">
        <v>26</v>
      </c>
      <c r="C390" t="s">
        <v>287</v>
      </c>
      <c r="D390" t="s">
        <v>1076</v>
      </c>
      <c r="E390" t="s">
        <v>1069</v>
      </c>
      <c r="F390" t="s">
        <v>1077</v>
      </c>
      <c r="AF390" t="s">
        <v>446</v>
      </c>
      <c r="DD390"/>
      <c r="DE390"/>
      <c r="DF390"/>
      <c r="DG390"/>
      <c r="DH390"/>
      <c r="DI390"/>
      <c r="DJ390"/>
      <c r="DK390"/>
      <c r="DL390"/>
      <c r="DM390"/>
      <c r="DN390"/>
      <c r="EH390" t="s">
        <v>317</v>
      </c>
    </row>
    <row r="391" spans="1:147" ht="16" customHeight="1" x14ac:dyDescent="0.2">
      <c r="A391">
        <v>391</v>
      </c>
      <c r="B391">
        <v>30</v>
      </c>
      <c r="C391" t="s">
        <v>288</v>
      </c>
      <c r="D391" t="s">
        <v>1069</v>
      </c>
      <c r="E391" t="s">
        <v>1069</v>
      </c>
      <c r="F391" t="s">
        <v>1071</v>
      </c>
      <c r="G391" t="s">
        <v>1078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47" ht="16" customHeight="1" x14ac:dyDescent="0.2">
      <c r="A392">
        <v>392</v>
      </c>
      <c r="B392">
        <v>16</v>
      </c>
      <c r="C392" t="s">
        <v>292</v>
      </c>
      <c r="D392" t="s">
        <v>1069</v>
      </c>
      <c r="E392" t="s">
        <v>1071</v>
      </c>
      <c r="F392" t="s">
        <v>1079</v>
      </c>
      <c r="G392" t="s">
        <v>1078</v>
      </c>
      <c r="J392" s="19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  <c r="EQ392" t="s">
        <v>429</v>
      </c>
    </row>
    <row r="393" spans="1:147" ht="16" customHeight="1" x14ac:dyDescent="0.2">
      <c r="A393">
        <v>393</v>
      </c>
      <c r="B393">
        <v>44</v>
      </c>
      <c r="C393" t="s">
        <v>293</v>
      </c>
      <c r="D393" t="s">
        <v>1071</v>
      </c>
      <c r="E393" t="s">
        <v>1071</v>
      </c>
      <c r="F393" t="s">
        <v>1080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customHeight="1" x14ac:dyDescent="0.2">
      <c r="A394">
        <v>394</v>
      </c>
      <c r="B394">
        <v>31</v>
      </c>
      <c r="C394" t="s">
        <v>288</v>
      </c>
      <c r="D394" t="s">
        <v>1081</v>
      </c>
      <c r="E394" t="s">
        <v>1081</v>
      </c>
      <c r="F394" t="s">
        <v>1079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47" ht="16" customHeight="1" x14ac:dyDescent="0.2">
      <c r="A395">
        <v>395</v>
      </c>
      <c r="B395">
        <v>45</v>
      </c>
      <c r="C395" t="s">
        <v>286</v>
      </c>
      <c r="D395" t="s">
        <v>1081</v>
      </c>
      <c r="E395" t="s">
        <v>1081</v>
      </c>
      <c r="F395" t="s">
        <v>1079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customHeight="1" x14ac:dyDescent="0.2">
      <c r="A396">
        <v>396</v>
      </c>
      <c r="B396">
        <v>18</v>
      </c>
      <c r="C396" t="s">
        <v>302</v>
      </c>
      <c r="D396" t="s">
        <v>1082</v>
      </c>
      <c r="E396" t="s">
        <v>1079</v>
      </c>
      <c r="F396" t="s">
        <v>1083</v>
      </c>
      <c r="AG396" t="s">
        <v>460</v>
      </c>
      <c r="DD396"/>
      <c r="DE396"/>
      <c r="DF396"/>
      <c r="DG396"/>
      <c r="DH396"/>
      <c r="DI396"/>
      <c r="DJ396"/>
      <c r="DK396"/>
      <c r="DL396"/>
      <c r="DM396"/>
      <c r="DN396"/>
      <c r="EF396" t="s">
        <v>315</v>
      </c>
    </row>
    <row r="397" spans="1:147" ht="16" customHeight="1" x14ac:dyDescent="0.2">
      <c r="A397">
        <v>397</v>
      </c>
      <c r="B397">
        <v>45</v>
      </c>
      <c r="C397" t="s">
        <v>293</v>
      </c>
      <c r="D397" t="s">
        <v>1079</v>
      </c>
      <c r="E397" t="s">
        <v>1079</v>
      </c>
      <c r="F397" t="s">
        <v>1084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47" ht="16" customHeight="1" x14ac:dyDescent="0.2">
      <c r="A398">
        <v>398</v>
      </c>
      <c r="B398">
        <v>34</v>
      </c>
      <c r="C398" t="s">
        <v>388</v>
      </c>
      <c r="D398" t="s">
        <v>1085</v>
      </c>
      <c r="E398" t="s">
        <v>1085</v>
      </c>
      <c r="F398" t="s">
        <v>1086</v>
      </c>
      <c r="G398" t="s">
        <v>1087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customHeight="1" x14ac:dyDescent="0.2">
      <c r="A399">
        <v>399</v>
      </c>
      <c r="B399">
        <v>46</v>
      </c>
      <c r="C399" t="s">
        <v>286</v>
      </c>
      <c r="D399" t="s">
        <v>1085</v>
      </c>
      <c r="E399" t="s">
        <v>1085</v>
      </c>
      <c r="F399" t="s">
        <v>1086</v>
      </c>
      <c r="G399" t="s">
        <v>1087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customHeight="1" x14ac:dyDescent="0.2">
      <c r="A400">
        <v>400</v>
      </c>
      <c r="B400">
        <v>11</v>
      </c>
      <c r="C400" t="s">
        <v>303</v>
      </c>
      <c r="D400" t="s">
        <v>1088</v>
      </c>
      <c r="E400" t="s">
        <v>1086</v>
      </c>
      <c r="F400" t="s">
        <v>1089</v>
      </c>
      <c r="G400" t="s">
        <v>1090</v>
      </c>
      <c r="J400" s="19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customHeight="1" x14ac:dyDescent="0.2">
      <c r="A401">
        <v>401</v>
      </c>
      <c r="B401">
        <v>17</v>
      </c>
      <c r="C401" t="s">
        <v>292</v>
      </c>
      <c r="D401" t="s">
        <v>1091</v>
      </c>
      <c r="E401" t="s">
        <v>1086</v>
      </c>
      <c r="F401" t="s">
        <v>1089</v>
      </c>
      <c r="G401" t="s">
        <v>1092</v>
      </c>
      <c r="J401" s="19" t="s">
        <v>330</v>
      </c>
      <c r="DD401"/>
      <c r="DE401"/>
      <c r="DF401"/>
      <c r="DG401"/>
      <c r="DH401"/>
      <c r="DI401"/>
      <c r="DJ401"/>
      <c r="DK401"/>
      <c r="DL401"/>
      <c r="DM401"/>
      <c r="DN401"/>
      <c r="ER401" t="s">
        <v>412</v>
      </c>
    </row>
    <row r="402" spans="1:150" ht="16" customHeight="1" x14ac:dyDescent="0.2">
      <c r="A402">
        <v>402</v>
      </c>
      <c r="B402">
        <v>46</v>
      </c>
      <c r="C402" t="s">
        <v>293</v>
      </c>
      <c r="D402" t="s">
        <v>1086</v>
      </c>
      <c r="E402" t="s">
        <v>1086</v>
      </c>
      <c r="F402" t="s">
        <v>1093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customHeight="1" x14ac:dyDescent="0.2">
      <c r="A403">
        <v>403</v>
      </c>
      <c r="B403">
        <v>21</v>
      </c>
      <c r="C403" t="s">
        <v>300</v>
      </c>
      <c r="D403" t="s">
        <v>1094</v>
      </c>
      <c r="E403" t="s">
        <v>1095</v>
      </c>
      <c r="F403" t="s">
        <v>1096</v>
      </c>
      <c r="G403" t="s">
        <v>1092</v>
      </c>
      <c r="I403" t="s">
        <v>375</v>
      </c>
      <c r="AJ403" t="s">
        <v>387</v>
      </c>
      <c r="DD403"/>
      <c r="DE403"/>
      <c r="DF403"/>
      <c r="DG403"/>
      <c r="DH403"/>
      <c r="DI403"/>
      <c r="DJ403"/>
      <c r="DK403"/>
      <c r="DL403"/>
      <c r="DM403"/>
      <c r="DN403"/>
      <c r="ET403" t="s">
        <v>320</v>
      </c>
    </row>
    <row r="404" spans="1:150" ht="16" customHeight="1" x14ac:dyDescent="0.2">
      <c r="A404">
        <v>404</v>
      </c>
      <c r="B404">
        <v>32</v>
      </c>
      <c r="C404" t="s">
        <v>288</v>
      </c>
      <c r="D404" t="s">
        <v>1097</v>
      </c>
      <c r="E404" t="s">
        <v>1097</v>
      </c>
      <c r="F404" t="s">
        <v>1098</v>
      </c>
      <c r="G404" t="s">
        <v>1099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customHeight="1" x14ac:dyDescent="0.2">
      <c r="A405">
        <v>405</v>
      </c>
      <c r="B405">
        <v>19</v>
      </c>
      <c r="C405" t="s">
        <v>299</v>
      </c>
      <c r="D405" t="s">
        <v>1100</v>
      </c>
      <c r="E405" t="s">
        <v>1098</v>
      </c>
      <c r="F405" t="s">
        <v>1101</v>
      </c>
      <c r="G405" t="s">
        <v>1099</v>
      </c>
      <c r="I405" t="s">
        <v>375</v>
      </c>
      <c r="W405" t="s">
        <v>59</v>
      </c>
      <c r="AB405" t="s">
        <v>1671</v>
      </c>
      <c r="AF405" t="s">
        <v>446</v>
      </c>
      <c r="CG405" t="s">
        <v>308</v>
      </c>
      <c r="CI405" t="s">
        <v>203</v>
      </c>
      <c r="CU405" t="s">
        <v>530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50" ht="16" customHeight="1" x14ac:dyDescent="0.2">
      <c r="A406">
        <v>406</v>
      </c>
      <c r="B406">
        <v>19</v>
      </c>
      <c r="C406" t="s">
        <v>302</v>
      </c>
      <c r="D406" t="s">
        <v>1102</v>
      </c>
      <c r="E406" t="s">
        <v>1098</v>
      </c>
      <c r="F406" t="s">
        <v>1103</v>
      </c>
      <c r="DD406"/>
      <c r="DE406"/>
      <c r="DF406"/>
      <c r="DG406"/>
      <c r="DH406"/>
      <c r="DI406"/>
      <c r="DJ406"/>
      <c r="DK406"/>
      <c r="DL406"/>
      <c r="DM406"/>
      <c r="DN406"/>
      <c r="EH406" t="s">
        <v>317</v>
      </c>
    </row>
    <row r="407" spans="1:150" ht="16" customHeight="1" x14ac:dyDescent="0.2">
      <c r="A407">
        <v>407</v>
      </c>
      <c r="B407">
        <v>35</v>
      </c>
      <c r="C407" t="s">
        <v>388</v>
      </c>
      <c r="D407" t="s">
        <v>1098</v>
      </c>
      <c r="E407" t="s">
        <v>1098</v>
      </c>
      <c r="F407" t="s">
        <v>1101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50" ht="16" customHeight="1" x14ac:dyDescent="0.2">
      <c r="A408">
        <v>408</v>
      </c>
      <c r="B408">
        <v>20</v>
      </c>
      <c r="C408" t="s">
        <v>290</v>
      </c>
      <c r="D408" t="s">
        <v>1097</v>
      </c>
      <c r="E408" t="s">
        <v>1104</v>
      </c>
      <c r="F408" t="s">
        <v>1103</v>
      </c>
      <c r="I408" t="s">
        <v>375</v>
      </c>
      <c r="AI408" t="s">
        <v>619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customHeight="1" x14ac:dyDescent="0.2">
      <c r="A409">
        <v>409</v>
      </c>
      <c r="B409">
        <v>22</v>
      </c>
      <c r="C409" t="s">
        <v>300</v>
      </c>
      <c r="D409" t="s">
        <v>1105</v>
      </c>
      <c r="E409" t="s">
        <v>1103</v>
      </c>
      <c r="F409" t="s">
        <v>1106</v>
      </c>
      <c r="J409" s="19" t="s">
        <v>330</v>
      </c>
      <c r="DD409"/>
      <c r="DE409"/>
      <c r="DF409"/>
      <c r="DG409"/>
      <c r="DH409"/>
      <c r="DI409"/>
      <c r="DJ409"/>
      <c r="DK409"/>
      <c r="DL409"/>
      <c r="DM409"/>
      <c r="DN409"/>
      <c r="ET409" t="s">
        <v>320</v>
      </c>
    </row>
    <row r="410" spans="1:150" ht="16" customHeight="1" x14ac:dyDescent="0.2">
      <c r="A410">
        <v>410</v>
      </c>
      <c r="B410">
        <v>27</v>
      </c>
      <c r="C410" t="s">
        <v>287</v>
      </c>
      <c r="D410" t="s">
        <v>1098</v>
      </c>
      <c r="E410" t="s">
        <v>1103</v>
      </c>
      <c r="F410" t="s">
        <v>1107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customHeight="1" x14ac:dyDescent="0.2">
      <c r="A411">
        <v>411</v>
      </c>
      <c r="B411">
        <v>33</v>
      </c>
      <c r="C411" t="s">
        <v>288</v>
      </c>
      <c r="D411" t="s">
        <v>1101</v>
      </c>
      <c r="E411" t="s">
        <v>1101</v>
      </c>
      <c r="F411" t="s">
        <v>1108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50" ht="16" customHeight="1" x14ac:dyDescent="0.2">
      <c r="A412">
        <v>412</v>
      </c>
      <c r="B412">
        <v>21</v>
      </c>
      <c r="C412" t="s">
        <v>290</v>
      </c>
      <c r="D412" t="s">
        <v>1106</v>
      </c>
      <c r="E412" t="s">
        <v>1109</v>
      </c>
      <c r="F412" t="s">
        <v>1110</v>
      </c>
      <c r="J412" s="19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customHeight="1" x14ac:dyDescent="0.2">
      <c r="A413">
        <v>413</v>
      </c>
      <c r="B413">
        <v>51</v>
      </c>
      <c r="C413" t="s">
        <v>291</v>
      </c>
      <c r="D413" t="s">
        <v>1109</v>
      </c>
      <c r="E413" t="s">
        <v>1108</v>
      </c>
      <c r="F413" t="s">
        <v>1111</v>
      </c>
      <c r="J413" s="19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customHeight="1" x14ac:dyDescent="0.2">
      <c r="A414">
        <v>414</v>
      </c>
      <c r="B414">
        <v>20</v>
      </c>
      <c r="C414" t="s">
        <v>302</v>
      </c>
      <c r="D414" t="s">
        <v>1112</v>
      </c>
      <c r="E414" t="s">
        <v>1108</v>
      </c>
      <c r="F414" t="s">
        <v>1113</v>
      </c>
      <c r="AL414" t="s">
        <v>695</v>
      </c>
      <c r="DD414"/>
      <c r="DE414"/>
      <c r="DF414"/>
      <c r="DG414"/>
      <c r="DH414"/>
      <c r="DI414"/>
      <c r="DJ414"/>
      <c r="DK414"/>
      <c r="DL414"/>
      <c r="DM414"/>
      <c r="DN414"/>
      <c r="EI414" t="s">
        <v>533</v>
      </c>
    </row>
    <row r="415" spans="1:150" ht="16" customHeight="1" x14ac:dyDescent="0.2">
      <c r="A415">
        <v>415</v>
      </c>
      <c r="B415">
        <v>47</v>
      </c>
      <c r="C415" t="s">
        <v>293</v>
      </c>
      <c r="D415" t="s">
        <v>1108</v>
      </c>
      <c r="E415" t="s">
        <v>1108</v>
      </c>
      <c r="F415" t="s">
        <v>1114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50" ht="16" customHeight="1" x14ac:dyDescent="0.2">
      <c r="A416">
        <v>416</v>
      </c>
      <c r="B416">
        <v>36</v>
      </c>
      <c r="C416" t="s">
        <v>388</v>
      </c>
      <c r="D416" t="s">
        <v>1115</v>
      </c>
      <c r="E416" t="s">
        <v>1115</v>
      </c>
      <c r="F416" t="s">
        <v>1116</v>
      </c>
      <c r="G416" t="s">
        <v>1117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customHeight="1" x14ac:dyDescent="0.2">
      <c r="A417">
        <v>417</v>
      </c>
      <c r="B417">
        <v>47</v>
      </c>
      <c r="C417" t="s">
        <v>286</v>
      </c>
      <c r="D417" t="s">
        <v>1115</v>
      </c>
      <c r="E417" t="s">
        <v>1115</v>
      </c>
      <c r="F417" t="s">
        <v>1116</v>
      </c>
      <c r="G417" t="s">
        <v>1117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customHeight="1" x14ac:dyDescent="0.2">
      <c r="A418">
        <v>418</v>
      </c>
      <c r="B418">
        <v>20</v>
      </c>
      <c r="C418" t="s">
        <v>299</v>
      </c>
      <c r="D418" t="s">
        <v>1118</v>
      </c>
      <c r="E418" t="s">
        <v>1119</v>
      </c>
      <c r="F418" t="s">
        <v>1120</v>
      </c>
      <c r="G418" t="s">
        <v>1121</v>
      </c>
      <c r="J418" s="19" t="s">
        <v>330</v>
      </c>
      <c r="O418" t="s">
        <v>52</v>
      </c>
      <c r="CE418" t="s">
        <v>312</v>
      </c>
      <c r="CI418" t="s">
        <v>203</v>
      </c>
      <c r="CS418" t="s">
        <v>455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customHeight="1" x14ac:dyDescent="0.2">
      <c r="A419">
        <v>419</v>
      </c>
      <c r="B419">
        <v>22</v>
      </c>
      <c r="C419" t="s">
        <v>290</v>
      </c>
      <c r="D419" t="s">
        <v>1122</v>
      </c>
      <c r="E419" t="s">
        <v>1120</v>
      </c>
      <c r="F419" t="s">
        <v>1123</v>
      </c>
      <c r="I419" t="s">
        <v>375</v>
      </c>
      <c r="AM419" t="s">
        <v>508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customHeight="1" x14ac:dyDescent="0.2">
      <c r="A420">
        <v>420</v>
      </c>
      <c r="B420">
        <v>52</v>
      </c>
      <c r="C420" t="s">
        <v>291</v>
      </c>
      <c r="D420" t="s">
        <v>1122</v>
      </c>
      <c r="E420" t="s">
        <v>1124</v>
      </c>
      <c r="F420" t="s">
        <v>1125</v>
      </c>
      <c r="I420" t="s">
        <v>375</v>
      </c>
      <c r="AL420" t="s">
        <v>695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customHeight="1" x14ac:dyDescent="0.2">
      <c r="A421">
        <v>421</v>
      </c>
      <c r="B421">
        <v>38</v>
      </c>
      <c r="C421" t="s">
        <v>21</v>
      </c>
      <c r="D421" t="s">
        <v>1120</v>
      </c>
      <c r="E421" t="s">
        <v>1123</v>
      </c>
      <c r="F421" t="s">
        <v>1126</v>
      </c>
      <c r="G421" t="s">
        <v>1127</v>
      </c>
      <c r="J421" s="19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  <c r="FE421" t="s">
        <v>324</v>
      </c>
    </row>
    <row r="422" spans="1:161" ht="16" customHeight="1" x14ac:dyDescent="0.2">
      <c r="A422">
        <v>422</v>
      </c>
      <c r="B422">
        <v>53</v>
      </c>
      <c r="C422" t="s">
        <v>291</v>
      </c>
      <c r="D422" t="s">
        <v>1128</v>
      </c>
      <c r="E422" t="s">
        <v>1129</v>
      </c>
      <c r="F422" t="s">
        <v>1130</v>
      </c>
      <c r="I422" t="s">
        <v>375</v>
      </c>
      <c r="AJ422" t="s">
        <v>387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customHeight="1" x14ac:dyDescent="0.2">
      <c r="A423">
        <v>423</v>
      </c>
      <c r="B423">
        <v>39</v>
      </c>
      <c r="C423" t="s">
        <v>21</v>
      </c>
      <c r="D423" t="s">
        <v>1131</v>
      </c>
      <c r="E423" t="s">
        <v>1132</v>
      </c>
      <c r="F423" t="s">
        <v>1133</v>
      </c>
      <c r="G423" t="s">
        <v>1134</v>
      </c>
      <c r="J423" s="19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customHeight="1" x14ac:dyDescent="0.2">
      <c r="A424">
        <v>424</v>
      </c>
      <c r="B424">
        <v>28</v>
      </c>
      <c r="C424" t="s">
        <v>287</v>
      </c>
      <c r="D424" t="s">
        <v>1135</v>
      </c>
      <c r="E424" t="s">
        <v>1132</v>
      </c>
      <c r="F424" t="s">
        <v>1136</v>
      </c>
      <c r="AM424" t="s">
        <v>508</v>
      </c>
      <c r="DD424"/>
      <c r="DE424"/>
      <c r="DF424"/>
      <c r="DG424"/>
      <c r="DH424"/>
      <c r="DI424"/>
      <c r="DJ424"/>
      <c r="DK424"/>
      <c r="DL424"/>
      <c r="DM424"/>
      <c r="DN424"/>
      <c r="EG424" t="s">
        <v>316</v>
      </c>
    </row>
    <row r="425" spans="1:161" ht="16" customHeight="1" x14ac:dyDescent="0.2">
      <c r="A425">
        <v>425</v>
      </c>
      <c r="B425">
        <v>18</v>
      </c>
      <c r="C425" t="s">
        <v>292</v>
      </c>
      <c r="D425" t="s">
        <v>1137</v>
      </c>
      <c r="E425" t="s">
        <v>1116</v>
      </c>
      <c r="F425" t="s">
        <v>1136</v>
      </c>
      <c r="G425" t="s">
        <v>1138</v>
      </c>
      <c r="J425" s="19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P425" t="s">
        <v>289</v>
      </c>
    </row>
    <row r="426" spans="1:161" ht="16" customHeight="1" x14ac:dyDescent="0.2">
      <c r="A426">
        <v>426</v>
      </c>
      <c r="B426">
        <v>48</v>
      </c>
      <c r="C426" t="s">
        <v>293</v>
      </c>
      <c r="D426" t="s">
        <v>1116</v>
      </c>
      <c r="E426" t="s">
        <v>1116</v>
      </c>
      <c r="F426" t="s">
        <v>1139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customHeight="1" x14ac:dyDescent="0.2">
      <c r="A427">
        <v>427</v>
      </c>
      <c r="B427">
        <v>23</v>
      </c>
      <c r="C427" t="s">
        <v>300</v>
      </c>
      <c r="D427" t="s">
        <v>1140</v>
      </c>
      <c r="E427" t="s">
        <v>1141</v>
      </c>
      <c r="F427" t="s">
        <v>1142</v>
      </c>
      <c r="G427" t="s">
        <v>1143</v>
      </c>
      <c r="I427" t="s">
        <v>375</v>
      </c>
      <c r="AJ427" t="s">
        <v>387</v>
      </c>
      <c r="DD427"/>
      <c r="DE427"/>
      <c r="DF427"/>
      <c r="DG427"/>
      <c r="DH427"/>
      <c r="DI427"/>
      <c r="DJ427"/>
      <c r="DK427"/>
      <c r="DL427"/>
      <c r="DM427"/>
      <c r="DN427"/>
      <c r="ET427" t="s">
        <v>320</v>
      </c>
    </row>
    <row r="428" spans="1:161" ht="16" customHeight="1" x14ac:dyDescent="0.2">
      <c r="A428">
        <v>428</v>
      </c>
      <c r="B428">
        <v>21</v>
      </c>
      <c r="C428" t="s">
        <v>302</v>
      </c>
      <c r="D428" t="s">
        <v>1144</v>
      </c>
      <c r="E428" t="s">
        <v>1145</v>
      </c>
      <c r="F428" t="s">
        <v>1146</v>
      </c>
      <c r="AJ428" t="s">
        <v>387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customHeight="1" x14ac:dyDescent="0.2">
      <c r="A429">
        <v>429</v>
      </c>
      <c r="B429">
        <v>37</v>
      </c>
      <c r="C429" t="s">
        <v>388</v>
      </c>
      <c r="D429" t="s">
        <v>1145</v>
      </c>
      <c r="E429" t="s">
        <v>1145</v>
      </c>
      <c r="F429" t="s">
        <v>1147</v>
      </c>
      <c r="G429" t="s">
        <v>1148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1" ht="16" customHeight="1" x14ac:dyDescent="0.2">
      <c r="A430">
        <v>430</v>
      </c>
      <c r="B430">
        <v>48</v>
      </c>
      <c r="C430" t="s">
        <v>286</v>
      </c>
      <c r="D430" t="s">
        <v>1145</v>
      </c>
      <c r="E430" t="s">
        <v>1145</v>
      </c>
      <c r="F430" t="s">
        <v>1147</v>
      </c>
      <c r="G430" t="s">
        <v>1149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customHeight="1" x14ac:dyDescent="0.2">
      <c r="A431">
        <v>431</v>
      </c>
      <c r="B431">
        <v>54</v>
      </c>
      <c r="C431" t="s">
        <v>291</v>
      </c>
      <c r="D431" t="s">
        <v>1150</v>
      </c>
      <c r="E431" t="s">
        <v>1151</v>
      </c>
      <c r="F431" t="s">
        <v>225</v>
      </c>
      <c r="I431" t="s">
        <v>375</v>
      </c>
      <c r="AK431" t="s">
        <v>483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customHeight="1" x14ac:dyDescent="0.2">
      <c r="A432">
        <v>432</v>
      </c>
      <c r="B432">
        <v>40</v>
      </c>
      <c r="C432" t="s">
        <v>21</v>
      </c>
      <c r="D432" t="s">
        <v>1152</v>
      </c>
      <c r="E432" t="s">
        <v>1153</v>
      </c>
      <c r="F432" t="s">
        <v>1154</v>
      </c>
      <c r="G432" t="s">
        <v>1155</v>
      </c>
      <c r="J432" s="19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  <c r="FE432" t="s">
        <v>324</v>
      </c>
    </row>
    <row r="433" spans="1:151" ht="16" customHeight="1" x14ac:dyDescent="0.2">
      <c r="A433">
        <v>433</v>
      </c>
      <c r="B433">
        <v>29</v>
      </c>
      <c r="C433" t="s">
        <v>287</v>
      </c>
      <c r="D433" t="s">
        <v>1156</v>
      </c>
      <c r="E433" t="s">
        <v>1153</v>
      </c>
      <c r="F433" t="s">
        <v>1157</v>
      </c>
      <c r="G433" t="s">
        <v>1158</v>
      </c>
      <c r="AJ433" t="s">
        <v>387</v>
      </c>
      <c r="DD433"/>
      <c r="DE433"/>
      <c r="DF433"/>
      <c r="DG433"/>
      <c r="DH433"/>
      <c r="DI433"/>
      <c r="DJ433"/>
      <c r="DK433"/>
      <c r="DL433"/>
      <c r="DM433"/>
      <c r="DN433"/>
      <c r="EH433" t="s">
        <v>317</v>
      </c>
    </row>
    <row r="434" spans="1:151" ht="16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1154</v>
      </c>
      <c r="F434" t="s">
        <v>226</v>
      </c>
      <c r="G434" t="s">
        <v>1159</v>
      </c>
      <c r="I434" t="s">
        <v>375</v>
      </c>
      <c r="AJ434" t="s">
        <v>387</v>
      </c>
      <c r="DD434"/>
      <c r="DE434"/>
      <c r="DF434"/>
      <c r="DG434"/>
      <c r="DH434"/>
      <c r="DI434"/>
      <c r="DJ434"/>
      <c r="DK434"/>
      <c r="DL434"/>
      <c r="DM434"/>
      <c r="DN434"/>
      <c r="EU434" t="s">
        <v>616</v>
      </c>
    </row>
    <row r="435" spans="1:151" ht="16" customHeight="1" x14ac:dyDescent="0.2">
      <c r="A435">
        <v>435</v>
      </c>
      <c r="B435">
        <v>55</v>
      </c>
      <c r="C435" t="s">
        <v>291</v>
      </c>
      <c r="D435" t="s">
        <v>1154</v>
      </c>
      <c r="E435" t="s">
        <v>226</v>
      </c>
      <c r="F435" t="s">
        <v>1147</v>
      </c>
      <c r="I435" t="s">
        <v>375</v>
      </c>
      <c r="AJ435" t="s">
        <v>387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51" ht="16" customHeight="1" x14ac:dyDescent="0.2">
      <c r="A436">
        <v>436</v>
      </c>
      <c r="B436">
        <v>30</v>
      </c>
      <c r="C436" t="s">
        <v>287</v>
      </c>
      <c r="D436" t="s">
        <v>1157</v>
      </c>
      <c r="E436" t="s">
        <v>1147</v>
      </c>
      <c r="F436" t="s">
        <v>1160</v>
      </c>
      <c r="AJ436" t="s">
        <v>387</v>
      </c>
      <c r="DD436"/>
      <c r="DE436"/>
      <c r="DF436"/>
      <c r="DG436"/>
      <c r="DH436"/>
      <c r="DI436"/>
      <c r="DJ436"/>
      <c r="DK436"/>
      <c r="DL436"/>
      <c r="DM436"/>
      <c r="DN436"/>
      <c r="EJ436" t="s">
        <v>1161</v>
      </c>
    </row>
    <row r="437" spans="1:151" ht="16" customHeight="1" x14ac:dyDescent="0.2">
      <c r="A437">
        <v>437</v>
      </c>
      <c r="B437">
        <v>49</v>
      </c>
      <c r="C437" t="s">
        <v>293</v>
      </c>
      <c r="D437" t="s">
        <v>1147</v>
      </c>
      <c r="E437" t="s">
        <v>1147</v>
      </c>
      <c r="F437" t="s">
        <v>1162</v>
      </c>
      <c r="DD437"/>
      <c r="DE437"/>
      <c r="DF437"/>
      <c r="DG437"/>
      <c r="DH437"/>
      <c r="DI437"/>
      <c r="DJ437"/>
      <c r="DK437"/>
      <c r="DL437"/>
      <c r="DM437"/>
      <c r="DN437"/>
    </row>
    <row r="438" spans="1:151" ht="16" customHeight="1" x14ac:dyDescent="0.2">
      <c r="A438">
        <v>438</v>
      </c>
      <c r="B438">
        <v>34</v>
      </c>
      <c r="C438" t="s">
        <v>288</v>
      </c>
      <c r="D438" t="s">
        <v>1163</v>
      </c>
      <c r="E438" t="s">
        <v>1163</v>
      </c>
      <c r="F438" t="s">
        <v>1164</v>
      </c>
      <c r="G438" t="s">
        <v>1165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51" ht="16" customHeight="1" x14ac:dyDescent="0.2">
      <c r="A439">
        <v>439</v>
      </c>
      <c r="B439">
        <v>49</v>
      </c>
      <c r="C439" t="s">
        <v>286</v>
      </c>
      <c r="D439" t="s">
        <v>1163</v>
      </c>
      <c r="E439" t="s">
        <v>1163</v>
      </c>
      <c r="F439" t="s">
        <v>227</v>
      </c>
      <c r="G439" t="s">
        <v>1165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51" ht="16" customHeight="1" x14ac:dyDescent="0.2">
      <c r="A440">
        <v>440</v>
      </c>
      <c r="B440">
        <v>12</v>
      </c>
      <c r="C440" t="s">
        <v>303</v>
      </c>
      <c r="D440" t="s">
        <v>1163</v>
      </c>
      <c r="E440" t="s">
        <v>1166</v>
      </c>
      <c r="F440" t="s">
        <v>1167</v>
      </c>
      <c r="G440" t="s">
        <v>1168</v>
      </c>
      <c r="I440" t="s">
        <v>375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51" ht="16" customHeight="1" x14ac:dyDescent="0.2">
      <c r="A441">
        <v>441</v>
      </c>
      <c r="B441">
        <v>38</v>
      </c>
      <c r="C441" t="s">
        <v>388</v>
      </c>
      <c r="D441" t="s">
        <v>1164</v>
      </c>
      <c r="E441" t="s">
        <v>1164</v>
      </c>
      <c r="F441" t="s">
        <v>1169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51" ht="16" customHeight="1" x14ac:dyDescent="0.2">
      <c r="A442">
        <v>442</v>
      </c>
      <c r="B442">
        <v>56</v>
      </c>
      <c r="C442" t="s">
        <v>291</v>
      </c>
      <c r="D442" t="s">
        <v>1167</v>
      </c>
      <c r="E442" t="s">
        <v>1170</v>
      </c>
      <c r="F442" t="s">
        <v>1171</v>
      </c>
      <c r="J442" s="19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51" ht="16" customHeight="1" x14ac:dyDescent="0.2">
      <c r="A443">
        <v>443</v>
      </c>
      <c r="B443">
        <v>22</v>
      </c>
      <c r="C443" t="s">
        <v>302</v>
      </c>
      <c r="D443" t="s">
        <v>1172</v>
      </c>
      <c r="E443" t="s">
        <v>1170</v>
      </c>
      <c r="F443" t="s">
        <v>1173</v>
      </c>
      <c r="G443" t="s">
        <v>1174</v>
      </c>
      <c r="Y443" t="s">
        <v>61</v>
      </c>
      <c r="AL443" t="s">
        <v>695</v>
      </c>
      <c r="DD443"/>
      <c r="DE443"/>
      <c r="DF443"/>
      <c r="DG443"/>
      <c r="DH443"/>
      <c r="DI443"/>
      <c r="DJ443"/>
      <c r="DK443"/>
      <c r="DL443"/>
      <c r="DM443"/>
      <c r="DN443"/>
      <c r="EH443" t="s">
        <v>317</v>
      </c>
    </row>
    <row r="444" spans="1:151" ht="16" customHeight="1" x14ac:dyDescent="0.2">
      <c r="A444">
        <v>444</v>
      </c>
      <c r="B444">
        <v>57</v>
      </c>
      <c r="C444" t="s">
        <v>291</v>
      </c>
      <c r="D444" t="s">
        <v>1175</v>
      </c>
      <c r="E444" t="s">
        <v>1176</v>
      </c>
      <c r="F444" t="s">
        <v>1173</v>
      </c>
      <c r="I444" t="s">
        <v>375</v>
      </c>
      <c r="AI444" t="s">
        <v>619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51" ht="16" customHeight="1" x14ac:dyDescent="0.2">
      <c r="A445">
        <v>445</v>
      </c>
      <c r="B445">
        <v>31</v>
      </c>
      <c r="C445" t="s">
        <v>287</v>
      </c>
      <c r="D445" t="s">
        <v>1164</v>
      </c>
      <c r="E445" t="s">
        <v>1169</v>
      </c>
      <c r="F445" t="s">
        <v>227</v>
      </c>
      <c r="AP445" t="s">
        <v>943</v>
      </c>
      <c r="DD445"/>
      <c r="DE445"/>
      <c r="DF445"/>
      <c r="DG445"/>
      <c r="DH445"/>
      <c r="DI445"/>
      <c r="DJ445"/>
      <c r="DK445"/>
      <c r="DL445"/>
      <c r="DM445"/>
      <c r="DN445"/>
      <c r="EH445" t="s">
        <v>317</v>
      </c>
    </row>
    <row r="446" spans="1:151" ht="16" customHeight="1" x14ac:dyDescent="0.2">
      <c r="A446">
        <v>446</v>
      </c>
      <c r="B446">
        <v>35</v>
      </c>
      <c r="C446" t="s">
        <v>288</v>
      </c>
      <c r="D446" t="s">
        <v>1169</v>
      </c>
      <c r="E446" t="s">
        <v>1169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51" ht="16" customHeight="1" x14ac:dyDescent="0.2">
      <c r="A447">
        <v>447</v>
      </c>
      <c r="B447">
        <v>58</v>
      </c>
      <c r="C447" t="s">
        <v>291</v>
      </c>
      <c r="D447" t="s">
        <v>1176</v>
      </c>
      <c r="E447" t="s">
        <v>1177</v>
      </c>
      <c r="F447" t="s">
        <v>227</v>
      </c>
      <c r="J447" s="19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51" ht="16" customHeight="1" x14ac:dyDescent="0.2">
      <c r="A448">
        <v>448</v>
      </c>
      <c r="B448">
        <v>23</v>
      </c>
      <c r="C448" t="s">
        <v>302</v>
      </c>
      <c r="D448" t="s">
        <v>1176</v>
      </c>
      <c r="E448" t="s">
        <v>1178</v>
      </c>
      <c r="F448" t="s">
        <v>1179</v>
      </c>
      <c r="AB448" t="s">
        <v>482</v>
      </c>
      <c r="DD448"/>
      <c r="DE448"/>
      <c r="DF448"/>
      <c r="DG448"/>
      <c r="DH448"/>
      <c r="DI448"/>
      <c r="DJ448"/>
      <c r="DK448"/>
      <c r="DL448"/>
      <c r="DM448"/>
      <c r="DN448"/>
      <c r="EF448" t="s">
        <v>315</v>
      </c>
    </row>
    <row r="449" spans="1:168" ht="16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1180</v>
      </c>
      <c r="DD449"/>
      <c r="DE449"/>
      <c r="DF449"/>
      <c r="DG449"/>
      <c r="DH449"/>
      <c r="DI449"/>
      <c r="DJ449"/>
      <c r="DK449"/>
      <c r="DL449"/>
      <c r="DM449"/>
      <c r="DN449"/>
    </row>
    <row r="450" spans="1:168" ht="16" customHeight="1" x14ac:dyDescent="0.2">
      <c r="A450">
        <v>450</v>
      </c>
      <c r="B450">
        <v>39</v>
      </c>
      <c r="C450" t="s">
        <v>388</v>
      </c>
      <c r="D450" t="s">
        <v>1181</v>
      </c>
      <c r="E450" t="s">
        <v>1181</v>
      </c>
      <c r="F450" t="s">
        <v>1182</v>
      </c>
      <c r="G450" t="s">
        <v>1183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customHeight="1" x14ac:dyDescent="0.2">
      <c r="A451">
        <v>451</v>
      </c>
      <c r="B451">
        <v>50</v>
      </c>
      <c r="C451" t="s">
        <v>286</v>
      </c>
      <c r="D451" t="s">
        <v>1181</v>
      </c>
      <c r="E451" t="s">
        <v>1181</v>
      </c>
      <c r="F451" t="s">
        <v>1184</v>
      </c>
      <c r="G451" t="s">
        <v>1185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customHeight="1" x14ac:dyDescent="0.2">
      <c r="A452">
        <v>452</v>
      </c>
      <c r="B452">
        <v>13</v>
      </c>
      <c r="C452" t="s">
        <v>303</v>
      </c>
      <c r="D452" t="s">
        <v>1186</v>
      </c>
      <c r="E452" t="s">
        <v>1187</v>
      </c>
      <c r="F452" t="s">
        <v>1182</v>
      </c>
      <c r="G452" t="s">
        <v>1188</v>
      </c>
      <c r="J452" s="19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customHeight="1" x14ac:dyDescent="0.2">
      <c r="A453">
        <v>453</v>
      </c>
      <c r="B453">
        <v>25</v>
      </c>
      <c r="C453" t="s">
        <v>300</v>
      </c>
      <c r="D453" t="s">
        <v>1187</v>
      </c>
      <c r="E453" t="s">
        <v>1182</v>
      </c>
      <c r="F453" t="s">
        <v>1189</v>
      </c>
      <c r="G453" t="s">
        <v>1190</v>
      </c>
      <c r="J453" s="19" t="s">
        <v>330</v>
      </c>
      <c r="DD453"/>
      <c r="DE453"/>
      <c r="DF453"/>
      <c r="DG453"/>
      <c r="DH453"/>
      <c r="DI453"/>
      <c r="DJ453"/>
      <c r="DK453"/>
      <c r="DL453"/>
      <c r="DM453"/>
      <c r="DN453"/>
      <c r="EU453" t="s">
        <v>616</v>
      </c>
    </row>
    <row r="454" spans="1:168" ht="16" customHeight="1" x14ac:dyDescent="0.2">
      <c r="A454">
        <v>454</v>
      </c>
      <c r="B454">
        <v>32</v>
      </c>
      <c r="C454" t="s">
        <v>287</v>
      </c>
      <c r="D454" t="s">
        <v>1191</v>
      </c>
      <c r="E454" t="s">
        <v>1182</v>
      </c>
      <c r="F454" t="s">
        <v>1192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customHeight="1" x14ac:dyDescent="0.2">
      <c r="A455">
        <v>455</v>
      </c>
      <c r="B455">
        <v>36</v>
      </c>
      <c r="C455" t="s">
        <v>288</v>
      </c>
      <c r="D455" t="s">
        <v>1182</v>
      </c>
      <c r="E455" t="s">
        <v>1182</v>
      </c>
      <c r="F455" t="s">
        <v>1184</v>
      </c>
      <c r="G455" t="s">
        <v>1193</v>
      </c>
      <c r="DD455"/>
      <c r="DE455"/>
      <c r="DF455"/>
      <c r="DG455"/>
      <c r="DH455"/>
      <c r="DI455"/>
      <c r="DJ455"/>
      <c r="DK455"/>
      <c r="DL455"/>
      <c r="DM455"/>
      <c r="DN455"/>
    </row>
    <row r="456" spans="1:168" ht="16" customHeight="1" x14ac:dyDescent="0.2">
      <c r="A456">
        <v>456</v>
      </c>
      <c r="B456">
        <v>6</v>
      </c>
      <c r="C456" t="s">
        <v>304</v>
      </c>
      <c r="D456" t="s">
        <v>1194</v>
      </c>
      <c r="E456" t="s">
        <v>1184</v>
      </c>
      <c r="F456" t="s">
        <v>1195</v>
      </c>
      <c r="G456" t="s">
        <v>1193</v>
      </c>
      <c r="I456" t="s">
        <v>375</v>
      </c>
      <c r="AJ456" t="s">
        <v>387</v>
      </c>
      <c r="DD456"/>
      <c r="DE456"/>
      <c r="DF456"/>
      <c r="DG456"/>
      <c r="DH456"/>
      <c r="DI456"/>
      <c r="DJ456"/>
      <c r="DK456"/>
      <c r="DL456"/>
      <c r="DM456"/>
      <c r="DN456"/>
      <c r="FH456" t="s">
        <v>327</v>
      </c>
    </row>
    <row r="457" spans="1:168" ht="16" customHeight="1" x14ac:dyDescent="0.2">
      <c r="A457">
        <v>457</v>
      </c>
      <c r="B457">
        <v>51</v>
      </c>
      <c r="C457" t="s">
        <v>293</v>
      </c>
      <c r="D457" t="s">
        <v>1184</v>
      </c>
      <c r="E457" t="s">
        <v>1184</v>
      </c>
      <c r="F457" t="s">
        <v>1196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1197</v>
      </c>
      <c r="E458" t="s">
        <v>1198</v>
      </c>
      <c r="F458" t="s">
        <v>1199</v>
      </c>
      <c r="G458" t="s">
        <v>1200</v>
      </c>
      <c r="I458" t="s">
        <v>375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L458" t="s">
        <v>329</v>
      </c>
    </row>
    <row r="459" spans="1:168" ht="16" customHeight="1" x14ac:dyDescent="0.2">
      <c r="A459">
        <v>459</v>
      </c>
      <c r="B459">
        <v>7</v>
      </c>
      <c r="C459" t="s">
        <v>109</v>
      </c>
      <c r="D459" t="s">
        <v>1201</v>
      </c>
      <c r="E459" t="s">
        <v>1202</v>
      </c>
      <c r="F459" t="s">
        <v>1203</v>
      </c>
      <c r="J459" s="1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customHeight="1" x14ac:dyDescent="0.2">
      <c r="A460">
        <v>460</v>
      </c>
      <c r="B460">
        <v>37</v>
      </c>
      <c r="C460" t="s">
        <v>288</v>
      </c>
      <c r="D460" t="s">
        <v>1204</v>
      </c>
      <c r="E460" t="s">
        <v>1204</v>
      </c>
      <c r="F460" t="s">
        <v>1205</v>
      </c>
      <c r="G460" t="s">
        <v>1206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8" ht="16" customHeight="1" x14ac:dyDescent="0.2">
      <c r="A461">
        <v>461</v>
      </c>
      <c r="B461">
        <v>51</v>
      </c>
      <c r="C461" t="s">
        <v>286</v>
      </c>
      <c r="D461" t="s">
        <v>1204</v>
      </c>
      <c r="E461" t="s">
        <v>1204</v>
      </c>
      <c r="F461" t="s">
        <v>1207</v>
      </c>
      <c r="G461" t="s">
        <v>1206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customHeight="1" x14ac:dyDescent="0.2">
      <c r="A462">
        <v>462</v>
      </c>
      <c r="B462">
        <v>59</v>
      </c>
      <c r="C462" t="s">
        <v>291</v>
      </c>
      <c r="D462" t="s">
        <v>1208</v>
      </c>
      <c r="E462" t="s">
        <v>1209</v>
      </c>
      <c r="F462" t="s">
        <v>1210</v>
      </c>
      <c r="J462" s="19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customHeight="1" x14ac:dyDescent="0.2">
      <c r="A463">
        <v>463</v>
      </c>
      <c r="B463">
        <v>41</v>
      </c>
      <c r="C463" t="s">
        <v>21</v>
      </c>
      <c r="D463" t="s">
        <v>1211</v>
      </c>
      <c r="E463" t="s">
        <v>1212</v>
      </c>
      <c r="F463" t="s">
        <v>1213</v>
      </c>
      <c r="G463" t="s">
        <v>1214</v>
      </c>
      <c r="I463" t="s">
        <v>375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324</v>
      </c>
    </row>
    <row r="464" spans="1:168" ht="16" customHeight="1" x14ac:dyDescent="0.2">
      <c r="A464">
        <v>464</v>
      </c>
      <c r="B464">
        <v>60</v>
      </c>
      <c r="C464" t="s">
        <v>291</v>
      </c>
      <c r="D464" t="s">
        <v>1215</v>
      </c>
      <c r="E464" t="s">
        <v>1216</v>
      </c>
      <c r="F464" t="s">
        <v>1217</v>
      </c>
      <c r="J464" s="19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customHeight="1" x14ac:dyDescent="0.2">
      <c r="A465">
        <v>465</v>
      </c>
      <c r="B465">
        <v>42</v>
      </c>
      <c r="C465" t="s">
        <v>21</v>
      </c>
      <c r="D465" t="s">
        <v>1218</v>
      </c>
      <c r="E465" t="s">
        <v>1219</v>
      </c>
      <c r="F465" t="s">
        <v>1220</v>
      </c>
      <c r="G465" t="s">
        <v>698</v>
      </c>
      <c r="I465" t="s">
        <v>375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customHeight="1" x14ac:dyDescent="0.2">
      <c r="A466">
        <v>466</v>
      </c>
      <c r="B466">
        <v>26</v>
      </c>
      <c r="C466" t="s">
        <v>300</v>
      </c>
      <c r="D466" t="s">
        <v>1217</v>
      </c>
      <c r="E466" t="s">
        <v>1221</v>
      </c>
      <c r="F466" t="s">
        <v>1222</v>
      </c>
      <c r="G466" t="s">
        <v>1223</v>
      </c>
      <c r="I466" t="s">
        <v>375</v>
      </c>
      <c r="Q466" t="s">
        <v>54</v>
      </c>
      <c r="AO466" t="s">
        <v>586</v>
      </c>
      <c r="DD466"/>
      <c r="DE466"/>
      <c r="DF466"/>
      <c r="DG466"/>
      <c r="DH466"/>
      <c r="DI466"/>
      <c r="DJ466"/>
      <c r="DK466"/>
      <c r="DL466"/>
      <c r="DM466"/>
      <c r="DN466"/>
      <c r="ES466" t="s">
        <v>321</v>
      </c>
    </row>
    <row r="467" spans="1:161" ht="16" customHeight="1" x14ac:dyDescent="0.2">
      <c r="A467">
        <v>467</v>
      </c>
      <c r="B467">
        <v>24</v>
      </c>
      <c r="C467" t="s">
        <v>302</v>
      </c>
      <c r="D467" t="s">
        <v>1220</v>
      </c>
      <c r="E467" t="s">
        <v>1205</v>
      </c>
      <c r="F467" t="s">
        <v>1224</v>
      </c>
      <c r="AO467" t="s">
        <v>586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</row>
    <row r="468" spans="1:161" ht="16" customHeight="1" x14ac:dyDescent="0.2">
      <c r="A468">
        <v>468</v>
      </c>
      <c r="B468">
        <v>40</v>
      </c>
      <c r="C468" t="s">
        <v>388</v>
      </c>
      <c r="D468" t="s">
        <v>1205</v>
      </c>
      <c r="E468" t="s">
        <v>1205</v>
      </c>
      <c r="F468" t="s">
        <v>1225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1" ht="16" customHeight="1" x14ac:dyDescent="0.2">
      <c r="A469">
        <v>469</v>
      </c>
      <c r="B469">
        <v>61</v>
      </c>
      <c r="C469" t="s">
        <v>291</v>
      </c>
      <c r="D469" t="s">
        <v>1226</v>
      </c>
      <c r="E469" t="s">
        <v>1227</v>
      </c>
      <c r="F469" t="s">
        <v>1224</v>
      </c>
      <c r="I469" t="s">
        <v>375</v>
      </c>
      <c r="AO469" t="s">
        <v>586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customHeight="1" x14ac:dyDescent="0.2">
      <c r="A470">
        <v>470</v>
      </c>
      <c r="B470">
        <v>33</v>
      </c>
      <c r="C470" t="s">
        <v>287</v>
      </c>
      <c r="D470" t="s">
        <v>1222</v>
      </c>
      <c r="E470" t="s">
        <v>1225</v>
      </c>
      <c r="F470" t="s">
        <v>229</v>
      </c>
      <c r="AL470" t="s">
        <v>695</v>
      </c>
      <c r="DD470"/>
      <c r="DE470"/>
      <c r="DF470"/>
      <c r="DG470"/>
      <c r="DH470"/>
      <c r="DI470"/>
      <c r="DJ470"/>
      <c r="DK470"/>
      <c r="DL470"/>
      <c r="DM470"/>
      <c r="DN470"/>
      <c r="EH470" t="s">
        <v>317</v>
      </c>
    </row>
    <row r="471" spans="1:161" ht="16" customHeight="1" x14ac:dyDescent="0.2">
      <c r="A471">
        <v>471</v>
      </c>
      <c r="B471">
        <v>38</v>
      </c>
      <c r="C471" t="s">
        <v>288</v>
      </c>
      <c r="D471" t="s">
        <v>1225</v>
      </c>
      <c r="E471" t="s">
        <v>1225</v>
      </c>
      <c r="F471" t="s">
        <v>1207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1" ht="16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1228</v>
      </c>
      <c r="F472" t="s">
        <v>1229</v>
      </c>
      <c r="AL472" t="s">
        <v>695</v>
      </c>
      <c r="DD472"/>
      <c r="DE472"/>
      <c r="DF472"/>
      <c r="DG472"/>
      <c r="DH472"/>
      <c r="DI472"/>
      <c r="DJ472"/>
      <c r="DK472"/>
      <c r="DL472"/>
      <c r="DM472"/>
      <c r="DN472"/>
      <c r="EI472" t="s">
        <v>533</v>
      </c>
    </row>
    <row r="473" spans="1:161" ht="16" customHeight="1" x14ac:dyDescent="0.2">
      <c r="A473">
        <v>473</v>
      </c>
      <c r="B473">
        <v>52</v>
      </c>
      <c r="C473" t="s">
        <v>293</v>
      </c>
      <c r="D473" t="s">
        <v>1207</v>
      </c>
      <c r="E473" t="s">
        <v>1207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1" ht="16" customHeight="1" x14ac:dyDescent="0.2">
      <c r="A474">
        <v>474</v>
      </c>
      <c r="B474">
        <v>41</v>
      </c>
      <c r="C474" t="s">
        <v>388</v>
      </c>
      <c r="D474" t="s">
        <v>1230</v>
      </c>
      <c r="E474" t="s">
        <v>1230</v>
      </c>
      <c r="F474" t="s">
        <v>1231</v>
      </c>
      <c r="G474" t="s">
        <v>1232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customHeight="1" x14ac:dyDescent="0.2">
      <c r="A475">
        <v>475</v>
      </c>
      <c r="B475">
        <v>52</v>
      </c>
      <c r="C475" t="s">
        <v>286</v>
      </c>
      <c r="D475" t="s">
        <v>1230</v>
      </c>
      <c r="E475" t="s">
        <v>1230</v>
      </c>
      <c r="F475" t="s">
        <v>1231</v>
      </c>
      <c r="G475" t="s">
        <v>1232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customHeight="1" x14ac:dyDescent="0.2">
      <c r="A476">
        <v>476</v>
      </c>
      <c r="B476">
        <v>21</v>
      </c>
      <c r="C476" t="s">
        <v>299</v>
      </c>
      <c r="D476" t="s">
        <v>1233</v>
      </c>
      <c r="E476" t="s">
        <v>1234</v>
      </c>
      <c r="F476" t="s">
        <v>1235</v>
      </c>
      <c r="G476" t="s">
        <v>1232</v>
      </c>
      <c r="J476" s="19" t="s">
        <v>330</v>
      </c>
      <c r="S476" t="s">
        <v>56</v>
      </c>
      <c r="CE476" t="s">
        <v>312</v>
      </c>
      <c r="CI476" t="s">
        <v>203</v>
      </c>
      <c r="CS476" t="s">
        <v>455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customHeight="1" x14ac:dyDescent="0.2">
      <c r="A477">
        <v>477</v>
      </c>
      <c r="B477">
        <v>34</v>
      </c>
      <c r="C477" t="s">
        <v>287</v>
      </c>
      <c r="D477" t="s">
        <v>1236</v>
      </c>
      <c r="E477" t="s">
        <v>1231</v>
      </c>
      <c r="F477" t="s">
        <v>1237</v>
      </c>
      <c r="DD477"/>
      <c r="DE477"/>
      <c r="DF477"/>
      <c r="DG477"/>
      <c r="DH477"/>
      <c r="DI477"/>
      <c r="DJ477"/>
      <c r="DK477"/>
      <c r="DL477"/>
      <c r="DM477"/>
      <c r="DN477"/>
      <c r="EF477" t="s">
        <v>315</v>
      </c>
    </row>
    <row r="478" spans="1:161" ht="16" customHeight="1" x14ac:dyDescent="0.2">
      <c r="A478">
        <v>478</v>
      </c>
      <c r="B478">
        <v>53</v>
      </c>
      <c r="C478" t="s">
        <v>293</v>
      </c>
      <c r="D478" t="s">
        <v>1231</v>
      </c>
      <c r="E478" t="s">
        <v>1231</v>
      </c>
      <c r="F478" t="s">
        <v>1238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1" ht="16" customHeight="1" x14ac:dyDescent="0.2">
      <c r="A479">
        <v>479</v>
      </c>
      <c r="B479">
        <v>39</v>
      </c>
      <c r="C479" t="s">
        <v>288</v>
      </c>
      <c r="D479" t="s">
        <v>1239</v>
      </c>
      <c r="E479" t="s">
        <v>1239</v>
      </c>
      <c r="F479" t="s">
        <v>231</v>
      </c>
      <c r="G479" t="s">
        <v>1240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customHeight="1" x14ac:dyDescent="0.2">
      <c r="A480">
        <v>480</v>
      </c>
      <c r="B480">
        <v>53</v>
      </c>
      <c r="C480" t="s">
        <v>286</v>
      </c>
      <c r="D480" t="s">
        <v>1239</v>
      </c>
      <c r="E480" t="s">
        <v>1239</v>
      </c>
      <c r="F480" t="s">
        <v>231</v>
      </c>
      <c r="G480" t="s">
        <v>1240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customHeight="1" x14ac:dyDescent="0.2">
      <c r="A481">
        <v>481</v>
      </c>
      <c r="B481">
        <v>14</v>
      </c>
      <c r="C481" t="s">
        <v>303</v>
      </c>
      <c r="D481" t="s">
        <v>1241</v>
      </c>
      <c r="E481" t="s">
        <v>231</v>
      </c>
      <c r="F481" t="s">
        <v>1242</v>
      </c>
      <c r="G481" t="s">
        <v>1243</v>
      </c>
      <c r="I481" t="s">
        <v>375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customHeight="1" x14ac:dyDescent="0.2">
      <c r="A482">
        <v>482</v>
      </c>
      <c r="B482">
        <v>7</v>
      </c>
      <c r="C482" t="s">
        <v>305</v>
      </c>
      <c r="D482" t="s">
        <v>1244</v>
      </c>
      <c r="E482" t="s">
        <v>231</v>
      </c>
      <c r="F482" t="s">
        <v>1242</v>
      </c>
      <c r="G482" t="s">
        <v>1243</v>
      </c>
      <c r="I482" t="s">
        <v>375</v>
      </c>
      <c r="DD482"/>
      <c r="DE482"/>
      <c r="DF482"/>
      <c r="DG482"/>
      <c r="DH482"/>
      <c r="DI482"/>
      <c r="DJ482"/>
      <c r="DK482"/>
      <c r="DL482"/>
      <c r="DM482"/>
      <c r="DN482"/>
      <c r="ER482" t="s">
        <v>412</v>
      </c>
    </row>
    <row r="483" spans="1:161" ht="16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1245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customHeight="1" x14ac:dyDescent="0.2">
      <c r="A484">
        <v>484</v>
      </c>
      <c r="B484">
        <v>42</v>
      </c>
      <c r="C484" t="s">
        <v>388</v>
      </c>
      <c r="D484" t="s">
        <v>1246</v>
      </c>
      <c r="E484" t="s">
        <v>1246</v>
      </c>
      <c r="F484" t="s">
        <v>1247</v>
      </c>
      <c r="G484" t="s">
        <v>1248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61" ht="16" customHeight="1" x14ac:dyDescent="0.2">
      <c r="A485">
        <v>485</v>
      </c>
      <c r="B485">
        <v>54</v>
      </c>
      <c r="C485" t="s">
        <v>286</v>
      </c>
      <c r="D485" t="s">
        <v>1246</v>
      </c>
      <c r="E485" t="s">
        <v>1246</v>
      </c>
      <c r="F485" t="s">
        <v>1249</v>
      </c>
      <c r="G485" t="s">
        <v>1248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customHeight="1" x14ac:dyDescent="0.2">
      <c r="A486">
        <v>486</v>
      </c>
      <c r="B486">
        <v>62</v>
      </c>
      <c r="C486" t="s">
        <v>291</v>
      </c>
      <c r="D486" t="s">
        <v>1242</v>
      </c>
      <c r="E486" t="s">
        <v>232</v>
      </c>
      <c r="F486" t="s">
        <v>1250</v>
      </c>
      <c r="I486" t="s">
        <v>375</v>
      </c>
      <c r="AV486" t="s">
        <v>1251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1250</v>
      </c>
      <c r="F487" t="s">
        <v>139</v>
      </c>
      <c r="I487" t="s">
        <v>375</v>
      </c>
      <c r="AI487" t="s">
        <v>619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customHeight="1" x14ac:dyDescent="0.2">
      <c r="A488">
        <v>488</v>
      </c>
      <c r="B488">
        <v>43</v>
      </c>
      <c r="C488" t="s">
        <v>21</v>
      </c>
      <c r="D488" t="s">
        <v>1252</v>
      </c>
      <c r="E488" t="s">
        <v>1253</v>
      </c>
      <c r="F488" t="s">
        <v>1254</v>
      </c>
      <c r="G488" t="s">
        <v>582</v>
      </c>
      <c r="J488" s="19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  <c r="FE488" t="s">
        <v>324</v>
      </c>
    </row>
    <row r="489" spans="1:161" ht="16" customHeight="1" x14ac:dyDescent="0.2">
      <c r="A489">
        <v>489</v>
      </c>
      <c r="B489">
        <v>64</v>
      </c>
      <c r="C489" t="s">
        <v>291</v>
      </c>
      <c r="D489" t="s">
        <v>1255</v>
      </c>
      <c r="E489" t="s">
        <v>1254</v>
      </c>
      <c r="F489" t="s">
        <v>1256</v>
      </c>
      <c r="I489" t="s">
        <v>375</v>
      </c>
      <c r="AR489" t="s">
        <v>1257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1258</v>
      </c>
      <c r="F490" t="s">
        <v>1259</v>
      </c>
      <c r="G490" t="s">
        <v>1260</v>
      </c>
      <c r="J490" s="19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customHeight="1" x14ac:dyDescent="0.2">
      <c r="A491">
        <v>491</v>
      </c>
      <c r="B491">
        <v>35</v>
      </c>
      <c r="C491" t="s">
        <v>287</v>
      </c>
      <c r="D491" t="s">
        <v>1254</v>
      </c>
      <c r="E491" t="s">
        <v>1247</v>
      </c>
      <c r="F491" t="s">
        <v>1249</v>
      </c>
      <c r="G491" t="s">
        <v>1261</v>
      </c>
      <c r="DD491"/>
      <c r="DE491"/>
      <c r="DF491"/>
      <c r="DG491"/>
      <c r="DH491"/>
      <c r="DI491"/>
      <c r="DJ491"/>
      <c r="DK491"/>
      <c r="DL491"/>
      <c r="DM491"/>
      <c r="DN491"/>
      <c r="EF491" t="s">
        <v>315</v>
      </c>
    </row>
    <row r="492" spans="1:161" ht="16" customHeight="1" x14ac:dyDescent="0.2">
      <c r="A492">
        <v>492</v>
      </c>
      <c r="B492">
        <v>40</v>
      </c>
      <c r="C492" t="s">
        <v>288</v>
      </c>
      <c r="D492" t="s">
        <v>1247</v>
      </c>
      <c r="E492" t="s">
        <v>1247</v>
      </c>
      <c r="F492" t="s">
        <v>1249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61" ht="16" customHeight="1" x14ac:dyDescent="0.2">
      <c r="A493">
        <v>493</v>
      </c>
      <c r="B493">
        <v>55</v>
      </c>
      <c r="C493" t="s">
        <v>293</v>
      </c>
      <c r="D493" t="s">
        <v>1249</v>
      </c>
      <c r="E493" t="s">
        <v>1249</v>
      </c>
      <c r="F493" t="s">
        <v>1262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customHeight="1" x14ac:dyDescent="0.2">
      <c r="A494">
        <v>494</v>
      </c>
      <c r="B494">
        <v>41</v>
      </c>
      <c r="C494" t="s">
        <v>288</v>
      </c>
      <c r="D494" t="s">
        <v>1263</v>
      </c>
      <c r="E494" t="s">
        <v>1263</v>
      </c>
      <c r="F494" t="s">
        <v>1264</v>
      </c>
      <c r="G494" t="s">
        <v>1265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customHeight="1" x14ac:dyDescent="0.2">
      <c r="A495">
        <v>495</v>
      </c>
      <c r="B495">
        <v>55</v>
      </c>
      <c r="C495" t="s">
        <v>286</v>
      </c>
      <c r="D495" t="s">
        <v>1263</v>
      </c>
      <c r="E495" t="s">
        <v>1263</v>
      </c>
      <c r="F495" t="s">
        <v>1264</v>
      </c>
      <c r="G495" t="s">
        <v>1265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customHeight="1" x14ac:dyDescent="0.2">
      <c r="A496">
        <v>496</v>
      </c>
      <c r="B496">
        <v>15</v>
      </c>
      <c r="C496" t="s">
        <v>303</v>
      </c>
      <c r="D496" t="s">
        <v>1266</v>
      </c>
      <c r="E496" t="s">
        <v>1267</v>
      </c>
      <c r="F496" t="s">
        <v>1268</v>
      </c>
      <c r="G496" t="s">
        <v>1265</v>
      </c>
      <c r="I496" t="s">
        <v>375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customHeight="1" x14ac:dyDescent="0.2">
      <c r="A497">
        <v>497</v>
      </c>
      <c r="B497">
        <v>26</v>
      </c>
      <c r="C497" t="s">
        <v>302</v>
      </c>
      <c r="D497" t="s">
        <v>1269</v>
      </c>
      <c r="E497" t="s">
        <v>1264</v>
      </c>
      <c r="F497" t="s">
        <v>1270</v>
      </c>
      <c r="AV497" t="s">
        <v>1251</v>
      </c>
      <c r="DD497"/>
      <c r="DE497"/>
      <c r="DF497"/>
      <c r="DG497"/>
      <c r="DH497"/>
      <c r="DI497"/>
      <c r="DJ497"/>
      <c r="DK497"/>
      <c r="DL497"/>
      <c r="DM497"/>
      <c r="DN497"/>
      <c r="EJ497" t="s">
        <v>1161</v>
      </c>
    </row>
    <row r="498" spans="1:148" ht="16" customHeight="1" x14ac:dyDescent="0.2">
      <c r="A498">
        <v>498</v>
      </c>
      <c r="B498">
        <v>56</v>
      </c>
      <c r="C498" t="s">
        <v>293</v>
      </c>
      <c r="D498" t="s">
        <v>1264</v>
      </c>
      <c r="E498" t="s">
        <v>1264</v>
      </c>
      <c r="F498" t="s">
        <v>1271</v>
      </c>
      <c r="DD498"/>
      <c r="DE498"/>
      <c r="DF498"/>
      <c r="DG498"/>
      <c r="DH498"/>
      <c r="DI498"/>
      <c r="DJ498"/>
      <c r="DK498"/>
      <c r="DL498"/>
      <c r="DM498"/>
      <c r="DN498"/>
    </row>
    <row r="499" spans="1:148" ht="16" customHeight="1" x14ac:dyDescent="0.2">
      <c r="A499">
        <v>499</v>
      </c>
      <c r="B499">
        <v>43</v>
      </c>
      <c r="C499" t="s">
        <v>388</v>
      </c>
      <c r="D499" t="s">
        <v>1272</v>
      </c>
      <c r="E499" t="s">
        <v>1272</v>
      </c>
      <c r="F499" t="s">
        <v>1273</v>
      </c>
      <c r="G499" t="s">
        <v>1274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customHeight="1" x14ac:dyDescent="0.2">
      <c r="A500">
        <v>500</v>
      </c>
      <c r="B500">
        <v>56</v>
      </c>
      <c r="C500" t="s">
        <v>286</v>
      </c>
      <c r="D500" t="s">
        <v>1272</v>
      </c>
      <c r="E500" t="s">
        <v>1272</v>
      </c>
      <c r="F500" t="s">
        <v>1273</v>
      </c>
      <c r="G500" t="s">
        <v>1274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customHeight="1" x14ac:dyDescent="0.2">
      <c r="A501">
        <v>501</v>
      </c>
      <c r="B501">
        <v>16</v>
      </c>
      <c r="C501" t="s">
        <v>303</v>
      </c>
      <c r="D501" t="s">
        <v>1275</v>
      </c>
      <c r="E501" t="s">
        <v>1276</v>
      </c>
      <c r="F501" t="s">
        <v>1273</v>
      </c>
      <c r="G501" t="s">
        <v>1274</v>
      </c>
      <c r="J501" s="19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customHeight="1" x14ac:dyDescent="0.2">
      <c r="A502">
        <v>502</v>
      </c>
      <c r="B502">
        <v>36</v>
      </c>
      <c r="C502" t="s">
        <v>287</v>
      </c>
      <c r="D502" t="s">
        <v>1277</v>
      </c>
      <c r="E502" t="s">
        <v>1273</v>
      </c>
      <c r="F502" t="s">
        <v>1278</v>
      </c>
      <c r="DD502"/>
      <c r="DE502"/>
      <c r="DF502"/>
      <c r="DG502"/>
      <c r="DH502"/>
      <c r="DI502"/>
      <c r="DJ502"/>
      <c r="DK502"/>
      <c r="DL502"/>
      <c r="DM502"/>
      <c r="DN502"/>
      <c r="EF502" t="s">
        <v>315</v>
      </c>
    </row>
    <row r="503" spans="1:148" ht="16" customHeight="1" x14ac:dyDescent="0.2">
      <c r="A503">
        <v>503</v>
      </c>
      <c r="B503">
        <v>57</v>
      </c>
      <c r="C503" t="s">
        <v>293</v>
      </c>
      <c r="D503" t="s">
        <v>1273</v>
      </c>
      <c r="E503" t="s">
        <v>1273</v>
      </c>
      <c r="F503" t="s">
        <v>1279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48" ht="16" customHeight="1" x14ac:dyDescent="0.2">
      <c r="A504">
        <v>504</v>
      </c>
      <c r="B504">
        <v>42</v>
      </c>
      <c r="C504" t="s">
        <v>288</v>
      </c>
      <c r="D504" t="s">
        <v>1280</v>
      </c>
      <c r="E504" t="s">
        <v>1280</v>
      </c>
      <c r="F504" t="s">
        <v>1281</v>
      </c>
      <c r="G504" t="s">
        <v>1282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customHeight="1" x14ac:dyDescent="0.2">
      <c r="A505">
        <v>505</v>
      </c>
      <c r="B505">
        <v>57</v>
      </c>
      <c r="C505" t="s">
        <v>286</v>
      </c>
      <c r="D505" t="s">
        <v>1280</v>
      </c>
      <c r="E505" t="s">
        <v>1280</v>
      </c>
      <c r="F505" t="s">
        <v>1281</v>
      </c>
      <c r="G505" t="s">
        <v>1282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customHeight="1" x14ac:dyDescent="0.2">
      <c r="A506">
        <v>506</v>
      </c>
      <c r="B506">
        <v>17</v>
      </c>
      <c r="C506" t="s">
        <v>303</v>
      </c>
      <c r="D506" t="s">
        <v>1283</v>
      </c>
      <c r="E506" t="s">
        <v>1281</v>
      </c>
      <c r="F506" t="s">
        <v>1284</v>
      </c>
      <c r="G506" t="s">
        <v>1285</v>
      </c>
      <c r="I506" t="s">
        <v>375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customHeight="1" x14ac:dyDescent="0.2">
      <c r="A507">
        <v>507</v>
      </c>
      <c r="B507">
        <v>19</v>
      </c>
      <c r="C507" t="s">
        <v>292</v>
      </c>
      <c r="D507" t="s">
        <v>1286</v>
      </c>
      <c r="E507" t="s">
        <v>1281</v>
      </c>
      <c r="F507" t="s">
        <v>1284</v>
      </c>
      <c r="G507" t="s">
        <v>1287</v>
      </c>
      <c r="I507" t="s">
        <v>375</v>
      </c>
      <c r="DD507"/>
      <c r="DE507"/>
      <c r="DF507"/>
      <c r="DG507"/>
      <c r="DH507"/>
      <c r="DI507"/>
      <c r="DJ507"/>
      <c r="DK507"/>
      <c r="DL507"/>
      <c r="DM507"/>
      <c r="DN507"/>
      <c r="ER507" t="s">
        <v>412</v>
      </c>
    </row>
    <row r="508" spans="1:148" ht="16" customHeight="1" x14ac:dyDescent="0.2">
      <c r="A508">
        <v>508</v>
      </c>
      <c r="B508">
        <v>58</v>
      </c>
      <c r="C508" t="s">
        <v>293</v>
      </c>
      <c r="D508" t="s">
        <v>1281</v>
      </c>
      <c r="E508" t="s">
        <v>1281</v>
      </c>
      <c r="F508" t="s">
        <v>1288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customHeight="1" x14ac:dyDescent="0.2">
      <c r="A509">
        <v>509</v>
      </c>
      <c r="B509">
        <v>44</v>
      </c>
      <c r="C509" t="s">
        <v>388</v>
      </c>
      <c r="D509" t="s">
        <v>1289</v>
      </c>
      <c r="E509" t="s">
        <v>1289</v>
      </c>
      <c r="F509" t="s">
        <v>1290</v>
      </c>
      <c r="G509" t="s">
        <v>1291</v>
      </c>
      <c r="DD509"/>
      <c r="DE509"/>
      <c r="DF509"/>
      <c r="DG509"/>
      <c r="DH509"/>
      <c r="DI509"/>
      <c r="DJ509"/>
      <c r="DK509"/>
      <c r="DL509"/>
      <c r="DM509"/>
      <c r="DN509"/>
    </row>
    <row r="510" spans="1:148" ht="16" customHeight="1" x14ac:dyDescent="0.2">
      <c r="A510">
        <v>510</v>
      </c>
      <c r="B510">
        <v>58</v>
      </c>
      <c r="C510" t="s">
        <v>286</v>
      </c>
      <c r="D510" t="s">
        <v>1289</v>
      </c>
      <c r="E510" t="s">
        <v>1289</v>
      </c>
      <c r="F510" t="s">
        <v>1292</v>
      </c>
      <c r="G510" t="s">
        <v>1293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customHeight="1" x14ac:dyDescent="0.2">
      <c r="A511">
        <v>511</v>
      </c>
      <c r="B511">
        <v>22</v>
      </c>
      <c r="C511" t="s">
        <v>299</v>
      </c>
      <c r="D511" t="s">
        <v>1294</v>
      </c>
      <c r="E511" t="s">
        <v>1295</v>
      </c>
      <c r="F511" t="s">
        <v>1296</v>
      </c>
      <c r="G511" t="s">
        <v>1291</v>
      </c>
      <c r="J511" s="19" t="s">
        <v>330</v>
      </c>
      <c r="R511" t="s">
        <v>129</v>
      </c>
      <c r="CF511" t="s">
        <v>454</v>
      </c>
      <c r="CI511" t="s">
        <v>203</v>
      </c>
      <c r="CS511" t="s">
        <v>455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customHeight="1" x14ac:dyDescent="0.2">
      <c r="A512">
        <v>512</v>
      </c>
      <c r="B512">
        <v>65</v>
      </c>
      <c r="C512" t="s">
        <v>291</v>
      </c>
      <c r="D512" t="s">
        <v>1297</v>
      </c>
      <c r="E512" t="s">
        <v>1296</v>
      </c>
      <c r="F512" t="s">
        <v>1290</v>
      </c>
      <c r="I512" t="s">
        <v>375</v>
      </c>
      <c r="AR512" t="s">
        <v>1257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customHeight="1" x14ac:dyDescent="0.2">
      <c r="A513">
        <v>513</v>
      </c>
      <c r="B513">
        <v>37</v>
      </c>
      <c r="C513" t="s">
        <v>287</v>
      </c>
      <c r="D513" t="s">
        <v>1298</v>
      </c>
      <c r="E513" t="s">
        <v>1290</v>
      </c>
      <c r="F513" t="s">
        <v>1299</v>
      </c>
      <c r="DD513"/>
      <c r="DE513"/>
      <c r="DF513"/>
      <c r="DG513"/>
      <c r="DH513"/>
      <c r="DI513"/>
      <c r="DJ513"/>
      <c r="DK513"/>
      <c r="DL513"/>
      <c r="DM513"/>
      <c r="DN513"/>
      <c r="EF513" t="s">
        <v>315</v>
      </c>
    </row>
    <row r="514" spans="1:150" ht="16" customHeight="1" x14ac:dyDescent="0.2">
      <c r="A514">
        <v>514</v>
      </c>
      <c r="B514">
        <v>43</v>
      </c>
      <c r="C514" t="s">
        <v>288</v>
      </c>
      <c r="D514" t="s">
        <v>1290</v>
      </c>
      <c r="E514" t="s">
        <v>1290</v>
      </c>
      <c r="F514" t="s">
        <v>1292</v>
      </c>
      <c r="G514" t="s">
        <v>1300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50" ht="16" customHeight="1" x14ac:dyDescent="0.2">
      <c r="A515">
        <v>515</v>
      </c>
      <c r="B515">
        <v>66</v>
      </c>
      <c r="C515" t="s">
        <v>291</v>
      </c>
      <c r="D515" t="s">
        <v>1301</v>
      </c>
      <c r="E515" t="s">
        <v>1302</v>
      </c>
      <c r="F515" t="s">
        <v>1292</v>
      </c>
      <c r="J515" s="19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customHeight="1" x14ac:dyDescent="0.2">
      <c r="A516">
        <v>516</v>
      </c>
      <c r="B516">
        <v>20</v>
      </c>
      <c r="C516" t="s">
        <v>292</v>
      </c>
      <c r="D516" t="s">
        <v>1303</v>
      </c>
      <c r="E516" t="s">
        <v>1292</v>
      </c>
      <c r="F516" t="s">
        <v>1304</v>
      </c>
      <c r="G516" t="s">
        <v>1300</v>
      </c>
      <c r="J516" s="19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  <c r="EQ516" t="s">
        <v>429</v>
      </c>
    </row>
    <row r="517" spans="1:150" ht="16" customHeight="1" x14ac:dyDescent="0.2">
      <c r="A517">
        <v>517</v>
      </c>
      <c r="B517">
        <v>59</v>
      </c>
      <c r="C517" t="s">
        <v>293</v>
      </c>
      <c r="D517" t="s">
        <v>1292</v>
      </c>
      <c r="E517" t="s">
        <v>1292</v>
      </c>
      <c r="F517" t="s">
        <v>1305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customHeight="1" x14ac:dyDescent="0.2">
      <c r="A518">
        <v>518</v>
      </c>
      <c r="B518">
        <v>27</v>
      </c>
      <c r="C518" t="s">
        <v>300</v>
      </c>
      <c r="D518" t="s">
        <v>1306</v>
      </c>
      <c r="E518" t="s">
        <v>1307</v>
      </c>
      <c r="F518" t="s">
        <v>1308</v>
      </c>
      <c r="G518" t="s">
        <v>1309</v>
      </c>
      <c r="I518" t="s">
        <v>375</v>
      </c>
      <c r="AJ518" t="s">
        <v>387</v>
      </c>
      <c r="DD518"/>
      <c r="DE518"/>
      <c r="DF518"/>
      <c r="DG518"/>
      <c r="DH518"/>
      <c r="DI518"/>
      <c r="DJ518"/>
      <c r="DK518"/>
      <c r="DL518"/>
      <c r="DM518"/>
      <c r="DN518"/>
      <c r="ET518" t="s">
        <v>320</v>
      </c>
    </row>
    <row r="519" spans="1:150" ht="16" customHeight="1" x14ac:dyDescent="0.2">
      <c r="A519">
        <v>519</v>
      </c>
      <c r="B519">
        <v>44</v>
      </c>
      <c r="C519" t="s">
        <v>288</v>
      </c>
      <c r="D519" t="s">
        <v>1310</v>
      </c>
      <c r="E519" t="s">
        <v>1310</v>
      </c>
      <c r="F519" t="s">
        <v>1311</v>
      </c>
      <c r="G519" t="s">
        <v>1312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customHeight="1" x14ac:dyDescent="0.2">
      <c r="A520">
        <v>520</v>
      </c>
      <c r="B520">
        <v>59</v>
      </c>
      <c r="C520" t="s">
        <v>286</v>
      </c>
      <c r="D520" t="s">
        <v>1310</v>
      </c>
      <c r="E520" t="s">
        <v>1310</v>
      </c>
      <c r="F520" t="s">
        <v>1313</v>
      </c>
      <c r="G520" t="s">
        <v>1312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50" ht="16" customHeight="1" x14ac:dyDescent="0.2">
      <c r="A521">
        <v>521</v>
      </c>
      <c r="B521">
        <v>23</v>
      </c>
      <c r="C521" t="s">
        <v>299</v>
      </c>
      <c r="D521" t="s">
        <v>1314</v>
      </c>
      <c r="E521" t="s">
        <v>1311</v>
      </c>
      <c r="F521" t="s">
        <v>1315</v>
      </c>
      <c r="G521" t="s">
        <v>1312</v>
      </c>
      <c r="I521" t="s">
        <v>375</v>
      </c>
      <c r="S521" t="s">
        <v>56</v>
      </c>
      <c r="AB521" t="s">
        <v>1671</v>
      </c>
      <c r="AF521" t="s">
        <v>446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customHeight="1" x14ac:dyDescent="0.2">
      <c r="A522">
        <v>522</v>
      </c>
      <c r="B522">
        <v>27</v>
      </c>
      <c r="C522" t="s">
        <v>302</v>
      </c>
      <c r="D522" t="s">
        <v>1316</v>
      </c>
      <c r="E522" t="s">
        <v>1311</v>
      </c>
      <c r="F522" t="s">
        <v>1317</v>
      </c>
      <c r="DD522"/>
      <c r="DE522"/>
      <c r="DF522"/>
      <c r="DG522"/>
      <c r="DH522"/>
      <c r="DI522"/>
      <c r="DJ522"/>
      <c r="DK522"/>
      <c r="DL522"/>
      <c r="DM522"/>
      <c r="DN522"/>
      <c r="EH522" t="s">
        <v>317</v>
      </c>
    </row>
    <row r="523" spans="1:150" ht="16" customHeight="1" x14ac:dyDescent="0.2">
      <c r="A523">
        <v>523</v>
      </c>
      <c r="B523">
        <v>45</v>
      </c>
      <c r="C523" t="s">
        <v>388</v>
      </c>
      <c r="D523" t="s">
        <v>1311</v>
      </c>
      <c r="E523" t="s">
        <v>1311</v>
      </c>
      <c r="F523" t="s">
        <v>1318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50" ht="16" customHeight="1" x14ac:dyDescent="0.2">
      <c r="A524">
        <v>524</v>
      </c>
      <c r="B524">
        <v>28</v>
      </c>
      <c r="C524" t="s">
        <v>300</v>
      </c>
      <c r="D524" t="s">
        <v>1319</v>
      </c>
      <c r="E524" t="s">
        <v>1320</v>
      </c>
      <c r="F524" t="s">
        <v>1321</v>
      </c>
      <c r="J524" s="19" t="s">
        <v>330</v>
      </c>
      <c r="DD524"/>
      <c r="DE524"/>
      <c r="DF524"/>
      <c r="DG524"/>
      <c r="DH524"/>
      <c r="DI524"/>
      <c r="DJ524"/>
      <c r="DK524"/>
      <c r="DL524"/>
      <c r="DM524"/>
      <c r="DN524"/>
      <c r="ET524" t="s">
        <v>320</v>
      </c>
    </row>
    <row r="525" spans="1:150" ht="16" customHeight="1" x14ac:dyDescent="0.2">
      <c r="A525">
        <v>525</v>
      </c>
      <c r="B525">
        <v>38</v>
      </c>
      <c r="C525" t="s">
        <v>287</v>
      </c>
      <c r="D525" t="s">
        <v>1322</v>
      </c>
      <c r="E525" t="s">
        <v>1320</v>
      </c>
      <c r="F525" t="s">
        <v>1323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customHeight="1" x14ac:dyDescent="0.2">
      <c r="A526">
        <v>526</v>
      </c>
      <c r="B526">
        <v>45</v>
      </c>
      <c r="C526" t="s">
        <v>288</v>
      </c>
      <c r="D526" t="s">
        <v>1318</v>
      </c>
      <c r="E526" t="s">
        <v>1318</v>
      </c>
      <c r="F526" t="s">
        <v>1313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50" ht="16" customHeight="1" x14ac:dyDescent="0.2">
      <c r="A527">
        <v>527</v>
      </c>
      <c r="B527">
        <v>28</v>
      </c>
      <c r="C527" t="s">
        <v>302</v>
      </c>
      <c r="D527" t="s">
        <v>1318</v>
      </c>
      <c r="E527" t="s">
        <v>1313</v>
      </c>
      <c r="F527" t="s">
        <v>1324</v>
      </c>
      <c r="AU527" t="s">
        <v>1325</v>
      </c>
      <c r="DD527"/>
      <c r="DE527"/>
      <c r="DF527"/>
      <c r="DG527"/>
      <c r="DH527"/>
      <c r="DI527"/>
      <c r="DJ527"/>
      <c r="DK527"/>
      <c r="DL527"/>
      <c r="DM527"/>
      <c r="DN527"/>
      <c r="EF527" t="s">
        <v>315</v>
      </c>
    </row>
    <row r="528" spans="1:150" ht="16" customHeight="1" x14ac:dyDescent="0.2">
      <c r="A528">
        <v>528</v>
      </c>
      <c r="B528">
        <v>60</v>
      </c>
      <c r="C528" t="s">
        <v>293</v>
      </c>
      <c r="D528" t="s">
        <v>1313</v>
      </c>
      <c r="E528" t="s">
        <v>1313</v>
      </c>
      <c r="F528" t="s">
        <v>1326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205" ht="16" customHeight="1" x14ac:dyDescent="0.2">
      <c r="A529">
        <v>529</v>
      </c>
      <c r="B529">
        <v>46</v>
      </c>
      <c r="C529" t="s">
        <v>388</v>
      </c>
      <c r="D529" t="s">
        <v>1327</v>
      </c>
      <c r="E529" t="s">
        <v>1327</v>
      </c>
      <c r="F529" t="s">
        <v>233</v>
      </c>
      <c r="G529" t="s">
        <v>1328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205" ht="16" customHeight="1" x14ac:dyDescent="0.2">
      <c r="A530">
        <v>530</v>
      </c>
      <c r="B530">
        <v>60</v>
      </c>
      <c r="C530" t="s">
        <v>286</v>
      </c>
      <c r="D530" t="s">
        <v>1327</v>
      </c>
      <c r="E530" t="s">
        <v>1327</v>
      </c>
      <c r="F530" t="s">
        <v>233</v>
      </c>
      <c r="G530" t="s">
        <v>1328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205" ht="16" customHeight="1" x14ac:dyDescent="0.2">
      <c r="A531">
        <v>531</v>
      </c>
      <c r="B531">
        <v>18</v>
      </c>
      <c r="C531" t="s">
        <v>303</v>
      </c>
      <c r="D531" t="s">
        <v>1329</v>
      </c>
      <c r="E531" t="s">
        <v>233</v>
      </c>
      <c r="F531" t="s">
        <v>1330</v>
      </c>
      <c r="G531" t="s">
        <v>1331</v>
      </c>
      <c r="J531" s="19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205" ht="16" customHeight="1" x14ac:dyDescent="0.2">
      <c r="A532">
        <v>532</v>
      </c>
      <c r="B532">
        <v>21</v>
      </c>
      <c r="C532" t="s">
        <v>292</v>
      </c>
      <c r="D532" t="s">
        <v>1332</v>
      </c>
      <c r="E532" t="s">
        <v>233</v>
      </c>
      <c r="F532" t="s">
        <v>1330</v>
      </c>
      <c r="G532" t="s">
        <v>1333</v>
      </c>
      <c r="I532" t="s">
        <v>375</v>
      </c>
      <c r="DD532"/>
      <c r="DE532"/>
      <c r="DF532"/>
      <c r="DG532"/>
      <c r="DH532"/>
      <c r="DI532"/>
      <c r="DJ532"/>
      <c r="DK532"/>
      <c r="DL532"/>
      <c r="DM532"/>
      <c r="DN532"/>
      <c r="ER532" t="s">
        <v>412</v>
      </c>
    </row>
    <row r="533" spans="1:205" ht="16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1334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205" ht="16" customHeight="1" x14ac:dyDescent="0.2">
      <c r="A534">
        <v>534</v>
      </c>
      <c r="B534">
        <v>47</v>
      </c>
      <c r="C534" t="s">
        <v>388</v>
      </c>
      <c r="D534" t="s">
        <v>1335</v>
      </c>
      <c r="E534" t="s">
        <v>1335</v>
      </c>
      <c r="F534" t="s">
        <v>235</v>
      </c>
      <c r="G534" t="s">
        <v>1336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205" ht="16" customHeight="1" x14ac:dyDescent="0.2">
      <c r="A535">
        <v>535</v>
      </c>
      <c r="B535">
        <v>61</v>
      </c>
      <c r="C535" t="s">
        <v>286</v>
      </c>
      <c r="D535" t="s">
        <v>1335</v>
      </c>
      <c r="E535" t="s">
        <v>1335</v>
      </c>
      <c r="F535" t="s">
        <v>235</v>
      </c>
      <c r="G535" t="s">
        <v>1336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205" ht="16" customHeight="1" x14ac:dyDescent="0.2">
      <c r="A536">
        <v>536</v>
      </c>
      <c r="B536">
        <v>24</v>
      </c>
      <c r="C536" t="s">
        <v>299</v>
      </c>
      <c r="D536" t="s">
        <v>1335</v>
      </c>
      <c r="E536" t="s">
        <v>234</v>
      </c>
      <c r="F536" t="s">
        <v>237</v>
      </c>
      <c r="G536" t="s">
        <v>1337</v>
      </c>
      <c r="J536" s="19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205" ht="16" customHeight="1" x14ac:dyDescent="0.2">
      <c r="A537">
        <v>537</v>
      </c>
      <c r="B537">
        <v>8</v>
      </c>
      <c r="C537" t="s">
        <v>305</v>
      </c>
      <c r="D537" t="s">
        <v>1335</v>
      </c>
      <c r="E537" t="s">
        <v>234</v>
      </c>
      <c r="F537" t="s">
        <v>236</v>
      </c>
      <c r="G537" t="s">
        <v>1338</v>
      </c>
      <c r="I537" t="s">
        <v>375</v>
      </c>
      <c r="R537" t="s">
        <v>129</v>
      </c>
      <c r="AF537" t="s">
        <v>446</v>
      </c>
      <c r="DD537"/>
      <c r="DE537"/>
      <c r="DF537"/>
      <c r="DG537"/>
      <c r="DH537"/>
      <c r="DI537"/>
      <c r="DJ537"/>
      <c r="DK537"/>
      <c r="DL537"/>
      <c r="DM537"/>
      <c r="DN537"/>
      <c r="EM537" t="s">
        <v>1014</v>
      </c>
    </row>
    <row r="538" spans="1:205" ht="16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205" ht="16" customHeight="1" x14ac:dyDescent="0.2">
      <c r="A539">
        <v>539</v>
      </c>
      <c r="B539">
        <v>48</v>
      </c>
      <c r="C539" t="s">
        <v>388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205" ht="16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205" ht="16" customHeight="1" x14ac:dyDescent="0.2">
      <c r="A541">
        <v>541</v>
      </c>
      <c r="B541">
        <v>23</v>
      </c>
      <c r="C541" t="s">
        <v>290</v>
      </c>
      <c r="D541" t="s">
        <v>1339</v>
      </c>
      <c r="E541" t="s">
        <v>1340</v>
      </c>
      <c r="F541" t="s">
        <v>240</v>
      </c>
      <c r="I541" t="s">
        <v>375</v>
      </c>
      <c r="AV541" t="s">
        <v>1251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205" ht="16" customHeight="1" x14ac:dyDescent="0.2">
      <c r="A542">
        <v>542</v>
      </c>
      <c r="B542">
        <v>67</v>
      </c>
      <c r="C542" t="s">
        <v>291</v>
      </c>
      <c r="D542" t="s">
        <v>1341</v>
      </c>
      <c r="E542" t="s">
        <v>1342</v>
      </c>
      <c r="F542" t="s">
        <v>241</v>
      </c>
      <c r="I542" t="s">
        <v>375</v>
      </c>
      <c r="AL542" t="s">
        <v>695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205" ht="16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  <c r="EF543" t="s">
        <v>315</v>
      </c>
    </row>
    <row r="544" spans="1:205" s="27" customFormat="1" ht="16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1343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7" customFormat="1" ht="16" customHeight="1" x14ac:dyDescent="0.2">
      <c r="A545">
        <v>545</v>
      </c>
      <c r="B545">
        <v>46</v>
      </c>
      <c r="C545" t="s">
        <v>288</v>
      </c>
      <c r="D545" t="s">
        <v>1344</v>
      </c>
      <c r="E545" t="s">
        <v>1344</v>
      </c>
      <c r="F545" t="s">
        <v>1345</v>
      </c>
      <c r="G545" t="s">
        <v>1346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7" customFormat="1" ht="16" customHeight="1" x14ac:dyDescent="0.2">
      <c r="A546">
        <v>546</v>
      </c>
      <c r="B546">
        <v>63</v>
      </c>
      <c r="C546" t="s">
        <v>286</v>
      </c>
      <c r="D546" t="s">
        <v>1344</v>
      </c>
      <c r="E546" t="s">
        <v>1344</v>
      </c>
      <c r="F546" t="s">
        <v>1347</v>
      </c>
      <c r="G546" t="s">
        <v>1346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x14ac:dyDescent="0.2">
      <c r="A547">
        <v>547</v>
      </c>
      <c r="B547">
        <v>19</v>
      </c>
      <c r="C547" t="s">
        <v>303</v>
      </c>
      <c r="D547" t="s">
        <v>1348</v>
      </c>
      <c r="E547" t="s">
        <v>1345</v>
      </c>
      <c r="F547" t="s">
        <v>1349</v>
      </c>
      <c r="G547" t="s">
        <v>1346</v>
      </c>
      <c r="I547" t="s">
        <v>375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205" x14ac:dyDescent="0.2">
      <c r="A548">
        <v>548</v>
      </c>
      <c r="B548">
        <v>49</v>
      </c>
      <c r="C548" t="s">
        <v>388</v>
      </c>
      <c r="D548" t="s">
        <v>1345</v>
      </c>
      <c r="E548" t="s">
        <v>1345</v>
      </c>
      <c r="F548" t="s">
        <v>1350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205" x14ac:dyDescent="0.2">
      <c r="A549">
        <v>549</v>
      </c>
      <c r="B549">
        <v>29</v>
      </c>
      <c r="C549" t="s">
        <v>302</v>
      </c>
      <c r="D549" t="s">
        <v>1344</v>
      </c>
      <c r="E549" t="s">
        <v>1345</v>
      </c>
      <c r="F549" t="s">
        <v>1351</v>
      </c>
      <c r="DD549"/>
      <c r="DE549"/>
      <c r="DF549"/>
      <c r="DG549"/>
      <c r="DH549"/>
      <c r="DI549"/>
      <c r="DJ549"/>
      <c r="DK549"/>
      <c r="DL549"/>
      <c r="DM549"/>
      <c r="DN549"/>
      <c r="EH549" t="s">
        <v>317</v>
      </c>
    </row>
    <row r="550" spans="1:205" x14ac:dyDescent="0.2">
      <c r="A550">
        <v>550</v>
      </c>
      <c r="B550">
        <v>68</v>
      </c>
      <c r="C550" t="s">
        <v>291</v>
      </c>
      <c r="D550" t="s">
        <v>1352</v>
      </c>
      <c r="E550" t="s">
        <v>1353</v>
      </c>
      <c r="F550" t="s">
        <v>1354</v>
      </c>
      <c r="I550" t="s">
        <v>375</v>
      </c>
      <c r="AH550" t="s">
        <v>393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</row>
    <row r="551" spans="1:205" x14ac:dyDescent="0.2">
      <c r="A551">
        <v>551</v>
      </c>
      <c r="B551">
        <v>69</v>
      </c>
      <c r="C551" t="s">
        <v>291</v>
      </c>
      <c r="D551" t="s">
        <v>1353</v>
      </c>
      <c r="E551" t="s">
        <v>1355</v>
      </c>
      <c r="F551" t="s">
        <v>1356</v>
      </c>
      <c r="I551" t="s">
        <v>375</v>
      </c>
      <c r="AS551" t="s">
        <v>1357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205" x14ac:dyDescent="0.2">
      <c r="A552">
        <v>552</v>
      </c>
      <c r="B552">
        <v>40</v>
      </c>
      <c r="C552" t="s">
        <v>287</v>
      </c>
      <c r="D552" t="s">
        <v>1353</v>
      </c>
      <c r="E552" t="s">
        <v>1358</v>
      </c>
      <c r="F552" t="s">
        <v>1359</v>
      </c>
      <c r="DD552"/>
      <c r="DE552"/>
      <c r="DF552"/>
      <c r="DG552"/>
      <c r="DH552"/>
      <c r="DI552"/>
      <c r="DJ552"/>
      <c r="DK552"/>
      <c r="DL552"/>
      <c r="DM552"/>
      <c r="DN552"/>
      <c r="EF552" t="s">
        <v>315</v>
      </c>
    </row>
    <row r="553" spans="1:205" x14ac:dyDescent="0.2">
      <c r="A553">
        <v>553</v>
      </c>
      <c r="B553">
        <v>47</v>
      </c>
      <c r="C553" t="s">
        <v>288</v>
      </c>
      <c r="D553" t="s">
        <v>1350</v>
      </c>
      <c r="E553" t="s">
        <v>1350</v>
      </c>
      <c r="F553" t="s">
        <v>1347</v>
      </c>
      <c r="DD553"/>
      <c r="DE553"/>
      <c r="DF553"/>
      <c r="DG553"/>
      <c r="DH553"/>
      <c r="DI553"/>
      <c r="DJ553"/>
      <c r="DK553"/>
      <c r="DL553"/>
      <c r="DM553"/>
      <c r="DN553"/>
    </row>
    <row r="554" spans="1:205" x14ac:dyDescent="0.2">
      <c r="A554">
        <v>554</v>
      </c>
      <c r="B554">
        <v>24</v>
      </c>
      <c r="C554" t="s">
        <v>290</v>
      </c>
      <c r="D554" t="s">
        <v>1350</v>
      </c>
      <c r="E554" t="s">
        <v>1360</v>
      </c>
      <c r="F554" t="s">
        <v>1361</v>
      </c>
      <c r="J554" s="19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205" x14ac:dyDescent="0.2">
      <c r="A555">
        <v>555</v>
      </c>
      <c r="B555">
        <v>22</v>
      </c>
      <c r="C555" t="s">
        <v>292</v>
      </c>
      <c r="D555" t="s">
        <v>1354</v>
      </c>
      <c r="E555" t="s">
        <v>1362</v>
      </c>
      <c r="F555" t="s">
        <v>1363</v>
      </c>
      <c r="G555" t="s">
        <v>773</v>
      </c>
      <c r="J555" s="19" t="s">
        <v>330</v>
      </c>
      <c r="DD555"/>
      <c r="DE555"/>
      <c r="DF555"/>
      <c r="DG555"/>
      <c r="DH555"/>
      <c r="DI555"/>
      <c r="DJ555"/>
      <c r="DK555"/>
      <c r="DL555"/>
      <c r="DM555"/>
      <c r="DN555"/>
      <c r="EQ555" t="s">
        <v>429</v>
      </c>
    </row>
    <row r="556" spans="1:205" x14ac:dyDescent="0.2">
      <c r="A556">
        <v>556</v>
      </c>
      <c r="B556">
        <v>64</v>
      </c>
      <c r="C556" t="s">
        <v>293</v>
      </c>
      <c r="D556" t="s">
        <v>1347</v>
      </c>
      <c r="E556" t="s">
        <v>1347</v>
      </c>
      <c r="F556" t="s">
        <v>1363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205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1364</v>
      </c>
      <c r="G557" t="s">
        <v>1365</v>
      </c>
      <c r="I557" t="s">
        <v>375</v>
      </c>
      <c r="L557" t="s">
        <v>49</v>
      </c>
      <c r="AJ557" t="s">
        <v>387</v>
      </c>
      <c r="DD557"/>
      <c r="DE557"/>
      <c r="DF557"/>
      <c r="DG557"/>
      <c r="DH557"/>
      <c r="DI557"/>
      <c r="DJ557"/>
      <c r="DK557"/>
      <c r="DL557"/>
      <c r="DM557"/>
      <c r="DN557"/>
      <c r="ET557" t="s">
        <v>320</v>
      </c>
    </row>
    <row r="558" spans="1:205" x14ac:dyDescent="0.2">
      <c r="A558">
        <v>558</v>
      </c>
      <c r="B558">
        <v>30</v>
      </c>
      <c r="C558" t="s">
        <v>302</v>
      </c>
      <c r="D558" t="s">
        <v>243</v>
      </c>
      <c r="E558" t="s">
        <v>1366</v>
      </c>
      <c r="F558" t="s">
        <v>246</v>
      </c>
      <c r="AJ558" t="s">
        <v>387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205" x14ac:dyDescent="0.2">
      <c r="A559">
        <v>559</v>
      </c>
      <c r="B559">
        <v>50</v>
      </c>
      <c r="C559" t="s">
        <v>388</v>
      </c>
      <c r="D559" t="s">
        <v>1366</v>
      </c>
      <c r="E559" t="s">
        <v>1366</v>
      </c>
      <c r="F559" t="s">
        <v>1367</v>
      </c>
      <c r="G559" t="s">
        <v>1368</v>
      </c>
      <c r="DD559"/>
      <c r="DE559"/>
      <c r="DF559"/>
      <c r="DG559"/>
      <c r="DH559"/>
      <c r="DI559"/>
      <c r="DJ559"/>
      <c r="DK559"/>
      <c r="DL559"/>
      <c r="DM559"/>
      <c r="DN559"/>
    </row>
    <row r="560" spans="1:205" x14ac:dyDescent="0.2">
      <c r="A560">
        <v>560</v>
      </c>
      <c r="B560">
        <v>64</v>
      </c>
      <c r="C560" t="s">
        <v>286</v>
      </c>
      <c r="D560" t="s">
        <v>1366</v>
      </c>
      <c r="E560" t="s">
        <v>1366</v>
      </c>
      <c r="F560" t="s">
        <v>1367</v>
      </c>
      <c r="G560" t="s">
        <v>1368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x14ac:dyDescent="0.2">
      <c r="A561">
        <v>561</v>
      </c>
      <c r="B561">
        <v>45</v>
      </c>
      <c r="C561" t="s">
        <v>21</v>
      </c>
      <c r="D561" t="s">
        <v>1364</v>
      </c>
      <c r="E561" t="s">
        <v>244</v>
      </c>
      <c r="F561" t="s">
        <v>1369</v>
      </c>
      <c r="G561" t="s">
        <v>1370</v>
      </c>
      <c r="J561" s="19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  <c r="FE561" t="s">
        <v>324</v>
      </c>
    </row>
    <row r="562" spans="1:161" x14ac:dyDescent="0.2">
      <c r="A562">
        <v>562</v>
      </c>
      <c r="B562">
        <v>70</v>
      </c>
      <c r="C562" t="s">
        <v>291</v>
      </c>
      <c r="D562" t="s">
        <v>1371</v>
      </c>
      <c r="E562" t="s">
        <v>1372</v>
      </c>
      <c r="F562" t="s">
        <v>1373</v>
      </c>
      <c r="I562" t="s">
        <v>375</v>
      </c>
      <c r="AL562" t="s">
        <v>695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x14ac:dyDescent="0.2">
      <c r="A563">
        <v>563</v>
      </c>
      <c r="B563">
        <v>46</v>
      </c>
      <c r="C563" t="s">
        <v>21</v>
      </c>
      <c r="D563" t="s">
        <v>1374</v>
      </c>
      <c r="E563" t="s">
        <v>1375</v>
      </c>
      <c r="F563" t="s">
        <v>1376</v>
      </c>
      <c r="G563" t="s">
        <v>268</v>
      </c>
      <c r="J563" s="19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x14ac:dyDescent="0.2">
      <c r="A564">
        <v>564</v>
      </c>
      <c r="B564">
        <v>25</v>
      </c>
      <c r="C564" t="s">
        <v>290</v>
      </c>
      <c r="D564" t="s">
        <v>1377</v>
      </c>
      <c r="E564" t="s">
        <v>1378</v>
      </c>
      <c r="F564" t="s">
        <v>1379</v>
      </c>
      <c r="I564" t="s">
        <v>375</v>
      </c>
      <c r="AJ564" t="s">
        <v>387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x14ac:dyDescent="0.2">
      <c r="A565">
        <v>565</v>
      </c>
      <c r="B565">
        <v>47</v>
      </c>
      <c r="C565" t="s">
        <v>21</v>
      </c>
      <c r="D565" t="s">
        <v>1380</v>
      </c>
      <c r="E565" t="s">
        <v>1381</v>
      </c>
      <c r="F565" t="s">
        <v>1382</v>
      </c>
      <c r="G565" t="s">
        <v>1383</v>
      </c>
      <c r="J565" s="19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x14ac:dyDescent="0.2">
      <c r="A566">
        <v>566</v>
      </c>
      <c r="B566">
        <v>26</v>
      </c>
      <c r="C566" t="s">
        <v>290</v>
      </c>
      <c r="D566" t="s">
        <v>1384</v>
      </c>
      <c r="E566" t="s">
        <v>1385</v>
      </c>
      <c r="F566" t="s">
        <v>1386</v>
      </c>
      <c r="I566" t="s">
        <v>375</v>
      </c>
      <c r="AD566" t="s">
        <v>929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x14ac:dyDescent="0.2">
      <c r="A567">
        <v>567</v>
      </c>
      <c r="B567">
        <v>71</v>
      </c>
      <c r="C567" t="s">
        <v>291</v>
      </c>
      <c r="D567" t="s">
        <v>1387</v>
      </c>
      <c r="E567" t="s">
        <v>1388</v>
      </c>
      <c r="F567" t="s">
        <v>1389</v>
      </c>
      <c r="I567" t="s">
        <v>375</v>
      </c>
      <c r="AV567" t="s">
        <v>1251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</row>
    <row r="568" spans="1:161" x14ac:dyDescent="0.2">
      <c r="A568">
        <v>568</v>
      </c>
      <c r="B568">
        <v>48</v>
      </c>
      <c r="C568" t="s">
        <v>21</v>
      </c>
      <c r="D568" t="s">
        <v>1390</v>
      </c>
      <c r="E568" t="s">
        <v>1391</v>
      </c>
      <c r="F568" t="s">
        <v>1392</v>
      </c>
      <c r="G568" t="s">
        <v>1393</v>
      </c>
      <c r="J568" s="19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  <c r="FE568" t="s">
        <v>324</v>
      </c>
    </row>
    <row r="569" spans="1:161" x14ac:dyDescent="0.2">
      <c r="A569">
        <v>569</v>
      </c>
      <c r="B569">
        <v>30</v>
      </c>
      <c r="C569" t="s">
        <v>300</v>
      </c>
      <c r="D569" t="s">
        <v>1388</v>
      </c>
      <c r="E569" t="s">
        <v>1394</v>
      </c>
      <c r="F569" t="s">
        <v>1367</v>
      </c>
      <c r="G569" t="s">
        <v>1395</v>
      </c>
      <c r="J569" s="19" t="s">
        <v>330</v>
      </c>
      <c r="DD569"/>
      <c r="DE569"/>
      <c r="DF569"/>
      <c r="DG569"/>
      <c r="DH569"/>
      <c r="DI569"/>
      <c r="DJ569"/>
      <c r="DK569"/>
      <c r="DL569"/>
      <c r="DM569"/>
      <c r="DN569"/>
      <c r="EU569" t="s">
        <v>616</v>
      </c>
    </row>
    <row r="570" spans="1:161" x14ac:dyDescent="0.2">
      <c r="A570">
        <v>570</v>
      </c>
      <c r="B570">
        <v>41</v>
      </c>
      <c r="C570" t="s">
        <v>287</v>
      </c>
      <c r="D570" t="s">
        <v>1389</v>
      </c>
      <c r="E570" t="s">
        <v>1367</v>
      </c>
      <c r="F570" t="s">
        <v>1396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</row>
    <row r="571" spans="1:161" x14ac:dyDescent="0.2">
      <c r="A571">
        <v>571</v>
      </c>
      <c r="B571">
        <v>65</v>
      </c>
      <c r="C571" t="s">
        <v>293</v>
      </c>
      <c r="D571" t="s">
        <v>1367</v>
      </c>
      <c r="E571" t="s">
        <v>1367</v>
      </c>
      <c r="F571" t="s">
        <v>1397</v>
      </c>
      <c r="DD571"/>
      <c r="DE571"/>
      <c r="DF571"/>
      <c r="DG571"/>
      <c r="DH571"/>
      <c r="DI571"/>
      <c r="DJ571"/>
      <c r="DK571"/>
      <c r="DL571"/>
      <c r="DM571"/>
      <c r="DN571"/>
    </row>
    <row r="572" spans="1:161" x14ac:dyDescent="0.2">
      <c r="A572">
        <v>572</v>
      </c>
      <c r="B572">
        <v>48</v>
      </c>
      <c r="C572" t="s">
        <v>288</v>
      </c>
      <c r="D572" t="s">
        <v>1398</v>
      </c>
      <c r="E572" t="s">
        <v>1398</v>
      </c>
      <c r="F572" t="s">
        <v>1399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x14ac:dyDescent="0.2">
      <c r="A573">
        <v>573</v>
      </c>
      <c r="B573">
        <v>65</v>
      </c>
      <c r="C573" t="s">
        <v>286</v>
      </c>
      <c r="D573" t="s">
        <v>1398</v>
      </c>
      <c r="E573" t="s">
        <v>1398</v>
      </c>
      <c r="F573" t="s">
        <v>1400</v>
      </c>
      <c r="G573" t="s">
        <v>1401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x14ac:dyDescent="0.2">
      <c r="A574">
        <v>574</v>
      </c>
      <c r="B574">
        <v>25</v>
      </c>
      <c r="C574" t="s">
        <v>299</v>
      </c>
      <c r="D574" t="s">
        <v>1402</v>
      </c>
      <c r="E574" t="s">
        <v>1399</v>
      </c>
      <c r="F574" t="s">
        <v>1403</v>
      </c>
      <c r="G574" t="s">
        <v>1670</v>
      </c>
      <c r="I574" t="s">
        <v>375</v>
      </c>
      <c r="AB574" t="s">
        <v>1671</v>
      </c>
      <c r="AF574" t="s">
        <v>446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x14ac:dyDescent="0.2">
      <c r="A575">
        <v>575</v>
      </c>
      <c r="B575">
        <v>31</v>
      </c>
      <c r="C575" t="s">
        <v>302</v>
      </c>
      <c r="D575" t="s">
        <v>1404</v>
      </c>
      <c r="E575" t="s">
        <v>1399</v>
      </c>
      <c r="F575" t="s">
        <v>1405</v>
      </c>
      <c r="DD575"/>
      <c r="DE575"/>
      <c r="DF575"/>
      <c r="DG575"/>
      <c r="DH575"/>
      <c r="DI575"/>
      <c r="DJ575"/>
      <c r="DK575"/>
      <c r="DL575"/>
      <c r="DM575"/>
      <c r="DN575"/>
      <c r="EH575" t="s">
        <v>317</v>
      </c>
    </row>
    <row r="576" spans="1:161" x14ac:dyDescent="0.2">
      <c r="A576">
        <v>576</v>
      </c>
      <c r="B576">
        <v>51</v>
      </c>
      <c r="C576" t="s">
        <v>388</v>
      </c>
      <c r="D576" t="s">
        <v>1399</v>
      </c>
      <c r="E576" t="s">
        <v>1399</v>
      </c>
      <c r="F576" t="s">
        <v>1400</v>
      </c>
      <c r="G576" t="s">
        <v>1401</v>
      </c>
      <c r="DD576"/>
      <c r="DE576"/>
      <c r="DF576"/>
      <c r="DG576"/>
      <c r="DH576"/>
      <c r="DI576"/>
      <c r="DJ576"/>
      <c r="DK576"/>
      <c r="DL576"/>
      <c r="DM576"/>
      <c r="DN576"/>
    </row>
    <row r="577" spans="1:168" x14ac:dyDescent="0.2">
      <c r="A577">
        <v>577</v>
      </c>
      <c r="B577">
        <v>7</v>
      </c>
      <c r="C577" t="s">
        <v>304</v>
      </c>
      <c r="D577" t="s">
        <v>1402</v>
      </c>
      <c r="E577" t="s">
        <v>1400</v>
      </c>
      <c r="F577" t="s">
        <v>1406</v>
      </c>
      <c r="G577" t="s">
        <v>1401</v>
      </c>
      <c r="J577" s="19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  <c r="FH577" t="s">
        <v>327</v>
      </c>
    </row>
    <row r="578" spans="1:168" x14ac:dyDescent="0.2">
      <c r="A578">
        <v>578</v>
      </c>
      <c r="B578">
        <v>66</v>
      </c>
      <c r="C578" t="s">
        <v>293</v>
      </c>
      <c r="D578" t="s">
        <v>1400</v>
      </c>
      <c r="E578" t="s">
        <v>1400</v>
      </c>
      <c r="F578" t="s">
        <v>1407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1408</v>
      </c>
      <c r="E579" t="s">
        <v>1409</v>
      </c>
      <c r="F579" t="s">
        <v>1410</v>
      </c>
      <c r="G579" t="s">
        <v>1411</v>
      </c>
      <c r="J579" s="1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L579" t="s">
        <v>329</v>
      </c>
    </row>
    <row r="580" spans="1:168" x14ac:dyDescent="0.2">
      <c r="A580">
        <v>580</v>
      </c>
      <c r="B580">
        <v>8</v>
      </c>
      <c r="C580" t="s">
        <v>109</v>
      </c>
      <c r="D580" t="s">
        <v>1412</v>
      </c>
      <c r="E580" t="s">
        <v>1413</v>
      </c>
      <c r="F580" t="s">
        <v>1414</v>
      </c>
      <c r="I580" t="s">
        <v>375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x14ac:dyDescent="0.2">
      <c r="A581">
        <v>581</v>
      </c>
      <c r="B581">
        <v>52</v>
      </c>
      <c r="C581" t="s">
        <v>388</v>
      </c>
      <c r="D581" t="s">
        <v>1415</v>
      </c>
      <c r="E581" t="s">
        <v>1415</v>
      </c>
      <c r="F581" t="s">
        <v>1416</v>
      </c>
      <c r="DD581"/>
      <c r="DE581"/>
      <c r="DF581"/>
      <c r="DG581"/>
      <c r="DH581"/>
      <c r="DI581"/>
      <c r="DJ581"/>
      <c r="DK581"/>
      <c r="DL581"/>
      <c r="DM581"/>
      <c r="DN581"/>
    </row>
    <row r="582" spans="1:168" x14ac:dyDescent="0.2">
      <c r="A582">
        <v>582</v>
      </c>
      <c r="B582">
        <v>66</v>
      </c>
      <c r="C582" t="s">
        <v>286</v>
      </c>
      <c r="D582" t="s">
        <v>1415</v>
      </c>
      <c r="E582" t="s">
        <v>1415</v>
      </c>
      <c r="F582" t="s">
        <v>1416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x14ac:dyDescent="0.2">
      <c r="A583">
        <v>583</v>
      </c>
      <c r="B583">
        <v>42</v>
      </c>
      <c r="C583" t="s">
        <v>287</v>
      </c>
      <c r="D583" t="s">
        <v>1417</v>
      </c>
      <c r="E583" t="s">
        <v>1418</v>
      </c>
      <c r="F583" t="s">
        <v>1419</v>
      </c>
      <c r="DD583"/>
      <c r="DE583"/>
      <c r="DF583"/>
      <c r="DG583"/>
      <c r="DH583"/>
      <c r="DI583"/>
      <c r="DJ583"/>
      <c r="DK583"/>
      <c r="DL583"/>
      <c r="DM583"/>
      <c r="DN583"/>
      <c r="EF583" t="s">
        <v>315</v>
      </c>
    </row>
    <row r="584" spans="1:168" x14ac:dyDescent="0.2">
      <c r="A584">
        <v>584</v>
      </c>
      <c r="B584">
        <v>67</v>
      </c>
      <c r="C584" t="s">
        <v>293</v>
      </c>
      <c r="D584" t="s">
        <v>1416</v>
      </c>
      <c r="E584" t="s">
        <v>1416</v>
      </c>
      <c r="F584" t="s">
        <v>1420</v>
      </c>
      <c r="DD584"/>
      <c r="DE584"/>
      <c r="DF584"/>
      <c r="DG584"/>
      <c r="DH584"/>
      <c r="DI584"/>
      <c r="DJ584"/>
      <c r="DK584"/>
      <c r="DL584"/>
      <c r="DM584"/>
      <c r="DN584"/>
    </row>
    <row r="585" spans="1:168" x14ac:dyDescent="0.2">
      <c r="A585">
        <v>585</v>
      </c>
      <c r="B585">
        <v>49</v>
      </c>
      <c r="C585" t="s">
        <v>288</v>
      </c>
      <c r="D585" t="s">
        <v>1421</v>
      </c>
      <c r="E585" t="s">
        <v>1421</v>
      </c>
      <c r="F585" t="s">
        <v>1422</v>
      </c>
      <c r="G585" t="s">
        <v>1423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x14ac:dyDescent="0.2">
      <c r="A586">
        <v>586</v>
      </c>
      <c r="B586">
        <v>67</v>
      </c>
      <c r="C586" t="s">
        <v>286</v>
      </c>
      <c r="D586" t="s">
        <v>1421</v>
      </c>
      <c r="E586" t="s">
        <v>1421</v>
      </c>
      <c r="F586" t="s">
        <v>1422</v>
      </c>
      <c r="G586" t="s">
        <v>1423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x14ac:dyDescent="0.2">
      <c r="A587">
        <v>587</v>
      </c>
      <c r="B587">
        <v>20</v>
      </c>
      <c r="C587" t="s">
        <v>303</v>
      </c>
      <c r="D587" t="s">
        <v>1424</v>
      </c>
      <c r="E587" t="s">
        <v>1425</v>
      </c>
      <c r="F587" t="s">
        <v>1426</v>
      </c>
      <c r="G587" t="s">
        <v>1427</v>
      </c>
      <c r="I587" t="s">
        <v>375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x14ac:dyDescent="0.2">
      <c r="A588">
        <v>588</v>
      </c>
      <c r="B588">
        <v>72</v>
      </c>
      <c r="C588" t="s">
        <v>291</v>
      </c>
      <c r="D588" t="s">
        <v>1428</v>
      </c>
      <c r="E588" t="s">
        <v>1429</v>
      </c>
      <c r="F588" t="s">
        <v>1430</v>
      </c>
      <c r="J588" s="19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x14ac:dyDescent="0.2">
      <c r="A589">
        <v>589</v>
      </c>
      <c r="B589">
        <v>49</v>
      </c>
      <c r="C589" t="s">
        <v>21</v>
      </c>
      <c r="D589" t="s">
        <v>1431</v>
      </c>
      <c r="E589" t="s">
        <v>1432</v>
      </c>
      <c r="F589" t="s">
        <v>1433</v>
      </c>
      <c r="G589" t="s">
        <v>1434</v>
      </c>
      <c r="I589" t="s">
        <v>375</v>
      </c>
      <c r="DD589"/>
      <c r="DE589"/>
      <c r="DF589"/>
      <c r="DG589"/>
      <c r="DH589"/>
      <c r="DI589"/>
      <c r="DJ589"/>
      <c r="DK589"/>
      <c r="DL589"/>
      <c r="DM589"/>
      <c r="DN589"/>
      <c r="FE589" t="s">
        <v>324</v>
      </c>
    </row>
    <row r="590" spans="1:168" x14ac:dyDescent="0.2">
      <c r="A590">
        <v>590</v>
      </c>
      <c r="B590">
        <v>73</v>
      </c>
      <c r="C590" t="s">
        <v>291</v>
      </c>
      <c r="D590" t="s">
        <v>1435</v>
      </c>
      <c r="E590" t="s">
        <v>1432</v>
      </c>
      <c r="F590" t="s">
        <v>1433</v>
      </c>
      <c r="J590" s="19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x14ac:dyDescent="0.2">
      <c r="A591">
        <v>591</v>
      </c>
      <c r="B591">
        <v>74</v>
      </c>
      <c r="C591" t="s">
        <v>291</v>
      </c>
      <c r="D591" t="s">
        <v>1432</v>
      </c>
      <c r="E591" t="s">
        <v>1436</v>
      </c>
      <c r="F591" t="s">
        <v>1437</v>
      </c>
      <c r="J591" s="19" t="s">
        <v>330</v>
      </c>
      <c r="DD591"/>
      <c r="DE591"/>
      <c r="DF591"/>
      <c r="DG591"/>
      <c r="DH591"/>
      <c r="DI591"/>
      <c r="DJ591"/>
      <c r="DK591"/>
      <c r="DL591"/>
      <c r="DM591"/>
      <c r="DN591"/>
    </row>
    <row r="592" spans="1:168" x14ac:dyDescent="0.2">
      <c r="A592">
        <v>592</v>
      </c>
      <c r="B592">
        <v>50</v>
      </c>
      <c r="C592" t="s">
        <v>21</v>
      </c>
      <c r="D592" t="s">
        <v>1436</v>
      </c>
      <c r="E592" t="s">
        <v>1437</v>
      </c>
      <c r="F592" t="s">
        <v>1438</v>
      </c>
      <c r="G592" t="s">
        <v>1439</v>
      </c>
      <c r="I592" t="s">
        <v>375</v>
      </c>
      <c r="DD592"/>
      <c r="DE592"/>
      <c r="DF592"/>
      <c r="DG592"/>
      <c r="DH592"/>
      <c r="DI592"/>
      <c r="DJ592"/>
      <c r="DK592"/>
      <c r="DL592"/>
      <c r="DM592"/>
      <c r="DN592"/>
      <c r="FE592" t="s">
        <v>324</v>
      </c>
    </row>
    <row r="593" spans="1:168" x14ac:dyDescent="0.2">
      <c r="A593">
        <v>593</v>
      </c>
      <c r="B593">
        <v>75</v>
      </c>
      <c r="C593" t="s">
        <v>291</v>
      </c>
      <c r="D593" t="s">
        <v>1437</v>
      </c>
      <c r="E593" t="s">
        <v>1440</v>
      </c>
      <c r="F593" t="s">
        <v>1441</v>
      </c>
      <c r="J593" s="19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8" x14ac:dyDescent="0.2">
      <c r="A594">
        <v>594</v>
      </c>
      <c r="B594">
        <v>51</v>
      </c>
      <c r="C594" t="s">
        <v>21</v>
      </c>
      <c r="D594" t="s">
        <v>1442</v>
      </c>
      <c r="E594" t="s">
        <v>1443</v>
      </c>
      <c r="F594" t="s">
        <v>1444</v>
      </c>
      <c r="G594" t="s">
        <v>1445</v>
      </c>
      <c r="I594" t="s">
        <v>375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D594" t="s">
        <v>323</v>
      </c>
    </row>
    <row r="595" spans="1:168" x14ac:dyDescent="0.2">
      <c r="A595">
        <v>595</v>
      </c>
      <c r="B595">
        <v>76</v>
      </c>
      <c r="C595" t="s">
        <v>291</v>
      </c>
      <c r="D595" t="s">
        <v>1446</v>
      </c>
      <c r="E595" t="s">
        <v>1447</v>
      </c>
      <c r="F595" t="s">
        <v>1448</v>
      </c>
      <c r="J595" s="19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8" x14ac:dyDescent="0.2">
      <c r="A596">
        <v>596</v>
      </c>
      <c r="B596">
        <v>52</v>
      </c>
      <c r="C596" t="s">
        <v>21</v>
      </c>
      <c r="D596" t="s">
        <v>1449</v>
      </c>
      <c r="E596" t="s">
        <v>1450</v>
      </c>
      <c r="F596" t="s">
        <v>1451</v>
      </c>
      <c r="G596" t="s">
        <v>1452</v>
      </c>
      <c r="I596" t="s">
        <v>375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E596" t="s">
        <v>324</v>
      </c>
    </row>
    <row r="597" spans="1:168" x14ac:dyDescent="0.2">
      <c r="A597">
        <v>597</v>
      </c>
      <c r="B597">
        <v>77</v>
      </c>
      <c r="C597" t="s">
        <v>291</v>
      </c>
      <c r="D597" t="s">
        <v>1448</v>
      </c>
      <c r="E597" t="s">
        <v>1453</v>
      </c>
      <c r="F597" t="s">
        <v>1454</v>
      </c>
      <c r="J597" s="19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8" x14ac:dyDescent="0.2">
      <c r="A598">
        <v>598</v>
      </c>
      <c r="B598">
        <v>53</v>
      </c>
      <c r="C598" t="s">
        <v>21</v>
      </c>
      <c r="D598" t="s">
        <v>1451</v>
      </c>
      <c r="E598" t="s">
        <v>1455</v>
      </c>
      <c r="F598" t="s">
        <v>1456</v>
      </c>
      <c r="G598" t="s">
        <v>1457</v>
      </c>
      <c r="I598" t="s">
        <v>375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8" x14ac:dyDescent="0.2">
      <c r="A599">
        <v>599</v>
      </c>
      <c r="B599">
        <v>78</v>
      </c>
      <c r="C599" t="s">
        <v>291</v>
      </c>
      <c r="D599" t="s">
        <v>1454</v>
      </c>
      <c r="E599" t="s">
        <v>1458</v>
      </c>
      <c r="F599" t="s">
        <v>1459</v>
      </c>
      <c r="J599" s="1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8" x14ac:dyDescent="0.2">
      <c r="A600">
        <v>600</v>
      </c>
      <c r="B600">
        <v>32</v>
      </c>
      <c r="C600" t="s">
        <v>302</v>
      </c>
      <c r="D600" t="s">
        <v>1460</v>
      </c>
      <c r="E600" t="s">
        <v>1458</v>
      </c>
      <c r="F600" t="s">
        <v>1461</v>
      </c>
      <c r="AE600" t="s">
        <v>553</v>
      </c>
      <c r="DD600"/>
      <c r="DE600"/>
      <c r="DF600"/>
      <c r="DG600"/>
      <c r="DH600"/>
      <c r="DI600"/>
      <c r="DJ600"/>
      <c r="DK600"/>
      <c r="DL600"/>
      <c r="DM600"/>
      <c r="DN600"/>
      <c r="EF600" t="s">
        <v>315</v>
      </c>
    </row>
    <row r="601" spans="1:168" x14ac:dyDescent="0.2">
      <c r="A601">
        <v>601</v>
      </c>
      <c r="B601">
        <v>68</v>
      </c>
      <c r="C601" t="s">
        <v>293</v>
      </c>
      <c r="D601" t="s">
        <v>1422</v>
      </c>
      <c r="E601" t="s">
        <v>1422</v>
      </c>
      <c r="F601" t="s">
        <v>1462</v>
      </c>
      <c r="DD601"/>
      <c r="DE601"/>
      <c r="DF601"/>
      <c r="DG601"/>
      <c r="DH601"/>
      <c r="DI601"/>
      <c r="DJ601"/>
      <c r="DK601"/>
      <c r="DL601"/>
      <c r="DM601"/>
      <c r="DN601"/>
    </row>
    <row r="602" spans="1:168" x14ac:dyDescent="0.2">
      <c r="A602">
        <v>602</v>
      </c>
      <c r="B602">
        <v>50</v>
      </c>
      <c r="C602" t="s">
        <v>288</v>
      </c>
      <c r="D602" t="s">
        <v>1463</v>
      </c>
      <c r="E602" t="s">
        <v>1463</v>
      </c>
      <c r="F602" t="s">
        <v>140</v>
      </c>
      <c r="G602" t="s">
        <v>1464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8" x14ac:dyDescent="0.2">
      <c r="A603">
        <v>603</v>
      </c>
      <c r="B603">
        <v>68</v>
      </c>
      <c r="C603" t="s">
        <v>286</v>
      </c>
      <c r="D603" t="s">
        <v>1463</v>
      </c>
      <c r="E603" t="s">
        <v>1463</v>
      </c>
      <c r="F603" t="s">
        <v>140</v>
      </c>
      <c r="G603" t="s">
        <v>1464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8" x14ac:dyDescent="0.2">
      <c r="A604">
        <v>604</v>
      </c>
      <c r="B604">
        <v>5</v>
      </c>
      <c r="C604" t="s">
        <v>111</v>
      </c>
      <c r="D604" t="s">
        <v>247</v>
      </c>
      <c r="E604" t="s">
        <v>1465</v>
      </c>
      <c r="F604" t="s">
        <v>248</v>
      </c>
      <c r="G604" t="s">
        <v>1466</v>
      </c>
      <c r="I604" t="s">
        <v>375</v>
      </c>
      <c r="AS604" t="s">
        <v>1357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754</v>
      </c>
      <c r="EA604" t="s">
        <v>1467</v>
      </c>
    </row>
    <row r="605" spans="1:168" x14ac:dyDescent="0.2">
      <c r="A605">
        <v>605</v>
      </c>
      <c r="B605">
        <v>8</v>
      </c>
      <c r="C605" t="s">
        <v>304</v>
      </c>
      <c r="D605" t="s">
        <v>1468</v>
      </c>
      <c r="E605" t="s">
        <v>1465</v>
      </c>
      <c r="F605" t="s">
        <v>1469</v>
      </c>
      <c r="G605" t="s">
        <v>1470</v>
      </c>
      <c r="I605" t="s">
        <v>375</v>
      </c>
      <c r="AS605" t="s">
        <v>1357</v>
      </c>
      <c r="DD605"/>
      <c r="DE605"/>
      <c r="DF605"/>
      <c r="DG605"/>
      <c r="DH605"/>
      <c r="DI605"/>
      <c r="DJ605"/>
      <c r="DK605"/>
      <c r="DL605"/>
      <c r="DM605"/>
      <c r="DN605"/>
      <c r="FH605" t="s">
        <v>327</v>
      </c>
    </row>
    <row r="606" spans="1:168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1469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8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1471</v>
      </c>
      <c r="I607" t="s">
        <v>375</v>
      </c>
      <c r="S607" t="s">
        <v>56</v>
      </c>
      <c r="AJ607" t="s">
        <v>387</v>
      </c>
      <c r="DD607"/>
      <c r="DE607"/>
      <c r="DF607"/>
      <c r="DG607"/>
      <c r="DH607"/>
      <c r="DI607"/>
      <c r="DJ607"/>
      <c r="DK607"/>
      <c r="DL607"/>
      <c r="DM607"/>
      <c r="DN607"/>
      <c r="FL607" t="s">
        <v>329</v>
      </c>
    </row>
    <row r="608" spans="1:168" x14ac:dyDescent="0.2">
      <c r="A608">
        <v>608</v>
      </c>
      <c r="B608">
        <v>9</v>
      </c>
      <c r="C608" t="s">
        <v>109</v>
      </c>
      <c r="D608" t="s">
        <v>1472</v>
      </c>
      <c r="E608" t="s">
        <v>1473</v>
      </c>
      <c r="F608" t="s">
        <v>1474</v>
      </c>
      <c r="J608" s="19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1" x14ac:dyDescent="0.2">
      <c r="A609">
        <v>609</v>
      </c>
      <c r="B609">
        <v>51</v>
      </c>
      <c r="C609" t="s">
        <v>288</v>
      </c>
      <c r="D609" t="s">
        <v>1475</v>
      </c>
      <c r="E609" t="s">
        <v>1475</v>
      </c>
      <c r="F609" t="s">
        <v>1476</v>
      </c>
      <c r="G609" t="s">
        <v>1477</v>
      </c>
      <c r="DD609"/>
      <c r="DE609"/>
      <c r="DF609"/>
      <c r="DG609"/>
      <c r="DH609"/>
      <c r="DI609"/>
      <c r="DJ609"/>
      <c r="DK609"/>
      <c r="DL609"/>
      <c r="DM609"/>
      <c r="DN609"/>
    </row>
    <row r="610" spans="1:161" x14ac:dyDescent="0.2">
      <c r="A610">
        <v>610</v>
      </c>
      <c r="B610">
        <v>69</v>
      </c>
      <c r="C610" t="s">
        <v>286</v>
      </c>
      <c r="D610" t="s">
        <v>1475</v>
      </c>
      <c r="E610" t="s">
        <v>1475</v>
      </c>
      <c r="F610" t="s">
        <v>253</v>
      </c>
      <c r="G610" t="s">
        <v>1478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1" x14ac:dyDescent="0.2">
      <c r="A611">
        <v>611</v>
      </c>
      <c r="B611">
        <v>79</v>
      </c>
      <c r="C611" t="s">
        <v>291</v>
      </c>
      <c r="D611" t="s">
        <v>1475</v>
      </c>
      <c r="E611" t="s">
        <v>1479</v>
      </c>
      <c r="F611" t="s">
        <v>1480</v>
      </c>
      <c r="J611" s="19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1" x14ac:dyDescent="0.2">
      <c r="A612">
        <v>612</v>
      </c>
      <c r="B612">
        <v>54</v>
      </c>
      <c r="C612" t="s">
        <v>21</v>
      </c>
      <c r="D612" t="s">
        <v>1479</v>
      </c>
      <c r="E612" t="s">
        <v>1480</v>
      </c>
      <c r="F612" t="s">
        <v>1481</v>
      </c>
      <c r="G612" t="s">
        <v>1482</v>
      </c>
      <c r="I612" t="s">
        <v>375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  <c r="FE612" t="s">
        <v>324</v>
      </c>
    </row>
    <row r="613" spans="1:161" x14ac:dyDescent="0.2">
      <c r="A613">
        <v>613</v>
      </c>
      <c r="B613">
        <v>31</v>
      </c>
      <c r="C613" t="s">
        <v>300</v>
      </c>
      <c r="D613" t="s">
        <v>1480</v>
      </c>
      <c r="E613" t="s">
        <v>1483</v>
      </c>
      <c r="F613" t="s">
        <v>1484</v>
      </c>
      <c r="G613" t="s">
        <v>1485</v>
      </c>
      <c r="I613" t="s">
        <v>375</v>
      </c>
      <c r="N613" t="s">
        <v>51</v>
      </c>
      <c r="AO613" t="s">
        <v>586</v>
      </c>
      <c r="DD613"/>
      <c r="DE613"/>
      <c r="DF613"/>
      <c r="DG613"/>
      <c r="DH613"/>
      <c r="DI613"/>
      <c r="DJ613"/>
      <c r="DK613"/>
      <c r="DL613"/>
      <c r="DM613"/>
      <c r="DN613"/>
      <c r="ET613" t="s">
        <v>320</v>
      </c>
    </row>
    <row r="614" spans="1:161" x14ac:dyDescent="0.2">
      <c r="A614">
        <v>614</v>
      </c>
      <c r="B614">
        <v>33</v>
      </c>
      <c r="C614" t="s">
        <v>302</v>
      </c>
      <c r="D614" t="s">
        <v>1486</v>
      </c>
      <c r="E614" t="s">
        <v>1476</v>
      </c>
      <c r="F614" t="s">
        <v>1487</v>
      </c>
      <c r="AO614" t="s">
        <v>586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</row>
    <row r="615" spans="1:161" x14ac:dyDescent="0.2">
      <c r="A615">
        <v>615</v>
      </c>
      <c r="B615">
        <v>53</v>
      </c>
      <c r="C615" t="s">
        <v>388</v>
      </c>
      <c r="D615" t="s">
        <v>1476</v>
      </c>
      <c r="E615" t="s">
        <v>1476</v>
      </c>
      <c r="F615" t="s">
        <v>251</v>
      </c>
      <c r="G615" t="s">
        <v>1488</v>
      </c>
      <c r="DD615"/>
      <c r="DE615"/>
      <c r="DF615"/>
      <c r="DG615"/>
      <c r="DH615"/>
      <c r="DI615"/>
      <c r="DJ615"/>
      <c r="DK615"/>
      <c r="DL615"/>
      <c r="DM615"/>
      <c r="DN615"/>
    </row>
    <row r="616" spans="1:161" x14ac:dyDescent="0.2">
      <c r="A616">
        <v>616</v>
      </c>
      <c r="B616">
        <v>27</v>
      </c>
      <c r="C616" t="s">
        <v>290</v>
      </c>
      <c r="D616" t="s">
        <v>1484</v>
      </c>
      <c r="E616" t="s">
        <v>1487</v>
      </c>
      <c r="F616" t="s">
        <v>1489</v>
      </c>
      <c r="I616" t="s">
        <v>375</v>
      </c>
      <c r="AO616" t="s">
        <v>586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1" x14ac:dyDescent="0.2">
      <c r="A617">
        <v>617</v>
      </c>
      <c r="B617">
        <v>28</v>
      </c>
      <c r="C617" t="s">
        <v>290</v>
      </c>
      <c r="D617" t="s">
        <v>1484</v>
      </c>
      <c r="E617" t="s">
        <v>1487</v>
      </c>
      <c r="F617" t="s">
        <v>1489</v>
      </c>
      <c r="I617" t="s">
        <v>375</v>
      </c>
      <c r="AV617" t="s">
        <v>1251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1" x14ac:dyDescent="0.2">
      <c r="A618">
        <v>618</v>
      </c>
      <c r="B618">
        <v>80</v>
      </c>
      <c r="C618" t="s">
        <v>291</v>
      </c>
      <c r="D618" t="s">
        <v>1484</v>
      </c>
      <c r="E618" t="s">
        <v>1490</v>
      </c>
      <c r="F618" t="s">
        <v>1491</v>
      </c>
      <c r="I618" t="s">
        <v>375</v>
      </c>
      <c r="AJ618" t="s">
        <v>387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1" x14ac:dyDescent="0.2">
      <c r="A619">
        <v>619</v>
      </c>
      <c r="B619">
        <v>81</v>
      </c>
      <c r="C619" t="s">
        <v>291</v>
      </c>
      <c r="D619" t="s">
        <v>1492</v>
      </c>
      <c r="E619" t="s">
        <v>1493</v>
      </c>
      <c r="F619" t="s">
        <v>1494</v>
      </c>
      <c r="I619" t="s">
        <v>375</v>
      </c>
      <c r="AE619" t="s">
        <v>553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1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1495</v>
      </c>
      <c r="G620" t="s">
        <v>1488</v>
      </c>
      <c r="J620" s="19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  <c r="FE620" t="s">
        <v>324</v>
      </c>
    </row>
    <row r="621" spans="1:161" x14ac:dyDescent="0.2">
      <c r="A621">
        <v>621</v>
      </c>
      <c r="B621">
        <v>43</v>
      </c>
      <c r="C621" t="s">
        <v>287</v>
      </c>
      <c r="D621" t="s">
        <v>1496</v>
      </c>
      <c r="E621" t="s">
        <v>251</v>
      </c>
      <c r="F621" t="s">
        <v>1497</v>
      </c>
      <c r="AT621" t="s">
        <v>1498</v>
      </c>
      <c r="DD621"/>
      <c r="DE621"/>
      <c r="DF621"/>
      <c r="DG621"/>
      <c r="DH621"/>
      <c r="DI621"/>
      <c r="DJ621"/>
      <c r="DK621"/>
      <c r="DL621"/>
      <c r="DM621"/>
      <c r="DN621"/>
      <c r="EH621" t="s">
        <v>317</v>
      </c>
    </row>
    <row r="622" spans="1:161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1499</v>
      </c>
      <c r="DD622"/>
      <c r="DE622"/>
      <c r="DF622"/>
      <c r="DG622"/>
      <c r="DH622"/>
      <c r="DI622"/>
      <c r="DJ622"/>
      <c r="DK622"/>
      <c r="DL622"/>
      <c r="DM622"/>
      <c r="DN622"/>
    </row>
    <row r="623" spans="1:161" x14ac:dyDescent="0.2">
      <c r="A623">
        <v>623</v>
      </c>
      <c r="B623">
        <v>82</v>
      </c>
      <c r="C623" t="s">
        <v>291</v>
      </c>
      <c r="D623" t="s">
        <v>1500</v>
      </c>
      <c r="E623" t="s">
        <v>1501</v>
      </c>
      <c r="F623" t="s">
        <v>1502</v>
      </c>
      <c r="J623" s="19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1" x14ac:dyDescent="0.2">
      <c r="A624">
        <v>624</v>
      </c>
      <c r="B624">
        <v>56</v>
      </c>
      <c r="C624" t="s">
        <v>21</v>
      </c>
      <c r="D624" t="s">
        <v>1503</v>
      </c>
      <c r="E624" t="s">
        <v>1504</v>
      </c>
      <c r="F624" t="s">
        <v>1505</v>
      </c>
      <c r="G624" t="s">
        <v>1506</v>
      </c>
      <c r="I624" t="s">
        <v>375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  <c r="FD624" t="s">
        <v>323</v>
      </c>
    </row>
    <row r="625" spans="1:161" x14ac:dyDescent="0.2">
      <c r="A625">
        <v>625</v>
      </c>
      <c r="B625">
        <v>83</v>
      </c>
      <c r="C625" t="s">
        <v>291</v>
      </c>
      <c r="D625" t="s">
        <v>1507</v>
      </c>
      <c r="E625" t="s">
        <v>1508</v>
      </c>
      <c r="F625" t="s">
        <v>1509</v>
      </c>
      <c r="J625" s="19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x14ac:dyDescent="0.2">
      <c r="A626">
        <v>626</v>
      </c>
      <c r="B626">
        <v>57</v>
      </c>
      <c r="C626" t="s">
        <v>21</v>
      </c>
      <c r="D626" t="s">
        <v>1510</v>
      </c>
      <c r="E626" t="s">
        <v>1511</v>
      </c>
      <c r="F626" t="s">
        <v>1512</v>
      </c>
      <c r="G626" t="s">
        <v>1513</v>
      </c>
      <c r="I626" t="s">
        <v>375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x14ac:dyDescent="0.2">
      <c r="A627">
        <v>627</v>
      </c>
      <c r="B627">
        <v>84</v>
      </c>
      <c r="C627" t="s">
        <v>291</v>
      </c>
      <c r="D627" t="s">
        <v>1508</v>
      </c>
      <c r="E627" t="s">
        <v>1512</v>
      </c>
      <c r="F627" t="s">
        <v>1514</v>
      </c>
      <c r="J627" s="19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x14ac:dyDescent="0.2">
      <c r="A628">
        <v>628</v>
      </c>
      <c r="B628">
        <v>58</v>
      </c>
      <c r="C628" t="s">
        <v>21</v>
      </c>
      <c r="D628" t="s">
        <v>1512</v>
      </c>
      <c r="E628" t="s">
        <v>1514</v>
      </c>
      <c r="F628" t="s">
        <v>1515</v>
      </c>
      <c r="G628" t="s">
        <v>1516</v>
      </c>
      <c r="I628" t="s">
        <v>375</v>
      </c>
      <c r="DD628"/>
      <c r="DE628"/>
      <c r="DF628"/>
      <c r="DG628"/>
      <c r="DH628"/>
      <c r="DI628"/>
      <c r="DJ628"/>
      <c r="DK628"/>
      <c r="DL628"/>
      <c r="DM628"/>
      <c r="DN628"/>
      <c r="FE628" t="s">
        <v>324</v>
      </c>
    </row>
    <row r="629" spans="1:161" x14ac:dyDescent="0.2">
      <c r="A629">
        <v>629</v>
      </c>
      <c r="B629">
        <v>29</v>
      </c>
      <c r="C629" t="s">
        <v>290</v>
      </c>
      <c r="D629" t="s">
        <v>1515</v>
      </c>
      <c r="E629" t="s">
        <v>1517</v>
      </c>
      <c r="F629" t="s">
        <v>1518</v>
      </c>
      <c r="J629" s="1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x14ac:dyDescent="0.2">
      <c r="A630">
        <v>630</v>
      </c>
      <c r="B630">
        <v>85</v>
      </c>
      <c r="C630" t="s">
        <v>291</v>
      </c>
      <c r="D630" t="s">
        <v>1515</v>
      </c>
      <c r="E630" t="s">
        <v>1519</v>
      </c>
      <c r="F630" t="s">
        <v>1520</v>
      </c>
      <c r="J630" s="19" t="s">
        <v>330</v>
      </c>
      <c r="DD630"/>
      <c r="DE630"/>
      <c r="DF630"/>
      <c r="DG630"/>
      <c r="DH630"/>
      <c r="DI630"/>
      <c r="DJ630"/>
      <c r="DK630"/>
      <c r="DL630"/>
      <c r="DM630"/>
      <c r="DN630"/>
    </row>
    <row r="631" spans="1:161" x14ac:dyDescent="0.2">
      <c r="A631">
        <v>631</v>
      </c>
      <c r="B631">
        <v>59</v>
      </c>
      <c r="C631" t="s">
        <v>21</v>
      </c>
      <c r="D631" t="s">
        <v>1521</v>
      </c>
      <c r="E631" t="s">
        <v>1522</v>
      </c>
      <c r="F631" t="s">
        <v>1523</v>
      </c>
      <c r="G631" t="s">
        <v>1524</v>
      </c>
      <c r="I631" t="s">
        <v>375</v>
      </c>
      <c r="DD631"/>
      <c r="DE631"/>
      <c r="DF631"/>
      <c r="DG631"/>
      <c r="DH631"/>
      <c r="DI631"/>
      <c r="DJ631"/>
      <c r="DK631"/>
      <c r="DL631"/>
      <c r="DM631"/>
      <c r="DN631"/>
      <c r="FE631" t="s">
        <v>324</v>
      </c>
    </row>
    <row r="632" spans="1:161" x14ac:dyDescent="0.2">
      <c r="A632">
        <v>632</v>
      </c>
      <c r="B632">
        <v>86</v>
      </c>
      <c r="C632" t="s">
        <v>291</v>
      </c>
      <c r="D632" t="s">
        <v>1522</v>
      </c>
      <c r="E632" t="s">
        <v>255</v>
      </c>
      <c r="F632" t="s">
        <v>1525</v>
      </c>
      <c r="J632" s="19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x14ac:dyDescent="0.2">
      <c r="A633">
        <v>633</v>
      </c>
      <c r="B633">
        <v>60</v>
      </c>
      <c r="C633" t="s">
        <v>21</v>
      </c>
      <c r="D633" t="s">
        <v>1520</v>
      </c>
      <c r="E633" t="s">
        <v>1526</v>
      </c>
      <c r="F633" t="s">
        <v>1527</v>
      </c>
      <c r="G633" t="s">
        <v>1528</v>
      </c>
      <c r="I633" t="s">
        <v>375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x14ac:dyDescent="0.2">
      <c r="A634">
        <v>634</v>
      </c>
      <c r="B634">
        <v>23</v>
      </c>
      <c r="C634" t="s">
        <v>292</v>
      </c>
      <c r="D634" t="s">
        <v>1518</v>
      </c>
      <c r="E634" t="s">
        <v>253</v>
      </c>
      <c r="F634" t="s">
        <v>256</v>
      </c>
      <c r="G634" t="s">
        <v>1529</v>
      </c>
      <c r="J634" s="19" t="s">
        <v>330</v>
      </c>
      <c r="DD634"/>
      <c r="DE634"/>
      <c r="DF634"/>
      <c r="DG634"/>
      <c r="DH634"/>
      <c r="DI634"/>
      <c r="DJ634"/>
      <c r="DK634"/>
      <c r="DL634"/>
      <c r="DM634"/>
      <c r="DN634"/>
      <c r="EQ634" t="s">
        <v>429</v>
      </c>
    </row>
    <row r="635" spans="1:16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</row>
    <row r="636" spans="1:161" x14ac:dyDescent="0.2">
      <c r="A636">
        <v>636</v>
      </c>
      <c r="B636">
        <v>53</v>
      </c>
      <c r="C636" t="s">
        <v>288</v>
      </c>
      <c r="D636" t="s">
        <v>1530</v>
      </c>
      <c r="E636" t="s">
        <v>1530</v>
      </c>
      <c r="F636" t="s">
        <v>1531</v>
      </c>
      <c r="G636" t="s">
        <v>1532</v>
      </c>
      <c r="DD636"/>
      <c r="DE636"/>
      <c r="DF636"/>
      <c r="DG636"/>
      <c r="DH636"/>
      <c r="DI636"/>
      <c r="DJ636"/>
      <c r="DK636"/>
      <c r="DL636"/>
      <c r="DM636"/>
      <c r="DN636"/>
    </row>
    <row r="637" spans="1:161" x14ac:dyDescent="0.2">
      <c r="A637">
        <v>637</v>
      </c>
      <c r="B637">
        <v>70</v>
      </c>
      <c r="C637" t="s">
        <v>286</v>
      </c>
      <c r="D637" t="s">
        <v>1530</v>
      </c>
      <c r="E637" t="s">
        <v>1530</v>
      </c>
      <c r="F637" t="s">
        <v>1531</v>
      </c>
      <c r="G637" t="s">
        <v>1532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x14ac:dyDescent="0.2">
      <c r="A638">
        <v>638</v>
      </c>
      <c r="B638">
        <v>24</v>
      </c>
      <c r="C638" t="s">
        <v>292</v>
      </c>
      <c r="D638" t="s">
        <v>1526</v>
      </c>
      <c r="E638" t="s">
        <v>256</v>
      </c>
      <c r="F638" t="s">
        <v>259</v>
      </c>
      <c r="G638" t="s">
        <v>1533</v>
      </c>
      <c r="J638" s="19" t="s">
        <v>330</v>
      </c>
      <c r="DD638"/>
      <c r="DE638"/>
      <c r="DF638"/>
      <c r="DG638"/>
      <c r="DH638"/>
      <c r="DI638"/>
      <c r="DJ638"/>
      <c r="DK638"/>
      <c r="DL638"/>
      <c r="DM638"/>
      <c r="DN638"/>
      <c r="EO638" t="s">
        <v>319</v>
      </c>
    </row>
    <row r="639" spans="1:16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s="1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1532</v>
      </c>
      <c r="I640" t="s">
        <v>375</v>
      </c>
      <c r="DD640"/>
      <c r="DE640"/>
      <c r="DF640"/>
      <c r="DG640"/>
      <c r="DH640"/>
      <c r="DI640"/>
      <c r="DJ640"/>
      <c r="DK640"/>
      <c r="DL640"/>
      <c r="DM640"/>
      <c r="DN640"/>
      <c r="FE640" t="s">
        <v>324</v>
      </c>
    </row>
    <row r="641" spans="1:167" x14ac:dyDescent="0.2">
      <c r="A641">
        <v>641</v>
      </c>
      <c r="B641">
        <v>34</v>
      </c>
      <c r="C641" t="s">
        <v>302</v>
      </c>
      <c r="D641" t="s">
        <v>1534</v>
      </c>
      <c r="E641" t="s">
        <v>252</v>
      </c>
      <c r="F641" t="s">
        <v>1535</v>
      </c>
      <c r="AL641" t="s">
        <v>695</v>
      </c>
      <c r="DD641"/>
      <c r="DE641"/>
      <c r="DF641"/>
      <c r="DG641"/>
      <c r="DH641"/>
      <c r="DI641"/>
      <c r="DJ641"/>
      <c r="DK641"/>
      <c r="DL641"/>
      <c r="DM641"/>
      <c r="DN641"/>
      <c r="EF641" t="s">
        <v>315</v>
      </c>
    </row>
    <row r="642" spans="1:167" x14ac:dyDescent="0.2">
      <c r="A642">
        <v>642</v>
      </c>
      <c r="B642">
        <v>71</v>
      </c>
      <c r="C642" t="s">
        <v>293</v>
      </c>
      <c r="D642" t="s">
        <v>1531</v>
      </c>
      <c r="E642" t="s">
        <v>1531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</row>
    <row r="643" spans="1:167" x14ac:dyDescent="0.2">
      <c r="A643">
        <v>643</v>
      </c>
      <c r="B643">
        <v>54</v>
      </c>
      <c r="C643" t="s">
        <v>288</v>
      </c>
      <c r="D643" t="s">
        <v>1536</v>
      </c>
      <c r="E643" t="s">
        <v>1536</v>
      </c>
      <c r="F643" t="s">
        <v>1537</v>
      </c>
      <c r="G643" t="s">
        <v>1538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x14ac:dyDescent="0.2">
      <c r="A644">
        <v>644</v>
      </c>
      <c r="B644">
        <v>71</v>
      </c>
      <c r="C644" t="s">
        <v>286</v>
      </c>
      <c r="D644" t="s">
        <v>1536</v>
      </c>
      <c r="E644" t="s">
        <v>1536</v>
      </c>
      <c r="F644" t="s">
        <v>1537</v>
      </c>
      <c r="G644" t="s">
        <v>1538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x14ac:dyDescent="0.2">
      <c r="A645">
        <v>645</v>
      </c>
      <c r="B645">
        <v>30</v>
      </c>
      <c r="C645" t="s">
        <v>290</v>
      </c>
      <c r="D645" t="s">
        <v>1539</v>
      </c>
      <c r="E645" t="s">
        <v>1537</v>
      </c>
      <c r="F645" t="s">
        <v>1540</v>
      </c>
      <c r="J645" s="19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x14ac:dyDescent="0.2">
      <c r="A646">
        <v>646</v>
      </c>
      <c r="B646">
        <v>6</v>
      </c>
      <c r="C646" t="s">
        <v>111</v>
      </c>
      <c r="D646" t="s">
        <v>1536</v>
      </c>
      <c r="E646" t="s">
        <v>1537</v>
      </c>
      <c r="F646" t="s">
        <v>1541</v>
      </c>
      <c r="G646" t="s">
        <v>1538</v>
      </c>
      <c r="I646" t="s">
        <v>375</v>
      </c>
      <c r="X646" t="s">
        <v>60</v>
      </c>
      <c r="AP646" t="s">
        <v>943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1542</v>
      </c>
      <c r="EB646" t="s">
        <v>755</v>
      </c>
    </row>
    <row r="647" spans="1:167" x14ac:dyDescent="0.2">
      <c r="A647">
        <v>647</v>
      </c>
      <c r="B647">
        <v>72</v>
      </c>
      <c r="C647" t="s">
        <v>293</v>
      </c>
      <c r="D647" t="s">
        <v>1537</v>
      </c>
      <c r="E647" t="s">
        <v>1537</v>
      </c>
      <c r="F647" t="s">
        <v>1543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x14ac:dyDescent="0.2">
      <c r="A648">
        <v>648</v>
      </c>
      <c r="B648">
        <v>9</v>
      </c>
      <c r="C648" t="s">
        <v>304</v>
      </c>
      <c r="D648" t="s">
        <v>1544</v>
      </c>
      <c r="E648" t="s">
        <v>1545</v>
      </c>
      <c r="F648" t="s">
        <v>1541</v>
      </c>
      <c r="G648" t="s">
        <v>1546</v>
      </c>
      <c r="I648" t="s">
        <v>375</v>
      </c>
      <c r="X648" t="s">
        <v>60</v>
      </c>
      <c r="AP648" t="s">
        <v>943</v>
      </c>
      <c r="DD648"/>
      <c r="DE648"/>
      <c r="DF648"/>
      <c r="DG648"/>
      <c r="DH648"/>
      <c r="DI648"/>
      <c r="DJ648"/>
      <c r="DK648"/>
      <c r="DL648"/>
      <c r="DM648"/>
      <c r="DN648"/>
      <c r="FH648" t="s">
        <v>327</v>
      </c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1547</v>
      </c>
      <c r="G649" t="s">
        <v>1548</v>
      </c>
      <c r="I649" t="s">
        <v>375</v>
      </c>
      <c r="X649" t="s">
        <v>60</v>
      </c>
      <c r="AJ649" t="s">
        <v>387</v>
      </c>
      <c r="DD649"/>
      <c r="DE649"/>
      <c r="DF649"/>
      <c r="DG649"/>
      <c r="DH649"/>
      <c r="DI649"/>
      <c r="DJ649"/>
      <c r="DK649"/>
      <c r="DL649"/>
      <c r="DM649"/>
      <c r="DN649"/>
      <c r="FK649" t="s">
        <v>328</v>
      </c>
    </row>
    <row r="650" spans="1:167" x14ac:dyDescent="0.2">
      <c r="A650">
        <v>650</v>
      </c>
      <c r="B650">
        <v>10</v>
      </c>
      <c r="C650" t="s">
        <v>304</v>
      </c>
      <c r="D650" t="s">
        <v>1549</v>
      </c>
      <c r="E650" t="s">
        <v>267</v>
      </c>
      <c r="F650" t="s">
        <v>1550</v>
      </c>
      <c r="G650" t="s">
        <v>1548</v>
      </c>
      <c r="I650" t="s">
        <v>375</v>
      </c>
      <c r="AJ650" t="s">
        <v>387</v>
      </c>
      <c r="DD650"/>
      <c r="DE650"/>
      <c r="DF650"/>
      <c r="DG650"/>
      <c r="DH650"/>
      <c r="DI650"/>
      <c r="DJ650"/>
      <c r="DK650"/>
      <c r="DL650"/>
      <c r="DM650"/>
      <c r="DN650"/>
      <c r="FF650" t="s">
        <v>325</v>
      </c>
    </row>
    <row r="651" spans="1:167" x14ac:dyDescent="0.2">
      <c r="A651">
        <v>651</v>
      </c>
      <c r="B651">
        <v>10</v>
      </c>
      <c r="C651" t="s">
        <v>109</v>
      </c>
      <c r="D651" t="s">
        <v>1551</v>
      </c>
      <c r="E651" t="s">
        <v>1552</v>
      </c>
      <c r="F651" t="s">
        <v>1553</v>
      </c>
      <c r="J651" s="19" t="s">
        <v>330</v>
      </c>
      <c r="DD651"/>
      <c r="DE651"/>
      <c r="DF651"/>
      <c r="DG651"/>
      <c r="DH651"/>
      <c r="DI651"/>
      <c r="DJ651"/>
      <c r="DK651"/>
      <c r="DL651"/>
      <c r="DM651"/>
      <c r="DN651"/>
    </row>
    <row r="652" spans="1:167" x14ac:dyDescent="0.2">
      <c r="A652">
        <v>652</v>
      </c>
      <c r="B652">
        <v>54</v>
      </c>
      <c r="C652" t="s">
        <v>388</v>
      </c>
      <c r="D652" t="s">
        <v>1554</v>
      </c>
      <c r="E652" t="s">
        <v>1554</v>
      </c>
      <c r="F652" t="s">
        <v>1555</v>
      </c>
      <c r="G652" t="s">
        <v>1556</v>
      </c>
      <c r="DD652"/>
      <c r="DE652"/>
      <c r="DF652"/>
      <c r="DG652"/>
      <c r="DH652"/>
      <c r="DI652"/>
      <c r="DJ652"/>
      <c r="DK652"/>
      <c r="DL652"/>
      <c r="DM652"/>
      <c r="DN652"/>
    </row>
    <row r="653" spans="1:167" x14ac:dyDescent="0.2">
      <c r="A653">
        <v>653</v>
      </c>
      <c r="B653">
        <v>72</v>
      </c>
      <c r="C653" t="s">
        <v>286</v>
      </c>
      <c r="D653" t="s">
        <v>1554</v>
      </c>
      <c r="E653" t="s">
        <v>1554</v>
      </c>
      <c r="F653" t="s">
        <v>1555</v>
      </c>
      <c r="G653" t="s">
        <v>1556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x14ac:dyDescent="0.2">
      <c r="A654">
        <v>654</v>
      </c>
      <c r="B654">
        <v>88</v>
      </c>
      <c r="C654" t="s">
        <v>291</v>
      </c>
      <c r="D654" t="s">
        <v>1557</v>
      </c>
      <c r="E654" t="s">
        <v>1558</v>
      </c>
      <c r="F654" t="s">
        <v>1559</v>
      </c>
      <c r="J654" s="19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x14ac:dyDescent="0.2">
      <c r="A655">
        <v>655</v>
      </c>
      <c r="B655">
        <v>25</v>
      </c>
      <c r="C655" t="s">
        <v>292</v>
      </c>
      <c r="D655" t="s">
        <v>1557</v>
      </c>
      <c r="E655" t="s">
        <v>1555</v>
      </c>
      <c r="F655" t="s">
        <v>1560</v>
      </c>
      <c r="G655" t="s">
        <v>1556</v>
      </c>
      <c r="J655" s="19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  <c r="EQ655" t="s">
        <v>429</v>
      </c>
    </row>
    <row r="656" spans="1:167" x14ac:dyDescent="0.2">
      <c r="A656">
        <v>656</v>
      </c>
      <c r="B656">
        <v>73</v>
      </c>
      <c r="C656" t="s">
        <v>293</v>
      </c>
      <c r="D656" t="s">
        <v>1555</v>
      </c>
      <c r="E656" t="s">
        <v>1555</v>
      </c>
      <c r="F656" t="s">
        <v>1561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x14ac:dyDescent="0.2">
      <c r="A657">
        <v>657</v>
      </c>
      <c r="B657">
        <v>32</v>
      </c>
      <c r="C657" t="s">
        <v>300</v>
      </c>
      <c r="D657" t="s">
        <v>1562</v>
      </c>
      <c r="E657" t="s">
        <v>1563</v>
      </c>
      <c r="F657" t="s">
        <v>1564</v>
      </c>
      <c r="G657" t="s">
        <v>1556</v>
      </c>
      <c r="I657" t="s">
        <v>375</v>
      </c>
      <c r="AJ657" t="s">
        <v>387</v>
      </c>
      <c r="DD657"/>
      <c r="DE657"/>
      <c r="DF657"/>
      <c r="DG657"/>
      <c r="DH657"/>
      <c r="DI657"/>
      <c r="DJ657"/>
      <c r="DK657"/>
      <c r="DL657"/>
      <c r="DM657"/>
      <c r="DN657"/>
      <c r="ET657" t="s">
        <v>320</v>
      </c>
    </row>
    <row r="658" spans="1:161" x14ac:dyDescent="0.2">
      <c r="A658">
        <v>658</v>
      </c>
      <c r="B658">
        <v>55</v>
      </c>
      <c r="C658" t="s">
        <v>288</v>
      </c>
      <c r="D658" t="s">
        <v>1565</v>
      </c>
      <c r="E658" t="s">
        <v>1565</v>
      </c>
      <c r="F658" t="s">
        <v>1566</v>
      </c>
      <c r="G658" t="s">
        <v>1567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x14ac:dyDescent="0.2">
      <c r="A659">
        <v>659</v>
      </c>
      <c r="B659">
        <v>73</v>
      </c>
      <c r="C659" t="s">
        <v>286</v>
      </c>
      <c r="D659" t="s">
        <v>1565</v>
      </c>
      <c r="E659" t="s">
        <v>1565</v>
      </c>
      <c r="F659" t="s">
        <v>1566</v>
      </c>
      <c r="G659" t="s">
        <v>1567</v>
      </c>
      <c r="DD659"/>
      <c r="DE659"/>
      <c r="DF659"/>
      <c r="DG659"/>
      <c r="DH659"/>
      <c r="DI659"/>
      <c r="DJ659"/>
      <c r="DK659"/>
      <c r="DL659"/>
      <c r="DM659"/>
      <c r="DN659"/>
    </row>
    <row r="660" spans="1:161" x14ac:dyDescent="0.2">
      <c r="A660">
        <v>660</v>
      </c>
      <c r="B660">
        <v>26</v>
      </c>
      <c r="C660" t="s">
        <v>299</v>
      </c>
      <c r="D660" t="s">
        <v>1568</v>
      </c>
      <c r="E660" t="s">
        <v>1569</v>
      </c>
      <c r="F660" t="s">
        <v>1570</v>
      </c>
      <c r="G660" t="s">
        <v>1571</v>
      </c>
      <c r="I660" t="s">
        <v>375</v>
      </c>
      <c r="R660" t="s">
        <v>129</v>
      </c>
      <c r="AA660" t="s">
        <v>376</v>
      </c>
      <c r="AB660" t="s">
        <v>1671</v>
      </c>
      <c r="CE660" t="s">
        <v>312</v>
      </c>
      <c r="CI660" t="s">
        <v>203</v>
      </c>
      <c r="CU660" t="s">
        <v>530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x14ac:dyDescent="0.2">
      <c r="A661">
        <v>661</v>
      </c>
      <c r="B661">
        <v>62</v>
      </c>
      <c r="C661" t="s">
        <v>21</v>
      </c>
      <c r="D661" t="s">
        <v>1572</v>
      </c>
      <c r="E661" t="s">
        <v>1573</v>
      </c>
      <c r="F661" t="s">
        <v>270</v>
      </c>
      <c r="G661" t="s">
        <v>1574</v>
      </c>
      <c r="I661" t="s">
        <v>375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  <c r="FE661" t="s">
        <v>324</v>
      </c>
    </row>
    <row r="662" spans="1:16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1575</v>
      </c>
      <c r="J662" s="19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x14ac:dyDescent="0.2">
      <c r="A663">
        <v>663</v>
      </c>
      <c r="B663">
        <v>63</v>
      </c>
      <c r="C663" t="s">
        <v>21</v>
      </c>
      <c r="D663" t="s">
        <v>1576</v>
      </c>
      <c r="E663" t="s">
        <v>1577</v>
      </c>
      <c r="F663" t="s">
        <v>1578</v>
      </c>
      <c r="G663" t="s">
        <v>1579</v>
      </c>
      <c r="I663" t="s">
        <v>375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x14ac:dyDescent="0.2">
      <c r="A664">
        <v>664</v>
      </c>
      <c r="B664">
        <v>35</v>
      </c>
      <c r="C664" t="s">
        <v>302</v>
      </c>
      <c r="D664" t="s">
        <v>271</v>
      </c>
      <c r="E664" t="s">
        <v>1578</v>
      </c>
      <c r="F664" t="s">
        <v>272</v>
      </c>
      <c r="AL664" t="s">
        <v>695</v>
      </c>
      <c r="DD664"/>
      <c r="DE664"/>
      <c r="DF664"/>
      <c r="DG664"/>
      <c r="DH664"/>
      <c r="DI664"/>
      <c r="DJ664"/>
      <c r="DK664"/>
      <c r="DL664"/>
      <c r="DM664"/>
      <c r="DN664"/>
      <c r="EF664" t="s">
        <v>315</v>
      </c>
    </row>
    <row r="665" spans="1:161" x14ac:dyDescent="0.2">
      <c r="A665">
        <v>665</v>
      </c>
      <c r="B665">
        <v>74</v>
      </c>
      <c r="C665" t="s">
        <v>293</v>
      </c>
      <c r="D665" t="s">
        <v>1566</v>
      </c>
      <c r="E665" t="s">
        <v>1566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</row>
    <row r="666" spans="1:161" x14ac:dyDescent="0.2">
      <c r="A666">
        <v>666</v>
      </c>
      <c r="B666">
        <v>55</v>
      </c>
      <c r="C666" t="s">
        <v>388</v>
      </c>
      <c r="D666" t="s">
        <v>1580</v>
      </c>
      <c r="E666" t="s">
        <v>1580</v>
      </c>
      <c r="F666" t="s">
        <v>1581</v>
      </c>
      <c r="G666" t="s">
        <v>1582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x14ac:dyDescent="0.2">
      <c r="A667">
        <v>667</v>
      </c>
      <c r="B667">
        <v>74</v>
      </c>
      <c r="C667" t="s">
        <v>286</v>
      </c>
      <c r="D667" t="s">
        <v>1580</v>
      </c>
      <c r="E667" t="s">
        <v>1580</v>
      </c>
      <c r="F667" t="s">
        <v>1583</v>
      </c>
      <c r="G667" t="s">
        <v>1584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x14ac:dyDescent="0.2">
      <c r="A668">
        <v>668</v>
      </c>
      <c r="B668">
        <v>21</v>
      </c>
      <c r="C668" t="s">
        <v>303</v>
      </c>
      <c r="D668" t="s">
        <v>273</v>
      </c>
      <c r="E668" t="s">
        <v>1585</v>
      </c>
      <c r="F668" t="s">
        <v>1586</v>
      </c>
      <c r="G668" t="s">
        <v>1587</v>
      </c>
      <c r="J668" s="19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x14ac:dyDescent="0.2">
      <c r="A669">
        <v>669</v>
      </c>
      <c r="B669">
        <v>90</v>
      </c>
      <c r="C669" t="s">
        <v>291</v>
      </c>
      <c r="D669" t="s">
        <v>1588</v>
      </c>
      <c r="E669" t="s">
        <v>1589</v>
      </c>
      <c r="F669" t="s">
        <v>1590</v>
      </c>
      <c r="I669" t="s">
        <v>375</v>
      </c>
      <c r="AT669" t="s">
        <v>1498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x14ac:dyDescent="0.2">
      <c r="A670">
        <v>670</v>
      </c>
      <c r="B670">
        <v>64</v>
      </c>
      <c r="C670" t="s">
        <v>21</v>
      </c>
      <c r="D670" t="s">
        <v>1591</v>
      </c>
      <c r="E670" t="s">
        <v>1592</v>
      </c>
      <c r="F670" t="s">
        <v>1593</v>
      </c>
      <c r="G670" t="s">
        <v>1594</v>
      </c>
      <c r="J670" s="19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  <c r="FE670" t="s">
        <v>324</v>
      </c>
    </row>
    <row r="671" spans="1:161" x14ac:dyDescent="0.2">
      <c r="A671">
        <v>671</v>
      </c>
      <c r="B671">
        <v>91</v>
      </c>
      <c r="C671" t="s">
        <v>291</v>
      </c>
      <c r="D671" t="s">
        <v>1595</v>
      </c>
      <c r="E671" t="s">
        <v>1596</v>
      </c>
      <c r="F671" t="s">
        <v>1597</v>
      </c>
      <c r="I671" t="s">
        <v>375</v>
      </c>
      <c r="AL671" t="s">
        <v>695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x14ac:dyDescent="0.2">
      <c r="A672">
        <v>672</v>
      </c>
      <c r="B672">
        <v>65</v>
      </c>
      <c r="C672" t="s">
        <v>21</v>
      </c>
      <c r="D672" t="s">
        <v>1598</v>
      </c>
      <c r="E672" t="s">
        <v>1599</v>
      </c>
      <c r="F672" t="s">
        <v>1600</v>
      </c>
      <c r="G672" t="s">
        <v>919</v>
      </c>
      <c r="J672" s="19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x14ac:dyDescent="0.2">
      <c r="A673">
        <v>673</v>
      </c>
      <c r="B673">
        <v>92</v>
      </c>
      <c r="C673" t="s">
        <v>291</v>
      </c>
      <c r="D673" t="s">
        <v>1600</v>
      </c>
      <c r="E673" t="s">
        <v>1601</v>
      </c>
      <c r="F673" t="s">
        <v>1602</v>
      </c>
      <c r="I673" t="s">
        <v>375</v>
      </c>
      <c r="AB673" t="s">
        <v>482</v>
      </c>
      <c r="AF673" t="s">
        <v>446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  <c r="FC673" t="s">
        <v>322</v>
      </c>
    </row>
    <row r="674" spans="1:161" x14ac:dyDescent="0.2">
      <c r="A674">
        <v>674</v>
      </c>
      <c r="B674">
        <v>44</v>
      </c>
      <c r="C674" t="s">
        <v>287</v>
      </c>
      <c r="D674" t="s">
        <v>1600</v>
      </c>
      <c r="E674" t="s">
        <v>1581</v>
      </c>
      <c r="F674" t="s">
        <v>1603</v>
      </c>
      <c r="DD674"/>
      <c r="DE674"/>
      <c r="DF674"/>
      <c r="DG674"/>
      <c r="DH674"/>
      <c r="DI674"/>
      <c r="DJ674"/>
      <c r="DK674"/>
      <c r="DL674"/>
      <c r="DM674"/>
      <c r="DN674"/>
      <c r="EF674" t="s">
        <v>315</v>
      </c>
    </row>
    <row r="675" spans="1:161" x14ac:dyDescent="0.2">
      <c r="A675">
        <v>675</v>
      </c>
      <c r="B675">
        <v>56</v>
      </c>
      <c r="C675" t="s">
        <v>288</v>
      </c>
      <c r="D675" t="s">
        <v>1581</v>
      </c>
      <c r="E675" t="s">
        <v>1581</v>
      </c>
      <c r="F675" t="s">
        <v>1604</v>
      </c>
      <c r="G675" t="s">
        <v>1605</v>
      </c>
      <c r="DD675"/>
      <c r="DE675"/>
      <c r="DF675"/>
      <c r="DG675"/>
      <c r="DH675"/>
      <c r="DI675"/>
      <c r="DJ675"/>
      <c r="DK675"/>
      <c r="DL675"/>
      <c r="DM675"/>
      <c r="DN675"/>
    </row>
    <row r="676" spans="1:161" x14ac:dyDescent="0.2">
      <c r="A676">
        <v>676</v>
      </c>
      <c r="B676">
        <v>33</v>
      </c>
      <c r="C676" t="s">
        <v>300</v>
      </c>
      <c r="D676" t="s">
        <v>1606</v>
      </c>
      <c r="E676" t="s">
        <v>1604</v>
      </c>
      <c r="F676" t="s">
        <v>1607</v>
      </c>
      <c r="G676" t="s">
        <v>1605</v>
      </c>
      <c r="I676" t="s">
        <v>375</v>
      </c>
      <c r="K676" t="s">
        <v>48</v>
      </c>
      <c r="AO676" t="s">
        <v>586</v>
      </c>
      <c r="DD676"/>
      <c r="DE676"/>
      <c r="DF676"/>
      <c r="DG676"/>
      <c r="DH676"/>
      <c r="DI676"/>
      <c r="DJ676"/>
      <c r="DK676"/>
      <c r="DL676"/>
      <c r="DM676"/>
      <c r="DN676"/>
      <c r="ES676" t="s">
        <v>321</v>
      </c>
    </row>
    <row r="677" spans="1:161" x14ac:dyDescent="0.2">
      <c r="A677">
        <v>677</v>
      </c>
      <c r="B677">
        <v>36</v>
      </c>
      <c r="C677" t="s">
        <v>302</v>
      </c>
      <c r="D677" t="s">
        <v>1603</v>
      </c>
      <c r="E677" t="s">
        <v>1604</v>
      </c>
      <c r="F677" t="s">
        <v>1608</v>
      </c>
      <c r="AO677" t="s">
        <v>586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x14ac:dyDescent="0.2">
      <c r="A678">
        <v>678</v>
      </c>
      <c r="B678">
        <v>56</v>
      </c>
      <c r="C678" t="s">
        <v>388</v>
      </c>
      <c r="D678" t="s">
        <v>1604</v>
      </c>
      <c r="E678" t="s">
        <v>1604</v>
      </c>
      <c r="F678" t="s">
        <v>1609</v>
      </c>
      <c r="G678" t="s">
        <v>1610</v>
      </c>
      <c r="DD678"/>
      <c r="DE678"/>
      <c r="DF678"/>
      <c r="DG678"/>
      <c r="DH678"/>
      <c r="DI678"/>
      <c r="DJ678"/>
      <c r="DK678"/>
      <c r="DL678"/>
      <c r="DM678"/>
      <c r="DN678"/>
    </row>
    <row r="679" spans="1:161" x14ac:dyDescent="0.2">
      <c r="A679">
        <v>679</v>
      </c>
      <c r="B679">
        <v>31</v>
      </c>
      <c r="C679" t="s">
        <v>290</v>
      </c>
      <c r="D679" t="s">
        <v>1611</v>
      </c>
      <c r="E679" t="s">
        <v>1607</v>
      </c>
      <c r="F679" t="s">
        <v>1612</v>
      </c>
      <c r="J679" s="19" t="s">
        <v>330</v>
      </c>
      <c r="AO679" t="s">
        <v>586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x14ac:dyDescent="0.2">
      <c r="A680">
        <v>680</v>
      </c>
      <c r="B680">
        <v>32</v>
      </c>
      <c r="C680" t="s">
        <v>290</v>
      </c>
      <c r="D680" t="s">
        <v>1613</v>
      </c>
      <c r="E680" t="s">
        <v>1614</v>
      </c>
      <c r="F680" t="s">
        <v>1615</v>
      </c>
      <c r="J680" s="19" t="s">
        <v>330</v>
      </c>
      <c r="AJ680" t="s">
        <v>387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x14ac:dyDescent="0.2">
      <c r="A681">
        <v>681</v>
      </c>
      <c r="B681">
        <v>33</v>
      </c>
      <c r="C681" t="s">
        <v>290</v>
      </c>
      <c r="D681" t="s">
        <v>1607</v>
      </c>
      <c r="E681" t="s">
        <v>1612</v>
      </c>
      <c r="F681" t="s">
        <v>1616</v>
      </c>
      <c r="J681" s="19" t="s">
        <v>330</v>
      </c>
      <c r="AQ681" t="s">
        <v>1617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x14ac:dyDescent="0.2">
      <c r="A682">
        <v>682</v>
      </c>
      <c r="B682">
        <v>93</v>
      </c>
      <c r="C682" t="s">
        <v>291</v>
      </c>
      <c r="D682" t="s">
        <v>1608</v>
      </c>
      <c r="E682" t="s">
        <v>1615</v>
      </c>
      <c r="F682" t="s">
        <v>1618</v>
      </c>
      <c r="I682" t="s">
        <v>375</v>
      </c>
      <c r="AH682" t="s">
        <v>393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x14ac:dyDescent="0.2">
      <c r="A683">
        <v>683</v>
      </c>
      <c r="B683">
        <v>66</v>
      </c>
      <c r="C683" t="s">
        <v>21</v>
      </c>
      <c r="D683" t="s">
        <v>1612</v>
      </c>
      <c r="E683" t="s">
        <v>1616</v>
      </c>
      <c r="F683" t="s">
        <v>1619</v>
      </c>
      <c r="G683" t="s">
        <v>1620</v>
      </c>
      <c r="J683" s="19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  <c r="FE683" t="s">
        <v>324</v>
      </c>
    </row>
    <row r="684" spans="1:161" x14ac:dyDescent="0.2">
      <c r="A684">
        <v>684</v>
      </c>
      <c r="B684">
        <v>94</v>
      </c>
      <c r="C684" t="s">
        <v>291</v>
      </c>
      <c r="D684" t="s">
        <v>1621</v>
      </c>
      <c r="E684" t="s">
        <v>1622</v>
      </c>
      <c r="F684" t="s">
        <v>1623</v>
      </c>
      <c r="I684" t="s">
        <v>375</v>
      </c>
      <c r="AO684" t="s">
        <v>586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x14ac:dyDescent="0.2">
      <c r="A685">
        <v>685</v>
      </c>
      <c r="B685">
        <v>67</v>
      </c>
      <c r="C685" t="s">
        <v>21</v>
      </c>
      <c r="D685" t="s">
        <v>1622</v>
      </c>
      <c r="E685" t="s">
        <v>1623</v>
      </c>
      <c r="F685" t="s">
        <v>1624</v>
      </c>
      <c r="G685" t="s">
        <v>1625</v>
      </c>
      <c r="J685" s="19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x14ac:dyDescent="0.2">
      <c r="A686">
        <v>686</v>
      </c>
      <c r="B686">
        <v>34</v>
      </c>
      <c r="C686" t="s">
        <v>300</v>
      </c>
      <c r="D686" t="s">
        <v>1623</v>
      </c>
      <c r="E686" t="s">
        <v>1626</v>
      </c>
      <c r="F686" t="s">
        <v>1627</v>
      </c>
      <c r="J686" s="19" t="s">
        <v>330</v>
      </c>
      <c r="DD686"/>
      <c r="DE686"/>
      <c r="DF686"/>
      <c r="DG686"/>
      <c r="DH686"/>
      <c r="DI686"/>
      <c r="DJ686"/>
      <c r="DK686"/>
      <c r="DL686"/>
      <c r="DM686"/>
      <c r="DN686"/>
      <c r="EU686" t="s">
        <v>616</v>
      </c>
    </row>
    <row r="687" spans="1:161" x14ac:dyDescent="0.2">
      <c r="A687">
        <v>687</v>
      </c>
      <c r="B687">
        <v>45</v>
      </c>
      <c r="C687" t="s">
        <v>287</v>
      </c>
      <c r="D687" t="s">
        <v>1623</v>
      </c>
      <c r="E687" t="s">
        <v>1609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</row>
    <row r="688" spans="1:161" x14ac:dyDescent="0.2">
      <c r="A688">
        <v>688</v>
      </c>
      <c r="B688">
        <v>57</v>
      </c>
      <c r="C688" t="s">
        <v>288</v>
      </c>
      <c r="D688" t="s">
        <v>1609</v>
      </c>
      <c r="E688" t="s">
        <v>1609</v>
      </c>
      <c r="F688" t="s">
        <v>1583</v>
      </c>
      <c r="G688" t="s">
        <v>1628</v>
      </c>
      <c r="DD688"/>
      <c r="DE688"/>
      <c r="DF688"/>
      <c r="DG688"/>
      <c r="DH688"/>
      <c r="DI688"/>
      <c r="DJ688"/>
      <c r="DK688"/>
      <c r="DL688"/>
      <c r="DM688"/>
      <c r="DN688"/>
    </row>
    <row r="689" spans="1:150" x14ac:dyDescent="0.2">
      <c r="A689">
        <v>689</v>
      </c>
      <c r="B689">
        <v>35</v>
      </c>
      <c r="C689" t="s">
        <v>300</v>
      </c>
      <c r="D689" t="s">
        <v>1609</v>
      </c>
      <c r="E689" t="s">
        <v>1583</v>
      </c>
      <c r="F689" t="s">
        <v>1629</v>
      </c>
      <c r="G689" t="s">
        <v>1628</v>
      </c>
      <c r="I689" t="s">
        <v>375</v>
      </c>
      <c r="N689" t="s">
        <v>51</v>
      </c>
      <c r="AU689" t="s">
        <v>1325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x14ac:dyDescent="0.2">
      <c r="A690">
        <v>690</v>
      </c>
      <c r="B690">
        <v>37</v>
      </c>
      <c r="C690" t="s">
        <v>302</v>
      </c>
      <c r="D690" t="s">
        <v>1626</v>
      </c>
      <c r="E690" t="s">
        <v>1583</v>
      </c>
      <c r="F690" t="s">
        <v>1630</v>
      </c>
      <c r="AU690" t="s">
        <v>1325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x14ac:dyDescent="0.2">
      <c r="A691">
        <v>691</v>
      </c>
      <c r="B691">
        <v>75</v>
      </c>
      <c r="C691" t="s">
        <v>293</v>
      </c>
      <c r="D691" t="s">
        <v>1583</v>
      </c>
      <c r="E691" t="s">
        <v>1583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x14ac:dyDescent="0.2">
      <c r="A692">
        <v>692</v>
      </c>
      <c r="B692">
        <v>57</v>
      </c>
      <c r="C692" t="s">
        <v>388</v>
      </c>
      <c r="D692" t="s">
        <v>1631</v>
      </c>
      <c r="E692" t="s">
        <v>1631</v>
      </c>
      <c r="F692" t="s">
        <v>1632</v>
      </c>
      <c r="G692" t="s">
        <v>1633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x14ac:dyDescent="0.2">
      <c r="A693">
        <v>693</v>
      </c>
      <c r="B693">
        <v>75</v>
      </c>
      <c r="C693" t="s">
        <v>286</v>
      </c>
      <c r="D693" t="s">
        <v>1631</v>
      </c>
      <c r="E693" t="s">
        <v>1631</v>
      </c>
      <c r="F693" t="s">
        <v>1634</v>
      </c>
      <c r="G693" t="s">
        <v>1633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x14ac:dyDescent="0.2">
      <c r="A694">
        <v>694</v>
      </c>
      <c r="B694">
        <v>27</v>
      </c>
      <c r="C694" t="s">
        <v>299</v>
      </c>
      <c r="D694" t="s">
        <v>1635</v>
      </c>
      <c r="E694" t="s">
        <v>1632</v>
      </c>
      <c r="F694" t="s">
        <v>1636</v>
      </c>
      <c r="G694" t="s">
        <v>1633</v>
      </c>
      <c r="J694" s="19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x14ac:dyDescent="0.2">
      <c r="A695">
        <v>695</v>
      </c>
      <c r="B695">
        <v>46</v>
      </c>
      <c r="C695" t="s">
        <v>287</v>
      </c>
      <c r="D695" t="s">
        <v>1637</v>
      </c>
      <c r="E695" t="s">
        <v>1632</v>
      </c>
      <c r="F695" t="s">
        <v>1638</v>
      </c>
      <c r="DD695"/>
      <c r="DE695"/>
      <c r="DF695"/>
      <c r="DG695"/>
      <c r="DH695"/>
      <c r="DI695"/>
      <c r="DJ695"/>
      <c r="DK695"/>
      <c r="DL695"/>
      <c r="DM695"/>
      <c r="DN695"/>
      <c r="EF695" t="s">
        <v>315</v>
      </c>
    </row>
    <row r="696" spans="1:150" x14ac:dyDescent="0.2">
      <c r="A696">
        <v>696</v>
      </c>
      <c r="B696">
        <v>58</v>
      </c>
      <c r="C696" t="s">
        <v>288</v>
      </c>
      <c r="D696" t="s">
        <v>1632</v>
      </c>
      <c r="E696" t="s">
        <v>1632</v>
      </c>
      <c r="F696" t="s">
        <v>1634</v>
      </c>
      <c r="DD696"/>
      <c r="DE696"/>
      <c r="DF696"/>
      <c r="DG696"/>
      <c r="DH696"/>
      <c r="DI696"/>
      <c r="DJ696"/>
      <c r="DK696"/>
      <c r="DL696"/>
      <c r="DM696"/>
      <c r="DN696"/>
    </row>
    <row r="697" spans="1:150" x14ac:dyDescent="0.2">
      <c r="A697">
        <v>697</v>
      </c>
      <c r="B697">
        <v>76</v>
      </c>
      <c r="C697" t="s">
        <v>293</v>
      </c>
      <c r="D697" t="s">
        <v>1634</v>
      </c>
      <c r="E697" t="s">
        <v>1634</v>
      </c>
      <c r="F697" t="s">
        <v>1639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x14ac:dyDescent="0.2">
      <c r="A698">
        <v>698</v>
      </c>
      <c r="B698">
        <v>59</v>
      </c>
      <c r="C698" t="s">
        <v>288</v>
      </c>
      <c r="D698" t="s">
        <v>1640</v>
      </c>
      <c r="E698" t="s">
        <v>1640</v>
      </c>
      <c r="F698" t="s">
        <v>1641</v>
      </c>
      <c r="G698" t="s">
        <v>1642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x14ac:dyDescent="0.2">
      <c r="A699">
        <v>699</v>
      </c>
      <c r="B699">
        <v>76</v>
      </c>
      <c r="C699" t="s">
        <v>286</v>
      </c>
      <c r="D699" t="s">
        <v>1640</v>
      </c>
      <c r="E699" t="s">
        <v>1640</v>
      </c>
      <c r="F699" t="s">
        <v>1641</v>
      </c>
      <c r="G699" t="s">
        <v>1642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x14ac:dyDescent="0.2">
      <c r="A700">
        <v>700</v>
      </c>
      <c r="B700">
        <v>22</v>
      </c>
      <c r="C700" t="s">
        <v>303</v>
      </c>
      <c r="D700" t="s">
        <v>276</v>
      </c>
      <c r="E700" t="s">
        <v>1643</v>
      </c>
      <c r="F700" t="s">
        <v>275</v>
      </c>
      <c r="G700" t="s">
        <v>1644</v>
      </c>
      <c r="I700" t="s">
        <v>375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1645</v>
      </c>
      <c r="G701" t="s">
        <v>1646</v>
      </c>
      <c r="J701" s="19" t="s">
        <v>330</v>
      </c>
      <c r="DD701"/>
      <c r="DE701"/>
      <c r="DF701"/>
      <c r="DG701"/>
      <c r="DH701"/>
      <c r="DI701"/>
      <c r="DJ701"/>
      <c r="DK701"/>
      <c r="DL701"/>
      <c r="DM701"/>
      <c r="DN701"/>
      <c r="EO701" t="s">
        <v>319</v>
      </c>
    </row>
    <row r="702" spans="1:150" x14ac:dyDescent="0.2">
      <c r="A702">
        <v>702</v>
      </c>
      <c r="B702">
        <v>36</v>
      </c>
      <c r="C702" t="s">
        <v>300</v>
      </c>
      <c r="D702" t="s">
        <v>278</v>
      </c>
      <c r="E702" t="s">
        <v>1645</v>
      </c>
      <c r="F702" t="s">
        <v>279</v>
      </c>
      <c r="G702" t="s">
        <v>1647</v>
      </c>
      <c r="I702" t="s">
        <v>375</v>
      </c>
      <c r="N702" t="s">
        <v>51</v>
      </c>
      <c r="AO702" t="s">
        <v>586</v>
      </c>
      <c r="DD702"/>
      <c r="DE702"/>
      <c r="DF702"/>
      <c r="DG702"/>
      <c r="DH702"/>
      <c r="DI702"/>
      <c r="DJ702"/>
      <c r="DK702"/>
      <c r="DL702"/>
      <c r="DM702"/>
      <c r="DN702"/>
      <c r="ET702" t="s">
        <v>320</v>
      </c>
    </row>
    <row r="703" spans="1:150" x14ac:dyDescent="0.2">
      <c r="A703">
        <v>703</v>
      </c>
      <c r="B703">
        <v>77</v>
      </c>
      <c r="C703" t="s">
        <v>293</v>
      </c>
      <c r="D703" t="s">
        <v>1641</v>
      </c>
      <c r="E703" t="s">
        <v>1641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</row>
    <row r="704" spans="1:150" x14ac:dyDescent="0.2">
      <c r="A704">
        <v>704</v>
      </c>
      <c r="B704">
        <v>60</v>
      </c>
      <c r="C704" t="s">
        <v>288</v>
      </c>
      <c r="D704" t="s">
        <v>1648</v>
      </c>
      <c r="E704" t="s">
        <v>1648</v>
      </c>
      <c r="F704" t="s">
        <v>1649</v>
      </c>
      <c r="G704" t="s">
        <v>1650</v>
      </c>
      <c r="DD704"/>
      <c r="DE704"/>
      <c r="DF704"/>
      <c r="DG704"/>
      <c r="DH704"/>
      <c r="DI704"/>
      <c r="DJ704"/>
      <c r="DK704"/>
      <c r="DL704"/>
      <c r="DM704"/>
      <c r="DN704"/>
    </row>
    <row r="705" spans="1:161" x14ac:dyDescent="0.2">
      <c r="A705">
        <v>705</v>
      </c>
      <c r="B705">
        <v>77</v>
      </c>
      <c r="C705" t="s">
        <v>286</v>
      </c>
      <c r="D705" t="s">
        <v>1648</v>
      </c>
      <c r="E705" t="s">
        <v>1648</v>
      </c>
      <c r="F705" t="s">
        <v>1649</v>
      </c>
      <c r="G705" t="s">
        <v>1650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x14ac:dyDescent="0.2">
      <c r="A706">
        <v>706</v>
      </c>
      <c r="B706">
        <v>95</v>
      </c>
      <c r="C706" t="s">
        <v>291</v>
      </c>
      <c r="D706" t="s">
        <v>1651</v>
      </c>
      <c r="E706" t="s">
        <v>1652</v>
      </c>
      <c r="F706" t="s">
        <v>1653</v>
      </c>
      <c r="J706" s="19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x14ac:dyDescent="0.2">
      <c r="A707">
        <v>707</v>
      </c>
      <c r="B707">
        <v>68</v>
      </c>
      <c r="C707" t="s">
        <v>21</v>
      </c>
      <c r="D707" t="s">
        <v>1654</v>
      </c>
      <c r="E707" t="s">
        <v>1655</v>
      </c>
      <c r="F707" t="s">
        <v>1656</v>
      </c>
      <c r="G707" t="s">
        <v>1657</v>
      </c>
      <c r="I707" t="s">
        <v>375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  <c r="FE707" t="s">
        <v>324</v>
      </c>
    </row>
    <row r="708" spans="1:161" x14ac:dyDescent="0.2">
      <c r="A708">
        <v>708</v>
      </c>
      <c r="B708">
        <v>69</v>
      </c>
      <c r="C708" t="s">
        <v>21</v>
      </c>
      <c r="D708" t="s">
        <v>1656</v>
      </c>
      <c r="E708" t="s">
        <v>1658</v>
      </c>
      <c r="F708" t="s">
        <v>1659</v>
      </c>
      <c r="G708" t="s">
        <v>1660</v>
      </c>
      <c r="I708" t="s">
        <v>375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  <c r="FE708" t="s">
        <v>324</v>
      </c>
    </row>
    <row r="709" spans="1:161" x14ac:dyDescent="0.2">
      <c r="A709">
        <v>709</v>
      </c>
      <c r="B709">
        <v>70</v>
      </c>
      <c r="C709" t="s">
        <v>21</v>
      </c>
      <c r="D709" t="s">
        <v>1661</v>
      </c>
      <c r="E709" t="s">
        <v>1662</v>
      </c>
      <c r="F709" t="s">
        <v>1663</v>
      </c>
      <c r="G709" t="s">
        <v>1664</v>
      </c>
      <c r="I709" t="s">
        <v>375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x14ac:dyDescent="0.2">
      <c r="A710">
        <v>710</v>
      </c>
      <c r="B710">
        <v>78</v>
      </c>
      <c r="C710" t="s">
        <v>293</v>
      </c>
      <c r="D710" t="s">
        <v>1649</v>
      </c>
      <c r="E710" t="s">
        <v>1649</v>
      </c>
      <c r="F710" t="s">
        <v>1665</v>
      </c>
      <c r="DD710"/>
      <c r="DE710"/>
      <c r="DF710"/>
      <c r="DG710"/>
      <c r="DH710"/>
      <c r="DI710"/>
      <c r="DJ710"/>
      <c r="DK710"/>
      <c r="DL710"/>
      <c r="DM710"/>
      <c r="DN710"/>
    </row>
    <row r="711" spans="1:161" x14ac:dyDescent="0.2">
      <c r="DD711"/>
      <c r="DE711"/>
      <c r="DF711"/>
      <c r="DG711"/>
      <c r="DH711"/>
      <c r="DI711"/>
      <c r="DJ711"/>
      <c r="DK711"/>
      <c r="DL711"/>
      <c r="DM711"/>
      <c r="DN711"/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K1001" s="18"/>
      <c r="EL1001" s="18"/>
      <c r="EM1001" s="18"/>
      <c r="EN1001" s="18"/>
      <c r="EO1001" s="18"/>
      <c r="EP1001" s="18"/>
      <c r="EQ1001" s="18"/>
      <c r="ER1001" s="18"/>
      <c r="ES1001" s="18"/>
      <c r="ET1001" s="18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K1002" s="18"/>
      <c r="EL1002" s="18"/>
      <c r="EM1002" s="18"/>
      <c r="EN1002" s="18"/>
      <c r="EO1002" s="18"/>
      <c r="EP1002" s="18"/>
      <c r="EQ1002" s="18"/>
      <c r="ER1002" s="18"/>
      <c r="ES1002" s="18"/>
      <c r="ET1002" s="18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K1003" s="18"/>
      <c r="EL1003" s="18"/>
      <c r="EM1003" s="18"/>
      <c r="EN1003" s="18"/>
      <c r="EO1003" s="18"/>
      <c r="EP1003" s="18"/>
      <c r="EQ1003" s="18"/>
      <c r="ER1003" s="18"/>
      <c r="ES1003" s="18"/>
      <c r="ET1003" s="18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K1004" s="18"/>
      <c r="EL1004" s="18"/>
      <c r="EM1004" s="18"/>
      <c r="EN1004" s="18"/>
      <c r="EO1004" s="18"/>
      <c r="EP1004" s="18"/>
      <c r="EQ1004" s="18"/>
      <c r="ER1004" s="18"/>
      <c r="ES1004" s="18"/>
      <c r="ET1004" s="18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K1005" s="18"/>
      <c r="EL1005" s="18"/>
      <c r="EM1005" s="18"/>
      <c r="EN1005" s="18"/>
      <c r="EO1005" s="18"/>
      <c r="EP1005" s="18"/>
      <c r="EQ1005" s="18"/>
      <c r="ER1005" s="18"/>
      <c r="ES1005" s="18"/>
      <c r="ET1005" s="18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K1006" s="18"/>
      <c r="EL1006" s="18"/>
      <c r="EM1006" s="18"/>
      <c r="EN1006" s="18"/>
      <c r="EO1006" s="18"/>
      <c r="EP1006" s="18"/>
      <c r="EQ1006" s="18"/>
      <c r="ER1006" s="18"/>
      <c r="ES1006" s="18"/>
      <c r="ET1006" s="18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K1007" s="18"/>
      <c r="EL1007" s="18"/>
      <c r="EM1007" s="18"/>
      <c r="EN1007" s="18"/>
      <c r="EO1007" s="18"/>
      <c r="EP1007" s="18"/>
      <c r="EQ1007" s="18"/>
      <c r="ER1007" s="18"/>
      <c r="ES1007" s="18"/>
      <c r="ET1007" s="18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K1008" s="18"/>
      <c r="EL1008" s="18"/>
      <c r="EM1008" s="18"/>
      <c r="EN1008" s="18"/>
      <c r="EO1008" s="18"/>
      <c r="EP1008" s="18"/>
      <c r="EQ1008" s="18"/>
      <c r="ER1008" s="18"/>
      <c r="ES1008" s="18"/>
      <c r="ET1008" s="1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K1009" s="18"/>
      <c r="EL1009" s="18"/>
      <c r="EM1009" s="18"/>
      <c r="EN1009" s="18"/>
      <c r="EO1009" s="18"/>
      <c r="EP1009" s="18"/>
      <c r="EQ1009" s="18"/>
      <c r="ER1009" s="18"/>
      <c r="ES1009" s="18"/>
      <c r="ET1009" s="18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K1010" s="18"/>
      <c r="EL1010" s="18"/>
      <c r="EM1010" s="18"/>
      <c r="EN1010" s="18"/>
      <c r="EO1010" s="18"/>
      <c r="EP1010" s="18"/>
      <c r="EQ1010" s="18"/>
      <c r="ER1010" s="18"/>
      <c r="ES1010" s="18"/>
      <c r="ET1010" s="18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K1011" s="18"/>
      <c r="EL1011" s="18"/>
      <c r="EM1011" s="18"/>
      <c r="EN1011" s="18"/>
      <c r="EO1011" s="18"/>
      <c r="EP1011" s="18"/>
      <c r="EQ1011" s="18"/>
      <c r="ER1011" s="18"/>
      <c r="ES1011" s="18"/>
      <c r="ET1011" s="18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K1012" s="18"/>
      <c r="EL1012" s="18"/>
      <c r="EM1012" s="18"/>
      <c r="EN1012" s="18"/>
      <c r="EO1012" s="18"/>
      <c r="EP1012" s="18"/>
      <c r="EQ1012" s="18"/>
      <c r="ER1012" s="18"/>
      <c r="ES1012" s="18"/>
      <c r="ET1012" s="18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K1013" s="18"/>
      <c r="EL1013" s="18"/>
      <c r="EM1013" s="18"/>
      <c r="EN1013" s="18"/>
      <c r="EO1013" s="18"/>
      <c r="EP1013" s="18"/>
      <c r="EQ1013" s="18"/>
      <c r="ER1013" s="18"/>
      <c r="ES1013" s="18"/>
      <c r="ET1013" s="18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O1014" s="18"/>
      <c r="DP1014" s="18"/>
      <c r="DQ1014" s="18"/>
      <c r="DR1014" s="18"/>
      <c r="DS1014" s="18"/>
      <c r="DT1014" s="18"/>
      <c r="EK1014" s="18"/>
      <c r="EL1014" s="18"/>
      <c r="EM1014" s="18"/>
      <c r="EN1014" s="18"/>
      <c r="EO1014" s="18"/>
      <c r="EP1014" s="18"/>
      <c r="EQ1014" s="18"/>
      <c r="ER1014" s="18"/>
      <c r="ES1014" s="18"/>
      <c r="ET1014" s="18"/>
    </row>
    <row r="1015" spans="108:179" x14ac:dyDescent="0.2">
      <c r="DD1015"/>
      <c r="DE1015"/>
      <c r="DF1015"/>
      <c r="DG1015"/>
      <c r="DH1015"/>
      <c r="DI1015"/>
      <c r="DO1015" s="18"/>
      <c r="DP1015" s="18"/>
      <c r="DQ1015" s="18"/>
      <c r="DR1015" s="18"/>
      <c r="DS1015" s="18"/>
      <c r="DT1015" s="18"/>
      <c r="EK1015" s="18"/>
      <c r="EL1015" s="18"/>
      <c r="EM1015" s="18"/>
      <c r="EN1015" s="18"/>
      <c r="EO1015" s="18"/>
      <c r="EP1015" s="18"/>
      <c r="EQ1015" s="18"/>
      <c r="ER1015" s="18"/>
      <c r="ES1015" s="18"/>
      <c r="ET1015" s="18"/>
    </row>
    <row r="1016" spans="108:179" x14ac:dyDescent="0.2">
      <c r="DD1016"/>
      <c r="DE1016"/>
      <c r="DF1016"/>
      <c r="DG1016"/>
      <c r="DH1016"/>
      <c r="DI1016"/>
      <c r="DO1016" s="18"/>
      <c r="DP1016" s="18"/>
      <c r="DQ1016" s="18"/>
      <c r="DR1016" s="18"/>
      <c r="DS1016" s="18"/>
      <c r="DT1016" s="18"/>
      <c r="EK1016" s="18"/>
      <c r="EL1016" s="18"/>
      <c r="EM1016" s="18"/>
      <c r="EN1016" s="18"/>
      <c r="EO1016" s="18"/>
      <c r="EP1016" s="18"/>
      <c r="EQ1016" s="18"/>
      <c r="ER1016" s="18"/>
      <c r="ES1016" s="18"/>
      <c r="ET1016" s="18"/>
    </row>
    <row r="1017" spans="108:179" x14ac:dyDescent="0.2">
      <c r="DD1017"/>
      <c r="DE1017"/>
      <c r="DF1017"/>
      <c r="DG1017"/>
      <c r="DH1017"/>
      <c r="DI1017"/>
      <c r="DO1017" s="18"/>
      <c r="DP1017" s="18"/>
      <c r="DQ1017" s="18"/>
      <c r="DR1017" s="18"/>
      <c r="DS1017" s="18"/>
      <c r="DT1017" s="18"/>
      <c r="EK1017" s="18"/>
      <c r="EL1017" s="18"/>
      <c r="EM1017" s="18"/>
      <c r="EN1017" s="18"/>
      <c r="EO1017" s="18"/>
      <c r="EP1017" s="18"/>
      <c r="EQ1017" s="18"/>
      <c r="ER1017" s="18"/>
      <c r="ES1017" s="18"/>
      <c r="ET1017" s="18"/>
    </row>
    <row r="1018" spans="108:179" x14ac:dyDescent="0.2">
      <c r="DD1018"/>
      <c r="DE1018"/>
      <c r="DF1018"/>
      <c r="DG1018"/>
      <c r="DH1018"/>
      <c r="DI1018"/>
      <c r="DO1018" s="18"/>
      <c r="DP1018" s="18"/>
      <c r="DQ1018" s="18"/>
      <c r="DR1018" s="18"/>
      <c r="DS1018" s="18"/>
      <c r="DT1018" s="18"/>
      <c r="EK1018" s="18"/>
      <c r="EL1018" s="18"/>
      <c r="EM1018" s="18"/>
      <c r="EN1018" s="18"/>
      <c r="EO1018" s="18"/>
      <c r="EP1018" s="18"/>
      <c r="EQ1018" s="18"/>
      <c r="ER1018" s="18"/>
      <c r="ES1018" s="18"/>
      <c r="ET1018" s="18"/>
    </row>
    <row r="1019" spans="108:179" x14ac:dyDescent="0.2">
      <c r="DD1019"/>
      <c r="DE1019"/>
      <c r="DF1019"/>
      <c r="DG1019"/>
      <c r="DH1019"/>
      <c r="DI1019"/>
      <c r="DO1019" s="18"/>
      <c r="DP1019" s="18"/>
      <c r="DQ1019" s="18"/>
      <c r="DR1019" s="18"/>
      <c r="DS1019" s="18"/>
      <c r="DT1019" s="18"/>
      <c r="EK1019" s="18"/>
      <c r="EL1019" s="18"/>
      <c r="EM1019" s="18"/>
      <c r="EN1019" s="18"/>
      <c r="EO1019" s="18"/>
      <c r="EP1019" s="18"/>
      <c r="EQ1019" s="18"/>
      <c r="ER1019" s="18"/>
      <c r="ES1019" s="18"/>
      <c r="ET1019" s="18"/>
    </row>
    <row r="1020" spans="108:179" x14ac:dyDescent="0.2">
      <c r="DD1020"/>
      <c r="DE1020"/>
      <c r="DF1020"/>
      <c r="DG1020"/>
      <c r="DH1020"/>
      <c r="DI1020"/>
      <c r="DO1020" s="18"/>
      <c r="DP1020" s="18"/>
      <c r="DQ1020" s="18"/>
      <c r="DR1020" s="18"/>
      <c r="DS1020" s="18"/>
      <c r="DT1020" s="18"/>
      <c r="EK1020" s="18"/>
      <c r="EL1020" s="18"/>
      <c r="EM1020" s="18"/>
      <c r="EN1020" s="18"/>
      <c r="EO1020" s="18"/>
      <c r="EP1020" s="18"/>
      <c r="EQ1020" s="18"/>
      <c r="ER1020" s="18"/>
      <c r="ES1020" s="18"/>
      <c r="ET1020" s="18"/>
    </row>
    <row r="1021" spans="108:179" x14ac:dyDescent="0.2">
      <c r="DD1021"/>
      <c r="DE1021"/>
      <c r="DF1021"/>
      <c r="DG1021"/>
      <c r="DH1021"/>
      <c r="DI1021"/>
      <c r="DO1021" s="18"/>
      <c r="DP1021" s="18"/>
      <c r="DQ1021" s="18"/>
      <c r="DR1021" s="18"/>
      <c r="DS1021" s="18"/>
      <c r="DT1021" s="18"/>
      <c r="EK1021" s="18"/>
      <c r="EL1021" s="18"/>
      <c r="EM1021" s="18"/>
      <c r="EN1021" s="18"/>
      <c r="EO1021" s="18"/>
      <c r="EP1021" s="18"/>
      <c r="EQ1021" s="18"/>
      <c r="ER1021" s="18"/>
      <c r="ES1021" s="18"/>
      <c r="ET1021" s="18"/>
    </row>
    <row r="1022" spans="108:179" x14ac:dyDescent="0.2">
      <c r="DD1022"/>
      <c r="DE1022"/>
      <c r="DF1022"/>
      <c r="DG1022"/>
      <c r="DH1022"/>
      <c r="DI1022"/>
      <c r="DO1022" s="18"/>
      <c r="DP1022" s="18"/>
      <c r="DQ1022" s="18"/>
      <c r="DR1022" s="18"/>
      <c r="DS1022" s="18"/>
      <c r="DT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  <c r="ER1022" s="18"/>
    </row>
    <row r="1023" spans="108:179" x14ac:dyDescent="0.2">
      <c r="DD1023"/>
      <c r="DE1023"/>
      <c r="DF1023"/>
      <c r="DG1023"/>
      <c r="DH1023"/>
      <c r="DI1023"/>
      <c r="DO1023" s="18"/>
      <c r="DP1023" s="18"/>
      <c r="DQ1023" s="18"/>
      <c r="DR1023" s="18"/>
      <c r="DS1023" s="18"/>
      <c r="DT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  <c r="ER1023" s="18"/>
    </row>
    <row r="1024" spans="108:179" x14ac:dyDescent="0.2">
      <c r="DD1024"/>
      <c r="DE1024"/>
      <c r="DF1024"/>
      <c r="DG1024"/>
      <c r="DH1024"/>
      <c r="DI1024"/>
      <c r="DO1024" s="18"/>
      <c r="DP1024" s="18"/>
      <c r="DQ1024" s="18"/>
      <c r="DR1024" s="18"/>
      <c r="DS1024" s="18"/>
      <c r="DT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  <c r="ER1024" s="18"/>
    </row>
    <row r="1025" spans="108:148" x14ac:dyDescent="0.2">
      <c r="DD1025"/>
      <c r="DE1025"/>
      <c r="DF1025"/>
      <c r="DG1025"/>
      <c r="DH1025"/>
      <c r="DI1025"/>
      <c r="DO1025" s="18"/>
      <c r="DP1025" s="18"/>
      <c r="DQ1025" s="18"/>
      <c r="DR1025" s="18"/>
      <c r="DS1025" s="18"/>
      <c r="DT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  <c r="ER1025" s="18"/>
    </row>
    <row r="1026" spans="108:148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  <c r="ER1026" s="18"/>
    </row>
    <row r="1027" spans="108:148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  <c r="ER1027" s="18"/>
    </row>
    <row r="1028" spans="108:148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  <c r="ER1028" s="18"/>
    </row>
    <row r="1029" spans="108:148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  <c r="ER1029" s="18"/>
    </row>
    <row r="1030" spans="108:148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  <c r="ER1030" s="18"/>
    </row>
    <row r="1031" spans="108:148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  <c r="ER1031" s="18"/>
    </row>
    <row r="1032" spans="108:148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  <c r="ER1032" s="18"/>
    </row>
    <row r="1033" spans="108:148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  <c r="ER1033" s="18"/>
    </row>
    <row r="1034" spans="108:148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  <c r="ER1034" s="18"/>
    </row>
    <row r="1035" spans="108:148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  <c r="ER1035" s="18"/>
    </row>
    <row r="1036" spans="108:148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  <c r="ER1036" s="18"/>
    </row>
    <row r="1037" spans="108:148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  <c r="ER1037" s="18"/>
    </row>
    <row r="1038" spans="108:148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  <c r="ER1038" s="18"/>
    </row>
    <row r="1039" spans="108:148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  <c r="ER1039" s="18"/>
    </row>
    <row r="1040" spans="108:148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  <c r="ER1040" s="18"/>
    </row>
    <row r="1041" spans="135:148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  <c r="ER1041" s="18"/>
    </row>
    <row r="1042" spans="135:148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  <c r="ER1042" s="18"/>
    </row>
    <row r="1043" spans="135:148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  <c r="ER1043" s="18"/>
    </row>
    <row r="1044" spans="135:148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  <c r="ER1044" s="18"/>
    </row>
    <row r="1045" spans="135:148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  <c r="ER1045" s="18"/>
    </row>
    <row r="1046" spans="135:148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  <c r="ER1046" s="18"/>
    </row>
    <row r="1047" spans="135:148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  <c r="ER1047" s="18"/>
    </row>
    <row r="1048" spans="135:148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  <c r="ER1048" s="18"/>
    </row>
    <row r="1049" spans="135:148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  <c r="ER1049" s="18"/>
    </row>
    <row r="1050" spans="135:148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  <c r="ER1050" s="18"/>
    </row>
    <row r="1051" spans="135:148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  <c r="ER1051" s="18"/>
    </row>
    <row r="1052" spans="135:148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  <c r="ER1052" s="18"/>
    </row>
    <row r="1053" spans="135:148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  <c r="ER1053" s="18"/>
    </row>
    <row r="1054" spans="135:148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  <c r="ER1054" s="18"/>
    </row>
    <row r="1055" spans="135:148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  <c r="ER1055" s="18"/>
    </row>
    <row r="1056" spans="135:148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  <c r="ER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/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F2" sqref="F2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6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  <c r="O1" t="s">
        <v>1673</v>
      </c>
      <c r="P1" t="s">
        <v>1674</v>
      </c>
    </row>
    <row r="2" spans="1:16" x14ac:dyDescent="0.2">
      <c r="A2">
        <v>1</v>
      </c>
      <c r="B2" s="17">
        <v>45739</v>
      </c>
      <c r="C2" s="17" t="s">
        <v>1667</v>
      </c>
      <c r="D2" t="s">
        <v>282</v>
      </c>
      <c r="E2">
        <v>2</v>
      </c>
      <c r="F2" t="s">
        <v>375</v>
      </c>
      <c r="G2" s="1" t="s">
        <v>1672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1668</v>
      </c>
      <c r="N2" s="43" t="s">
        <v>370</v>
      </c>
      <c r="O2" t="s">
        <v>1676</v>
      </c>
      <c r="P2" t="s">
        <v>1675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2025-06-30T17:49:54Z</dcterms:modified>
</cp:coreProperties>
</file>