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3A5289AD-A31D-B144-A54B-E4D749AB0576}" xr6:coauthVersionLast="47" xr6:coauthVersionMax="47" xr10:uidLastSave="{00000000-0000-0000-0000-000000000000}"/>
  <bookViews>
    <workbookView xWindow="0" yWindow="760" windowWidth="30240" windowHeight="1888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MATRIZ!$A$1:$AR$9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2" i="1" l="1"/>
  <c r="AJ9" i="2"/>
  <c r="AJ5" i="2"/>
  <c r="AJ6" i="2"/>
  <c r="AJ2" i="2"/>
  <c r="G4" i="2"/>
  <c r="N2" i="2"/>
  <c r="N3" i="2"/>
  <c r="N7" i="2"/>
  <c r="N8" i="2"/>
  <c r="N5" i="2"/>
  <c r="N4" i="2"/>
  <c r="N9" i="2"/>
  <c r="N6" i="2"/>
  <c r="M7" i="2"/>
  <c r="M8" i="2"/>
  <c r="M5" i="2"/>
  <c r="M4" i="2"/>
  <c r="M9" i="2"/>
  <c r="M2" i="2"/>
  <c r="M3" i="2"/>
  <c r="M6" i="2"/>
  <c r="DS2" i="1" l="1"/>
  <c r="DR2" i="1"/>
  <c r="DQ2" i="1"/>
  <c r="DP2" i="1"/>
  <c r="CW2" i="1"/>
  <c r="AF2" i="1"/>
  <c r="AE2" i="1"/>
  <c r="AD2" i="1"/>
  <c r="AC2" i="1"/>
  <c r="AB2" i="1"/>
  <c r="AA2" i="1"/>
  <c r="AG2" i="1"/>
  <c r="AM9" i="2" l="1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F4" i="2"/>
  <c r="H4" i="2" s="1"/>
  <c r="A4" i="2"/>
  <c r="B4" i="2" s="1"/>
  <c r="C4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G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" i="2" l="1"/>
  <c r="I7" i="2"/>
  <c r="AR3" i="2"/>
  <c r="AQ5" i="2"/>
  <c r="AR5" i="2"/>
  <c r="AQ9" i="2"/>
  <c r="AR9" i="2"/>
  <c r="AO4" i="2"/>
  <c r="AR4" i="2"/>
  <c r="AO7" i="2"/>
  <c r="AR7" i="2"/>
  <c r="AQ8" i="2"/>
  <c r="AR8" i="2"/>
  <c r="AO6" i="2"/>
  <c r="AR6" i="2"/>
  <c r="I3" i="2"/>
  <c r="AP6" i="2"/>
  <c r="AO3" i="2"/>
  <c r="I6" i="2"/>
  <c r="AQ7" i="2"/>
  <c r="I8" i="2"/>
  <c r="I4" i="2"/>
  <c r="AP4" i="2"/>
  <c r="AL7" i="2"/>
  <c r="AP9" i="2"/>
  <c r="AO5" i="2"/>
  <c r="AO9" i="2"/>
  <c r="AL9" i="2"/>
  <c r="I5" i="2"/>
  <c r="AP3" i="2"/>
  <c r="AL6" i="2"/>
  <c r="AL3" i="2"/>
  <c r="AP7" i="2"/>
  <c r="AL4" i="2"/>
  <c r="AQ6" i="2"/>
  <c r="AN7" i="2"/>
  <c r="AO8" i="2"/>
  <c r="AL5" i="2"/>
  <c r="AP5" i="2"/>
  <c r="AQ4" i="2"/>
  <c r="AN9" i="2"/>
  <c r="AL8" i="2"/>
  <c r="AP8" i="2"/>
  <c r="AN4" i="2"/>
  <c r="AN8" i="2"/>
  <c r="AN6" i="2"/>
  <c r="AN5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<sst xmlns="http://schemas.openxmlformats.org/spreadsheetml/2006/main" count="265" uniqueCount="194">
  <si>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</si>
  <si>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</si>
  <si>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</si>
  <si>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</si>
  <si>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</si>
  <si>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</si>
  <si>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</si>
  <si>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</si>
  <si>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</si>
  <si>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</si>
  <si>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</si>
  <si>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</si>
  <si>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</si>
  <si>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</si>
  <si>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</si>
  <si>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</si>
  <si>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</si>
  <si>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</si>
  <si>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</si>
  <si>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</si>
  <si>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</si>
  <si>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</si>
  <si>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</si>
  <si>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</si>
  <si>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</si>
  <si>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</si>
  <si>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</si>
  <si>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</si>
  <si>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</si>
  <si>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</si>
  <si>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</si>
  <si>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Luka Gullo</t>
  </si>
  <si>
    <t>Valentino Quattrochi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</si>
  <si>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</si>
  <si>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</si>
  <si>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</si>
  <si>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</si>
  <si>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</si>
  <si>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</si>
  <si>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</si>
  <si>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</si>
  <si>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</si>
  <si>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</si>
  <si>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</si>
  <si>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</si>
  <si>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</si>
  <si>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</si>
  <si>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</si>
  <si>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</si>
  <si>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</si>
  <si>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</si>
  <si>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</si>
  <si>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</si>
  <si>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</si>
  <si>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</si>
  <si>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</si>
  <si>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</si>
  <si>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</si>
  <si>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</si>
  <si>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TILO</t>
  </si>
  <si>
    <t>Nahuel Curti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</si>
  <si>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</si>
  <si>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</si>
  <si>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</si>
  <si>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</si>
  <si>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</si>
  <si>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</si>
  <si>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</si>
  <si>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</si>
  <si>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</si>
  <si>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</si>
  <si>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</si>
  <si>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</si>
  <si>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</si>
  <si>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</si>
  <si>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</si>
  <si>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</si>
  <si>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</si>
  <si>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</si>
  <si>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</si>
  <si>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</si>
  <si>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</si>
  <si>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</si>
  <si>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</si>
  <si>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</si>
  <si>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</si>
  <si>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</si>
  <si>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</si>
  <si>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</si>
  <si>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</si>
  <si>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</si>
  <si>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</si>
  <si>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</si>
  <si>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</si>
  <si>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</si>
  <si>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</si>
  <si>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</si>
  <si>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</si>
  <si>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ZERO</t>
  </si>
  <si>
    <t>57:11</t>
  </si>
  <si>
    <t>Bernard</t>
  </si>
  <si>
    <t>Alessio di Battista</t>
  </si>
  <si>
    <t>Ricardo Mancini</t>
  </si>
  <si>
    <t>Luca Pelliccione</t>
  </si>
  <si>
    <t>57:44</t>
  </si>
  <si>
    <t>08:07</t>
  </si>
  <si>
    <t>08:12</t>
  </si>
  <si>
    <t>08:16</t>
  </si>
  <si>
    <t>09:08</t>
  </si>
  <si>
    <t>09:09</t>
  </si>
  <si>
    <t>L5</t>
  </si>
  <si>
    <t>48:34</t>
  </si>
  <si>
    <t>48:05</t>
  </si>
  <si>
    <t>48:08</t>
  </si>
  <si>
    <t>48:11</t>
  </si>
  <si>
    <t>48:35</t>
  </si>
  <si>
    <t>55:26</t>
  </si>
  <si>
    <t>55:21</t>
  </si>
  <si>
    <t>55:30</t>
  </si>
  <si>
    <t>61;4 53;3</t>
  </si>
  <si>
    <t>1;58</t>
  </si>
  <si>
    <t>95:45</t>
  </si>
  <si>
    <t>95:52</t>
  </si>
  <si>
    <t>95:59</t>
  </si>
  <si>
    <t>97:40</t>
  </si>
  <si>
    <t>97:41</t>
  </si>
  <si>
    <t>SAN BENEDETTO</t>
  </si>
  <si>
    <t>LUNDAX LIONS AMARANTO</t>
  </si>
  <si>
    <t>50-26</t>
  </si>
  <si>
    <t>IDA</t>
  </si>
  <si>
    <t>SERIE B 24-25</t>
  </si>
  <si>
    <t>NO</t>
  </si>
  <si>
    <t>-</t>
  </si>
  <si>
    <t>TIEMPOS</t>
  </si>
  <si>
    <t>DEFENCE</t>
  </si>
  <si>
    <t>TACKLE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</si>
  <si>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</si>
  <si>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</si>
  <si>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</si>
  <si>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</si>
  <si>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</si>
  <si>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</si>
  <si>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</si>
  <si>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GOAL-KICK</t>
  </si>
  <si>
    <t>POINTS</t>
  </si>
  <si>
    <t>CLEAN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</si>
  <si>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</si>
  <si>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</si>
  <si>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</si>
  <si>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</si>
  <si>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</si>
  <si>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</si>
  <si>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</si>
  <si>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</si>
  <si>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</si>
  <si>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</si>
  <si>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</si>
  <si>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</si>
  <si>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</si>
  <si>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</si>
  <si>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</si>
  <si>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</si>
  <si>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</si>
  <si>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</si>
  <si>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</si>
  <si>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</si>
  <si>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</si>
  <si>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</si>
  <si>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</si>
  <si>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JUGADOR_2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</si>
  <si>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</si>
  <si>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</si>
  <si>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</si>
  <si>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</si>
  <si>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</si>
  <si>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</si>
  <si>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</si>
  <si>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</si>
  <si>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</si>
  <si>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</si>
  <si>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</si>
  <si>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</si>
  <si>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</si>
  <si>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</si>
  <si>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</si>
  <si>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</si>
  <si>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</si>
  <si>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</si>
  <si>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</si>
  <si>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</si>
  <si>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</si>
  <si>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</si>
  <si>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VIDEO</t>
  </si>
  <si>
    <t>https://www.youtube.com/watch?v=8ZRkzy6mXDs&amp;t=6s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</si>
</sst>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18" borderId="2" xfId="1" applyNumberFormat="1" applyFill="1" applyBorder="1"/>
    <xf numFmtId="2" fontId="1" fillId="0" borderId="0" xfId="1" applyNumberFormat="1"/>
    <xf numFmtId="2" fontId="0" fillId="0" borderId="0" xfId="0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9"/>
  <sheetViews>
    <sheetView tabSelected="1" zoomScaleNormal="100" workbookViewId="0">
      <pane xSplit="11" ySplit="1" topLeftCell="Y5" activePane="bottomRight" state="frozen"/>
      <selection pane="topRight" activeCell="I1" sqref="I1"/>
      <selection pane="bottomLeft" activeCell="A2" sqref="A2"/>
      <selection pane="bottomRight" activeCell="H1" sqref="H1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35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165</v>
      </c>
      <c r="B1" t="s">
        <v>24</v>
      </c>
      <c r="C1" t="s">
        <v>166</v>
      </c>
      <c r="D1" s="1" t="s">
        <v>162</v>
      </c>
      <c r="E1" s="1" t="s">
        <v>146</v>
      </c>
      <c r="F1" s="1" t="s">
        <v>148</v>
      </c>
      <c r="G1" s="1" t="s">
        <v>149</v>
      </c>
      <c r="H1" s="15" t="s">
        <v>150</v>
      </c>
      <c r="I1" s="15" t="s">
        <v>151</v>
      </c>
      <c r="J1" s="1" t="s">
        <v>152</v>
      </c>
      <c r="K1" s="1" t="s">
        <v>147</v>
      </c>
      <c r="L1" s="3" t="s">
        <v>153</v>
      </c>
      <c r="M1" s="3" t="s">
        <v>167</v>
      </c>
      <c r="N1" s="3" t="s">
        <v>168</v>
      </c>
      <c r="O1" s="2" t="s">
        <v>1</v>
      </c>
      <c r="P1" s="36" t="s">
        <v>154</v>
      </c>
      <c r="Q1" s="11" t="s">
        <v>169</v>
      </c>
      <c r="R1" s="31" t="s">
        <v>170</v>
      </c>
      <c r="S1" s="4" t="s">
        <v>155</v>
      </c>
      <c r="T1" s="32" t="s">
        <v>171</v>
      </c>
      <c r="U1" s="37" t="s">
        <v>172</v>
      </c>
      <c r="V1" s="38" t="s">
        <v>173</v>
      </c>
      <c r="W1" s="5" t="s">
        <v>174</v>
      </c>
      <c r="X1" s="39" t="s">
        <v>175</v>
      </c>
      <c r="Y1" s="6" t="s">
        <v>176</v>
      </c>
      <c r="Z1" s="40" t="s">
        <v>164</v>
      </c>
      <c r="AA1" s="41" t="s">
        <v>163</v>
      </c>
      <c r="AB1" s="42" t="s">
        <v>191</v>
      </c>
      <c r="AC1" s="43" t="s">
        <v>156</v>
      </c>
      <c r="AD1" s="44" t="s">
        <v>157</v>
      </c>
      <c r="AE1" s="8" t="s">
        <v>158</v>
      </c>
      <c r="AF1" s="9" t="s">
        <v>159</v>
      </c>
      <c r="AG1" s="30" t="s">
        <v>144</v>
      </c>
      <c r="AH1" s="30" t="s">
        <v>190</v>
      </c>
      <c r="AI1" s="45" t="s">
        <v>160</v>
      </c>
      <c r="AJ1" s="33" t="s">
        <v>161</v>
      </c>
      <c r="AK1" s="7" t="s">
        <v>11</v>
      </c>
      <c r="AL1" s="10" t="s">
        <v>12</v>
      </c>
      <c r="AM1" s="16" t="s">
        <v>13</v>
      </c>
      <c r="AN1" s="13" t="s">
        <v>14</v>
      </c>
      <c r="AO1" t="s">
        <v>21</v>
      </c>
      <c r="AP1" t="s">
        <v>22</v>
      </c>
      <c r="AQ1" t="s">
        <v>23</v>
      </c>
      <c r="AR1" t="s">
        <v>25</v>
      </c>
    </row>
    <row r="2" spans="1:45" ht="15.75" hidden="1" customHeight="1" x14ac:dyDescent="0.2">
      <c r="A2">
        <f>+Nacsport!A3</f>
        <v>3</v>
      </c>
      <c r="B2">
        <f t="shared" ref="B2:B9" si="0">+A2-2</f>
        <v>1</v>
      </c>
      <c r="C2">
        <f t="shared" ref="C2:C9" si="1">+B2</f>
        <v>1</v>
      </c>
      <c r="D2" s="12">
        <v>1</v>
      </c>
      <c r="E2" s="1" t="s">
        <v>127</v>
      </c>
      <c r="F2" s="14">
        <f>CONVERT(LEFT(Nacsport!E3,2),"mn","hr")/24+CONVERT(MID(Nacsport!E3,4,2),"sec","hr")/24</f>
        <v>5.6944444444444447E-3</v>
      </c>
      <c r="G2" s="1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15">
        <f t="shared" ref="H2:H9" si="2">(+CONVERT(F2,"hr","sec")*24)</f>
        <v>492</v>
      </c>
      <c r="I2" s="15">
        <f t="shared" ref="I2:I9" si="3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9" si="4">+IF(AG2="P META",5,IF(AG2="TRASF.",2,IF(AG2="P CALCIO",3,IF(AG2="META PUNZ.",7,IF(AG2="DROP",3,"")))))</f>
        <v/>
      </c>
      <c r="AI2" s="1" t="str">
        <f>+CONCATENATE(Nacsport!FK3,Nacsport!FL3)</f>
        <v/>
      </c>
      <c r="AJ2" s="34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7"/>
    </row>
    <row r="3" spans="1:45" ht="15.75" hidden="1" customHeight="1" x14ac:dyDescent="0.2">
      <c r="A3">
        <f>+Nacsport!A4</f>
        <v>23</v>
      </c>
      <c r="B3">
        <f t="shared" si="0"/>
        <v>21</v>
      </c>
      <c r="C3">
        <f t="shared" si="1"/>
        <v>21</v>
      </c>
      <c r="D3" s="12">
        <v>1</v>
      </c>
      <c r="E3" s="1" t="s">
        <v>127</v>
      </c>
      <c r="F3" s="14">
        <f>CONVERT(LEFT(Nacsport!E4,2),"mn","hr")/24+CONVERT(MID(Nacsport!E4,4,2),"sec","hr")/24</f>
        <v>6.3425925925925924E-3</v>
      </c>
      <c r="G3" s="15">
        <f>CONVERT((CONVERT(LEFT(Nacsport!F4,2),"mn","hr")/24+CONVERT(MID(Nacsport!F4,4,2),"sec","hr")/24)-(CONVERT(LEFT(Nacsport!E4,2),"mn","hr")/24+CONVERT(MID(Nacsport!E4,4,2),"sec","hr")/24),"hr","sec")*24</f>
        <v>0.99999999999995648</v>
      </c>
      <c r="H3" s="15">
        <f t="shared" si="2"/>
        <v>548</v>
      </c>
      <c r="I3" s="15">
        <f t="shared" si="3"/>
        <v>9.1333333333333329</v>
      </c>
      <c r="J3" s="1">
        <f>+Nacsport!B4</f>
        <v>1</v>
      </c>
      <c r="K3" s="1" t="str">
        <f>+Nacsport!C4</f>
        <v>END</v>
      </c>
      <c r="L3" s="1" t="str">
        <f>+CONCATENATE(Nacsport!I4,Nacsport!J4)</f>
        <v/>
      </c>
      <c r="M3" s="2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4"/>
        <v/>
      </c>
      <c r="AI3" s="1" t="str">
        <f>+CONCATENATE(Nacsport!FK4,Nacsport!FL4)</f>
        <v/>
      </c>
      <c r="AJ3" s="34"/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7"/>
    </row>
    <row r="4" spans="1:45" ht="15.75" hidden="1" customHeight="1" x14ac:dyDescent="0.2">
      <c r="A4">
        <f>+Nacsport!A9</f>
        <v>273</v>
      </c>
      <c r="B4">
        <f t="shared" si="0"/>
        <v>271</v>
      </c>
      <c r="C4">
        <f t="shared" si="1"/>
        <v>271</v>
      </c>
      <c r="D4" s="12">
        <v>1</v>
      </c>
      <c r="E4" s="1" t="s">
        <v>127</v>
      </c>
      <c r="F4" s="14">
        <f>CONVERT(LEFT(Nacsport!E9,2),"mn","hr")/24+CONVERT(MID(Nacsport!E9,4,2),"sec","hr")/24</f>
        <v>3.3425925925925928E-2</v>
      </c>
      <c r="G4" s="15">
        <f>(CONVERT((CONVERT(LEFT(Nacsport!F9,2),"mn","hr")/24+CONVERT(MID(Nacsport!F9,4,2),"sec","hr")/24)-(CONVERT(LEFT(Nacsport!E9,2),"mn","hr")/24+CONVERT(MID(Nacsport!E9,4,2),"sec","hr")/24),"hr","sec")*24)+2</f>
        <v>4.9999999999998694</v>
      </c>
      <c r="H4" s="15">
        <f t="shared" si="2"/>
        <v>2888</v>
      </c>
      <c r="I4" s="15">
        <f t="shared" si="3"/>
        <v>48.133333333333333</v>
      </c>
      <c r="J4" s="1">
        <f>+Nacsport!B9</f>
        <v>44</v>
      </c>
      <c r="K4" s="1" t="str">
        <f>+Nacsport!C9</f>
        <v>TACKLE</v>
      </c>
      <c r="L4" s="1" t="str">
        <f>+CONCATENATE(Nacsport!I9,Nacsport!J9)</f>
        <v>OPPONENT</v>
      </c>
      <c r="M4" s="29" t="str">
        <f>IF(Nacsport!G9&lt;&gt;"",LEFT(Nacsport!G9,FIND(";",Nacsport!G9)-1),"")</f>
        <v/>
      </c>
      <c r="N4" s="1" t="str">
        <f>IFERROR(MID(Nacsport!G9,FIND(";", Nacsport!G9)+1,IFERROR(FIND(" ", Nacsport!G9 &amp; " ", FIND(";", Nacsport!G9)+1) - FIND(";", Nacsport!G9)-1,LEN(Nacsport!G9))),"")</f>
        <v/>
      </c>
      <c r="O4" s="1" t="str">
        <f>+CONCATENATE(Nacsport!K9,Nacsport!L9,Nacsport!M9,Nacsport!N9,Nacsport!O9,Nacsport!P9,Nacsport!Q9,Nacsport!R9,Nacsport!S9,Nacsport!T9,Nacsport!U9,Nacsport!V9,Nacsport!W9,Nacsport!X9,Nacsport!Y9,Nacsport!Z9)</f>
        <v/>
      </c>
      <c r="P4" s="1" t="str">
        <f>IF(ISNA(LOOKUP(2,1/(Nacsport!AA9:BY9&lt;&gt;""),Nacsport!AA9:BY9)),"",LOOKUP(2,1/(Nacsport!AA9:BY9&lt;&gt;""),Nacsport!AA9:BY9))</f>
        <v/>
      </c>
      <c r="Q4" s="1" t="str">
        <f t="array" ref="Q4">+IF(+COUNTIF(Nacsport!AA9:BY9,"*")&gt;1,INDEX(Nacsport!Z9:BX9,MATCH(TRUE,Nacsport!Z9:BX9&gt;0,0)),"")</f>
        <v/>
      </c>
      <c r="R4" s="1" t="str">
        <f>+CONCATENATE(Nacsport!BZ9,Nacsport!CA9)</f>
        <v/>
      </c>
      <c r="S4" s="1" t="str">
        <f>+CONCATENATE(Nacsport!CB9,Nacsport!CC9,Nacsport!CD9)</f>
        <v/>
      </c>
      <c r="T4" s="1" t="str">
        <f>+CONCATENATE(Nacsport!CE9,Nacsport!CF9,Nacsport!CG9,Nacsport!CH9)</f>
        <v/>
      </c>
      <c r="U4" s="1" t="str">
        <f>+CONCATENATE(Nacsport!CI9,Nacsport!CJ9,Nacsport!CK9,Nacsport!CL9,Nacsport!CM9,Nacsport!CN9,Nacsport!CO9,Nacsport!CP9)</f>
        <v/>
      </c>
      <c r="V4" s="1" t="str">
        <f>+CONCATENATE(Nacsport!CQ9,Nacsport!CR9,Nacsport!CS9,Nacsport!CT9,Nacsport!CU9,Nacsport!CV9)</f>
        <v/>
      </c>
      <c r="W4" s="1" t="str">
        <f>+CONCATENATE(Nacsport!CW9,Nacsport!CX9,Nacsport!CY9,Nacsport!CZ9,Nacsport!DA9,Nacsport!DB9,Nacsport!DC9)</f>
        <v/>
      </c>
      <c r="X4" s="1" t="str">
        <f>+CONCATENATE(Nacsport!DD9,Nacsport!DE9,Nacsport!DF9,Nacsport!DG9,Nacsport!DH9,Nacsport!DI9,Nacsport!DJ9,Nacsport!DK9,Nacsport!DL9,Nacsport!DM9,Nacsport!DN9)</f>
        <v/>
      </c>
      <c r="Y4" s="1" t="str">
        <f>+CONCATENATE(Nacsport!DO9,Nacsport!DP9,Nacsport!DQ9,Nacsport!DR9,Nacsport!DS9,Nacsport!DT9,Nacsport!DU9,Nacsport!DV9,)</f>
        <v/>
      </c>
      <c r="Z4" s="1" t="str">
        <f>+CONCATENATE(Nacsport!DW9,Nacsport!DX9,Nacsport!DY9,Nacsport!DZ9)</f>
        <v/>
      </c>
      <c r="AA4" s="1" t="str">
        <f>+CONCATENATE(Nacsport!EA9,Nacsport!EB9,Nacsport!EC9,Nacsport!ED9,Nacsport!EE9)</f>
        <v/>
      </c>
      <c r="AB4" s="1" t="str">
        <f>+CONCATENATE(Nacsport!EF9,Nacsport!EG9,Nacsport!EH9,Nacsport!EI9,Nacsport!EJ9,Nacsport!EK9)</f>
        <v/>
      </c>
      <c r="AC4" s="1" t="str">
        <f>+CONCATENATE(Nacsport!EL9,Nacsport!EM9,Nacsport!EN9,Nacsport!EO9,Nacsport!EP9,Nacsport!EQ9,Nacsport!ER9)</f>
        <v/>
      </c>
      <c r="AD4" s="1" t="str">
        <f>+CONCATENATE(Nacsport!ES9,Nacsport!ET9,Nacsport!EU9,Nacsport!EV9,Nacsport!EW9,Nacsport!EX9,Nacsport!EY9,Nacsport!EZ9)</f>
        <v/>
      </c>
      <c r="AE4" s="1" t="str">
        <f>+CONCATENATE(Nacsport!FA9,Nacsport!FB9,Nacsport!FC9)</f>
        <v/>
      </c>
      <c r="AF4" s="1" t="str">
        <f>+CONCATENATE(Nacsport!FD9,Nacsport!FE9)</f>
        <v/>
      </c>
      <c r="AG4" s="1" t="str">
        <f>+CONCATENATE(Nacsport!FF9,Nacsport!FG9,Nacsport!FH9,Nacsport!FI9,Nacsport!FJ9)</f>
        <v/>
      </c>
      <c r="AH4" s="1" t="str">
        <f t="shared" si="4"/>
        <v/>
      </c>
      <c r="AI4" s="1" t="str">
        <f>+CONCATENATE(Nacsport!FK9,Nacsport!FL9)</f>
        <v/>
      </c>
      <c r="AJ4" s="34"/>
      <c r="AK4" s="1" t="str">
        <f>+IF(OR(K4="ATTACCO",K4="DIFESA"),+CONCATENATE(Nacsport!FO9,Nacsport!FP8,Nacsport!FQ9,Nacsport!FR9,Nacsport!FS9,Nacsport!FT9,Nacsport!FU9,),"")</f>
        <v/>
      </c>
      <c r="AL4" s="1" t="str">
        <f>+IF(OR(K4="ATAQUE",K4="DEFENSA"),+CONCATENATE(Nacsport!FV9,Nacsport!FW9,Nacsport!FX9,Nacsport!FY9,Nacsport!FZ9,Nacsport!GA9,Nacsport!GB9,),"")</f>
        <v/>
      </c>
      <c r="AM4" s="1" t="str">
        <f>+CONCATENATE(Nacsport!GC9,Nacsport!GD9,Nacsport!GE9,Nacsport!GF9,Nacsport!GG9,Nacsport!GH9,Nacsport!GI9,Nacsport!GJ9,)</f>
        <v/>
      </c>
      <c r="AN4" s="1" t="str">
        <f>IF(K4="PUNTOS",LOOKUP(2,1/($K$3:K4="ATAQUE"),$AN$3:AN4),IF(+COUNTIF(Nacsport!GK9:'Nacsport'!GS9,"*")&gt;0,+COUNTIF(Nacsport!GK9:'Nacsport'!GS9,"*"),""))</f>
        <v/>
      </c>
      <c r="AO4" t="str">
        <f ca="1">+IF(K4="QUIEBRE",+IF(L4="SAN LUIS",+COUNTIF(K4:INDIRECT(ADDRESS((LOOKUP(2,1/($K$1:K4="ATAQUE"),Nacsport!$A$1:A9)),3,4)),"RUCK")+1,+COUNTIF(K4:INDIRECT(ADDRESS((LOOKUP(2,1/($K$1:K4="DEFENSA"),Nacsport!$A$1:A9)),3,4)),"RUCK")+1),"")</f>
        <v/>
      </c>
      <c r="AP4" t="str">
        <f ca="1">+IF(OR(K4="PUNTOS",K4="QUIEBRE"),+IF(L4="SAN LUIS",+COUNTIF(K4:INDIRECT(ADDRESS((LOOKUP(2,1/($K$1:K4="ATAQUE"),Nacsport!$A$1:A9)),3,4)),"PASE"),+COUNTIF(K4:INDIRECT(ADDRESS((LOOKUP(2,1/($K$1:K4="DEFENSA"),Nacsport!$A$1:A9)),3,4)),"PASE")),"")</f>
        <v/>
      </c>
      <c r="AQ4" t="str">
        <f>IF(K4="QUIEBRE",LOOKUP(2,1/($K$3:K4="ATAQUE"),$AL$3:AL4),IF(+COUNTIF(Nacsport!GK9:'Nacsport'!GS9,"*")&gt;0,+COUNTIF(Nacsport!GK9:'Nacsport'!GS9,"*"),""))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7"/>
    </row>
    <row r="5" spans="1:45" ht="15.75" customHeight="1" x14ac:dyDescent="0.2">
      <c r="A5">
        <f>+Nacsport!A8</f>
        <v>281</v>
      </c>
      <c r="B5">
        <f t="shared" si="0"/>
        <v>279</v>
      </c>
      <c r="C5">
        <f t="shared" si="1"/>
        <v>279</v>
      </c>
      <c r="D5" s="12">
        <v>1</v>
      </c>
      <c r="E5" s="1" t="s">
        <v>127</v>
      </c>
      <c r="F5" s="14">
        <f>CONVERT(LEFT(Nacsport!E8,2),"mn","hr")/24+CONVERT(MID(Nacsport!E8,4,2),"sec","hr")/24</f>
        <v>3.3726851851851848E-2</v>
      </c>
      <c r="G5" s="15">
        <f>CONVERT((CONVERT(LEFT(Nacsport!F8,2),"mn","hr")/24+CONVERT(MID(Nacsport!F8,4,2),"sec","hr")/24)-(CONVERT(LEFT(Nacsport!E8,2),"mn","hr")/24+CONVERT(MID(Nacsport!E8,4,2),"sec","hr")/24),"hr","sec")*24</f>
        <v>1.000000000000556</v>
      </c>
      <c r="H5" s="15">
        <f t="shared" si="2"/>
        <v>2914</v>
      </c>
      <c r="I5" s="15">
        <f t="shared" si="3"/>
        <v>48.566666666666663</v>
      </c>
      <c r="J5" s="1">
        <f>+Nacsport!B8</f>
        <v>27</v>
      </c>
      <c r="K5" s="1" t="str">
        <f>+Nacsport!C8</f>
        <v>END</v>
      </c>
      <c r="L5" s="1" t="str">
        <f>+CONCATENATE(Nacsport!I8,Nacsport!J8)</f>
        <v/>
      </c>
      <c r="M5" s="29" t="str">
        <f>IF(Nacsport!G8&lt;&gt;"",LEFT(Nacsport!G8,FIND(";",Nacsport!G8)-1),"")</f>
        <v/>
      </c>
      <c r="N5" s="1" t="str">
        <f>IFERROR(MID(Nacsport!G8,FIND(";", Nacsport!G8)+1,IFERROR(FIND(" ", Nacsport!G8 &amp; " ", FIND(";", Nacsport!G8)+1) - FIND(";", Nacsport!G8)-1,LEN(Nacsport!G8))),"")</f>
        <v/>
      </c>
      <c r="O5" s="1" t="str">
        <f>+CONCATENATE(Nacsport!K8,Nacsport!L8,Nacsport!M8,Nacsport!N8,Nacsport!O8,Nacsport!P8,Nacsport!Q8,Nacsport!R8,Nacsport!S8,Nacsport!T8,Nacsport!U8,Nacsport!V8,Nacsport!W8,Nacsport!X8,Nacsport!Y8,Nacsport!Z8)</f>
        <v/>
      </c>
      <c r="P5" s="1" t="str">
        <f>IF(ISNA(LOOKUP(2,1/(Nacsport!AA8:BY8&lt;&gt;""),Nacsport!AA8:BY8)),"",LOOKUP(2,1/(Nacsport!AA8:BY8&lt;&gt;""),Nacsport!AA8:BY8))</f>
        <v/>
      </c>
      <c r="Q5" s="1" t="str">
        <f t="array" ref="Q5">+IF(+COUNTIF(Nacsport!AA8:BY8,"*")&gt;1,INDEX(Nacsport!Z8:BX8,MATCH(TRUE,Nacsport!Z8:BX8&gt;0,0)),"")</f>
        <v/>
      </c>
      <c r="R5" s="1" t="str">
        <f>+CONCATENATE(Nacsport!BZ8,Nacsport!CA8)</f>
        <v/>
      </c>
      <c r="S5" s="1" t="str">
        <f>+CONCATENATE(Nacsport!CB8,Nacsport!CC8,Nacsport!CD8)</f>
        <v/>
      </c>
      <c r="T5" s="1" t="str">
        <f>+CONCATENATE(Nacsport!CE8,Nacsport!CF8,Nacsport!CG8,Nacsport!CH8)</f>
        <v/>
      </c>
      <c r="U5" s="1" t="str">
        <f>+CONCATENATE(Nacsport!CI8,Nacsport!CJ8,Nacsport!CK8,Nacsport!CL8,Nacsport!CM8,Nacsport!CN8,Nacsport!CO8,Nacsport!CP8)</f>
        <v/>
      </c>
      <c r="V5" s="1" t="str">
        <f>+CONCATENATE(Nacsport!CQ8,Nacsport!CR8,Nacsport!CS8,Nacsport!CT8,Nacsport!CU8,Nacsport!CV8)</f>
        <v/>
      </c>
      <c r="W5" s="1" t="str">
        <f>+CONCATENATE(Nacsport!CW8,Nacsport!CX8,Nacsport!CY8,Nacsport!CZ8,Nacsport!DA8,Nacsport!DB8,Nacsport!DC8)</f>
        <v/>
      </c>
      <c r="X5" s="1" t="str">
        <f>+CONCATENATE(Nacsport!DD8,Nacsport!DE8,Nacsport!DF8,Nacsport!DG8,Nacsport!DH8,Nacsport!DI8,Nacsport!DJ8,Nacsport!DK8,Nacsport!DL8,Nacsport!DM8,Nacsport!DN8)</f>
        <v/>
      </c>
      <c r="Y5" s="1" t="str">
        <f>+CONCATENATE(Nacsport!DO8,Nacsport!DP8,Nacsport!DQ8,Nacsport!DR8,Nacsport!DS8,Nacsport!DT8,Nacsport!DU8,Nacsport!DV8,)</f>
        <v/>
      </c>
      <c r="Z5" s="1" t="str">
        <f>+CONCATENATE(Nacsport!DW8,Nacsport!DX8,Nacsport!DY8,Nacsport!DZ8)</f>
        <v/>
      </c>
      <c r="AA5" s="1" t="str">
        <f>+CONCATENATE(Nacsport!EA8,Nacsport!EB8,Nacsport!EC8,Nacsport!ED8,Nacsport!EE8)</f>
        <v/>
      </c>
      <c r="AB5" s="1" t="str">
        <f>+CONCATENATE(Nacsport!EF8,Nacsport!EG8,Nacsport!EH8,Nacsport!EI8,Nacsport!EJ8,Nacsport!EK8)</f>
        <v/>
      </c>
      <c r="AC5" s="1" t="str">
        <f>+CONCATENATE(Nacsport!EL8,Nacsport!EM8,Nacsport!EN8,Nacsport!EO8,Nacsport!EP8,Nacsport!EQ8,Nacsport!ER8)</f>
        <v/>
      </c>
      <c r="AD5" s="1" t="str">
        <f>+CONCATENATE(Nacsport!ES8,Nacsport!ET8,Nacsport!EU8,Nacsport!EV8,Nacsport!EW8,Nacsport!EX8,Nacsport!EY8,Nacsport!EZ8)</f>
        <v/>
      </c>
      <c r="AE5" s="1" t="str">
        <f>+CONCATENATE(Nacsport!FA8,Nacsport!FB8,Nacsport!FC8)</f>
        <v/>
      </c>
      <c r="AF5" s="1" t="str">
        <f>+CONCATENATE(Nacsport!FD8,Nacsport!FE8)</f>
        <v/>
      </c>
      <c r="AG5" s="1" t="str">
        <f>+CONCATENATE(Nacsport!FF8,Nacsport!FG8,Nacsport!FH8,Nacsport!FI8,Nacsport!FJ8)</f>
        <v/>
      </c>
      <c r="AH5" s="1" t="str">
        <f t="shared" si="4"/>
        <v/>
      </c>
      <c r="AI5" s="1" t="str">
        <f>+CONCATENATE(Nacsport!FK8,Nacsport!FL8)</f>
        <v/>
      </c>
      <c r="AJ5" s="34" t="str">
        <f>+CONCATENATE(Nacsport!FM8,Nacsport!FN8)</f>
        <v>1</v>
      </c>
      <c r="AK5" s="1" t="str">
        <f>+IF(OR(K5="ATTACCO",K5="DIFESA"),+CONCATENATE(Nacsport!FO8,Nacsport!FP7,Nacsport!FQ8,Nacsport!FR8,Nacsport!FS8,Nacsport!FT8,Nacsport!FU8,),"")</f>
        <v/>
      </c>
      <c r="AL5" s="1" t="str">
        <f>+IF(OR(K5="ATAQUE",K5="DEFENSA"),+CONCATENATE(Nacsport!FV8,Nacsport!FW8,Nacsport!FX8,Nacsport!FY8,Nacsport!FZ8,Nacsport!GA8,Nacsport!GB8,),"")</f>
        <v/>
      </c>
      <c r="AM5" s="1" t="str">
        <f>+CONCATENATE(Nacsport!GC8,Nacsport!GD8,Nacsport!GE8,Nacsport!GF8,Nacsport!GG8,Nacsport!GH8,Nacsport!GI8,Nacsport!GJ8,)</f>
        <v/>
      </c>
      <c r="AN5" s="1" t="str">
        <f>IF(K5="PUNTOS",LOOKUP(2,1/($K$3:K5="ATAQUE"),$AN$3:AN5),IF(+COUNTIF(Nacsport!GK8:'Nacsport'!GS8,"*")&gt;0,+COUNTIF(Nacsport!GK8:'Nacsport'!GS8,"*"),""))</f>
        <v/>
      </c>
      <c r="AO5" t="str">
        <f ca="1">+IF(K5="QUIEBRE",+IF(L5="SAN LUIS",+COUNTIF(K5:INDIRECT(ADDRESS((LOOKUP(2,1/($K$1:K5="ATAQUE"),Nacsport!$A$1:A8)),3,4)),"RUCK")+1,+COUNTIF(K5:INDIRECT(ADDRESS((LOOKUP(2,1/($K$1:K5="DEFENSA"),Nacsport!$A$1:A8)),3,4)),"RUCK")+1),"")</f>
        <v/>
      </c>
      <c r="AP5" t="str">
        <f ca="1">+IF(OR(K5="PUNTOS",K5="QUIEBRE"),+IF(L5="SAN LUIS",+COUNTIF(K5:INDIRECT(ADDRESS((LOOKUP(2,1/($K$1:K5="ATAQUE"),Nacsport!$A$1:A8)),3,4)),"PASE"),+COUNTIF(K5:INDIRECT(ADDRESS((LOOKUP(2,1/($K$1:K5="DEFENSA"),Nacsport!$A$1:A8)),3,4)),"PASE")),"")</f>
        <v/>
      </c>
      <c r="AQ5" t="str">
        <f>IF(K5="QUIEBRE",LOOKUP(2,1/($K$3:K5="ATAQUE"),$AL$3:AL5),IF(+COUNTIF(Nacsport!GK8:'Nacsport'!GS8,"*")&gt;0,+COUNTIF(Nacsport!GK8:'Nacsport'!GS8,"*"),""))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7"/>
    </row>
    <row r="6" spans="1:45" ht="15.75" hidden="1" customHeight="1" x14ac:dyDescent="0.2">
      <c r="A6">
        <f>+Nacsport!A5</f>
        <v>284</v>
      </c>
      <c r="B6">
        <f t="shared" si="0"/>
        <v>282</v>
      </c>
      <c r="C6">
        <f t="shared" si="1"/>
        <v>282</v>
      </c>
      <c r="D6" s="12">
        <v>1</v>
      </c>
      <c r="E6" s="1" t="s">
        <v>127</v>
      </c>
      <c r="F6" s="14">
        <f>CONVERT(LEFT(Nacsport!E5,2),"mn","hr")/24+CONVERT(MID(Nacsport!E5,4,2),"sec","hr")/24</f>
        <v>3.8495370370370367E-2</v>
      </c>
      <c r="G6" s="15">
        <f>CONVERT((CONVERT(LEFT(Nacsport!F5,2),"mn","hr")/24+CONVERT(MID(Nacsport!F5,4,2),"sec","hr")/24)-(CONVERT(LEFT(Nacsport!E5,2),"mn","hr")/24+CONVERT(MID(Nacsport!E5,4,2),"sec","hr")/24),"hr","sec")*24</f>
        <v>3.9999999999998259</v>
      </c>
      <c r="H6" s="15">
        <f t="shared" si="2"/>
        <v>3325.9999999999995</v>
      </c>
      <c r="I6" s="15">
        <f t="shared" si="3"/>
        <v>55.433333333333323</v>
      </c>
      <c r="J6" s="1">
        <f>+Nacsport!B5</f>
        <v>10</v>
      </c>
      <c r="K6" s="1" t="str">
        <f>+Nacsport!C5</f>
        <v>KICK OFF</v>
      </c>
      <c r="L6" s="1" t="str">
        <f>+CONCATENATE(Nacsport!I5,Nacsport!J5)</f>
        <v>OPPONENT</v>
      </c>
      <c r="M6" s="29" t="str">
        <f>IF(Nacsport!G5&lt;&gt;"",LEFT(Nacsport!G5,FIND(";",Nacsport!G5)-1),"")</f>
        <v/>
      </c>
      <c r="N6" s="1" t="str">
        <f>IFERROR(MID(Nacsport!G5,FIND(";", Nacsport!G5)+1,IFERROR(FIND(" ", Nacsport!G5 &amp; " ", FIND(";", Nacsport!G5)+1) - FIND(";", Nacsport!G5)-1,LEN(Nacsport!G5))),"")</f>
        <v/>
      </c>
      <c r="O6" s="1" t="str">
        <f>+CONCATENATE(Nacsport!K5,Nacsport!L5,Nacsport!M5,Nacsport!N5,Nacsport!O5,Nacsport!P5,Nacsport!Q5,Nacsport!R5,Nacsport!S5,Nacsport!T5,Nacsport!U5,Nacsport!V5,Nacsport!W5,Nacsport!X5,Nacsport!Y5,Nacsport!Z5)</f>
        <v/>
      </c>
      <c r="P6" s="1" t="str">
        <f>IF(ISNA(LOOKUP(2,1/(Nacsport!AA5:BY5&lt;&gt;""),Nacsport!AA5:BY5)),"",LOOKUP(2,1/(Nacsport!AA5:BY5&lt;&gt;""),Nacsport!AA5:BY5))</f>
        <v/>
      </c>
      <c r="Q6" s="1" t="str">
        <f t="array" ref="Q6">+IF(+COUNTIF(Nacsport!AA5:BY5,"*")&gt;1,INDEX(Nacsport!Z5:BX5,MATCH(TRUE,Nacsport!Z5:BX5&gt;0,0)),"")</f>
        <v/>
      </c>
      <c r="R6" s="1" t="str">
        <f>+CONCATENATE(Nacsport!BZ5,Nacsport!CA5)</f>
        <v/>
      </c>
      <c r="S6" s="1" t="str">
        <f>+CONCATENATE(Nacsport!CB5,Nacsport!CC5,Nacsport!CD5)</f>
        <v/>
      </c>
      <c r="T6" s="1" t="str">
        <f>+CONCATENATE(Nacsport!CE5,Nacsport!CF5,Nacsport!CG5,Nacsport!CH5)</f>
        <v/>
      </c>
      <c r="U6" s="1" t="str">
        <f>+CONCATENATE(Nacsport!CI5,Nacsport!CJ5,Nacsport!CK5,Nacsport!CL5,Nacsport!CM5,Nacsport!CN5,Nacsport!CO5,Nacsport!CP5)</f>
        <v/>
      </c>
      <c r="V6" s="1" t="str">
        <f>+CONCATENATE(Nacsport!CQ5,Nacsport!CR5,Nacsport!CS5,Nacsport!CT5,Nacsport!CU5,Nacsport!CV5)</f>
        <v/>
      </c>
      <c r="W6" s="1" t="str">
        <f>+CONCATENATE(Nacsport!CW5,Nacsport!CX5,Nacsport!CY5,Nacsport!CZ5,Nacsport!DA5,Nacsport!DB5,Nacsport!DC5)</f>
        <v/>
      </c>
      <c r="X6" s="1" t="str">
        <f>+CONCATENATE(Nacsport!DD5,Nacsport!DE5,Nacsport!DF5,Nacsport!DG5,Nacsport!DH5,Nacsport!DI5,Nacsport!DJ5,Nacsport!DK5,Nacsport!DL5,Nacsport!DM5,Nacsport!DN5)</f>
        <v/>
      </c>
      <c r="Y6" s="1" t="str">
        <f>+CONCATENATE(Nacsport!DO5,Nacsport!DP5,Nacsport!DQ5,Nacsport!DR5,Nacsport!DS5,Nacsport!DT5,Nacsport!DU5,Nacsport!DV5,)</f>
        <v/>
      </c>
      <c r="Z6" s="1" t="str">
        <f>+CONCATENATE(Nacsport!DW5,Nacsport!DX5,Nacsport!DY5,Nacsport!DZ5)</f>
        <v/>
      </c>
      <c r="AA6" s="1" t="str">
        <f>+CONCATENATE(Nacsport!EA5,Nacsport!EB5,Nacsport!EC5,Nacsport!ED5,Nacsport!EE5)</f>
        <v/>
      </c>
      <c r="AB6" s="1" t="str">
        <f>+CONCATENATE(Nacsport!EF5,Nacsport!EG5,Nacsport!EH5,Nacsport!EI5,Nacsport!EJ5,Nacsport!EK5)</f>
        <v/>
      </c>
      <c r="AC6" s="1" t="str">
        <f>+CONCATENATE(Nacsport!EL5,Nacsport!EM5,Nacsport!EN5,Nacsport!EO5,Nacsport!EP5,Nacsport!EQ5,Nacsport!ER5)</f>
        <v/>
      </c>
      <c r="AD6" s="1" t="str">
        <f>+CONCATENATE(Nacsport!ES5,Nacsport!ET5,Nacsport!EU5,Nacsport!EV5,Nacsport!EW5,Nacsport!EX5,Nacsport!EY5,Nacsport!EZ5)</f>
        <v/>
      </c>
      <c r="AE6" s="1" t="str">
        <f>+CONCATENATE(Nacsport!FA5,Nacsport!FB5,Nacsport!FC5)</f>
        <v/>
      </c>
      <c r="AF6" s="1" t="str">
        <f>+CONCATENATE(Nacsport!FD5,Nacsport!FE5)</f>
        <v/>
      </c>
      <c r="AG6" s="1" t="str">
        <f>+CONCATENATE(Nacsport!FF5,Nacsport!FG5,Nacsport!FH5,Nacsport!FI5,Nacsport!FJ5)</f>
        <v/>
      </c>
      <c r="AH6" s="1" t="str">
        <f t="shared" si="4"/>
        <v/>
      </c>
      <c r="AI6" s="1" t="str">
        <f>+CONCATENATE(Nacsport!FK5,Nacsport!FL5)</f>
        <v/>
      </c>
      <c r="AJ6" s="34" t="str">
        <f>+CONCATENATE(Nacsport!FM5,Nacsport!FN5)</f>
        <v>2</v>
      </c>
      <c r="AK6" s="1" t="str">
        <f>+IF(OR(K6="ATTACCO",K6="DIFESA"),+CONCATENATE(Nacsport!FO5,Nacsport!FP4,Nacsport!FQ5,Nacsport!FR5,Nacsport!FS5,Nacsport!FT5,Nacsport!FU5,),"")</f>
        <v/>
      </c>
      <c r="AL6" s="1" t="str">
        <f>+IF(OR(K6="ATAQUE",K6="DEFENSA"),+CONCATENATE(Nacsport!FV5,Nacsport!FW5,Nacsport!FX5,Nacsport!FY5,Nacsport!FZ5,Nacsport!GA5,Nacsport!GB5,),"")</f>
        <v/>
      </c>
      <c r="AM6" s="1" t="str">
        <f>+CONCATENATE(Nacsport!GC5,Nacsport!GD5,Nacsport!GE5,Nacsport!GF5,Nacsport!GG5,Nacsport!GH5,Nacsport!GI5,Nacsport!GJ5,)</f>
        <v/>
      </c>
      <c r="AN6" s="1" t="str">
        <f>IF(K6="PUNTOS",LOOKUP(2,1/($K$3:K6="ATAQUE"),$AN$3:AN6),IF(+COUNTIF(Nacsport!GK5:'Nacsport'!GS5,"*")&gt;0,+COUNTIF(Nacsport!GK5:'Nacsport'!GS5,"*"),""))</f>
        <v/>
      </c>
      <c r="AO6" t="str">
        <f ca="1">+IF(K6="QUIEBRE",+IF(L6="SAN LUIS",+COUNTIF(K6:INDIRECT(ADDRESS((LOOKUP(2,1/($K$1:K6="ATAQUE"),Nacsport!$A$1:A5)),3,4)),"RUCK")+1,+COUNTIF(K6:INDIRECT(ADDRESS((LOOKUP(2,1/($K$1:K6="DEFENSA"),Nacsport!$A$1:A5)),3,4)),"RUCK")+1),"")</f>
        <v/>
      </c>
      <c r="AP6" t="str">
        <f ca="1">+IF(OR(K6="PUNTOS",K6="QUIEBRE"),+IF(L6="SAN LUIS",+COUNTIF(K6:INDIRECT(ADDRESS((LOOKUP(2,1/($K$1:K6="ATAQUE"),Nacsport!$A$1:A5)),3,4)),"PASE"),+COUNTIF(K6:INDIRECT(ADDRESS((LOOKUP(2,1/($K$1:K6="DEFENSA"),Nacsport!$A$1:A5)),3,4)),"PASE")),"")</f>
        <v/>
      </c>
      <c r="AQ6" t="str">
        <f>IF(K6="QUIEBRE",LOOKUP(2,1/($K$3:K6="ATAQUE"),$AL$3:AL6),IF(+COUNTIF(Nacsport!GK5:'Nacsport'!GS5,"*")&gt;0,+COUNTIF(Nacsport!GK5:'Nacsport'!GS5,"*"),""))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7"/>
    </row>
    <row r="7" spans="1:45" ht="15.75" hidden="1" customHeight="1" x14ac:dyDescent="0.2">
      <c r="A7">
        <f>+Nacsport!A6</f>
        <v>295</v>
      </c>
      <c r="B7">
        <f t="shared" si="0"/>
        <v>293</v>
      </c>
      <c r="C7">
        <f t="shared" si="1"/>
        <v>293</v>
      </c>
      <c r="D7" s="12">
        <v>1</v>
      </c>
      <c r="E7" s="1" t="s">
        <v>127</v>
      </c>
      <c r="F7" s="14">
        <f>CONVERT(LEFT(Nacsport!E6,2),"mn","hr")/24+CONVERT(MID(Nacsport!E6,4,2),"sec","hr")/24</f>
        <v>3.9710648148148148E-2</v>
      </c>
      <c r="G7" s="15">
        <f>CONVERT((CONVERT(LEFT(Nacsport!F6,2),"mn","hr")/24+CONVERT(MID(Nacsport!F6,4,2),"sec","hr")/24)-(CONVERT(LEFT(Nacsport!E6,2),"mn","hr")/24+CONVERT(MID(Nacsport!E6,4,2),"sec","hr")/24),"hr","sec")*24</f>
        <v>32.999999999999766</v>
      </c>
      <c r="H7" s="15">
        <f t="shared" si="2"/>
        <v>3431</v>
      </c>
      <c r="I7" s="15">
        <f t="shared" si="3"/>
        <v>57.183333333333337</v>
      </c>
      <c r="J7" s="1">
        <f>+Nacsport!B6</f>
        <v>18</v>
      </c>
      <c r="K7" s="1" t="str">
        <f>+Nacsport!C6</f>
        <v>DEFENCE</v>
      </c>
      <c r="L7" s="1" t="str">
        <f>+CONCATENATE(Nacsport!I6,Nacsport!J6)</f>
        <v/>
      </c>
      <c r="M7" s="29" t="str">
        <f>IF(Nacsport!G6&lt;&gt;"",LEFT(Nacsport!G6,FIND(";",Nacsport!G6)-1),"")</f>
        <v>61</v>
      </c>
      <c r="N7" s="1" t="str">
        <f>IFERROR(MID(Nacsport!G6,FIND(";", Nacsport!G6)+1,IFERROR(FIND(" ", Nacsport!G6 &amp; " ", FIND(";", Nacsport!G6)+1) - FIND(";", Nacsport!G6)-1,LEN(Nacsport!G6))),"")</f>
        <v>4</v>
      </c>
      <c r="O7" s="1" t="str">
        <f>+CONCATENATE(Nacsport!K6,Nacsport!L6,Nacsport!M6,Nacsport!N6,Nacsport!O6,Nacsport!P6,Nacsport!Q6,Nacsport!R6,Nacsport!S6,Nacsport!T6,Nacsport!U6,Nacsport!V6,Nacsport!W6,Nacsport!X6,Nacsport!Y6,Nacsport!Z6)</f>
        <v/>
      </c>
      <c r="P7" s="1" t="str">
        <f>IF(ISNA(LOOKUP(2,1/(Nacsport!AA6:BY6&lt;&gt;""),Nacsport!AA6:BY6)),"",LOOKUP(2,1/(Nacsport!AA6:BY6&lt;&gt;""),Nacsport!AA6:BY6))</f>
        <v/>
      </c>
      <c r="Q7" s="1" t="str">
        <f t="array" ref="Q7">+IF(+COUNTIF(Nacsport!AA6:BY6,"*")&gt;1,INDEX(Nacsport!Z6:BX6,MATCH(TRUE,Nacsport!Z6:BX6&gt;0,0)),"")</f>
        <v/>
      </c>
      <c r="R7" s="1" t="str">
        <f>+CONCATENATE(Nacsport!BZ6,Nacsport!CA6)</f>
        <v/>
      </c>
      <c r="S7" s="1" t="str">
        <f>+CONCATENATE(Nacsport!CB6,Nacsport!CC6,Nacsport!CD6)</f>
        <v/>
      </c>
      <c r="T7" s="1" t="str">
        <f>+CONCATENATE(Nacsport!CE6,Nacsport!CF6,Nacsport!CG6,Nacsport!CH6)</f>
        <v/>
      </c>
      <c r="U7" s="1" t="str">
        <f>+CONCATENATE(Nacsport!CI6,Nacsport!CJ6,Nacsport!CK6,Nacsport!CL6,Nacsport!CM6,Nacsport!CN6,Nacsport!CO6,Nacsport!CP6)</f>
        <v/>
      </c>
      <c r="V7" s="1" t="str">
        <f>+CONCATENATE(Nacsport!CQ6,Nacsport!CR6,Nacsport!CS6,Nacsport!CT6,Nacsport!CU6,Nacsport!CV6)</f>
        <v/>
      </c>
      <c r="W7" s="1" t="str">
        <f>+CONCATENATE(Nacsport!CW6,Nacsport!CX6,Nacsport!CY6,Nacsport!CZ6,Nacsport!DA6,Nacsport!DB6,Nacsport!DC6)</f>
        <v/>
      </c>
      <c r="X7" s="1" t="str">
        <f>+CONCATENATE(Nacsport!DD6,Nacsport!DE6,Nacsport!DF6,Nacsport!DG6,Nacsport!DH6,Nacsport!DI6,Nacsport!DJ6,Nacsport!DK6,Nacsport!DL6,Nacsport!DM6,Nacsport!DN6)</f>
        <v/>
      </c>
      <c r="Y7" s="1" t="str">
        <f>+CONCATENATE(Nacsport!DO6,Nacsport!DP6,Nacsport!DQ6,Nacsport!DR6,Nacsport!DS6,Nacsport!DT6,Nacsport!DU6,Nacsport!DV6,)</f>
        <v/>
      </c>
      <c r="Z7" s="1" t="str">
        <f>+CONCATENATE(Nacsport!DW6,Nacsport!DX6,Nacsport!DY6,Nacsport!DZ6)</f>
        <v/>
      </c>
      <c r="AA7" s="1" t="str">
        <f>+CONCATENATE(Nacsport!EA6,Nacsport!EB6,Nacsport!EC6,Nacsport!ED6,Nacsport!EE6)</f>
        <v/>
      </c>
      <c r="AB7" s="1" t="str">
        <f>+CONCATENATE(Nacsport!EF6,Nacsport!EG6,Nacsport!EH6,Nacsport!EI6,Nacsport!EJ6,Nacsport!EK6)</f>
        <v/>
      </c>
      <c r="AC7" s="1" t="str">
        <f>+CONCATENATE(Nacsport!EL6,Nacsport!EM6,Nacsport!EN6,Nacsport!EO6,Nacsport!EP6,Nacsport!EQ6,Nacsport!ER6)</f>
        <v/>
      </c>
      <c r="AD7" s="1" t="str">
        <f>+CONCATENATE(Nacsport!ES6,Nacsport!ET6,Nacsport!EU6,Nacsport!EV6,Nacsport!EW6,Nacsport!EX6,Nacsport!EY6,Nacsport!EZ6)</f>
        <v/>
      </c>
      <c r="AE7" s="1" t="str">
        <f>+CONCATENATE(Nacsport!FA6,Nacsport!FB6,Nacsport!FC6)</f>
        <v/>
      </c>
      <c r="AF7" s="1" t="str">
        <f>+CONCATENATE(Nacsport!FD6,Nacsport!FE6)</f>
        <v/>
      </c>
      <c r="AG7" s="1" t="str">
        <f>+CONCATENATE(Nacsport!FF6,Nacsport!FG6,Nacsport!FH6,Nacsport!FI6,Nacsport!FJ6)</f>
        <v/>
      </c>
      <c r="AH7" s="1" t="str">
        <f t="shared" si="4"/>
        <v/>
      </c>
      <c r="AI7" s="1" t="str">
        <f>+CONCATENATE(Nacsport!FK6,Nacsport!FL6)</f>
        <v/>
      </c>
      <c r="AJ7" s="34"/>
      <c r="AK7" s="1" t="str">
        <f>+IF(OR(K7="ATTACCO",K7="DIFESA"),+CONCATENATE(Nacsport!FO6,Nacsport!FP5,Nacsport!FQ6,Nacsport!FR6,Nacsport!FS6,Nacsport!FT6,Nacsport!FU6,),"")</f>
        <v/>
      </c>
      <c r="AL7" s="1" t="str">
        <f>+IF(OR(K7="ATAQUE",K7="DEFENSA"),+CONCATENATE(Nacsport!FV6,Nacsport!FW6,Nacsport!FX6,Nacsport!FY6,Nacsport!FZ6,Nacsport!GA6,Nacsport!GB6,),"")</f>
        <v/>
      </c>
      <c r="AM7" s="1" t="str">
        <f>+CONCATENATE(Nacsport!GC6,Nacsport!GD6,Nacsport!GE6,Nacsport!GF6,Nacsport!GG6,Nacsport!GH6,Nacsport!GI6,Nacsport!GJ6,)</f>
        <v/>
      </c>
      <c r="AN7" s="1" t="str">
        <f>IF(K7="PUNTOS",LOOKUP(2,1/($K$3:K7="ATAQUE"),$AN$3:AN7),IF(+COUNTIF(Nacsport!GK6:'Nacsport'!GS6,"*")&gt;0,+COUNTIF(Nacsport!GK6:'Nacsport'!GS6,"*"),""))</f>
        <v/>
      </c>
      <c r="AO7" t="str">
        <f ca="1">+IF(K7="QUIEBRE",+IF(L7="SAN LUIS",+COUNTIF(K7:INDIRECT(ADDRESS((LOOKUP(2,1/($K$1:K7="ATAQUE"),Nacsport!$A$1:A6)),3,4)),"RUCK")+1,+COUNTIF(K7:INDIRECT(ADDRESS((LOOKUP(2,1/($K$1:K7="DEFENSA"),Nacsport!$A$1:A6)),3,4)),"RUCK")+1),"")</f>
        <v/>
      </c>
      <c r="AP7" t="str">
        <f ca="1">+IF(OR(K7="PUNTOS",K7="QUIEBRE"),+IF(L7="SAN LUIS",+COUNTIF(K7:INDIRECT(ADDRESS((LOOKUP(2,1/($K$1:K7="ATAQUE"),Nacsport!$A$1:A6)),3,4)),"PASE"),+COUNTIF(K7:INDIRECT(ADDRESS((LOOKUP(2,1/($K$1:K7="DEFENSA"),Nacsport!$A$1:A6)),3,4)),"PASE")),"")</f>
        <v/>
      </c>
      <c r="AQ7" t="str">
        <f>IF(K7="QUIEBRE",LOOKUP(2,1/($K$3:K7="ATAQUE"),$AL$3:AL7),IF(+COUNTIF(Nacsport!GK6:'Nacsport'!GS6,"*")&gt;0,+COUNTIF(Nacsport!GK6:'Nacsport'!GS6,"*"),""))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7"/>
    </row>
    <row r="8" spans="1:45" ht="15.75" hidden="1" customHeight="1" x14ac:dyDescent="0.2">
      <c r="A8">
        <f>+Nacsport!A7</f>
        <v>529</v>
      </c>
      <c r="B8">
        <f t="shared" si="0"/>
        <v>527</v>
      </c>
      <c r="C8">
        <f t="shared" si="1"/>
        <v>527</v>
      </c>
      <c r="D8" s="12">
        <v>1</v>
      </c>
      <c r="E8" s="1" t="s">
        <v>127</v>
      </c>
      <c r="F8" s="14">
        <f>CONVERT(LEFT(Nacsport!E7,2),"mn","hr")/24+CONVERT(MID(Nacsport!E7,4,2),"sec","hr")/24</f>
        <v>6.6574074074074077E-2</v>
      </c>
      <c r="G8" s="15">
        <f>CONVERT((CONVERT(LEFT(Nacsport!F7,2),"mn","hr")/24+CONVERT(MID(Nacsport!F7,4,2),"sec","hr")/24)-(CONVERT(LEFT(Nacsport!E7,2),"mn","hr")/24+CONVERT(MID(Nacsport!E7,4,2),"sec","hr")/24),"hr","sec")*24</f>
        <v>7.0000000000002949</v>
      </c>
      <c r="H8" s="15">
        <f t="shared" si="2"/>
        <v>5752</v>
      </c>
      <c r="I8" s="15">
        <f t="shared" si="3"/>
        <v>95.866666666666674</v>
      </c>
      <c r="J8" s="1">
        <f>+Nacsport!B7</f>
        <v>24</v>
      </c>
      <c r="K8" s="1" t="str">
        <f>+Nacsport!C7</f>
        <v>LINEOUT</v>
      </c>
      <c r="L8" s="1" t="str">
        <f>+CONCATENATE(Nacsport!I7,Nacsport!J7)</f>
        <v>OPPONENT</v>
      </c>
      <c r="M8" s="29" t="str">
        <f>IF(Nacsport!G7&lt;&gt;"",LEFT(Nacsport!G7,FIND(";",Nacsport!G7)-1),"")</f>
        <v>1</v>
      </c>
      <c r="N8" s="1" t="str">
        <f>IFERROR(MID(Nacsport!G7,FIND(";", Nacsport!G7)+1,IFERROR(FIND(" ", Nacsport!G7 &amp; " ", FIND(";", Nacsport!G7)+1) - FIND(";", Nacsport!G7)-1,LEN(Nacsport!G7))),"")</f>
        <v>58</v>
      </c>
      <c r="O8" s="1" t="str">
        <f>+CONCATENATE(Nacsport!K7,Nacsport!L7,Nacsport!M7,Nacsport!N7,Nacsport!O7,Nacsport!P7,Nacsport!Q7,Nacsport!R7,Nacsport!S7,Nacsport!T7,Nacsport!U7,Nacsport!V7,Nacsport!W7,Nacsport!X7,Nacsport!Y7,Nacsport!Z7)</f>
        <v>T1A</v>
      </c>
      <c r="P8" s="1" t="str">
        <f>IF(ISNA(LOOKUP(2,1/(Nacsport!AA7:BY7&lt;&gt;""),Nacsport!AA7:BY7)),"",LOOKUP(2,1/(Nacsport!AA7:BY7&lt;&gt;""),Nacsport!AA7:BY7))</f>
        <v/>
      </c>
      <c r="Q8" s="1" t="str">
        <f t="array" ref="Q8">+IF(+COUNTIF(Nacsport!AA7:BY7,"*")&gt;1,INDEX(Nacsport!Z7:BX7,MATCH(TRUE,Nacsport!Z7:BX7&gt;0,0)),"")</f>
        <v/>
      </c>
      <c r="R8" s="1" t="str">
        <f>+CONCATENATE(Nacsport!BZ7,Nacsport!CA7)</f>
        <v/>
      </c>
      <c r="S8" s="1" t="str">
        <f>+CONCATENATE(Nacsport!CB7,Nacsport!CC7,Nacsport!CD7)</f>
        <v/>
      </c>
      <c r="T8" s="1" t="str">
        <f>+CONCATENATE(Nacsport!CE7,Nacsport!CF7,Nacsport!CG7,Nacsport!CH7)</f>
        <v>CLEAN</v>
      </c>
      <c r="U8" s="1" t="str">
        <f>+CONCATENATE(Nacsport!CI7,Nacsport!CJ7,Nacsport!CK7,Nacsport!CL7,Nacsport!CM7,Nacsport!CN7,Nacsport!CO7,Nacsport!CP7)</f>
        <v>L5</v>
      </c>
      <c r="V8" s="1" t="str">
        <f>+CONCATENATE(Nacsport!CQ7,Nacsport!CR7,Nacsport!CS7,Nacsport!CT7,Nacsport!CU7,Nacsport!CV7)</f>
        <v>ZERO</v>
      </c>
      <c r="W8" s="1" t="str">
        <f>+CONCATENATE(Nacsport!CW7,Nacsport!CX7,Nacsport!CY7,Nacsport!CZ7,Nacsport!DA7,Nacsport!DB7,Nacsport!DC7)</f>
        <v/>
      </c>
      <c r="X8" s="1" t="str">
        <f>+CONCATENATE(Nacsport!DD7,Nacsport!DE7,Nacsport!DF7,Nacsport!DG7,Nacsport!DH7,Nacsport!DI7,Nacsport!DJ7,Nacsport!DK7,Nacsport!DL7,Nacsport!DM7,Nacsport!DN7)</f>
        <v/>
      </c>
      <c r="Y8" s="1" t="str">
        <f>+CONCATENATE(Nacsport!DO7,Nacsport!DP7,Nacsport!DQ7,Nacsport!DR7,Nacsport!DS7,Nacsport!DT7,Nacsport!DU7,Nacsport!DV7,)</f>
        <v/>
      </c>
      <c r="Z8" s="1" t="str">
        <f>+CONCATENATE(Nacsport!DW7,Nacsport!DX7,Nacsport!DY7,Nacsport!DZ7)</f>
        <v/>
      </c>
      <c r="AA8" s="1" t="str">
        <f>+CONCATENATE(Nacsport!EA7,Nacsport!EB7,Nacsport!EC7,Nacsport!ED7,Nacsport!EE7)</f>
        <v/>
      </c>
      <c r="AB8" s="1" t="str">
        <f>+CONCATENATE(Nacsport!EF7,Nacsport!EG7,Nacsport!EH7,Nacsport!EI7,Nacsport!EJ7,Nacsport!EK7)</f>
        <v/>
      </c>
      <c r="AC8" s="1" t="str">
        <f>+CONCATENATE(Nacsport!EL7,Nacsport!EM7,Nacsport!EN7,Nacsport!EO7,Nacsport!EP7,Nacsport!EQ7,Nacsport!ER7)</f>
        <v/>
      </c>
      <c r="AD8" s="1" t="str">
        <f>+CONCATENATE(Nacsport!ES7,Nacsport!ET7,Nacsport!EU7,Nacsport!EV7,Nacsport!EW7,Nacsport!EX7,Nacsport!EY7,Nacsport!EZ7)</f>
        <v/>
      </c>
      <c r="AE8" s="1" t="str">
        <f>+CONCATENATE(Nacsport!FA7,Nacsport!FB7,Nacsport!FC7)</f>
        <v/>
      </c>
      <c r="AF8" s="1" t="str">
        <f>+CONCATENATE(Nacsport!FD7,Nacsport!FE7)</f>
        <v/>
      </c>
      <c r="AG8" s="1" t="str">
        <f>+CONCATENATE(Nacsport!FF7,Nacsport!FG7,Nacsport!FH7,Nacsport!FI7,Nacsport!FJ7)</f>
        <v/>
      </c>
      <c r="AH8" s="1" t="str">
        <f t="shared" si="4"/>
        <v/>
      </c>
      <c r="AI8" s="1" t="str">
        <f>+CONCATENATE(Nacsport!FK7,Nacsport!FL7)</f>
        <v/>
      </c>
      <c r="AJ8" s="34"/>
      <c r="AK8" s="1" t="str">
        <f>+IF(OR(K8="ATTACCO",K8="DIFESA"),+CONCATENATE(Nacsport!FO7,Nacsport!FP6,Nacsport!FQ7,Nacsport!FR7,Nacsport!FS7,Nacsport!FT7,Nacsport!FU7,),"")</f>
        <v/>
      </c>
      <c r="AL8" s="1" t="str">
        <f>+IF(OR(K8="ATAQUE",K8="DEFENSA"),+CONCATENATE(Nacsport!FV7,Nacsport!FW7,Nacsport!FX7,Nacsport!FY7,Nacsport!FZ7,Nacsport!GA7,Nacsport!GB7,),"")</f>
        <v/>
      </c>
      <c r="AM8" s="1" t="str">
        <f>+CONCATENATE(Nacsport!GC7,Nacsport!GD7,Nacsport!GE7,Nacsport!GF7,Nacsport!GG7,Nacsport!GH7,Nacsport!GI7,Nacsport!GJ7,)</f>
        <v/>
      </c>
      <c r="AN8" s="1" t="str">
        <f>IF(K8="PUNTOS",LOOKUP(2,1/($K$3:K8="ATAQUE"),$AN$3:AN8),IF(+COUNTIF(Nacsport!GK7:'Nacsport'!GS7,"*")&gt;0,+COUNTIF(Nacsport!GK7:'Nacsport'!GS7,"*"),""))</f>
        <v/>
      </c>
      <c r="AO8" t="str">
        <f ca="1">+IF(K8="QUIEBRE",+IF(L8="SAN LUIS",+COUNTIF(K8:INDIRECT(ADDRESS((LOOKUP(2,1/($K$1:K8="ATAQUE"),Nacsport!$A$1:A7)),3,4)),"RUCK")+1,+COUNTIF(K8:INDIRECT(ADDRESS((LOOKUP(2,1/($K$1:K8="DEFENSA"),Nacsport!$A$1:A7)),3,4)),"RUCK")+1),"")</f>
        <v/>
      </c>
      <c r="AP8" t="str">
        <f ca="1">+IF(OR(K8="PUNTOS",K8="QUIEBRE"),+IF(L8="SAN LUIS",+COUNTIF(K8:INDIRECT(ADDRESS((LOOKUP(2,1/($K$1:K8="ATAQUE"),Nacsport!$A$1:A7)),3,4)),"PASE"),+COUNTIF(K8:INDIRECT(ADDRESS((LOOKUP(2,1/($K$1:K8="DEFENSA"),Nacsport!$A$1:A7)),3,4)),"PASE")),"")</f>
        <v/>
      </c>
      <c r="AQ8" t="str">
        <f>IF(K8="QUIEBRE",LOOKUP(2,1/($K$3:K8="ATAQUE"),$AL$3:AL8),IF(+COUNTIF(Nacsport!GK7:'Nacsport'!GS7,"*")&gt;0,+COUNTIF(Nacsport!GK7:'Nacsport'!GS7,"*"),""))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7"/>
    </row>
    <row r="9" spans="1:45" ht="15.75" hidden="1" customHeight="1" x14ac:dyDescent="0.2">
      <c r="A9">
        <f>+Nacsport!A10</f>
        <v>543</v>
      </c>
      <c r="B9">
        <f t="shared" si="0"/>
        <v>541</v>
      </c>
      <c r="C9">
        <f t="shared" si="1"/>
        <v>541</v>
      </c>
      <c r="D9" s="12">
        <v>1</v>
      </c>
      <c r="E9" s="1" t="s">
        <v>127</v>
      </c>
      <c r="F9" s="14">
        <f>CONVERT(LEFT(Nacsport!E10,2),"mn","hr")/24+CONVERT(MID(Nacsport!E10,4,2),"sec","hr")/24</f>
        <v>6.7824074074074064E-2</v>
      </c>
      <c r="G9" s="15">
        <f>CONVERT((CONVERT(LEFT(Nacsport!F10,2),"mn","hr")/24+CONVERT(MID(Nacsport!F10,4,2),"sec","hr")/24)-(CONVERT(LEFT(Nacsport!E10,2),"mn","hr")/24+CONVERT(MID(Nacsport!E10,4,2),"sec","hr")/24),"hr","sec")*24</f>
        <v>1.000000000000556</v>
      </c>
      <c r="H9" s="15">
        <f t="shared" si="2"/>
        <v>5859.9999999999991</v>
      </c>
      <c r="I9" s="15">
        <f t="shared" si="3"/>
        <v>97.666666666666657</v>
      </c>
      <c r="J9" s="1">
        <f>+Nacsport!B10</f>
        <v>58</v>
      </c>
      <c r="K9" s="1" t="str">
        <f>+Nacsport!C10</f>
        <v>END</v>
      </c>
      <c r="L9" s="1" t="str">
        <f>+CONCATENATE(Nacsport!I10,Nacsport!J10)</f>
        <v/>
      </c>
      <c r="M9" s="29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4"/>
        <v/>
      </c>
      <c r="AI9" s="1" t="str">
        <f>+CONCATENATE(Nacsport!FK10,Nacsport!FL10)</f>
        <v/>
      </c>
      <c r="AJ9" s="34" t="str">
        <f>+CONCATENATE(Nacsport!FM10,Nacsport!FN10)</f>
        <v>2</v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IF(OR(K9="ATTACCO",K9="DIFESA"),J9,IF(AND(OR(K9="PUNTOS",K9="RUCK",K9="QUIEBRE"),L9="AVEZZANO"),LOOKUP(2,1/($K$3:K9="ATTACCO"),$J$3:J9),IF(AND(OR(K9="PUNTOS",K9="RUCK",K9="QUIEBRE"),L9="RIVAL"),LOOKUP(2,1/($K$3:K9="DIFESA"),$J$3:J9),"")))</f>
        <v/>
      </c>
      <c r="AS9" s="17"/>
    </row>
  </sheetData>
  <autoFilter ref="A1:AR9" xr:uid="{00000000-0009-0000-0000-000001000000}">
    <filterColumn colId="10">
      <filters>
        <filter val="END"/>
      </filters>
    </filterColumn>
    <filterColumn colId="35">
      <filters>
        <filter val="1"/>
      </filters>
    </filterColumn>
    <sortState xmlns:xlrd2="http://schemas.microsoft.com/office/spreadsheetml/2017/richdata2" ref="A2:AR9">
      <sortCondition ref="A1:A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617"/>
  <sheetViews>
    <sheetView zoomScaleNormal="100" workbookViewId="0">
      <pane ySplit="2" topLeftCell="A3" activePane="bottomLeft" state="frozen"/>
      <selection pane="bottomLeft" activeCell="B485" sqref="B485"/>
    </sheetView>
  </sheetViews>
  <sheetFormatPr baseColWidth="10" defaultColWidth="11" defaultRowHeight="16" x14ac:dyDescent="0.2"/>
  <cols>
    <col min="3" max="3" width="19.33203125" style="27" customWidth="1"/>
    <col min="4" max="7" width="11" customWidth="1"/>
    <col min="8" max="8" width="12.5" customWidth="1"/>
    <col min="9" max="107" width="11" customWidth="1"/>
    <col min="108" max="118" width="11" style="19" customWidth="1"/>
    <col min="119" max="297" width="11" customWidth="1"/>
  </cols>
  <sheetData>
    <row r="1" spans="1:603" x14ac:dyDescent="0.2">
      <c r="A1">
        <v>1</v>
      </c>
      <c r="B1" s="20"/>
      <c r="C1" s="20"/>
      <c r="D1" s="20"/>
      <c r="E1" s="20"/>
      <c r="F1" s="20"/>
      <c r="G1" s="20"/>
      <c r="H1" s="20"/>
      <c r="I1" s="98" t="s">
        <v>0</v>
      </c>
      <c r="J1" s="98"/>
      <c r="K1" s="95" t="s">
        <v>1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9" t="s">
        <v>2</v>
      </c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76" t="s">
        <v>3</v>
      </c>
      <c r="CA1" s="77"/>
      <c r="CB1" s="78" t="s">
        <v>4</v>
      </c>
      <c r="CC1" s="79"/>
      <c r="CD1" s="80"/>
      <c r="CE1" s="81" t="s">
        <v>137</v>
      </c>
      <c r="CF1" s="82"/>
      <c r="CG1" s="82"/>
      <c r="CH1" s="83"/>
      <c r="CI1" s="84" t="s">
        <v>138</v>
      </c>
      <c r="CJ1" s="85"/>
      <c r="CK1" s="85"/>
      <c r="CL1" s="85"/>
      <c r="CM1" s="85"/>
      <c r="CN1" s="85"/>
      <c r="CO1" s="85"/>
      <c r="CP1" s="86"/>
      <c r="CQ1" s="87" t="s">
        <v>139</v>
      </c>
      <c r="CR1" s="88"/>
      <c r="CS1" s="88"/>
      <c r="CT1" s="88"/>
      <c r="CU1" s="88"/>
      <c r="CV1" s="89"/>
      <c r="CW1" s="90" t="s">
        <v>140</v>
      </c>
      <c r="CX1" s="91"/>
      <c r="CY1" s="91"/>
      <c r="CZ1" s="91"/>
      <c r="DA1" s="91"/>
      <c r="DB1" s="91"/>
      <c r="DC1" s="91"/>
      <c r="DD1" s="92" t="s">
        <v>141</v>
      </c>
      <c r="DE1" s="93"/>
      <c r="DF1" s="93"/>
      <c r="DG1" s="93"/>
      <c r="DH1" s="93"/>
      <c r="DI1" s="93"/>
      <c r="DJ1" s="93"/>
      <c r="DK1" s="93"/>
      <c r="DL1" s="93"/>
      <c r="DM1" s="93"/>
      <c r="DN1" s="94"/>
      <c r="DO1" s="73" t="s">
        <v>73</v>
      </c>
      <c r="DP1" s="74"/>
      <c r="DQ1" s="74"/>
      <c r="DR1" s="74"/>
      <c r="DS1" s="74"/>
      <c r="DT1" s="74"/>
      <c r="DU1" s="74"/>
      <c r="DV1" s="75"/>
      <c r="DW1" s="101" t="s">
        <v>5</v>
      </c>
      <c r="DX1" s="102"/>
      <c r="DY1" s="102"/>
      <c r="DZ1" s="103"/>
      <c r="EA1" s="104" t="s">
        <v>6</v>
      </c>
      <c r="EB1" s="105"/>
      <c r="EC1" s="105"/>
      <c r="ED1" s="105"/>
      <c r="EE1" s="106"/>
      <c r="EF1" s="67" t="s">
        <v>96</v>
      </c>
      <c r="EG1" s="68"/>
      <c r="EH1" s="68"/>
      <c r="EI1" s="68"/>
      <c r="EJ1" s="69"/>
      <c r="EK1" s="21"/>
      <c r="EL1" s="70" t="s">
        <v>7</v>
      </c>
      <c r="EM1" s="71"/>
      <c r="EN1" s="71"/>
      <c r="EO1" s="71"/>
      <c r="EP1" s="71"/>
      <c r="EQ1" s="71"/>
      <c r="ER1" s="72"/>
      <c r="ES1" s="47" t="s">
        <v>8</v>
      </c>
      <c r="ET1" s="48"/>
      <c r="EU1" s="48"/>
      <c r="EV1" s="48"/>
      <c r="EW1" s="48"/>
      <c r="EX1" s="48"/>
      <c r="EY1" s="48"/>
      <c r="EZ1" s="49"/>
      <c r="FA1" s="58" t="s">
        <v>9</v>
      </c>
      <c r="FB1" s="59"/>
      <c r="FC1" s="59"/>
      <c r="FD1" s="60" t="s">
        <v>10</v>
      </c>
      <c r="FE1" s="61"/>
      <c r="FF1" s="62" t="s">
        <v>144</v>
      </c>
      <c r="FG1" s="63"/>
      <c r="FH1" s="63"/>
      <c r="FI1" s="63"/>
      <c r="FJ1" s="64"/>
      <c r="FK1" s="65" t="s">
        <v>143</v>
      </c>
      <c r="FL1" s="66"/>
      <c r="FM1" s="65" t="s">
        <v>133</v>
      </c>
      <c r="FN1" s="66"/>
      <c r="FO1" s="47" t="s">
        <v>11</v>
      </c>
      <c r="FP1" s="48"/>
      <c r="FQ1" s="48"/>
      <c r="FR1" s="48"/>
      <c r="FS1" s="48"/>
      <c r="FT1" s="48"/>
      <c r="FU1" s="49"/>
      <c r="FV1" s="50" t="s">
        <v>12</v>
      </c>
      <c r="FW1" s="51"/>
      <c r="FX1" s="51"/>
      <c r="FY1" s="51"/>
      <c r="FZ1" s="51"/>
      <c r="GA1" s="51"/>
      <c r="GB1" s="51"/>
      <c r="GC1" s="55" t="s">
        <v>13</v>
      </c>
      <c r="GD1" s="56"/>
      <c r="GE1" s="56"/>
      <c r="GF1" s="56"/>
      <c r="GG1" s="56"/>
      <c r="GH1" s="56"/>
      <c r="GI1" s="56"/>
      <c r="GJ1" s="57"/>
      <c r="GK1" s="52" t="s">
        <v>14</v>
      </c>
      <c r="GL1" s="53"/>
      <c r="GM1" s="53"/>
      <c r="GN1" s="53"/>
      <c r="GO1" s="53"/>
      <c r="GP1" s="53"/>
      <c r="GQ1" s="53"/>
      <c r="GR1" s="53"/>
      <c r="GS1" s="54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</row>
    <row r="2" spans="1:603" x14ac:dyDescent="0.2">
      <c r="A2">
        <v>2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136</v>
      </c>
      <c r="G2" s="20" t="s">
        <v>19</v>
      </c>
      <c r="H2" s="20" t="s">
        <v>20</v>
      </c>
      <c r="I2" t="s">
        <v>126</v>
      </c>
      <c r="J2" s="20" t="s">
        <v>146</v>
      </c>
      <c r="K2" s="20" t="s">
        <v>44</v>
      </c>
      <c r="L2" s="20" t="s">
        <v>45</v>
      </c>
      <c r="M2" s="20" t="s">
        <v>46</v>
      </c>
      <c r="N2" s="20" t="s">
        <v>47</v>
      </c>
      <c r="O2" s="20" t="s">
        <v>48</v>
      </c>
      <c r="P2" s="20" t="s">
        <v>49</v>
      </c>
      <c r="Q2" s="20" t="s">
        <v>50</v>
      </c>
      <c r="R2" s="20" t="s">
        <v>51</v>
      </c>
      <c r="S2" s="20" t="s">
        <v>52</v>
      </c>
      <c r="T2" s="20" t="s">
        <v>51</v>
      </c>
      <c r="U2" s="20" t="s">
        <v>53</v>
      </c>
      <c r="V2" s="20" t="s">
        <v>54</v>
      </c>
      <c r="W2" s="20" t="s">
        <v>55</v>
      </c>
      <c r="X2" s="20" t="s">
        <v>56</v>
      </c>
      <c r="Y2" s="20" t="s">
        <v>57</v>
      </c>
      <c r="Z2" s="20" t="s">
        <v>58</v>
      </c>
      <c r="AA2" s="22">
        <f t="shared" ref="AA2:BF2" si="0">IF(ISNA(LOOKUP(2,1/(AA3:AA543&lt;&gt;""),AA3:AA3)),0,LOOKUP(2,1/(AA3:AA543&lt;&gt;""),AA3:AA543))</f>
        <v>0</v>
      </c>
      <c r="AB2" s="22">
        <f t="shared" si="0"/>
        <v>0</v>
      </c>
      <c r="AC2" s="22">
        <f t="shared" si="0"/>
        <v>0</v>
      </c>
      <c r="AD2" s="22">
        <f t="shared" si="0"/>
        <v>0</v>
      </c>
      <c r="AE2" s="22">
        <f t="shared" si="0"/>
        <v>0</v>
      </c>
      <c r="AF2" s="22">
        <f t="shared" si="0"/>
        <v>0</v>
      </c>
      <c r="AG2" s="22">
        <f t="shared" si="0"/>
        <v>0</v>
      </c>
      <c r="AH2" s="22">
        <f t="shared" si="0"/>
        <v>0</v>
      </c>
      <c r="AI2" s="22">
        <f t="shared" si="0"/>
        <v>0</v>
      </c>
      <c r="AJ2" s="22">
        <f t="shared" si="0"/>
        <v>0</v>
      </c>
      <c r="AK2" s="22">
        <f t="shared" si="0"/>
        <v>0</v>
      </c>
      <c r="AL2" s="22">
        <f t="shared" si="0"/>
        <v>0</v>
      </c>
      <c r="AM2" s="22">
        <f t="shared" si="0"/>
        <v>0</v>
      </c>
      <c r="AN2" s="22">
        <f t="shared" si="0"/>
        <v>0</v>
      </c>
      <c r="AO2" s="22">
        <f t="shared" si="0"/>
        <v>0</v>
      </c>
      <c r="AP2" s="22">
        <f t="shared" si="0"/>
        <v>0</v>
      </c>
      <c r="AQ2" s="22">
        <f t="shared" si="0"/>
        <v>0</v>
      </c>
      <c r="AR2" s="22">
        <f t="shared" si="0"/>
        <v>0</v>
      </c>
      <c r="AS2" s="22">
        <f t="shared" si="0"/>
        <v>0</v>
      </c>
      <c r="AT2" s="22">
        <f t="shared" si="0"/>
        <v>0</v>
      </c>
      <c r="AU2" s="22">
        <f t="shared" si="0"/>
        <v>0</v>
      </c>
      <c r="AV2" s="22">
        <f t="shared" si="0"/>
        <v>0</v>
      </c>
      <c r="AW2" s="22">
        <f t="shared" si="0"/>
        <v>0</v>
      </c>
      <c r="AX2" s="22">
        <f t="shared" si="0"/>
        <v>0</v>
      </c>
      <c r="AY2" s="22">
        <f t="shared" si="0"/>
        <v>0</v>
      </c>
      <c r="AZ2" s="22">
        <f t="shared" si="0"/>
        <v>0</v>
      </c>
      <c r="BA2" s="22">
        <f t="shared" si="0"/>
        <v>0</v>
      </c>
      <c r="BB2" s="22">
        <f t="shared" si="0"/>
        <v>0</v>
      </c>
      <c r="BC2" s="22">
        <f t="shared" si="0"/>
        <v>0</v>
      </c>
      <c r="BD2" s="22">
        <f t="shared" si="0"/>
        <v>0</v>
      </c>
      <c r="BE2" s="22">
        <f t="shared" si="0"/>
        <v>0</v>
      </c>
      <c r="BF2" s="22">
        <f t="shared" si="0"/>
        <v>0</v>
      </c>
      <c r="BG2" s="22">
        <f t="shared" ref="BG2:CL2" si="1">IF(ISNA(LOOKUP(2,1/(BG3:BG543&lt;&gt;""),BG3:BG3)),0,LOOKUP(2,1/(BG3:BG543&lt;&gt;""),BG3:BG543))</f>
        <v>0</v>
      </c>
      <c r="BH2" s="22">
        <f t="shared" si="1"/>
        <v>0</v>
      </c>
      <c r="BI2" s="22">
        <f t="shared" si="1"/>
        <v>0</v>
      </c>
      <c r="BJ2" s="22">
        <f t="shared" si="1"/>
        <v>0</v>
      </c>
      <c r="BK2" s="22">
        <f t="shared" si="1"/>
        <v>0</v>
      </c>
      <c r="BL2" s="22">
        <f t="shared" si="1"/>
        <v>0</v>
      </c>
      <c r="BM2" s="22">
        <f t="shared" si="1"/>
        <v>0</v>
      </c>
      <c r="BN2" s="22">
        <f t="shared" si="1"/>
        <v>0</v>
      </c>
      <c r="BO2" s="22">
        <f t="shared" si="1"/>
        <v>0</v>
      </c>
      <c r="BP2" s="22">
        <f t="shared" si="1"/>
        <v>0</v>
      </c>
      <c r="BQ2" s="22">
        <f t="shared" si="1"/>
        <v>0</v>
      </c>
      <c r="BR2" s="22">
        <f t="shared" si="1"/>
        <v>0</v>
      </c>
      <c r="BS2" s="22">
        <f t="shared" si="1"/>
        <v>0</v>
      </c>
      <c r="BT2" s="22">
        <f t="shared" si="1"/>
        <v>0</v>
      </c>
      <c r="BU2" s="22">
        <f t="shared" si="1"/>
        <v>0</v>
      </c>
      <c r="BV2" s="22">
        <f t="shared" si="1"/>
        <v>0</v>
      </c>
      <c r="BW2" s="22">
        <f t="shared" si="1"/>
        <v>0</v>
      </c>
      <c r="BX2" s="22">
        <f t="shared" si="1"/>
        <v>0</v>
      </c>
      <c r="BY2" s="22">
        <f t="shared" si="1"/>
        <v>0</v>
      </c>
      <c r="BZ2" s="22">
        <f t="shared" si="1"/>
        <v>0</v>
      </c>
      <c r="CA2" s="22">
        <f t="shared" si="1"/>
        <v>0</v>
      </c>
      <c r="CB2" s="22">
        <f t="shared" si="1"/>
        <v>0</v>
      </c>
      <c r="CC2" s="22">
        <f t="shared" si="1"/>
        <v>0</v>
      </c>
      <c r="CD2" s="22">
        <f t="shared" si="1"/>
        <v>0</v>
      </c>
      <c r="CE2" s="22" t="str">
        <f t="shared" si="1"/>
        <v>CLEAN</v>
      </c>
      <c r="CF2" s="22">
        <f t="shared" si="1"/>
        <v>0</v>
      </c>
      <c r="CG2" s="22">
        <f t="shared" si="1"/>
        <v>0</v>
      </c>
      <c r="CH2" s="22">
        <f t="shared" si="1"/>
        <v>0</v>
      </c>
      <c r="CI2" s="22">
        <f t="shared" si="1"/>
        <v>0</v>
      </c>
      <c r="CJ2" s="22" t="str">
        <f t="shared" si="1"/>
        <v>L5</v>
      </c>
      <c r="CK2" s="22">
        <f t="shared" si="1"/>
        <v>0</v>
      </c>
      <c r="CL2" s="22">
        <f t="shared" si="1"/>
        <v>0</v>
      </c>
      <c r="CM2" s="22">
        <f t="shared" ref="CM2:DN2" si="2">IF(ISNA(LOOKUP(2,1/(CM3:CM543&lt;&gt;""),CM3:CM3)),0,LOOKUP(2,1/(CM3:CM543&lt;&gt;""),CM3:CM543))</f>
        <v>0</v>
      </c>
      <c r="CN2" s="22">
        <f t="shared" si="2"/>
        <v>0</v>
      </c>
      <c r="CO2" s="22">
        <f t="shared" si="2"/>
        <v>0</v>
      </c>
      <c r="CP2" s="22">
        <f t="shared" si="2"/>
        <v>0</v>
      </c>
      <c r="CQ2" s="22">
        <f t="shared" si="2"/>
        <v>0</v>
      </c>
      <c r="CR2" s="22">
        <f t="shared" si="2"/>
        <v>0</v>
      </c>
      <c r="CS2" s="22">
        <f t="shared" si="2"/>
        <v>0</v>
      </c>
      <c r="CT2" s="22">
        <f t="shared" si="2"/>
        <v>0</v>
      </c>
      <c r="CU2" s="22" t="str">
        <f t="shared" si="2"/>
        <v>ZERO</v>
      </c>
      <c r="CV2" s="22">
        <f t="shared" si="2"/>
        <v>0</v>
      </c>
      <c r="CW2" s="22">
        <f t="shared" si="2"/>
        <v>0</v>
      </c>
      <c r="CX2" s="22">
        <f t="shared" si="2"/>
        <v>0</v>
      </c>
      <c r="CY2" s="22">
        <f t="shared" si="2"/>
        <v>0</v>
      </c>
      <c r="CZ2" s="22">
        <f t="shared" si="2"/>
        <v>0</v>
      </c>
      <c r="DA2" s="22">
        <f t="shared" si="2"/>
        <v>0</v>
      </c>
      <c r="DB2" s="22">
        <f t="shared" si="2"/>
        <v>0</v>
      </c>
      <c r="DC2" s="22">
        <f t="shared" si="2"/>
        <v>0</v>
      </c>
      <c r="DD2" s="22">
        <f t="shared" si="2"/>
        <v>0</v>
      </c>
      <c r="DE2" s="22">
        <f t="shared" si="2"/>
        <v>0</v>
      </c>
      <c r="DF2" s="22">
        <f t="shared" si="2"/>
        <v>0</v>
      </c>
      <c r="DG2" s="22">
        <f t="shared" si="2"/>
        <v>0</v>
      </c>
      <c r="DH2" s="22">
        <f t="shared" si="2"/>
        <v>0</v>
      </c>
      <c r="DI2" s="22">
        <f t="shared" si="2"/>
        <v>0</v>
      </c>
      <c r="DJ2" s="22">
        <f t="shared" si="2"/>
        <v>0</v>
      </c>
      <c r="DK2" s="22">
        <f t="shared" si="2"/>
        <v>0</v>
      </c>
      <c r="DL2" s="22">
        <f t="shared" si="2"/>
        <v>0</v>
      </c>
      <c r="DM2" s="22">
        <f t="shared" si="2"/>
        <v>0</v>
      </c>
      <c r="DN2" s="22">
        <f t="shared" si="2"/>
        <v>0</v>
      </c>
      <c r="DO2" s="22"/>
      <c r="DP2" s="22">
        <f t="shared" ref="DP2:EU2" si="3">IF(ISNA(LOOKUP(2,1/(DP3:DP543&lt;&gt;""),DP3:DP3)),0,LOOKUP(2,1/(DP3:DP543&lt;&gt;""),DP3:DP543))</f>
        <v>0</v>
      </c>
      <c r="DQ2" s="22">
        <f t="shared" si="3"/>
        <v>0</v>
      </c>
      <c r="DR2" s="22">
        <f t="shared" si="3"/>
        <v>0</v>
      </c>
      <c r="DS2" s="22">
        <f t="shared" si="3"/>
        <v>0</v>
      </c>
      <c r="DT2" s="22">
        <f t="shared" si="3"/>
        <v>0</v>
      </c>
      <c r="DU2" s="22">
        <f t="shared" si="3"/>
        <v>0</v>
      </c>
      <c r="DV2" s="22">
        <f t="shared" si="3"/>
        <v>0</v>
      </c>
      <c r="DW2" s="22">
        <f t="shared" si="3"/>
        <v>0</v>
      </c>
      <c r="DX2" s="22">
        <f t="shared" si="3"/>
        <v>0</v>
      </c>
      <c r="DY2" s="22">
        <f t="shared" si="3"/>
        <v>0</v>
      </c>
      <c r="DZ2" s="22">
        <f t="shared" si="3"/>
        <v>0</v>
      </c>
      <c r="EA2" s="22">
        <f t="shared" si="3"/>
        <v>0</v>
      </c>
      <c r="EB2" s="22">
        <f t="shared" si="3"/>
        <v>0</v>
      </c>
      <c r="EC2" s="22">
        <f t="shared" si="3"/>
        <v>0</v>
      </c>
      <c r="ED2" s="22">
        <f t="shared" si="3"/>
        <v>0</v>
      </c>
      <c r="EE2" s="22">
        <f t="shared" si="3"/>
        <v>0</v>
      </c>
      <c r="EF2" s="22">
        <f t="shared" si="3"/>
        <v>0</v>
      </c>
      <c r="EG2" s="22">
        <f t="shared" si="3"/>
        <v>0</v>
      </c>
      <c r="EH2" s="22">
        <f t="shared" si="3"/>
        <v>0</v>
      </c>
      <c r="EI2" s="22">
        <f t="shared" si="3"/>
        <v>0</v>
      </c>
      <c r="EJ2" s="22">
        <f t="shared" si="3"/>
        <v>0</v>
      </c>
      <c r="EK2" s="22">
        <f t="shared" si="3"/>
        <v>0</v>
      </c>
      <c r="EL2" s="22">
        <f t="shared" si="3"/>
        <v>0</v>
      </c>
      <c r="EM2" s="22">
        <f t="shared" si="3"/>
        <v>0</v>
      </c>
      <c r="EN2" s="22">
        <f t="shared" si="3"/>
        <v>0</v>
      </c>
      <c r="EO2" s="22">
        <f t="shared" si="3"/>
        <v>0</v>
      </c>
      <c r="EP2" s="22">
        <f t="shared" si="3"/>
        <v>0</v>
      </c>
      <c r="EQ2" s="22">
        <f t="shared" si="3"/>
        <v>0</v>
      </c>
      <c r="ER2" s="22">
        <f t="shared" si="3"/>
        <v>0</v>
      </c>
      <c r="ES2" s="22">
        <f t="shared" si="3"/>
        <v>0</v>
      </c>
      <c r="ET2" s="22">
        <f t="shared" si="3"/>
        <v>0</v>
      </c>
      <c r="EU2" s="22">
        <f t="shared" si="3"/>
        <v>0</v>
      </c>
      <c r="EV2" s="22">
        <f t="shared" ref="EV2:GC2" si="4">IF(ISNA(LOOKUP(2,1/(EV3:EV543&lt;&gt;""),EV3:EV3)),0,LOOKUP(2,1/(EV3:EV543&lt;&gt;""),EV3:EV543))</f>
        <v>0</v>
      </c>
      <c r="EW2" s="22">
        <f t="shared" si="4"/>
        <v>0</v>
      </c>
      <c r="EX2" s="22">
        <f t="shared" si="4"/>
        <v>0</v>
      </c>
      <c r="EY2" s="22">
        <f t="shared" si="4"/>
        <v>0</v>
      </c>
      <c r="EZ2" s="22">
        <f t="shared" si="4"/>
        <v>0</v>
      </c>
      <c r="FA2" s="22">
        <f t="shared" si="4"/>
        <v>0</v>
      </c>
      <c r="FB2" s="22">
        <f t="shared" si="4"/>
        <v>0</v>
      </c>
      <c r="FC2" s="22">
        <f t="shared" si="4"/>
        <v>0</v>
      </c>
      <c r="FD2" s="22">
        <f t="shared" si="4"/>
        <v>0</v>
      </c>
      <c r="FE2" s="22">
        <f t="shared" si="4"/>
        <v>0</v>
      </c>
      <c r="FF2" s="22">
        <f t="shared" si="4"/>
        <v>0</v>
      </c>
      <c r="FG2" s="22">
        <f t="shared" si="4"/>
        <v>0</v>
      </c>
      <c r="FH2" s="22">
        <f t="shared" si="4"/>
        <v>0</v>
      </c>
      <c r="FI2" s="22">
        <f t="shared" si="4"/>
        <v>0</v>
      </c>
      <c r="FJ2" s="22">
        <f t="shared" si="4"/>
        <v>0</v>
      </c>
      <c r="FK2" s="22">
        <f t="shared" si="4"/>
        <v>0</v>
      </c>
      <c r="FL2" s="22">
        <f t="shared" si="4"/>
        <v>0</v>
      </c>
      <c r="FM2" s="22"/>
      <c r="FN2" s="22"/>
      <c r="FO2" s="22">
        <f t="shared" si="4"/>
        <v>0</v>
      </c>
      <c r="FP2" s="22">
        <f t="shared" si="4"/>
        <v>0</v>
      </c>
      <c r="FQ2" s="22">
        <f t="shared" si="4"/>
        <v>0</v>
      </c>
      <c r="FR2" s="22">
        <f t="shared" si="4"/>
        <v>0</v>
      </c>
      <c r="FS2" s="22">
        <f t="shared" si="4"/>
        <v>0</v>
      </c>
      <c r="FT2" s="22">
        <f t="shared" si="4"/>
        <v>0</v>
      </c>
      <c r="FU2" s="22">
        <f t="shared" si="4"/>
        <v>0</v>
      </c>
      <c r="FV2" s="22">
        <f t="shared" si="4"/>
        <v>0</v>
      </c>
      <c r="FW2" s="22">
        <f t="shared" si="4"/>
        <v>0</v>
      </c>
      <c r="FX2" s="22">
        <f t="shared" si="4"/>
        <v>0</v>
      </c>
      <c r="FY2" s="22">
        <f t="shared" si="4"/>
        <v>0</v>
      </c>
      <c r="FZ2" s="22">
        <f t="shared" si="4"/>
        <v>0</v>
      </c>
      <c r="GA2" s="22">
        <f t="shared" si="4"/>
        <v>0</v>
      </c>
      <c r="GB2" s="22">
        <f t="shared" si="4"/>
        <v>0</v>
      </c>
      <c r="GC2" s="22">
        <f t="shared" si="4"/>
        <v>0</v>
      </c>
      <c r="GD2" s="22">
        <f t="shared" ref="GD2:GS2" si="5">IF(ISNA(LOOKUP(2,1/(GD3:GD543&lt;&gt;""),GD3:GD3)),0,LOOKUP(2,1/(GD3:GD543&lt;&gt;""),GD3:GD543))</f>
        <v>0</v>
      </c>
      <c r="GE2" s="22">
        <f t="shared" si="5"/>
        <v>0</v>
      </c>
      <c r="GF2" s="22">
        <f t="shared" si="5"/>
        <v>0</v>
      </c>
      <c r="GG2" s="22">
        <f t="shared" si="5"/>
        <v>0</v>
      </c>
      <c r="GH2" s="22">
        <f t="shared" si="5"/>
        <v>0</v>
      </c>
      <c r="GI2" s="22">
        <f t="shared" si="5"/>
        <v>0</v>
      </c>
      <c r="GJ2" s="22">
        <f t="shared" si="5"/>
        <v>0</v>
      </c>
      <c r="GK2" s="22">
        <f t="shared" si="5"/>
        <v>0</v>
      </c>
      <c r="GL2" s="22">
        <f t="shared" si="5"/>
        <v>0</v>
      </c>
      <c r="GM2" s="22">
        <f t="shared" si="5"/>
        <v>0</v>
      </c>
      <c r="GN2" s="22">
        <f t="shared" si="5"/>
        <v>0</v>
      </c>
      <c r="GO2" s="22">
        <f t="shared" si="5"/>
        <v>0</v>
      </c>
      <c r="GP2" s="22">
        <f t="shared" si="5"/>
        <v>0</v>
      </c>
      <c r="GQ2" s="22">
        <f t="shared" si="5"/>
        <v>0</v>
      </c>
      <c r="GR2" s="22">
        <f t="shared" si="5"/>
        <v>0</v>
      </c>
      <c r="GS2" s="22">
        <f t="shared" si="5"/>
        <v>0</v>
      </c>
      <c r="GT2" s="22" t="e">
        <f t="shared" ref="GT2:JE2" si="6">IF(ISNA(LOOKUP(2,1/(GT3:GT3&lt;&gt;""),GT3:GT3)),0,LOOKUP(2,1/(GT3:GT3&lt;&gt;""),GT3:GT3))</f>
        <v>#DIV/0!</v>
      </c>
      <c r="GU2" s="22" t="e">
        <f t="shared" si="6"/>
        <v>#DIV/0!</v>
      </c>
      <c r="GV2" s="22" t="e">
        <f t="shared" si="6"/>
        <v>#DIV/0!</v>
      </c>
      <c r="GW2" s="22" t="e">
        <f t="shared" si="6"/>
        <v>#DIV/0!</v>
      </c>
      <c r="GX2" s="22" t="e">
        <f t="shared" si="6"/>
        <v>#DIV/0!</v>
      </c>
      <c r="GY2" s="22" t="e">
        <f t="shared" si="6"/>
        <v>#DIV/0!</v>
      </c>
      <c r="GZ2" s="22" t="e">
        <f t="shared" si="6"/>
        <v>#DIV/0!</v>
      </c>
      <c r="HA2" s="22" t="e">
        <f t="shared" si="6"/>
        <v>#DIV/0!</v>
      </c>
      <c r="HB2" s="22" t="e">
        <f t="shared" si="6"/>
        <v>#DIV/0!</v>
      </c>
      <c r="HC2" s="22" t="e">
        <f t="shared" si="6"/>
        <v>#DIV/0!</v>
      </c>
      <c r="HD2" s="22" t="e">
        <f t="shared" si="6"/>
        <v>#DIV/0!</v>
      </c>
      <c r="HE2" s="22" t="e">
        <f t="shared" si="6"/>
        <v>#DIV/0!</v>
      </c>
      <c r="HF2" s="22" t="e">
        <f t="shared" si="6"/>
        <v>#DIV/0!</v>
      </c>
      <c r="HG2" s="22" t="e">
        <f t="shared" si="6"/>
        <v>#DIV/0!</v>
      </c>
      <c r="HH2" s="22" t="e">
        <f t="shared" si="6"/>
        <v>#DIV/0!</v>
      </c>
      <c r="HI2" s="22" t="e">
        <f t="shared" si="6"/>
        <v>#DIV/0!</v>
      </c>
      <c r="HJ2" s="22" t="e">
        <f t="shared" si="6"/>
        <v>#DIV/0!</v>
      </c>
      <c r="HK2" s="22" t="e">
        <f t="shared" si="6"/>
        <v>#DIV/0!</v>
      </c>
      <c r="HL2" s="22" t="e">
        <f t="shared" si="6"/>
        <v>#DIV/0!</v>
      </c>
      <c r="HM2" s="22" t="e">
        <f t="shared" si="6"/>
        <v>#DIV/0!</v>
      </c>
      <c r="HN2" s="22" t="e">
        <f t="shared" si="6"/>
        <v>#DIV/0!</v>
      </c>
      <c r="HO2" s="22" t="e">
        <f t="shared" si="6"/>
        <v>#DIV/0!</v>
      </c>
      <c r="HP2" s="22" t="e">
        <f t="shared" si="6"/>
        <v>#DIV/0!</v>
      </c>
      <c r="HQ2" s="22" t="e">
        <f t="shared" si="6"/>
        <v>#DIV/0!</v>
      </c>
      <c r="HR2" s="22" t="e">
        <f t="shared" si="6"/>
        <v>#DIV/0!</v>
      </c>
      <c r="HS2" s="22" t="e">
        <f t="shared" si="6"/>
        <v>#DIV/0!</v>
      </c>
      <c r="HT2" s="22" t="e">
        <f t="shared" si="6"/>
        <v>#DIV/0!</v>
      </c>
      <c r="HU2" s="22" t="e">
        <f t="shared" si="6"/>
        <v>#DIV/0!</v>
      </c>
      <c r="HV2" s="22" t="e">
        <f t="shared" si="6"/>
        <v>#DIV/0!</v>
      </c>
      <c r="HW2" s="22" t="e">
        <f t="shared" si="6"/>
        <v>#DIV/0!</v>
      </c>
      <c r="HX2" s="22" t="e">
        <f t="shared" si="6"/>
        <v>#DIV/0!</v>
      </c>
      <c r="HY2" s="22" t="e">
        <f t="shared" si="6"/>
        <v>#DIV/0!</v>
      </c>
      <c r="HZ2" s="22" t="e">
        <f t="shared" si="6"/>
        <v>#DIV/0!</v>
      </c>
      <c r="IA2" s="22" t="e">
        <f t="shared" si="6"/>
        <v>#DIV/0!</v>
      </c>
      <c r="IB2" s="22" t="e">
        <f t="shared" si="6"/>
        <v>#DIV/0!</v>
      </c>
      <c r="IC2" s="22" t="e">
        <f t="shared" si="6"/>
        <v>#DIV/0!</v>
      </c>
      <c r="ID2" s="22" t="e">
        <f t="shared" si="6"/>
        <v>#DIV/0!</v>
      </c>
      <c r="IE2" s="22" t="e">
        <f t="shared" si="6"/>
        <v>#DIV/0!</v>
      </c>
      <c r="IF2" s="22" t="e">
        <f t="shared" si="6"/>
        <v>#DIV/0!</v>
      </c>
      <c r="IG2" s="22" t="e">
        <f t="shared" si="6"/>
        <v>#DIV/0!</v>
      </c>
      <c r="IH2" s="22" t="e">
        <f t="shared" si="6"/>
        <v>#DIV/0!</v>
      </c>
      <c r="II2" s="22" t="e">
        <f t="shared" si="6"/>
        <v>#DIV/0!</v>
      </c>
      <c r="IJ2" s="22" t="e">
        <f t="shared" si="6"/>
        <v>#DIV/0!</v>
      </c>
      <c r="IK2" s="22" t="e">
        <f t="shared" si="6"/>
        <v>#DIV/0!</v>
      </c>
      <c r="IL2" s="22" t="e">
        <f t="shared" si="6"/>
        <v>#DIV/0!</v>
      </c>
      <c r="IM2" s="22" t="e">
        <f t="shared" si="6"/>
        <v>#DIV/0!</v>
      </c>
      <c r="IN2" s="22" t="e">
        <f t="shared" si="6"/>
        <v>#DIV/0!</v>
      </c>
      <c r="IO2" s="22" t="e">
        <f t="shared" si="6"/>
        <v>#DIV/0!</v>
      </c>
      <c r="IP2" s="22" t="e">
        <f t="shared" si="6"/>
        <v>#DIV/0!</v>
      </c>
      <c r="IQ2" s="22" t="e">
        <f t="shared" si="6"/>
        <v>#DIV/0!</v>
      </c>
      <c r="IR2" s="22" t="e">
        <f t="shared" si="6"/>
        <v>#DIV/0!</v>
      </c>
      <c r="IS2" s="22" t="e">
        <f t="shared" si="6"/>
        <v>#DIV/0!</v>
      </c>
      <c r="IT2" s="22" t="e">
        <f t="shared" si="6"/>
        <v>#DIV/0!</v>
      </c>
      <c r="IU2" s="22" t="e">
        <f t="shared" si="6"/>
        <v>#DIV/0!</v>
      </c>
      <c r="IV2" s="22" t="e">
        <f t="shared" si="6"/>
        <v>#DIV/0!</v>
      </c>
      <c r="IW2" s="22" t="e">
        <f t="shared" si="6"/>
        <v>#DIV/0!</v>
      </c>
      <c r="IX2" s="22" t="e">
        <f t="shared" si="6"/>
        <v>#DIV/0!</v>
      </c>
      <c r="IY2" s="22" t="e">
        <f t="shared" si="6"/>
        <v>#DIV/0!</v>
      </c>
      <c r="IZ2" s="22" t="e">
        <f t="shared" si="6"/>
        <v>#DIV/0!</v>
      </c>
      <c r="JA2" s="22" t="e">
        <f t="shared" si="6"/>
        <v>#DIV/0!</v>
      </c>
      <c r="JB2" s="22" t="e">
        <f t="shared" si="6"/>
        <v>#DIV/0!</v>
      </c>
      <c r="JC2" s="22" t="e">
        <f t="shared" si="6"/>
        <v>#DIV/0!</v>
      </c>
      <c r="JD2" s="22" t="e">
        <f t="shared" si="6"/>
        <v>#DIV/0!</v>
      </c>
      <c r="JE2" s="22" t="e">
        <f t="shared" si="6"/>
        <v>#DIV/0!</v>
      </c>
      <c r="JF2" s="22" t="e">
        <f t="shared" ref="JF2:LP2" si="7">IF(ISNA(LOOKUP(2,1/(JF3:JF3&lt;&gt;""),JF3:JF3)),0,LOOKUP(2,1/(JF3:JF3&lt;&gt;""),JF3:JF3))</f>
        <v>#DIV/0!</v>
      </c>
      <c r="JG2" s="22" t="e">
        <f t="shared" si="7"/>
        <v>#DIV/0!</v>
      </c>
      <c r="JH2" s="22" t="e">
        <f t="shared" si="7"/>
        <v>#DIV/0!</v>
      </c>
      <c r="JI2" s="22" t="e">
        <f t="shared" si="7"/>
        <v>#DIV/0!</v>
      </c>
      <c r="JJ2" s="22" t="e">
        <f t="shared" si="7"/>
        <v>#DIV/0!</v>
      </c>
      <c r="JK2" s="22" t="e">
        <f t="shared" si="7"/>
        <v>#DIV/0!</v>
      </c>
      <c r="JL2" s="22" t="e">
        <f t="shared" si="7"/>
        <v>#DIV/0!</v>
      </c>
      <c r="JM2" s="22" t="e">
        <f t="shared" si="7"/>
        <v>#DIV/0!</v>
      </c>
      <c r="JN2" s="22" t="e">
        <f t="shared" si="7"/>
        <v>#DIV/0!</v>
      </c>
      <c r="JO2" s="22" t="e">
        <f t="shared" si="7"/>
        <v>#DIV/0!</v>
      </c>
      <c r="JP2" s="22" t="e">
        <f t="shared" si="7"/>
        <v>#DIV/0!</v>
      </c>
      <c r="JQ2" s="22" t="e">
        <f t="shared" si="7"/>
        <v>#DIV/0!</v>
      </c>
      <c r="JR2" s="22" t="e">
        <f t="shared" si="7"/>
        <v>#DIV/0!</v>
      </c>
      <c r="JS2" s="22" t="e">
        <f t="shared" si="7"/>
        <v>#DIV/0!</v>
      </c>
      <c r="JT2" s="22" t="e">
        <f t="shared" si="7"/>
        <v>#DIV/0!</v>
      </c>
      <c r="JU2" s="22" t="e">
        <f t="shared" si="7"/>
        <v>#DIV/0!</v>
      </c>
      <c r="JV2" s="22" t="e">
        <f t="shared" si="7"/>
        <v>#DIV/0!</v>
      </c>
      <c r="JW2" s="22" t="e">
        <f t="shared" si="7"/>
        <v>#DIV/0!</v>
      </c>
      <c r="JX2" s="22" t="e">
        <f t="shared" si="7"/>
        <v>#DIV/0!</v>
      </c>
      <c r="JY2" s="22" t="e">
        <f t="shared" si="7"/>
        <v>#DIV/0!</v>
      </c>
      <c r="JZ2" s="22" t="e">
        <f t="shared" si="7"/>
        <v>#DIV/0!</v>
      </c>
      <c r="KA2" s="22" t="e">
        <f t="shared" si="7"/>
        <v>#DIV/0!</v>
      </c>
      <c r="KB2" s="22" t="e">
        <f t="shared" si="7"/>
        <v>#DIV/0!</v>
      </c>
      <c r="KC2" s="22" t="e">
        <f t="shared" si="7"/>
        <v>#DIV/0!</v>
      </c>
      <c r="KD2" s="22" t="e">
        <f t="shared" si="7"/>
        <v>#DIV/0!</v>
      </c>
      <c r="KE2" s="22" t="e">
        <f t="shared" si="7"/>
        <v>#DIV/0!</v>
      </c>
      <c r="KF2" s="22" t="e">
        <f t="shared" si="7"/>
        <v>#DIV/0!</v>
      </c>
      <c r="KG2" s="22" t="e">
        <f t="shared" si="7"/>
        <v>#DIV/0!</v>
      </c>
      <c r="KH2" s="22" t="e">
        <f t="shared" si="7"/>
        <v>#DIV/0!</v>
      </c>
      <c r="KI2" s="22" t="e">
        <f t="shared" si="7"/>
        <v>#DIV/0!</v>
      </c>
      <c r="KJ2" s="22" t="e">
        <f t="shared" si="7"/>
        <v>#DIV/0!</v>
      </c>
      <c r="KK2" s="22" t="e">
        <f t="shared" si="7"/>
        <v>#DIV/0!</v>
      </c>
      <c r="KL2" s="22" t="e">
        <f t="shared" si="7"/>
        <v>#DIV/0!</v>
      </c>
      <c r="KM2" s="22" t="e">
        <f t="shared" si="7"/>
        <v>#DIV/0!</v>
      </c>
      <c r="KN2" s="22" t="e">
        <f t="shared" si="7"/>
        <v>#DIV/0!</v>
      </c>
      <c r="KO2" s="22" t="e">
        <f t="shared" si="7"/>
        <v>#DIV/0!</v>
      </c>
      <c r="KP2" s="22" t="e">
        <f t="shared" si="7"/>
        <v>#DIV/0!</v>
      </c>
      <c r="KQ2" s="22" t="e">
        <f t="shared" si="7"/>
        <v>#DIV/0!</v>
      </c>
      <c r="KR2" s="22" t="e">
        <f t="shared" si="7"/>
        <v>#DIV/0!</v>
      </c>
      <c r="KS2" s="22" t="e">
        <f t="shared" si="7"/>
        <v>#DIV/0!</v>
      </c>
      <c r="KT2" s="22" t="e">
        <f t="shared" si="7"/>
        <v>#DIV/0!</v>
      </c>
      <c r="KU2" s="22" t="e">
        <f t="shared" si="7"/>
        <v>#DIV/0!</v>
      </c>
      <c r="KV2" s="22" t="e">
        <f t="shared" si="7"/>
        <v>#DIV/0!</v>
      </c>
      <c r="KW2" s="22" t="e">
        <f t="shared" si="7"/>
        <v>#DIV/0!</v>
      </c>
      <c r="KX2" s="22" t="e">
        <f t="shared" si="7"/>
        <v>#DIV/0!</v>
      </c>
      <c r="KY2" s="22" t="e">
        <f t="shared" si="7"/>
        <v>#DIV/0!</v>
      </c>
      <c r="KZ2" s="22" t="e">
        <f t="shared" si="7"/>
        <v>#DIV/0!</v>
      </c>
      <c r="LA2" s="22" t="e">
        <f t="shared" si="7"/>
        <v>#DIV/0!</v>
      </c>
      <c r="LB2" s="22" t="e">
        <f t="shared" si="7"/>
        <v>#DIV/0!</v>
      </c>
      <c r="LC2" s="22" t="e">
        <f t="shared" si="7"/>
        <v>#DIV/0!</v>
      </c>
      <c r="LD2" s="22" t="e">
        <f t="shared" si="7"/>
        <v>#DIV/0!</v>
      </c>
      <c r="LE2" s="22" t="e">
        <f t="shared" si="7"/>
        <v>#DIV/0!</v>
      </c>
      <c r="LF2" s="22" t="e">
        <f t="shared" si="7"/>
        <v>#DIV/0!</v>
      </c>
      <c r="LG2" s="22" t="e">
        <f t="shared" si="7"/>
        <v>#DIV/0!</v>
      </c>
      <c r="LH2" s="22" t="e">
        <f t="shared" si="7"/>
        <v>#DIV/0!</v>
      </c>
      <c r="LI2" s="22" t="e">
        <f t="shared" si="7"/>
        <v>#DIV/0!</v>
      </c>
      <c r="LJ2" s="22" t="e">
        <f t="shared" si="7"/>
        <v>#DIV/0!</v>
      </c>
      <c r="LK2" s="22" t="e">
        <f t="shared" si="7"/>
        <v>#DIV/0!</v>
      </c>
      <c r="LL2" s="22" t="e">
        <f t="shared" si="7"/>
        <v>#DIV/0!</v>
      </c>
      <c r="LM2" s="22" t="e">
        <f t="shared" si="7"/>
        <v>#DIV/0!</v>
      </c>
      <c r="LN2" s="22" t="e">
        <f t="shared" si="7"/>
        <v>#DIV/0!</v>
      </c>
      <c r="LO2" s="22" t="e">
        <f t="shared" si="7"/>
        <v>#DIV/0!</v>
      </c>
      <c r="LP2" s="22" t="e">
        <f t="shared" si="7"/>
        <v>#DIV/0!</v>
      </c>
      <c r="LQ2" s="22" t="e">
        <f t="shared" ref="LQ2:OB2" si="8">IF(ISNA(LOOKUP(2,1/(LQ3:LQ3&lt;&gt;""),LQ3:LQ3)),0,LOOKUP(2,1/(LQ3:LQ3&lt;&gt;""),LQ3:LQ3))</f>
        <v>#DIV/0!</v>
      </c>
      <c r="LR2" s="22" t="e">
        <f t="shared" si="8"/>
        <v>#DIV/0!</v>
      </c>
      <c r="LS2" s="22" t="e">
        <f t="shared" si="8"/>
        <v>#DIV/0!</v>
      </c>
      <c r="LT2" s="22" t="e">
        <f t="shared" si="8"/>
        <v>#DIV/0!</v>
      </c>
      <c r="LU2" s="22" t="e">
        <f t="shared" si="8"/>
        <v>#DIV/0!</v>
      </c>
      <c r="LV2" s="22" t="e">
        <f t="shared" si="8"/>
        <v>#DIV/0!</v>
      </c>
      <c r="LW2" s="22" t="e">
        <f t="shared" si="8"/>
        <v>#DIV/0!</v>
      </c>
      <c r="LX2" s="22" t="e">
        <f t="shared" si="8"/>
        <v>#DIV/0!</v>
      </c>
      <c r="LY2" s="22" t="e">
        <f t="shared" si="8"/>
        <v>#DIV/0!</v>
      </c>
      <c r="LZ2" s="22" t="e">
        <f t="shared" si="8"/>
        <v>#DIV/0!</v>
      </c>
      <c r="MA2" s="22" t="e">
        <f t="shared" si="8"/>
        <v>#DIV/0!</v>
      </c>
      <c r="MB2" s="22" t="e">
        <f t="shared" si="8"/>
        <v>#DIV/0!</v>
      </c>
      <c r="MC2" s="22" t="e">
        <f t="shared" si="8"/>
        <v>#DIV/0!</v>
      </c>
      <c r="MD2" s="22" t="e">
        <f t="shared" si="8"/>
        <v>#DIV/0!</v>
      </c>
      <c r="ME2" s="22" t="e">
        <f t="shared" si="8"/>
        <v>#DIV/0!</v>
      </c>
      <c r="MF2" s="22" t="e">
        <f t="shared" si="8"/>
        <v>#DIV/0!</v>
      </c>
      <c r="MG2" s="22" t="e">
        <f t="shared" si="8"/>
        <v>#DIV/0!</v>
      </c>
      <c r="MH2" s="22" t="e">
        <f t="shared" si="8"/>
        <v>#DIV/0!</v>
      </c>
      <c r="MI2" s="22" t="e">
        <f t="shared" si="8"/>
        <v>#DIV/0!</v>
      </c>
      <c r="MJ2" s="22" t="e">
        <f t="shared" si="8"/>
        <v>#DIV/0!</v>
      </c>
      <c r="MK2" s="22" t="e">
        <f t="shared" si="8"/>
        <v>#DIV/0!</v>
      </c>
      <c r="ML2" s="22" t="e">
        <f t="shared" si="8"/>
        <v>#DIV/0!</v>
      </c>
      <c r="MM2" s="22" t="e">
        <f t="shared" si="8"/>
        <v>#DIV/0!</v>
      </c>
      <c r="MN2" s="22" t="e">
        <f t="shared" si="8"/>
        <v>#DIV/0!</v>
      </c>
      <c r="MO2" s="22" t="e">
        <f t="shared" si="8"/>
        <v>#DIV/0!</v>
      </c>
      <c r="MP2" s="22" t="e">
        <f t="shared" si="8"/>
        <v>#DIV/0!</v>
      </c>
      <c r="MQ2" s="22" t="e">
        <f t="shared" si="8"/>
        <v>#DIV/0!</v>
      </c>
      <c r="MR2" s="22" t="e">
        <f t="shared" si="8"/>
        <v>#DIV/0!</v>
      </c>
      <c r="MS2" s="22" t="e">
        <f t="shared" si="8"/>
        <v>#DIV/0!</v>
      </c>
      <c r="MT2" s="22" t="e">
        <f t="shared" si="8"/>
        <v>#DIV/0!</v>
      </c>
      <c r="MU2" s="22" t="e">
        <f t="shared" si="8"/>
        <v>#DIV/0!</v>
      </c>
      <c r="MV2" s="22" t="e">
        <f t="shared" si="8"/>
        <v>#DIV/0!</v>
      </c>
      <c r="MW2" s="22" t="e">
        <f t="shared" si="8"/>
        <v>#DIV/0!</v>
      </c>
      <c r="MX2" s="22" t="e">
        <f t="shared" si="8"/>
        <v>#DIV/0!</v>
      </c>
      <c r="MY2" s="22" t="e">
        <f t="shared" si="8"/>
        <v>#DIV/0!</v>
      </c>
      <c r="MZ2" s="22" t="e">
        <f t="shared" si="8"/>
        <v>#DIV/0!</v>
      </c>
      <c r="NA2" s="22" t="e">
        <f t="shared" si="8"/>
        <v>#DIV/0!</v>
      </c>
      <c r="NB2" s="22" t="e">
        <f t="shared" si="8"/>
        <v>#DIV/0!</v>
      </c>
      <c r="NC2" s="22" t="e">
        <f t="shared" si="8"/>
        <v>#DIV/0!</v>
      </c>
      <c r="ND2" s="22" t="e">
        <f t="shared" si="8"/>
        <v>#DIV/0!</v>
      </c>
      <c r="NE2" s="22" t="e">
        <f t="shared" si="8"/>
        <v>#DIV/0!</v>
      </c>
      <c r="NF2" s="22" t="e">
        <f t="shared" si="8"/>
        <v>#DIV/0!</v>
      </c>
      <c r="NG2" s="22" t="e">
        <f t="shared" si="8"/>
        <v>#DIV/0!</v>
      </c>
      <c r="NH2" s="22" t="e">
        <f t="shared" si="8"/>
        <v>#DIV/0!</v>
      </c>
      <c r="NI2" s="22" t="e">
        <f t="shared" si="8"/>
        <v>#DIV/0!</v>
      </c>
      <c r="NJ2" s="22" t="e">
        <f t="shared" si="8"/>
        <v>#DIV/0!</v>
      </c>
      <c r="NK2" s="22" t="e">
        <f t="shared" si="8"/>
        <v>#DIV/0!</v>
      </c>
      <c r="NL2" s="22" t="e">
        <f t="shared" si="8"/>
        <v>#DIV/0!</v>
      </c>
      <c r="NM2" s="22" t="e">
        <f t="shared" si="8"/>
        <v>#DIV/0!</v>
      </c>
      <c r="NN2" s="22" t="e">
        <f t="shared" si="8"/>
        <v>#DIV/0!</v>
      </c>
      <c r="NO2" s="22" t="e">
        <f t="shared" si="8"/>
        <v>#DIV/0!</v>
      </c>
      <c r="NP2" s="22" t="e">
        <f t="shared" si="8"/>
        <v>#DIV/0!</v>
      </c>
      <c r="NQ2" s="22" t="e">
        <f t="shared" si="8"/>
        <v>#DIV/0!</v>
      </c>
      <c r="NR2" s="22" t="e">
        <f t="shared" si="8"/>
        <v>#DIV/0!</v>
      </c>
      <c r="NS2" s="22" t="e">
        <f t="shared" si="8"/>
        <v>#DIV/0!</v>
      </c>
      <c r="NT2" s="22" t="e">
        <f t="shared" si="8"/>
        <v>#DIV/0!</v>
      </c>
      <c r="NU2" s="22" t="e">
        <f t="shared" si="8"/>
        <v>#DIV/0!</v>
      </c>
      <c r="NV2" s="22" t="e">
        <f t="shared" si="8"/>
        <v>#DIV/0!</v>
      </c>
      <c r="NW2" s="22" t="e">
        <f t="shared" si="8"/>
        <v>#DIV/0!</v>
      </c>
      <c r="NX2" s="22" t="e">
        <f t="shared" si="8"/>
        <v>#DIV/0!</v>
      </c>
      <c r="NY2" s="22" t="e">
        <f t="shared" si="8"/>
        <v>#DIV/0!</v>
      </c>
      <c r="NZ2" s="22" t="e">
        <f t="shared" si="8"/>
        <v>#DIV/0!</v>
      </c>
      <c r="OA2" s="22" t="e">
        <f t="shared" si="8"/>
        <v>#DIV/0!</v>
      </c>
      <c r="OB2" s="22" t="e">
        <f t="shared" si="8"/>
        <v>#DIV/0!</v>
      </c>
      <c r="OC2" s="22" t="e">
        <f t="shared" ref="OC2:QN2" si="9">IF(ISNA(LOOKUP(2,1/(OC3:OC3&lt;&gt;""),OC3:OC3)),0,LOOKUP(2,1/(OC3:OC3&lt;&gt;""),OC3:OC3))</f>
        <v>#DIV/0!</v>
      </c>
      <c r="OD2" s="22" t="e">
        <f t="shared" si="9"/>
        <v>#DIV/0!</v>
      </c>
      <c r="OE2" s="22" t="e">
        <f t="shared" si="9"/>
        <v>#DIV/0!</v>
      </c>
      <c r="OF2" s="22" t="e">
        <f t="shared" si="9"/>
        <v>#DIV/0!</v>
      </c>
      <c r="OG2" s="22" t="e">
        <f t="shared" si="9"/>
        <v>#DIV/0!</v>
      </c>
      <c r="OH2" s="22" t="e">
        <f t="shared" si="9"/>
        <v>#DIV/0!</v>
      </c>
      <c r="OI2" s="22" t="e">
        <f t="shared" si="9"/>
        <v>#DIV/0!</v>
      </c>
      <c r="OJ2" s="22" t="e">
        <f t="shared" si="9"/>
        <v>#DIV/0!</v>
      </c>
      <c r="OK2" s="22" t="e">
        <f t="shared" si="9"/>
        <v>#DIV/0!</v>
      </c>
      <c r="OL2" s="22" t="e">
        <f t="shared" si="9"/>
        <v>#DIV/0!</v>
      </c>
      <c r="OM2" s="22" t="e">
        <f t="shared" si="9"/>
        <v>#DIV/0!</v>
      </c>
      <c r="ON2" s="22" t="e">
        <f t="shared" si="9"/>
        <v>#DIV/0!</v>
      </c>
      <c r="OO2" s="22" t="e">
        <f t="shared" si="9"/>
        <v>#DIV/0!</v>
      </c>
      <c r="OP2" s="22" t="e">
        <f t="shared" si="9"/>
        <v>#DIV/0!</v>
      </c>
      <c r="OQ2" s="22" t="e">
        <f t="shared" si="9"/>
        <v>#DIV/0!</v>
      </c>
      <c r="OR2" s="22" t="e">
        <f t="shared" si="9"/>
        <v>#DIV/0!</v>
      </c>
      <c r="OS2" s="22" t="e">
        <f t="shared" si="9"/>
        <v>#DIV/0!</v>
      </c>
      <c r="OT2" s="22" t="e">
        <f t="shared" si="9"/>
        <v>#DIV/0!</v>
      </c>
      <c r="OU2" s="22" t="e">
        <f t="shared" si="9"/>
        <v>#DIV/0!</v>
      </c>
      <c r="OV2" s="22" t="e">
        <f t="shared" si="9"/>
        <v>#DIV/0!</v>
      </c>
      <c r="OW2" s="22" t="e">
        <f t="shared" si="9"/>
        <v>#DIV/0!</v>
      </c>
      <c r="OX2" s="22" t="e">
        <f t="shared" si="9"/>
        <v>#DIV/0!</v>
      </c>
      <c r="OY2" s="22" t="e">
        <f t="shared" si="9"/>
        <v>#DIV/0!</v>
      </c>
      <c r="OZ2" s="22" t="e">
        <f t="shared" si="9"/>
        <v>#DIV/0!</v>
      </c>
      <c r="PA2" s="22" t="e">
        <f t="shared" si="9"/>
        <v>#DIV/0!</v>
      </c>
      <c r="PB2" s="22" t="e">
        <f t="shared" si="9"/>
        <v>#DIV/0!</v>
      </c>
      <c r="PC2" s="22" t="e">
        <f t="shared" si="9"/>
        <v>#DIV/0!</v>
      </c>
      <c r="PD2" s="22" t="e">
        <f t="shared" si="9"/>
        <v>#DIV/0!</v>
      </c>
      <c r="PE2" s="22" t="e">
        <f t="shared" si="9"/>
        <v>#DIV/0!</v>
      </c>
      <c r="PF2" s="22" t="e">
        <f t="shared" si="9"/>
        <v>#DIV/0!</v>
      </c>
      <c r="PG2" s="22" t="e">
        <f t="shared" si="9"/>
        <v>#DIV/0!</v>
      </c>
      <c r="PH2" s="22" t="e">
        <f t="shared" si="9"/>
        <v>#DIV/0!</v>
      </c>
      <c r="PI2" s="22" t="e">
        <f t="shared" si="9"/>
        <v>#DIV/0!</v>
      </c>
      <c r="PJ2" s="22" t="e">
        <f t="shared" si="9"/>
        <v>#DIV/0!</v>
      </c>
      <c r="PK2" s="22" t="e">
        <f t="shared" si="9"/>
        <v>#DIV/0!</v>
      </c>
      <c r="PL2" s="22" t="e">
        <f t="shared" si="9"/>
        <v>#DIV/0!</v>
      </c>
      <c r="PM2" s="22" t="e">
        <f t="shared" si="9"/>
        <v>#DIV/0!</v>
      </c>
      <c r="PN2" s="22" t="e">
        <f t="shared" si="9"/>
        <v>#DIV/0!</v>
      </c>
      <c r="PO2" s="22" t="e">
        <f t="shared" si="9"/>
        <v>#DIV/0!</v>
      </c>
      <c r="PP2" s="22" t="e">
        <f t="shared" si="9"/>
        <v>#DIV/0!</v>
      </c>
      <c r="PQ2" s="22" t="e">
        <f t="shared" si="9"/>
        <v>#DIV/0!</v>
      </c>
      <c r="PR2" s="22" t="e">
        <f t="shared" si="9"/>
        <v>#DIV/0!</v>
      </c>
      <c r="PS2" s="22" t="e">
        <f t="shared" si="9"/>
        <v>#DIV/0!</v>
      </c>
      <c r="PT2" s="22" t="e">
        <f t="shared" si="9"/>
        <v>#DIV/0!</v>
      </c>
      <c r="PU2" s="22" t="e">
        <f t="shared" si="9"/>
        <v>#DIV/0!</v>
      </c>
      <c r="PV2" s="22" t="e">
        <f t="shared" si="9"/>
        <v>#DIV/0!</v>
      </c>
      <c r="PW2" s="22" t="e">
        <f t="shared" si="9"/>
        <v>#DIV/0!</v>
      </c>
      <c r="PX2" s="22" t="e">
        <f t="shared" si="9"/>
        <v>#DIV/0!</v>
      </c>
      <c r="PY2" s="22" t="e">
        <f t="shared" si="9"/>
        <v>#DIV/0!</v>
      </c>
      <c r="PZ2" s="22" t="e">
        <f t="shared" si="9"/>
        <v>#DIV/0!</v>
      </c>
      <c r="QA2" s="22" t="e">
        <f t="shared" si="9"/>
        <v>#DIV/0!</v>
      </c>
      <c r="QB2" s="22" t="e">
        <f t="shared" si="9"/>
        <v>#DIV/0!</v>
      </c>
      <c r="QC2" s="22" t="e">
        <f t="shared" si="9"/>
        <v>#DIV/0!</v>
      </c>
      <c r="QD2" s="22" t="e">
        <f t="shared" si="9"/>
        <v>#DIV/0!</v>
      </c>
      <c r="QE2" s="22" t="e">
        <f t="shared" si="9"/>
        <v>#DIV/0!</v>
      </c>
      <c r="QF2" s="22" t="e">
        <f t="shared" si="9"/>
        <v>#DIV/0!</v>
      </c>
      <c r="QG2" s="22" t="e">
        <f t="shared" si="9"/>
        <v>#DIV/0!</v>
      </c>
      <c r="QH2" s="22" t="e">
        <f t="shared" si="9"/>
        <v>#DIV/0!</v>
      </c>
      <c r="QI2" s="22" t="e">
        <f t="shared" si="9"/>
        <v>#DIV/0!</v>
      </c>
      <c r="QJ2" s="22" t="e">
        <f t="shared" si="9"/>
        <v>#DIV/0!</v>
      </c>
      <c r="QK2" s="22" t="e">
        <f t="shared" si="9"/>
        <v>#DIV/0!</v>
      </c>
      <c r="QL2" s="22" t="e">
        <f t="shared" si="9"/>
        <v>#DIV/0!</v>
      </c>
      <c r="QM2" s="22" t="e">
        <f t="shared" si="9"/>
        <v>#DIV/0!</v>
      </c>
      <c r="QN2" s="22" t="e">
        <f t="shared" si="9"/>
        <v>#DIV/0!</v>
      </c>
      <c r="QO2" s="22" t="e">
        <f t="shared" ref="QO2:SZ2" si="10">IF(ISNA(LOOKUP(2,1/(QO3:QO3&lt;&gt;""),QO3:QO3)),0,LOOKUP(2,1/(QO3:QO3&lt;&gt;""),QO3:QO3))</f>
        <v>#DIV/0!</v>
      </c>
      <c r="QP2" s="22" t="e">
        <f t="shared" si="10"/>
        <v>#DIV/0!</v>
      </c>
      <c r="QQ2" s="22" t="e">
        <f t="shared" si="10"/>
        <v>#DIV/0!</v>
      </c>
      <c r="QR2" s="22" t="e">
        <f t="shared" si="10"/>
        <v>#DIV/0!</v>
      </c>
      <c r="QS2" s="22" t="e">
        <f t="shared" si="10"/>
        <v>#DIV/0!</v>
      </c>
      <c r="QT2" s="22" t="e">
        <f t="shared" si="10"/>
        <v>#DIV/0!</v>
      </c>
      <c r="QU2" s="22" t="e">
        <f t="shared" si="10"/>
        <v>#DIV/0!</v>
      </c>
      <c r="QV2" s="22" t="e">
        <f t="shared" si="10"/>
        <v>#DIV/0!</v>
      </c>
      <c r="QW2" s="22" t="e">
        <f t="shared" si="10"/>
        <v>#DIV/0!</v>
      </c>
      <c r="QX2" s="22" t="e">
        <f t="shared" si="10"/>
        <v>#DIV/0!</v>
      </c>
      <c r="QY2" s="22" t="e">
        <f t="shared" si="10"/>
        <v>#DIV/0!</v>
      </c>
      <c r="QZ2" s="22" t="e">
        <f t="shared" si="10"/>
        <v>#DIV/0!</v>
      </c>
      <c r="RA2" s="22" t="e">
        <f t="shared" si="10"/>
        <v>#DIV/0!</v>
      </c>
      <c r="RB2" s="22" t="e">
        <f t="shared" si="10"/>
        <v>#DIV/0!</v>
      </c>
      <c r="RC2" s="22" t="e">
        <f t="shared" si="10"/>
        <v>#DIV/0!</v>
      </c>
      <c r="RD2" s="22" t="e">
        <f t="shared" si="10"/>
        <v>#DIV/0!</v>
      </c>
      <c r="RE2" s="22" t="e">
        <f t="shared" si="10"/>
        <v>#DIV/0!</v>
      </c>
      <c r="RF2" s="22" t="e">
        <f t="shared" si="10"/>
        <v>#DIV/0!</v>
      </c>
      <c r="RG2" s="22" t="e">
        <f t="shared" si="10"/>
        <v>#DIV/0!</v>
      </c>
      <c r="RH2" s="22" t="e">
        <f t="shared" si="10"/>
        <v>#DIV/0!</v>
      </c>
      <c r="RI2" s="22" t="e">
        <f t="shared" si="10"/>
        <v>#DIV/0!</v>
      </c>
      <c r="RJ2" s="22" t="e">
        <f t="shared" si="10"/>
        <v>#DIV/0!</v>
      </c>
      <c r="RK2" s="22" t="e">
        <f t="shared" si="10"/>
        <v>#DIV/0!</v>
      </c>
      <c r="RL2" s="22" t="e">
        <f t="shared" si="10"/>
        <v>#DIV/0!</v>
      </c>
      <c r="RM2" s="22" t="e">
        <f t="shared" si="10"/>
        <v>#DIV/0!</v>
      </c>
      <c r="RN2" s="22" t="e">
        <f t="shared" si="10"/>
        <v>#DIV/0!</v>
      </c>
      <c r="RO2" s="22" t="e">
        <f t="shared" si="10"/>
        <v>#DIV/0!</v>
      </c>
      <c r="RP2" s="22" t="e">
        <f t="shared" si="10"/>
        <v>#DIV/0!</v>
      </c>
      <c r="RQ2" s="22" t="e">
        <f t="shared" si="10"/>
        <v>#DIV/0!</v>
      </c>
      <c r="RR2" s="22" t="e">
        <f t="shared" si="10"/>
        <v>#DIV/0!</v>
      </c>
      <c r="RS2" s="22" t="e">
        <f t="shared" si="10"/>
        <v>#DIV/0!</v>
      </c>
      <c r="RT2" s="22" t="e">
        <f t="shared" si="10"/>
        <v>#DIV/0!</v>
      </c>
      <c r="RU2" s="22" t="e">
        <f t="shared" si="10"/>
        <v>#DIV/0!</v>
      </c>
      <c r="RV2" s="22" t="e">
        <f t="shared" si="10"/>
        <v>#DIV/0!</v>
      </c>
      <c r="RW2" s="22" t="e">
        <f t="shared" si="10"/>
        <v>#DIV/0!</v>
      </c>
      <c r="RX2" s="22" t="e">
        <f t="shared" si="10"/>
        <v>#DIV/0!</v>
      </c>
      <c r="RY2" s="22" t="e">
        <f t="shared" si="10"/>
        <v>#DIV/0!</v>
      </c>
      <c r="RZ2" s="22" t="e">
        <f t="shared" si="10"/>
        <v>#DIV/0!</v>
      </c>
      <c r="SA2" s="22" t="e">
        <f t="shared" si="10"/>
        <v>#DIV/0!</v>
      </c>
      <c r="SB2" s="22" t="e">
        <f t="shared" si="10"/>
        <v>#DIV/0!</v>
      </c>
      <c r="SC2" s="22" t="e">
        <f t="shared" si="10"/>
        <v>#DIV/0!</v>
      </c>
      <c r="SD2" s="22" t="e">
        <f t="shared" si="10"/>
        <v>#DIV/0!</v>
      </c>
      <c r="SE2" s="22" t="e">
        <f t="shared" si="10"/>
        <v>#DIV/0!</v>
      </c>
      <c r="SF2" s="22" t="e">
        <f t="shared" si="10"/>
        <v>#DIV/0!</v>
      </c>
      <c r="SG2" s="22" t="e">
        <f t="shared" si="10"/>
        <v>#DIV/0!</v>
      </c>
      <c r="SH2" s="22" t="e">
        <f t="shared" si="10"/>
        <v>#DIV/0!</v>
      </c>
      <c r="SI2" s="22" t="e">
        <f t="shared" si="10"/>
        <v>#DIV/0!</v>
      </c>
      <c r="SJ2" s="22" t="e">
        <f t="shared" si="10"/>
        <v>#DIV/0!</v>
      </c>
      <c r="SK2" s="22" t="e">
        <f t="shared" si="10"/>
        <v>#DIV/0!</v>
      </c>
      <c r="SL2" s="22" t="e">
        <f t="shared" si="10"/>
        <v>#DIV/0!</v>
      </c>
      <c r="SM2" s="22" t="e">
        <f t="shared" si="10"/>
        <v>#DIV/0!</v>
      </c>
      <c r="SN2" s="22" t="e">
        <f t="shared" si="10"/>
        <v>#DIV/0!</v>
      </c>
      <c r="SO2" s="22" t="e">
        <f t="shared" si="10"/>
        <v>#DIV/0!</v>
      </c>
      <c r="SP2" s="22" t="e">
        <f t="shared" si="10"/>
        <v>#DIV/0!</v>
      </c>
      <c r="SQ2" s="22" t="e">
        <f t="shared" si="10"/>
        <v>#DIV/0!</v>
      </c>
      <c r="SR2" s="22" t="e">
        <f t="shared" si="10"/>
        <v>#DIV/0!</v>
      </c>
      <c r="SS2" s="22" t="e">
        <f t="shared" si="10"/>
        <v>#DIV/0!</v>
      </c>
      <c r="ST2" s="22" t="e">
        <f t="shared" si="10"/>
        <v>#DIV/0!</v>
      </c>
      <c r="SU2" s="22" t="e">
        <f t="shared" si="10"/>
        <v>#DIV/0!</v>
      </c>
      <c r="SV2" s="22" t="e">
        <f t="shared" si="10"/>
        <v>#DIV/0!</v>
      </c>
      <c r="SW2" s="22" t="e">
        <f t="shared" si="10"/>
        <v>#DIV/0!</v>
      </c>
      <c r="SX2" s="22" t="e">
        <f t="shared" si="10"/>
        <v>#DIV/0!</v>
      </c>
      <c r="SY2" s="22" t="e">
        <f t="shared" si="10"/>
        <v>#DIV/0!</v>
      </c>
      <c r="SZ2" s="22" t="e">
        <f t="shared" si="10"/>
        <v>#DIV/0!</v>
      </c>
      <c r="TA2" s="22" t="e">
        <f t="shared" ref="TA2:VL2" si="11">IF(ISNA(LOOKUP(2,1/(TA3:TA3&lt;&gt;""),TA3:TA3)),0,LOOKUP(2,1/(TA3:TA3&lt;&gt;""),TA3:TA3))</f>
        <v>#DIV/0!</v>
      </c>
      <c r="TB2" s="22" t="e">
        <f t="shared" si="11"/>
        <v>#DIV/0!</v>
      </c>
      <c r="TC2" s="22" t="e">
        <f t="shared" si="11"/>
        <v>#DIV/0!</v>
      </c>
      <c r="TD2" s="22" t="e">
        <f t="shared" si="11"/>
        <v>#DIV/0!</v>
      </c>
      <c r="TE2" s="22" t="e">
        <f t="shared" si="11"/>
        <v>#DIV/0!</v>
      </c>
      <c r="TF2" s="22" t="e">
        <f t="shared" si="11"/>
        <v>#DIV/0!</v>
      </c>
      <c r="TG2" s="22" t="e">
        <f t="shared" si="11"/>
        <v>#DIV/0!</v>
      </c>
      <c r="TH2" s="22" t="e">
        <f t="shared" si="11"/>
        <v>#DIV/0!</v>
      </c>
      <c r="TI2" s="22" t="e">
        <f t="shared" si="11"/>
        <v>#DIV/0!</v>
      </c>
      <c r="TJ2" s="22" t="e">
        <f t="shared" si="11"/>
        <v>#DIV/0!</v>
      </c>
      <c r="TK2" s="22" t="e">
        <f t="shared" si="11"/>
        <v>#DIV/0!</v>
      </c>
      <c r="TL2" s="22" t="e">
        <f t="shared" si="11"/>
        <v>#DIV/0!</v>
      </c>
      <c r="TM2" s="22" t="e">
        <f t="shared" si="11"/>
        <v>#DIV/0!</v>
      </c>
      <c r="TN2" s="22" t="e">
        <f t="shared" si="11"/>
        <v>#DIV/0!</v>
      </c>
      <c r="TO2" s="22" t="e">
        <f t="shared" si="11"/>
        <v>#DIV/0!</v>
      </c>
      <c r="TP2" s="22" t="e">
        <f t="shared" si="11"/>
        <v>#DIV/0!</v>
      </c>
      <c r="TQ2" s="22" t="e">
        <f t="shared" si="11"/>
        <v>#DIV/0!</v>
      </c>
      <c r="TR2" s="22" t="e">
        <f t="shared" si="11"/>
        <v>#DIV/0!</v>
      </c>
      <c r="TS2" s="22" t="e">
        <f t="shared" si="11"/>
        <v>#DIV/0!</v>
      </c>
      <c r="TT2" s="22" t="e">
        <f t="shared" si="11"/>
        <v>#DIV/0!</v>
      </c>
      <c r="TU2" s="22" t="e">
        <f t="shared" si="11"/>
        <v>#DIV/0!</v>
      </c>
      <c r="TV2" s="22" t="e">
        <f t="shared" si="11"/>
        <v>#DIV/0!</v>
      </c>
      <c r="TW2" s="22" t="e">
        <f t="shared" si="11"/>
        <v>#DIV/0!</v>
      </c>
      <c r="TX2" s="22" t="e">
        <f t="shared" si="11"/>
        <v>#DIV/0!</v>
      </c>
      <c r="TY2" s="22" t="e">
        <f t="shared" si="11"/>
        <v>#DIV/0!</v>
      </c>
      <c r="TZ2" s="22" t="e">
        <f t="shared" si="11"/>
        <v>#DIV/0!</v>
      </c>
      <c r="UA2" s="22" t="e">
        <f t="shared" si="11"/>
        <v>#DIV/0!</v>
      </c>
      <c r="UB2" s="22" t="e">
        <f t="shared" si="11"/>
        <v>#DIV/0!</v>
      </c>
      <c r="UC2" s="22" t="e">
        <f t="shared" si="11"/>
        <v>#DIV/0!</v>
      </c>
      <c r="UD2" s="22" t="e">
        <f t="shared" si="11"/>
        <v>#DIV/0!</v>
      </c>
      <c r="UE2" s="22" t="e">
        <f t="shared" si="11"/>
        <v>#DIV/0!</v>
      </c>
      <c r="UF2" s="22" t="e">
        <f t="shared" si="11"/>
        <v>#DIV/0!</v>
      </c>
      <c r="UG2" s="22" t="e">
        <f t="shared" si="11"/>
        <v>#DIV/0!</v>
      </c>
      <c r="UH2" s="22" t="e">
        <f t="shared" si="11"/>
        <v>#DIV/0!</v>
      </c>
      <c r="UI2" s="22" t="e">
        <f t="shared" si="11"/>
        <v>#DIV/0!</v>
      </c>
      <c r="UJ2" s="22" t="e">
        <f t="shared" si="11"/>
        <v>#DIV/0!</v>
      </c>
      <c r="UK2" s="22" t="e">
        <f t="shared" si="11"/>
        <v>#DIV/0!</v>
      </c>
      <c r="UL2" s="22" t="e">
        <f t="shared" si="11"/>
        <v>#DIV/0!</v>
      </c>
      <c r="UM2" s="22" t="e">
        <f t="shared" si="11"/>
        <v>#DIV/0!</v>
      </c>
      <c r="UN2" s="22" t="e">
        <f t="shared" si="11"/>
        <v>#DIV/0!</v>
      </c>
      <c r="UO2" s="22" t="e">
        <f t="shared" si="11"/>
        <v>#DIV/0!</v>
      </c>
      <c r="UP2" s="22" t="e">
        <f t="shared" si="11"/>
        <v>#DIV/0!</v>
      </c>
      <c r="UQ2" s="22" t="e">
        <f t="shared" si="11"/>
        <v>#DIV/0!</v>
      </c>
      <c r="UR2" s="22" t="e">
        <f t="shared" si="11"/>
        <v>#DIV/0!</v>
      </c>
      <c r="US2" s="22" t="e">
        <f t="shared" si="11"/>
        <v>#DIV/0!</v>
      </c>
      <c r="UT2" s="22" t="e">
        <f t="shared" si="11"/>
        <v>#DIV/0!</v>
      </c>
      <c r="UU2" s="22" t="e">
        <f t="shared" si="11"/>
        <v>#DIV/0!</v>
      </c>
      <c r="UV2" s="22" t="e">
        <f t="shared" si="11"/>
        <v>#DIV/0!</v>
      </c>
      <c r="UW2" s="22" t="e">
        <f t="shared" si="11"/>
        <v>#DIV/0!</v>
      </c>
      <c r="UX2" s="22" t="e">
        <f t="shared" si="11"/>
        <v>#DIV/0!</v>
      </c>
      <c r="UY2" s="22" t="e">
        <f t="shared" si="11"/>
        <v>#DIV/0!</v>
      </c>
      <c r="UZ2" s="22" t="e">
        <f t="shared" si="11"/>
        <v>#DIV/0!</v>
      </c>
      <c r="VA2" s="22" t="e">
        <f t="shared" si="11"/>
        <v>#DIV/0!</v>
      </c>
      <c r="VB2" s="22" t="e">
        <f t="shared" si="11"/>
        <v>#DIV/0!</v>
      </c>
      <c r="VC2" s="22" t="e">
        <f t="shared" si="11"/>
        <v>#DIV/0!</v>
      </c>
      <c r="VD2" s="22" t="e">
        <f t="shared" si="11"/>
        <v>#DIV/0!</v>
      </c>
      <c r="VE2" s="22" t="e">
        <f t="shared" si="11"/>
        <v>#DIV/0!</v>
      </c>
      <c r="VF2" s="22" t="e">
        <f t="shared" si="11"/>
        <v>#DIV/0!</v>
      </c>
      <c r="VG2" s="22" t="e">
        <f t="shared" si="11"/>
        <v>#DIV/0!</v>
      </c>
      <c r="VH2" s="22" t="e">
        <f t="shared" si="11"/>
        <v>#DIV/0!</v>
      </c>
      <c r="VI2" s="22" t="e">
        <f t="shared" si="11"/>
        <v>#DIV/0!</v>
      </c>
      <c r="VJ2" s="22" t="e">
        <f t="shared" si="11"/>
        <v>#DIV/0!</v>
      </c>
      <c r="VK2" s="22" t="e">
        <f t="shared" si="11"/>
        <v>#DIV/0!</v>
      </c>
      <c r="VL2" s="22" t="e">
        <f t="shared" si="11"/>
        <v>#DIV/0!</v>
      </c>
      <c r="VM2" s="22" t="e">
        <f t="shared" ref="VM2:WD2" si="12">IF(ISNA(LOOKUP(2,1/(VM3:VM3&lt;&gt;""),VM3:VM3)),0,LOOKUP(2,1/(VM3:VM3&lt;&gt;""),VM3:VM3))</f>
        <v>#DIV/0!</v>
      </c>
      <c r="VN2" s="22" t="e">
        <f t="shared" si="12"/>
        <v>#DIV/0!</v>
      </c>
      <c r="VO2" s="22" t="e">
        <f t="shared" si="12"/>
        <v>#DIV/0!</v>
      </c>
      <c r="VP2" s="22" t="e">
        <f t="shared" si="12"/>
        <v>#DIV/0!</v>
      </c>
      <c r="VQ2" s="22" t="e">
        <f t="shared" si="12"/>
        <v>#DIV/0!</v>
      </c>
      <c r="VR2" s="22" t="e">
        <f t="shared" si="12"/>
        <v>#DIV/0!</v>
      </c>
      <c r="VS2" s="22" t="e">
        <f t="shared" si="12"/>
        <v>#DIV/0!</v>
      </c>
      <c r="VT2" s="22" t="e">
        <f t="shared" si="12"/>
        <v>#DIV/0!</v>
      </c>
      <c r="VU2" s="22" t="e">
        <f t="shared" si="12"/>
        <v>#DIV/0!</v>
      </c>
      <c r="VV2" s="22" t="e">
        <f t="shared" si="12"/>
        <v>#DIV/0!</v>
      </c>
      <c r="VW2" s="22" t="e">
        <f t="shared" si="12"/>
        <v>#DIV/0!</v>
      </c>
      <c r="VX2" s="22" t="e">
        <f t="shared" si="12"/>
        <v>#DIV/0!</v>
      </c>
      <c r="VY2" s="22" t="e">
        <f t="shared" si="12"/>
        <v>#DIV/0!</v>
      </c>
      <c r="VZ2" s="22" t="e">
        <f t="shared" si="12"/>
        <v>#DIV/0!</v>
      </c>
      <c r="WA2" s="22" t="e">
        <f t="shared" si="12"/>
        <v>#DIV/0!</v>
      </c>
      <c r="WB2" s="22" t="e">
        <f t="shared" si="12"/>
        <v>#DIV/0!</v>
      </c>
      <c r="WC2" s="22" t="e">
        <f t="shared" si="12"/>
        <v>#DIV/0!</v>
      </c>
      <c r="WD2" s="22" t="e">
        <f t="shared" si="12"/>
        <v>#DIV/0!</v>
      </c>
      <c r="WE2" s="20">
        <v>0</v>
      </c>
    </row>
    <row r="3" spans="1:603" x14ac:dyDescent="0.2">
      <c r="A3">
        <v>3</v>
      </c>
      <c r="B3">
        <v>1</v>
      </c>
      <c r="C3" t="s">
        <v>97</v>
      </c>
      <c r="D3" t="s">
        <v>105</v>
      </c>
      <c r="E3" t="s">
        <v>106</v>
      </c>
      <c r="F3" t="s">
        <v>107</v>
      </c>
      <c r="I3" t="s">
        <v>126</v>
      </c>
      <c r="DD3"/>
      <c r="DE3"/>
      <c r="DF3"/>
      <c r="DG3"/>
      <c r="DH3"/>
      <c r="DI3"/>
      <c r="DJ3"/>
      <c r="DK3"/>
      <c r="DL3"/>
      <c r="DM3"/>
      <c r="DN3"/>
      <c r="DO3" s="22"/>
      <c r="FM3">
        <v>1</v>
      </c>
    </row>
    <row r="4" spans="1:603" x14ac:dyDescent="0.2">
      <c r="A4">
        <v>23</v>
      </c>
      <c r="B4">
        <v>1</v>
      </c>
      <c r="C4" t="s">
        <v>136</v>
      </c>
      <c r="D4" t="s">
        <v>108</v>
      </c>
      <c r="E4" t="s">
        <v>108</v>
      </c>
      <c r="F4" t="s">
        <v>109</v>
      </c>
      <c r="DD4"/>
      <c r="DE4"/>
      <c r="DF4"/>
      <c r="DG4"/>
      <c r="DH4"/>
      <c r="DI4"/>
      <c r="DJ4"/>
      <c r="DK4"/>
      <c r="DL4"/>
      <c r="DM4"/>
      <c r="DN4"/>
      <c r="FM4">
        <v>1</v>
      </c>
    </row>
    <row r="5" spans="1:603" x14ac:dyDescent="0.2">
      <c r="A5">
        <v>284</v>
      </c>
      <c r="B5">
        <v>10</v>
      </c>
      <c r="C5" t="s">
        <v>97</v>
      </c>
      <c r="D5" t="s">
        <v>117</v>
      </c>
      <c r="E5" t="s">
        <v>116</v>
      </c>
      <c r="F5" t="s">
        <v>118</v>
      </c>
      <c r="J5" t="s">
        <v>146</v>
      </c>
      <c r="DD5"/>
      <c r="DE5"/>
      <c r="DF5"/>
      <c r="DG5"/>
      <c r="DH5"/>
      <c r="DI5"/>
      <c r="DJ5"/>
      <c r="DK5"/>
      <c r="DL5"/>
      <c r="DM5"/>
      <c r="DN5"/>
      <c r="FN5">
        <v>2</v>
      </c>
    </row>
    <row r="6" spans="1:603" x14ac:dyDescent="0.2">
      <c r="A6">
        <v>295</v>
      </c>
      <c r="B6">
        <v>18</v>
      </c>
      <c r="C6" t="s">
        <v>134</v>
      </c>
      <c r="D6" t="s">
        <v>99</v>
      </c>
      <c r="E6" t="s">
        <v>99</v>
      </c>
      <c r="F6" t="s">
        <v>104</v>
      </c>
      <c r="G6" t="s">
        <v>119</v>
      </c>
      <c r="DD6"/>
      <c r="DE6"/>
      <c r="DF6"/>
      <c r="DG6"/>
      <c r="DH6"/>
      <c r="DI6"/>
      <c r="DJ6"/>
      <c r="DK6"/>
      <c r="DL6"/>
      <c r="DM6"/>
      <c r="DN6"/>
      <c r="FN6">
        <v>2</v>
      </c>
    </row>
    <row r="7" spans="1:603" x14ac:dyDescent="0.2">
      <c r="A7">
        <v>529</v>
      </c>
      <c r="B7">
        <v>24</v>
      </c>
      <c r="C7" t="s">
        <v>142</v>
      </c>
      <c r="D7" t="s">
        <v>121</v>
      </c>
      <c r="E7" t="s">
        <v>122</v>
      </c>
      <c r="F7" t="s">
        <v>123</v>
      </c>
      <c r="G7" t="s">
        <v>120</v>
      </c>
      <c r="J7" t="s">
        <v>146</v>
      </c>
      <c r="O7" t="s">
        <v>48</v>
      </c>
      <c r="CE7" t="s">
        <v>145</v>
      </c>
      <c r="CJ7" t="s">
        <v>110</v>
      </c>
      <c r="CU7" t="s">
        <v>98</v>
      </c>
      <c r="DD7"/>
      <c r="DE7"/>
      <c r="DF7"/>
      <c r="DG7"/>
      <c r="DH7"/>
      <c r="DI7"/>
      <c r="DJ7"/>
      <c r="DK7"/>
      <c r="DL7"/>
      <c r="DM7"/>
      <c r="DN7"/>
      <c r="FN7">
        <v>2</v>
      </c>
    </row>
    <row r="8" spans="1:603" x14ac:dyDescent="0.2">
      <c r="A8">
        <v>281</v>
      </c>
      <c r="B8">
        <v>27</v>
      </c>
      <c r="C8" t="s">
        <v>136</v>
      </c>
      <c r="D8" t="s">
        <v>111</v>
      </c>
      <c r="E8" t="s">
        <v>111</v>
      </c>
      <c r="F8" t="s">
        <v>115</v>
      </c>
      <c r="DD8"/>
      <c r="DE8"/>
      <c r="DF8"/>
      <c r="DG8"/>
      <c r="DH8"/>
      <c r="DI8"/>
      <c r="DJ8"/>
      <c r="DK8"/>
      <c r="DL8"/>
      <c r="DM8"/>
      <c r="DN8"/>
      <c r="FM8">
        <v>1</v>
      </c>
    </row>
    <row r="9" spans="1:603" x14ac:dyDescent="0.2">
      <c r="A9">
        <v>273</v>
      </c>
      <c r="B9">
        <v>44</v>
      </c>
      <c r="C9" t="s">
        <v>135</v>
      </c>
      <c r="D9" t="s">
        <v>112</v>
      </c>
      <c r="E9" t="s">
        <v>113</v>
      </c>
      <c r="F9" t="s">
        <v>114</v>
      </c>
      <c r="J9" t="s">
        <v>146</v>
      </c>
      <c r="DD9"/>
      <c r="DE9"/>
      <c r="DF9"/>
      <c r="DG9"/>
      <c r="DH9"/>
      <c r="DI9"/>
      <c r="DJ9"/>
      <c r="DK9"/>
      <c r="DL9"/>
      <c r="DM9"/>
      <c r="DN9"/>
      <c r="FM9">
        <v>1</v>
      </c>
    </row>
    <row r="10" spans="1:603" x14ac:dyDescent="0.2">
      <c r="A10">
        <v>543</v>
      </c>
      <c r="B10">
        <v>58</v>
      </c>
      <c r="C10" t="s">
        <v>136</v>
      </c>
      <c r="D10" t="s">
        <v>124</v>
      </c>
      <c r="E10" t="s">
        <v>124</v>
      </c>
      <c r="F10" t="s">
        <v>125</v>
      </c>
      <c r="DD10"/>
      <c r="DE10"/>
      <c r="DF10"/>
      <c r="DG10"/>
      <c r="DH10"/>
      <c r="DI10"/>
      <c r="DJ10"/>
      <c r="DK10"/>
      <c r="DL10"/>
      <c r="DM10"/>
      <c r="DN10"/>
      <c r="FN10">
        <v>2</v>
      </c>
    </row>
    <row r="11" spans="1:603" x14ac:dyDescent="0.2">
      <c r="C11"/>
      <c r="DD11"/>
      <c r="DE11"/>
      <c r="DF11"/>
      <c r="DG11"/>
      <c r="DH11"/>
      <c r="DI11"/>
      <c r="DJ11"/>
      <c r="DK11"/>
      <c r="DL11"/>
      <c r="DM11"/>
      <c r="DN11"/>
      <c r="DO11" s="22"/>
    </row>
    <row r="12" spans="1:603" x14ac:dyDescent="0.2">
      <c r="C12"/>
      <c r="DD12"/>
      <c r="DE12"/>
      <c r="DF12"/>
      <c r="DG12"/>
      <c r="DH12"/>
      <c r="DI12"/>
      <c r="DJ12"/>
      <c r="DK12"/>
      <c r="DL12"/>
      <c r="DM12"/>
      <c r="DN12"/>
      <c r="DO12" s="22"/>
    </row>
    <row r="13" spans="1:603" x14ac:dyDescent="0.2">
      <c r="C13"/>
      <c r="J13" s="20"/>
      <c r="DD13"/>
      <c r="DE13"/>
      <c r="DF13"/>
      <c r="DG13"/>
      <c r="DH13"/>
      <c r="DI13"/>
      <c r="DJ13"/>
      <c r="DK13"/>
      <c r="DL13"/>
      <c r="DM13"/>
      <c r="DN13"/>
      <c r="DO13" s="22"/>
    </row>
    <row r="14" spans="1:603" x14ac:dyDescent="0.2">
      <c r="C14"/>
      <c r="DD14"/>
      <c r="DE14"/>
      <c r="DF14"/>
      <c r="DG14"/>
      <c r="DH14"/>
      <c r="DI14"/>
      <c r="DJ14"/>
      <c r="DK14"/>
      <c r="DL14"/>
      <c r="DM14"/>
      <c r="DN14"/>
      <c r="DO14" s="22"/>
    </row>
    <row r="15" spans="1:603" x14ac:dyDescent="0.2">
      <c r="C15"/>
      <c r="DD15"/>
      <c r="DE15"/>
      <c r="DF15"/>
      <c r="DG15"/>
      <c r="DH15"/>
      <c r="DI15"/>
      <c r="DJ15"/>
      <c r="DK15"/>
      <c r="DL15"/>
      <c r="DM15"/>
      <c r="DN15"/>
      <c r="DO15" s="22"/>
    </row>
    <row r="16" spans="1:603" x14ac:dyDescent="0.2">
      <c r="C16"/>
      <c r="DD16"/>
      <c r="DE16"/>
      <c r="DF16"/>
      <c r="DG16"/>
      <c r="DH16"/>
      <c r="DI16"/>
      <c r="DJ16"/>
      <c r="DK16"/>
      <c r="DL16"/>
      <c r="DM16"/>
      <c r="DN16"/>
      <c r="DO16" s="22"/>
    </row>
    <row r="17" spans="3:119" x14ac:dyDescent="0.2">
      <c r="C17"/>
      <c r="DD17"/>
      <c r="DE17"/>
      <c r="DF17"/>
      <c r="DG17"/>
      <c r="DH17"/>
      <c r="DI17"/>
      <c r="DJ17"/>
      <c r="DK17"/>
      <c r="DL17"/>
      <c r="DM17"/>
      <c r="DN17"/>
      <c r="DO17" s="22"/>
    </row>
    <row r="18" spans="3:119" x14ac:dyDescent="0.2">
      <c r="C18"/>
      <c r="DD18"/>
      <c r="DE18"/>
      <c r="DF18"/>
      <c r="DG18"/>
      <c r="DH18"/>
      <c r="DI18"/>
      <c r="DJ18"/>
      <c r="DK18"/>
      <c r="DL18"/>
      <c r="DM18"/>
      <c r="DN18"/>
    </row>
    <row r="19" spans="3:119" x14ac:dyDescent="0.2">
      <c r="C19"/>
      <c r="DD19"/>
      <c r="DE19"/>
      <c r="DF19"/>
      <c r="DG19"/>
      <c r="DH19"/>
      <c r="DI19"/>
      <c r="DJ19"/>
      <c r="DK19"/>
      <c r="DL19"/>
      <c r="DM19"/>
      <c r="DN19"/>
    </row>
    <row r="20" spans="3:119" x14ac:dyDescent="0.2">
      <c r="C20"/>
      <c r="DD20"/>
      <c r="DE20"/>
      <c r="DF20"/>
      <c r="DG20"/>
      <c r="DH20"/>
      <c r="DI20"/>
      <c r="DJ20"/>
      <c r="DK20"/>
      <c r="DL20"/>
      <c r="DM20"/>
      <c r="DN20"/>
    </row>
    <row r="21" spans="3:119" x14ac:dyDescent="0.2">
      <c r="C21"/>
      <c r="DD21"/>
      <c r="DE21"/>
      <c r="DF21"/>
      <c r="DG21"/>
      <c r="DH21"/>
      <c r="DI21"/>
      <c r="DJ21"/>
      <c r="DK21"/>
      <c r="DL21"/>
      <c r="DM21"/>
      <c r="DN21"/>
    </row>
    <row r="22" spans="3:119" x14ac:dyDescent="0.2">
      <c r="C22"/>
      <c r="DD22"/>
      <c r="DE22"/>
      <c r="DF22"/>
      <c r="DG22"/>
      <c r="DH22"/>
      <c r="DI22"/>
      <c r="DJ22"/>
      <c r="DK22"/>
      <c r="DL22"/>
      <c r="DM22"/>
      <c r="DN22"/>
    </row>
    <row r="23" spans="3:119" x14ac:dyDescent="0.2">
      <c r="C23"/>
      <c r="DD23"/>
      <c r="DE23"/>
      <c r="DF23"/>
      <c r="DG23"/>
      <c r="DH23"/>
      <c r="DI23"/>
      <c r="DJ23"/>
      <c r="DK23"/>
      <c r="DL23"/>
      <c r="DM23"/>
      <c r="DN23"/>
    </row>
    <row r="24" spans="3:119" x14ac:dyDescent="0.2">
      <c r="C24"/>
      <c r="DD24"/>
      <c r="DE24"/>
      <c r="DF24"/>
      <c r="DG24"/>
      <c r="DH24"/>
      <c r="DI24"/>
      <c r="DJ24"/>
      <c r="DK24"/>
      <c r="DL24"/>
      <c r="DM24"/>
      <c r="DN24"/>
    </row>
    <row r="25" spans="3:119" x14ac:dyDescent="0.2">
      <c r="C25"/>
      <c r="DD25"/>
      <c r="DE25"/>
      <c r="DF25"/>
      <c r="DG25"/>
      <c r="DH25"/>
      <c r="DI25"/>
      <c r="DJ25"/>
      <c r="DK25"/>
      <c r="DL25"/>
      <c r="DM25"/>
      <c r="DN25"/>
    </row>
    <row r="26" spans="3:119" x14ac:dyDescent="0.2">
      <c r="C26"/>
      <c r="DD26"/>
      <c r="DE26"/>
      <c r="DF26"/>
      <c r="DG26"/>
      <c r="DH26"/>
      <c r="DI26"/>
      <c r="DJ26"/>
      <c r="DK26"/>
      <c r="DL26"/>
      <c r="DM26"/>
      <c r="DN26"/>
    </row>
    <row r="27" spans="3:119" x14ac:dyDescent="0.2">
      <c r="C27"/>
      <c r="DD27"/>
      <c r="DE27"/>
      <c r="DF27"/>
      <c r="DG27"/>
      <c r="DH27"/>
      <c r="DI27"/>
      <c r="DJ27"/>
      <c r="DK27"/>
      <c r="DL27"/>
      <c r="DM27"/>
      <c r="DN27"/>
    </row>
    <row r="28" spans="3:119" x14ac:dyDescent="0.2">
      <c r="C28"/>
      <c r="DD28"/>
      <c r="DE28"/>
      <c r="DF28"/>
      <c r="DG28"/>
      <c r="DH28"/>
      <c r="DI28"/>
      <c r="DJ28"/>
      <c r="DK28"/>
      <c r="DL28"/>
      <c r="DM28"/>
      <c r="DN28"/>
    </row>
    <row r="29" spans="3:119" x14ac:dyDescent="0.2">
      <c r="C29"/>
      <c r="DD29"/>
      <c r="DE29"/>
      <c r="DF29"/>
      <c r="DG29"/>
      <c r="DH29"/>
      <c r="DI29"/>
      <c r="DJ29"/>
      <c r="DK29"/>
      <c r="DL29"/>
      <c r="DM29"/>
      <c r="DN29"/>
    </row>
    <row r="30" spans="3:119" x14ac:dyDescent="0.2">
      <c r="C30"/>
      <c r="DD30"/>
      <c r="DE30"/>
      <c r="DF30"/>
      <c r="DG30"/>
      <c r="DH30"/>
      <c r="DI30"/>
      <c r="DJ30"/>
      <c r="DK30"/>
      <c r="DL30"/>
      <c r="DM30"/>
      <c r="DN30"/>
    </row>
    <row r="31" spans="3:119" x14ac:dyDescent="0.2">
      <c r="C31"/>
      <c r="DD31"/>
      <c r="DE31"/>
      <c r="DF31"/>
      <c r="DG31"/>
      <c r="DH31"/>
      <c r="DI31"/>
      <c r="DJ31"/>
      <c r="DK31"/>
      <c r="DL31"/>
      <c r="DM31"/>
      <c r="DN31"/>
    </row>
    <row r="32" spans="3:119" x14ac:dyDescent="0.2">
      <c r="C32"/>
      <c r="J32" s="20"/>
      <c r="DD32"/>
      <c r="DE32"/>
      <c r="DF32"/>
      <c r="DG32"/>
      <c r="DH32"/>
      <c r="DI32"/>
      <c r="DJ32"/>
      <c r="DK32"/>
      <c r="DL32"/>
      <c r="DM32"/>
      <c r="DN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0:10" customFormat="1" x14ac:dyDescent="0.2"/>
    <row r="66" spans="10:10" customFormat="1" x14ac:dyDescent="0.2"/>
    <row r="67" spans="10:10" customFormat="1" x14ac:dyDescent="0.2"/>
    <row r="68" spans="10:10" customFormat="1" x14ac:dyDescent="0.2"/>
    <row r="69" spans="10:10" customFormat="1" x14ac:dyDescent="0.2"/>
    <row r="70" spans="10:10" customFormat="1" x14ac:dyDescent="0.2"/>
    <row r="71" spans="10:10" customFormat="1" x14ac:dyDescent="0.2"/>
    <row r="72" spans="10:10" customFormat="1" x14ac:dyDescent="0.2"/>
    <row r="73" spans="10:10" customFormat="1" x14ac:dyDescent="0.2">
      <c r="J73" s="20"/>
    </row>
    <row r="74" spans="10:10" customFormat="1" x14ac:dyDescent="0.2"/>
    <row r="75" spans="10:10" customFormat="1" x14ac:dyDescent="0.2"/>
    <row r="76" spans="10:10" customFormat="1" x14ac:dyDescent="0.2"/>
    <row r="77" spans="10:10" customFormat="1" x14ac:dyDescent="0.2"/>
    <row r="78" spans="10:10" customFormat="1" x14ac:dyDescent="0.2"/>
    <row r="79" spans="10:10" customFormat="1" x14ac:dyDescent="0.2"/>
    <row r="80" spans="10:10" customFormat="1" x14ac:dyDescent="0.2"/>
    <row r="81" spans="10:10" customFormat="1" x14ac:dyDescent="0.2"/>
    <row r="82" spans="10:10" customFormat="1" x14ac:dyDescent="0.2"/>
    <row r="83" spans="10:10" customFormat="1" x14ac:dyDescent="0.2"/>
    <row r="84" spans="10:10" customFormat="1" x14ac:dyDescent="0.2"/>
    <row r="85" spans="10:10" customFormat="1" x14ac:dyDescent="0.2">
      <c r="J85" s="20"/>
    </row>
    <row r="86" spans="10:10" customFormat="1" x14ac:dyDescent="0.2"/>
    <row r="87" spans="10:10" customFormat="1" x14ac:dyDescent="0.2"/>
    <row r="88" spans="10:10" customFormat="1" x14ac:dyDescent="0.2"/>
    <row r="89" spans="10:10" customFormat="1" x14ac:dyDescent="0.2"/>
    <row r="90" spans="10:10" customFormat="1" x14ac:dyDescent="0.2"/>
    <row r="91" spans="10:10" customFormat="1" x14ac:dyDescent="0.2"/>
    <row r="92" spans="10:10" customFormat="1" x14ac:dyDescent="0.2"/>
    <row r="93" spans="10:10" customFormat="1" x14ac:dyDescent="0.2"/>
    <row r="94" spans="10:10" customFormat="1" x14ac:dyDescent="0.2"/>
    <row r="95" spans="10:10" customFormat="1" x14ac:dyDescent="0.2"/>
    <row r="96" spans="10:10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spans="10:10" customFormat="1" x14ac:dyDescent="0.2"/>
    <row r="114" spans="10:10" customFormat="1" x14ac:dyDescent="0.2"/>
    <row r="115" spans="10:10" customFormat="1" x14ac:dyDescent="0.2"/>
    <row r="116" spans="10:10" customFormat="1" x14ac:dyDescent="0.2"/>
    <row r="117" spans="10:10" customFormat="1" x14ac:dyDescent="0.2"/>
    <row r="118" spans="10:10" customFormat="1" x14ac:dyDescent="0.2"/>
    <row r="119" spans="10:10" customFormat="1" x14ac:dyDescent="0.2"/>
    <row r="120" spans="10:10" customFormat="1" x14ac:dyDescent="0.2"/>
    <row r="121" spans="10:10" customFormat="1" x14ac:dyDescent="0.2"/>
    <row r="122" spans="10:10" customFormat="1" x14ac:dyDescent="0.2"/>
    <row r="123" spans="10:10" customFormat="1" x14ac:dyDescent="0.2"/>
    <row r="124" spans="10:10" customFormat="1" x14ac:dyDescent="0.2"/>
    <row r="125" spans="10:10" customFormat="1" x14ac:dyDescent="0.2"/>
    <row r="126" spans="10:10" customFormat="1" x14ac:dyDescent="0.2"/>
    <row r="127" spans="10:10" customFormat="1" x14ac:dyDescent="0.2"/>
    <row r="128" spans="10:10" customFormat="1" x14ac:dyDescent="0.2">
      <c r="J128" s="20"/>
    </row>
    <row r="129" spans="10:10" customFormat="1" x14ac:dyDescent="0.2"/>
    <row r="130" spans="10:10" customFormat="1" x14ac:dyDescent="0.2"/>
    <row r="131" spans="10:10" customFormat="1" x14ac:dyDescent="0.2"/>
    <row r="132" spans="10:10" customFormat="1" x14ac:dyDescent="0.2"/>
    <row r="133" spans="10:10" customFormat="1" x14ac:dyDescent="0.2"/>
    <row r="134" spans="10:10" customFormat="1" x14ac:dyDescent="0.2"/>
    <row r="135" spans="10:10" customFormat="1" x14ac:dyDescent="0.2"/>
    <row r="136" spans="10:10" customFormat="1" x14ac:dyDescent="0.2"/>
    <row r="137" spans="10:10" customFormat="1" x14ac:dyDescent="0.2"/>
    <row r="138" spans="10:10" customFormat="1" x14ac:dyDescent="0.2"/>
    <row r="139" spans="10:10" customFormat="1" x14ac:dyDescent="0.2">
      <c r="J139" s="20"/>
    </row>
    <row r="140" spans="10:10" customFormat="1" x14ac:dyDescent="0.2"/>
    <row r="141" spans="10:10" customFormat="1" x14ac:dyDescent="0.2"/>
    <row r="142" spans="10:10" customFormat="1" x14ac:dyDescent="0.2"/>
    <row r="143" spans="10:10" customFormat="1" x14ac:dyDescent="0.2"/>
    <row r="144" spans="10:10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spans="10:10" customFormat="1" x14ac:dyDescent="0.2"/>
    <row r="162" spans="10:10" customFormat="1" x14ac:dyDescent="0.2"/>
    <row r="163" spans="10:10" customFormat="1" x14ac:dyDescent="0.2"/>
    <row r="164" spans="10:10" customFormat="1" x14ac:dyDescent="0.2"/>
    <row r="165" spans="10:10" customFormat="1" x14ac:dyDescent="0.2"/>
    <row r="166" spans="10:10" customFormat="1" x14ac:dyDescent="0.2"/>
    <row r="167" spans="10:10" customFormat="1" x14ac:dyDescent="0.2"/>
    <row r="168" spans="10:10" customFormat="1" x14ac:dyDescent="0.2"/>
    <row r="169" spans="10:10" customFormat="1" x14ac:dyDescent="0.2"/>
    <row r="170" spans="10:10" customFormat="1" x14ac:dyDescent="0.2"/>
    <row r="171" spans="10:10" customFormat="1" x14ac:dyDescent="0.2">
      <c r="J171" s="20"/>
    </row>
    <row r="172" spans="10:10" customFormat="1" x14ac:dyDescent="0.2"/>
    <row r="173" spans="10:10" customFormat="1" x14ac:dyDescent="0.2"/>
    <row r="174" spans="10:10" customFormat="1" x14ac:dyDescent="0.2"/>
    <row r="175" spans="10:10" customFormat="1" ht="16" customHeight="1" x14ac:dyDescent="0.2"/>
    <row r="176" spans="10:10" customFormat="1" ht="16" customHeight="1" x14ac:dyDescent="0.2"/>
    <row r="177" customFormat="1" ht="16" customHeight="1" x14ac:dyDescent="0.2"/>
    <row r="178" customFormat="1" ht="16" customHeight="1" x14ac:dyDescent="0.2"/>
    <row r="179" customFormat="1" ht="16" customHeight="1" x14ac:dyDescent="0.2"/>
    <row r="180" customFormat="1" ht="16" customHeight="1" x14ac:dyDescent="0.2"/>
    <row r="181" customFormat="1" ht="16" customHeight="1" x14ac:dyDescent="0.2"/>
    <row r="182" customFormat="1" ht="16" customHeight="1" x14ac:dyDescent="0.2"/>
    <row r="183" customFormat="1" ht="16" customHeight="1" x14ac:dyDescent="0.2"/>
    <row r="184" customFormat="1" ht="16" customHeight="1" x14ac:dyDescent="0.2"/>
    <row r="185" customFormat="1" ht="16" customHeight="1" x14ac:dyDescent="0.2"/>
    <row r="186" customFormat="1" ht="16" customHeight="1" x14ac:dyDescent="0.2"/>
    <row r="187" customFormat="1" ht="16" customHeight="1" x14ac:dyDescent="0.2"/>
    <row r="188" customFormat="1" ht="16" customHeight="1" x14ac:dyDescent="0.2"/>
    <row r="189" customFormat="1" ht="16" customHeight="1" x14ac:dyDescent="0.2"/>
    <row r="190" customFormat="1" ht="16" customHeight="1" x14ac:dyDescent="0.2"/>
    <row r="191" customFormat="1" ht="16" customHeight="1" x14ac:dyDescent="0.2"/>
    <row r="192" customFormat="1" ht="16" customHeight="1" x14ac:dyDescent="0.2"/>
    <row r="193" customFormat="1" ht="16" customHeight="1" x14ac:dyDescent="0.2"/>
    <row r="194" customFormat="1" ht="16" customHeight="1" x14ac:dyDescent="0.2"/>
    <row r="195" customFormat="1" ht="16" customHeight="1" x14ac:dyDescent="0.2"/>
    <row r="196" customFormat="1" ht="16" customHeight="1" x14ac:dyDescent="0.2"/>
    <row r="197" customFormat="1" ht="16" customHeight="1" x14ac:dyDescent="0.2"/>
    <row r="198" customFormat="1" ht="16" customHeight="1" x14ac:dyDescent="0.2"/>
    <row r="199" customFormat="1" ht="16" customHeight="1" x14ac:dyDescent="0.2"/>
    <row r="200" customFormat="1" ht="16" customHeight="1" x14ac:dyDescent="0.2"/>
    <row r="201" customFormat="1" ht="16" customHeight="1" x14ac:dyDescent="0.2"/>
    <row r="202" customFormat="1" ht="16" customHeight="1" x14ac:dyDescent="0.2"/>
    <row r="203" customFormat="1" ht="16" customHeight="1" x14ac:dyDescent="0.2"/>
    <row r="204" customFormat="1" ht="16" customHeight="1" x14ac:dyDescent="0.2"/>
    <row r="205" customFormat="1" ht="16" customHeight="1" x14ac:dyDescent="0.2"/>
    <row r="206" customFormat="1" ht="16" customHeight="1" x14ac:dyDescent="0.2"/>
    <row r="207" customFormat="1" ht="16" customHeight="1" x14ac:dyDescent="0.2"/>
    <row r="208" customFormat="1" ht="16" customHeight="1" x14ac:dyDescent="0.2"/>
    <row r="209" spans="10:10" customFormat="1" ht="16" customHeight="1" x14ac:dyDescent="0.2"/>
    <row r="210" spans="10:10" customFormat="1" ht="16" customHeight="1" x14ac:dyDescent="0.2">
      <c r="J210" s="20"/>
    </row>
    <row r="211" spans="10:10" customFormat="1" ht="16" customHeight="1" x14ac:dyDescent="0.2"/>
    <row r="212" spans="10:10" customFormat="1" ht="16" customHeight="1" x14ac:dyDescent="0.2"/>
    <row r="213" spans="10:10" customFormat="1" ht="16" customHeight="1" x14ac:dyDescent="0.2"/>
    <row r="214" spans="10:10" customFormat="1" ht="16" customHeight="1" x14ac:dyDescent="0.2"/>
    <row r="215" spans="10:10" customFormat="1" ht="16" customHeight="1" x14ac:dyDescent="0.2"/>
    <row r="216" spans="10:10" customFormat="1" ht="16" customHeight="1" x14ac:dyDescent="0.2"/>
    <row r="217" spans="10:10" customFormat="1" ht="16" customHeight="1" x14ac:dyDescent="0.2"/>
    <row r="218" spans="10:10" customFormat="1" ht="16" customHeight="1" x14ac:dyDescent="0.2"/>
    <row r="219" spans="10:10" customFormat="1" ht="16" customHeight="1" x14ac:dyDescent="0.2"/>
    <row r="220" spans="10:10" customFormat="1" ht="16" customHeight="1" x14ac:dyDescent="0.2"/>
    <row r="221" spans="10:10" customFormat="1" ht="16" customHeight="1" x14ac:dyDescent="0.2"/>
    <row r="222" spans="10:10" customFormat="1" ht="16" customHeight="1" x14ac:dyDescent="0.2"/>
    <row r="223" spans="10:10" customFormat="1" ht="16" customHeight="1" x14ac:dyDescent="0.2"/>
    <row r="224" spans="10:10" customFormat="1" ht="16" customHeight="1" x14ac:dyDescent="0.2"/>
    <row r="225" customFormat="1" ht="16" customHeight="1" x14ac:dyDescent="0.2"/>
    <row r="226" customFormat="1" ht="16" customHeight="1" x14ac:dyDescent="0.2"/>
    <row r="227" customFormat="1" ht="16" customHeight="1" x14ac:dyDescent="0.2"/>
    <row r="228" customFormat="1" ht="16" customHeight="1" x14ac:dyDescent="0.2"/>
    <row r="229" customFormat="1" ht="16" customHeight="1" x14ac:dyDescent="0.2"/>
    <row r="230" customFormat="1" ht="16" customHeight="1" x14ac:dyDescent="0.2"/>
    <row r="231" customFormat="1" ht="16" customHeight="1" x14ac:dyDescent="0.2"/>
    <row r="232" customFormat="1" ht="16" customHeight="1" x14ac:dyDescent="0.2"/>
    <row r="233" customFormat="1" ht="16" customHeight="1" x14ac:dyDescent="0.2"/>
    <row r="234" customFormat="1" ht="16" customHeight="1" x14ac:dyDescent="0.2"/>
    <row r="235" customFormat="1" ht="16" customHeight="1" x14ac:dyDescent="0.2"/>
    <row r="236" customFormat="1" ht="16" customHeight="1" x14ac:dyDescent="0.2"/>
    <row r="237" customFormat="1" ht="16" customHeight="1" x14ac:dyDescent="0.2"/>
    <row r="238" customFormat="1" ht="16" customHeight="1" x14ac:dyDescent="0.2"/>
    <row r="239" customFormat="1" ht="16" customHeight="1" x14ac:dyDescent="0.2"/>
    <row r="240" customFormat="1" ht="16" customHeight="1" x14ac:dyDescent="0.2"/>
    <row r="241" spans="10:10" customFormat="1" ht="16" customHeight="1" x14ac:dyDescent="0.2"/>
    <row r="242" spans="10:10" customFormat="1" ht="16" customHeight="1" x14ac:dyDescent="0.2"/>
    <row r="243" spans="10:10" customFormat="1" ht="16" customHeight="1" x14ac:dyDescent="0.2">
      <c r="J243" s="20"/>
    </row>
    <row r="244" spans="10:10" customFormat="1" ht="16" customHeight="1" x14ac:dyDescent="0.2"/>
    <row r="245" spans="10:10" customFormat="1" ht="16" customHeight="1" x14ac:dyDescent="0.2"/>
    <row r="246" spans="10:10" customFormat="1" ht="16" customHeight="1" x14ac:dyDescent="0.2"/>
    <row r="247" spans="10:10" customFormat="1" ht="16" customHeight="1" x14ac:dyDescent="0.2"/>
    <row r="248" spans="10:10" customFormat="1" ht="16" customHeight="1" x14ac:dyDescent="0.2"/>
    <row r="249" spans="10:10" customFormat="1" ht="16" customHeight="1" x14ac:dyDescent="0.2"/>
    <row r="250" spans="10:10" customFormat="1" ht="16" customHeight="1" x14ac:dyDescent="0.2"/>
    <row r="251" spans="10:10" customFormat="1" ht="16" customHeight="1" x14ac:dyDescent="0.2"/>
    <row r="252" spans="10:10" customFormat="1" ht="16" customHeight="1" x14ac:dyDescent="0.2"/>
    <row r="253" spans="10:10" customFormat="1" ht="16" customHeight="1" x14ac:dyDescent="0.2"/>
    <row r="254" spans="10:10" customFormat="1" ht="16" customHeight="1" x14ac:dyDescent="0.2"/>
    <row r="255" spans="10:10" customFormat="1" ht="16" customHeight="1" x14ac:dyDescent="0.2"/>
    <row r="256" spans="10:10" customFormat="1" ht="16" customHeight="1" x14ac:dyDescent="0.2"/>
    <row r="257" spans="10:10" customFormat="1" ht="16" customHeight="1" x14ac:dyDescent="0.2"/>
    <row r="258" spans="10:10" customFormat="1" ht="16" customHeight="1" x14ac:dyDescent="0.2"/>
    <row r="259" spans="10:10" customFormat="1" ht="16" customHeight="1" x14ac:dyDescent="0.2">
      <c r="J259" s="20"/>
    </row>
    <row r="260" spans="10:10" customFormat="1" ht="16" customHeight="1" x14ac:dyDescent="0.2"/>
    <row r="261" spans="10:10" customFormat="1" ht="16" customHeight="1" x14ac:dyDescent="0.2"/>
    <row r="262" spans="10:10" customFormat="1" ht="16" customHeight="1" x14ac:dyDescent="0.2"/>
    <row r="263" spans="10:10" customFormat="1" ht="16" customHeight="1" x14ac:dyDescent="0.2"/>
    <row r="264" spans="10:10" customFormat="1" ht="16" customHeight="1" x14ac:dyDescent="0.2"/>
    <row r="265" spans="10:10" customFormat="1" ht="16" customHeight="1" x14ac:dyDescent="0.2"/>
    <row r="266" spans="10:10" customFormat="1" ht="16" customHeight="1" x14ac:dyDescent="0.2"/>
    <row r="267" spans="10:10" customFormat="1" ht="16" customHeight="1" x14ac:dyDescent="0.2"/>
    <row r="268" spans="10:10" customFormat="1" ht="16" customHeight="1" x14ac:dyDescent="0.2"/>
    <row r="269" spans="10:10" customFormat="1" ht="16" customHeight="1" x14ac:dyDescent="0.2"/>
    <row r="270" spans="10:10" customFormat="1" ht="16" customHeight="1" x14ac:dyDescent="0.2"/>
    <row r="271" spans="10:10" customFormat="1" ht="16" customHeight="1" x14ac:dyDescent="0.2"/>
    <row r="272" spans="10:10" customFormat="1" ht="16" customHeight="1" x14ac:dyDescent="0.2"/>
    <row r="273" customFormat="1" ht="16" customHeight="1" x14ac:dyDescent="0.2"/>
    <row r="274" customFormat="1" ht="16" customHeight="1" x14ac:dyDescent="0.2"/>
    <row r="275" customFormat="1" ht="16" customHeight="1" x14ac:dyDescent="0.2"/>
    <row r="276" customFormat="1" ht="16" customHeight="1" x14ac:dyDescent="0.2"/>
    <row r="277" customFormat="1" ht="16" customHeight="1" x14ac:dyDescent="0.2"/>
    <row r="278" customFormat="1" ht="16" customHeight="1" x14ac:dyDescent="0.2"/>
    <row r="279" customFormat="1" ht="16" customHeight="1" x14ac:dyDescent="0.2"/>
    <row r="280" customFormat="1" ht="16" customHeight="1" x14ac:dyDescent="0.2"/>
    <row r="281" customFormat="1" ht="16" customHeight="1" x14ac:dyDescent="0.2"/>
    <row r="282" customFormat="1" ht="16" customHeight="1" x14ac:dyDescent="0.2"/>
    <row r="283" customFormat="1" ht="16" customHeight="1" x14ac:dyDescent="0.2"/>
    <row r="284" customFormat="1" ht="16" customHeight="1" x14ac:dyDescent="0.2"/>
    <row r="285" customFormat="1" ht="16" customHeight="1" x14ac:dyDescent="0.2"/>
    <row r="286" customFormat="1" ht="16" customHeight="1" x14ac:dyDescent="0.2"/>
    <row r="287" customFormat="1" ht="16" customHeight="1" x14ac:dyDescent="0.2"/>
    <row r="288" customFormat="1" ht="16" customHeight="1" x14ac:dyDescent="0.2"/>
    <row r="289" spans="10:10" customFormat="1" ht="16" customHeight="1" x14ac:dyDescent="0.2"/>
    <row r="290" spans="10:10" customFormat="1" ht="16" customHeight="1" x14ac:dyDescent="0.2"/>
    <row r="291" spans="10:10" customFormat="1" ht="16" customHeight="1" x14ac:dyDescent="0.2"/>
    <row r="292" spans="10:10" customFormat="1" ht="16" customHeight="1" x14ac:dyDescent="0.2"/>
    <row r="293" spans="10:10" customFormat="1" ht="16" customHeight="1" x14ac:dyDescent="0.2"/>
    <row r="294" spans="10:10" customFormat="1" ht="16" customHeight="1" x14ac:dyDescent="0.2"/>
    <row r="295" spans="10:10" customFormat="1" ht="16" customHeight="1" x14ac:dyDescent="0.2"/>
    <row r="296" spans="10:10" customFormat="1" ht="16" customHeight="1" x14ac:dyDescent="0.2"/>
    <row r="297" spans="10:10" customFormat="1" ht="16" customHeight="1" x14ac:dyDescent="0.2"/>
    <row r="298" spans="10:10" customFormat="1" ht="16" customHeight="1" x14ac:dyDescent="0.2"/>
    <row r="299" spans="10:10" customFormat="1" ht="16" customHeight="1" x14ac:dyDescent="0.2"/>
    <row r="300" spans="10:10" customFormat="1" ht="16" customHeight="1" x14ac:dyDescent="0.2"/>
    <row r="301" spans="10:10" customFormat="1" ht="16" customHeight="1" x14ac:dyDescent="0.2"/>
    <row r="302" spans="10:10" customFormat="1" ht="16" customHeight="1" x14ac:dyDescent="0.2"/>
    <row r="303" spans="10:10" customFormat="1" ht="16" customHeight="1" x14ac:dyDescent="0.2"/>
    <row r="304" spans="10:10" customFormat="1" ht="16" customHeight="1" x14ac:dyDescent="0.2">
      <c r="J304" s="20"/>
    </row>
    <row r="305" customFormat="1" ht="16" customHeight="1" x14ac:dyDescent="0.2"/>
    <row r="306" customFormat="1" ht="16" customHeight="1" x14ac:dyDescent="0.2"/>
    <row r="307" customFormat="1" ht="16" customHeight="1" x14ac:dyDescent="0.2"/>
    <row r="308" customFormat="1" ht="16" customHeight="1" x14ac:dyDescent="0.2"/>
    <row r="309" customFormat="1" ht="16" customHeight="1" x14ac:dyDescent="0.2"/>
    <row r="310" customFormat="1" ht="16" customHeight="1" x14ac:dyDescent="0.2"/>
    <row r="311" customFormat="1" ht="16" customHeight="1" x14ac:dyDescent="0.2"/>
    <row r="312" customFormat="1" ht="16" customHeight="1" x14ac:dyDescent="0.2"/>
    <row r="313" customFormat="1" ht="16" customHeight="1" x14ac:dyDescent="0.2"/>
    <row r="314" customFormat="1" ht="16" customHeight="1" x14ac:dyDescent="0.2"/>
    <row r="315" customFormat="1" ht="16" customHeight="1" x14ac:dyDescent="0.2"/>
    <row r="316" customFormat="1" ht="16" customHeight="1" x14ac:dyDescent="0.2"/>
    <row r="317" customFormat="1" ht="16" customHeight="1" x14ac:dyDescent="0.2"/>
    <row r="318" customFormat="1" ht="16" customHeight="1" x14ac:dyDescent="0.2"/>
    <row r="319" customFormat="1" ht="16" customHeight="1" x14ac:dyDescent="0.2"/>
    <row r="320" customFormat="1" ht="16" customHeight="1" x14ac:dyDescent="0.2"/>
    <row r="321" spans="10:10" customFormat="1" ht="16" customHeight="1" x14ac:dyDescent="0.2"/>
    <row r="322" spans="10:10" customFormat="1" ht="16" customHeight="1" x14ac:dyDescent="0.2"/>
    <row r="323" spans="10:10" customFormat="1" ht="16" customHeight="1" x14ac:dyDescent="0.2">
      <c r="J323" s="20"/>
    </row>
    <row r="324" spans="10:10" customFormat="1" ht="16" customHeight="1" x14ac:dyDescent="0.2"/>
    <row r="325" spans="10:10" customFormat="1" ht="16" customHeight="1" x14ac:dyDescent="0.2"/>
    <row r="326" spans="10:10" customFormat="1" ht="16" customHeight="1" x14ac:dyDescent="0.2"/>
    <row r="327" spans="10:10" customFormat="1" ht="16" customHeight="1" x14ac:dyDescent="0.2"/>
    <row r="328" spans="10:10" customFormat="1" ht="16" customHeight="1" x14ac:dyDescent="0.2"/>
    <row r="329" spans="10:10" customFormat="1" ht="16" customHeight="1" x14ac:dyDescent="0.2"/>
    <row r="330" spans="10:10" customFormat="1" ht="16" customHeight="1" x14ac:dyDescent="0.2"/>
    <row r="331" spans="10:10" customFormat="1" ht="16" customHeight="1" x14ac:dyDescent="0.2"/>
    <row r="332" spans="10:10" customFormat="1" ht="16" customHeight="1" x14ac:dyDescent="0.2"/>
    <row r="333" spans="10:10" customFormat="1" ht="16" customHeight="1" x14ac:dyDescent="0.2">
      <c r="J333" s="20"/>
    </row>
    <row r="334" spans="10:10" customFormat="1" ht="16" customHeight="1" x14ac:dyDescent="0.2"/>
    <row r="335" spans="10:10" customFormat="1" ht="16" customHeight="1" x14ac:dyDescent="0.2"/>
    <row r="336" spans="10:10" customFormat="1" ht="16" customHeight="1" x14ac:dyDescent="0.2"/>
    <row r="337" customFormat="1" ht="16" customHeight="1" x14ac:dyDescent="0.2"/>
    <row r="338" customFormat="1" ht="16" customHeight="1" x14ac:dyDescent="0.2"/>
    <row r="339" customFormat="1" ht="16" customHeight="1" x14ac:dyDescent="0.2"/>
    <row r="340" customFormat="1" ht="16" customHeight="1" x14ac:dyDescent="0.2"/>
    <row r="341" customFormat="1" ht="16" customHeight="1" x14ac:dyDescent="0.2"/>
    <row r="342" customFormat="1" ht="16" customHeight="1" x14ac:dyDescent="0.2"/>
    <row r="343" customFormat="1" ht="16" customHeight="1" x14ac:dyDescent="0.2"/>
    <row r="344" customFormat="1" ht="16" customHeight="1" x14ac:dyDescent="0.2"/>
    <row r="345" customFormat="1" ht="16" customHeight="1" x14ac:dyDescent="0.2"/>
    <row r="346" customFormat="1" ht="16" customHeight="1" x14ac:dyDescent="0.2"/>
    <row r="347" customFormat="1" ht="16" customHeight="1" x14ac:dyDescent="0.2"/>
    <row r="348" customFormat="1" ht="16" customHeight="1" x14ac:dyDescent="0.2"/>
    <row r="349" customFormat="1" ht="16" customHeight="1" x14ac:dyDescent="0.2"/>
    <row r="350" customFormat="1" ht="16" customHeight="1" x14ac:dyDescent="0.2"/>
    <row r="351" customFormat="1" ht="16" customHeight="1" x14ac:dyDescent="0.2"/>
    <row r="352" customFormat="1" ht="16" customHeight="1" x14ac:dyDescent="0.2"/>
    <row r="353" customFormat="1" ht="16" customHeight="1" x14ac:dyDescent="0.2"/>
    <row r="354" customFormat="1" ht="16" customHeight="1" x14ac:dyDescent="0.2"/>
    <row r="355" customFormat="1" ht="16" customHeight="1" x14ac:dyDescent="0.2"/>
    <row r="356" customFormat="1" ht="16" customHeight="1" x14ac:dyDescent="0.2"/>
    <row r="357" customFormat="1" ht="16" customHeight="1" x14ac:dyDescent="0.2"/>
    <row r="358" customFormat="1" ht="16" customHeight="1" x14ac:dyDescent="0.2"/>
    <row r="359" customFormat="1" ht="16" customHeight="1" x14ac:dyDescent="0.2"/>
    <row r="360" customFormat="1" ht="16" customHeight="1" x14ac:dyDescent="0.2"/>
    <row r="361" customFormat="1" ht="16" customHeight="1" x14ac:dyDescent="0.2"/>
    <row r="362" customFormat="1" ht="16" customHeight="1" x14ac:dyDescent="0.2"/>
    <row r="363" customFormat="1" ht="16" customHeight="1" x14ac:dyDescent="0.2"/>
    <row r="364" customFormat="1" ht="16" customHeight="1" x14ac:dyDescent="0.2"/>
    <row r="365" customFormat="1" ht="16" customHeight="1" x14ac:dyDescent="0.2"/>
    <row r="366" customFormat="1" ht="16" customHeight="1" x14ac:dyDescent="0.2"/>
    <row r="367" customFormat="1" ht="16" customHeight="1" x14ac:dyDescent="0.2"/>
    <row r="368" customFormat="1" ht="16" customHeight="1" x14ac:dyDescent="0.2"/>
    <row r="369" spans="10:10" customFormat="1" ht="16" customHeight="1" x14ac:dyDescent="0.2"/>
    <row r="370" spans="10:10" customFormat="1" ht="16" customHeight="1" x14ac:dyDescent="0.2"/>
    <row r="371" spans="10:10" customFormat="1" ht="16" customHeight="1" x14ac:dyDescent="0.2"/>
    <row r="372" spans="10:10" customFormat="1" ht="16" customHeight="1" x14ac:dyDescent="0.2"/>
    <row r="373" spans="10:10" customFormat="1" ht="16" customHeight="1" x14ac:dyDescent="0.2"/>
    <row r="374" spans="10:10" customFormat="1" ht="16" customHeight="1" x14ac:dyDescent="0.2"/>
    <row r="375" spans="10:10" customFormat="1" ht="16" customHeight="1" x14ac:dyDescent="0.2">
      <c r="J375" s="20"/>
    </row>
    <row r="376" spans="10:10" customFormat="1" ht="16" customHeight="1" x14ac:dyDescent="0.2"/>
    <row r="377" spans="10:10" customFormat="1" ht="16" customHeight="1" x14ac:dyDescent="0.2"/>
    <row r="378" spans="10:10" customFormat="1" ht="16" customHeight="1" x14ac:dyDescent="0.2"/>
    <row r="379" spans="10:10" customFormat="1" ht="16" customHeight="1" x14ac:dyDescent="0.2"/>
    <row r="380" spans="10:10" customFormat="1" ht="16" customHeight="1" x14ac:dyDescent="0.2"/>
    <row r="381" spans="10:10" customFormat="1" ht="16" customHeight="1" x14ac:dyDescent="0.2"/>
    <row r="382" spans="10:10" customFormat="1" ht="16" customHeight="1" x14ac:dyDescent="0.2"/>
    <row r="383" spans="10:10" customFormat="1" ht="16" customHeight="1" x14ac:dyDescent="0.2"/>
    <row r="384" spans="10:10" customFormat="1" ht="16" customHeight="1" x14ac:dyDescent="0.2"/>
    <row r="385" spans="10:10" customFormat="1" ht="16" customHeight="1" x14ac:dyDescent="0.2"/>
    <row r="386" spans="10:10" customFormat="1" ht="16" customHeight="1" x14ac:dyDescent="0.2">
      <c r="J386" s="20"/>
    </row>
    <row r="387" spans="10:10" customFormat="1" ht="16" customHeight="1" x14ac:dyDescent="0.2"/>
    <row r="388" spans="10:10" customFormat="1" ht="16" customHeight="1" x14ac:dyDescent="0.2"/>
    <row r="389" spans="10:10" customFormat="1" ht="16" customHeight="1" x14ac:dyDescent="0.2"/>
    <row r="390" spans="10:10" customFormat="1" ht="16" customHeight="1" x14ac:dyDescent="0.2"/>
    <row r="391" spans="10:10" customFormat="1" ht="16" customHeight="1" x14ac:dyDescent="0.2"/>
    <row r="392" spans="10:10" customFormat="1" ht="16" customHeight="1" x14ac:dyDescent="0.2"/>
    <row r="393" spans="10:10" customFormat="1" ht="16" customHeight="1" x14ac:dyDescent="0.2"/>
    <row r="394" spans="10:10" customFormat="1" ht="16" customHeight="1" x14ac:dyDescent="0.2"/>
    <row r="395" spans="10:10" customFormat="1" ht="16" customHeight="1" x14ac:dyDescent="0.2"/>
    <row r="396" spans="10:10" customFormat="1" ht="16" customHeight="1" x14ac:dyDescent="0.2"/>
    <row r="397" spans="10:10" customFormat="1" ht="16" customHeight="1" x14ac:dyDescent="0.2"/>
    <row r="398" spans="10:10" customFormat="1" ht="16" customHeight="1" x14ac:dyDescent="0.2"/>
    <row r="399" spans="10:10" customFormat="1" ht="16" customHeight="1" x14ac:dyDescent="0.2"/>
    <row r="400" spans="10:10" customFormat="1" ht="16" customHeight="1" x14ac:dyDescent="0.2"/>
    <row r="401" spans="10:10" customFormat="1" ht="16" customHeight="1" x14ac:dyDescent="0.2"/>
    <row r="402" spans="10:10" customFormat="1" ht="16" customHeight="1" x14ac:dyDescent="0.2"/>
    <row r="403" spans="10:10" customFormat="1" ht="16" customHeight="1" x14ac:dyDescent="0.2"/>
    <row r="404" spans="10:10" customFormat="1" ht="16" customHeight="1" x14ac:dyDescent="0.2"/>
    <row r="405" spans="10:10" customFormat="1" ht="16" customHeight="1" x14ac:dyDescent="0.2"/>
    <row r="406" spans="10:10" customFormat="1" ht="16" customHeight="1" x14ac:dyDescent="0.2"/>
    <row r="407" spans="10:10" customFormat="1" ht="16" customHeight="1" x14ac:dyDescent="0.2"/>
    <row r="408" spans="10:10" customFormat="1" ht="16" customHeight="1" x14ac:dyDescent="0.2"/>
    <row r="409" spans="10:10" customFormat="1" ht="16" customHeight="1" x14ac:dyDescent="0.2"/>
    <row r="410" spans="10:10" customFormat="1" ht="16" customHeight="1" x14ac:dyDescent="0.2"/>
    <row r="411" spans="10:10" customFormat="1" ht="16" customHeight="1" x14ac:dyDescent="0.2"/>
    <row r="412" spans="10:10" customFormat="1" ht="16" customHeight="1" x14ac:dyDescent="0.2">
      <c r="J412" s="20"/>
    </row>
    <row r="413" spans="10:10" customFormat="1" ht="16" customHeight="1" x14ac:dyDescent="0.2"/>
    <row r="414" spans="10:10" customFormat="1" ht="16" customHeight="1" x14ac:dyDescent="0.2"/>
    <row r="415" spans="10:10" customFormat="1" ht="16" customHeight="1" x14ac:dyDescent="0.2"/>
    <row r="416" spans="10:10" customFormat="1" ht="16" customHeight="1" x14ac:dyDescent="0.2"/>
    <row r="417" customFormat="1" ht="16" customHeight="1" x14ac:dyDescent="0.2"/>
    <row r="418" customFormat="1" ht="16" customHeight="1" x14ac:dyDescent="0.2"/>
    <row r="419" customFormat="1" ht="16" customHeight="1" x14ac:dyDescent="0.2"/>
    <row r="420" customFormat="1" ht="16" customHeight="1" x14ac:dyDescent="0.2"/>
    <row r="421" customFormat="1" ht="16" customHeight="1" x14ac:dyDescent="0.2"/>
    <row r="422" customFormat="1" ht="16" customHeight="1" x14ac:dyDescent="0.2"/>
    <row r="423" customFormat="1" ht="16" customHeight="1" x14ac:dyDescent="0.2"/>
    <row r="424" customFormat="1" ht="16" customHeight="1" x14ac:dyDescent="0.2"/>
    <row r="425" customFormat="1" ht="16" customHeight="1" x14ac:dyDescent="0.2"/>
    <row r="426" customFormat="1" ht="16" customHeight="1" x14ac:dyDescent="0.2"/>
    <row r="427" customFormat="1" ht="16" customHeight="1" x14ac:dyDescent="0.2"/>
    <row r="428" customFormat="1" ht="16" customHeight="1" x14ac:dyDescent="0.2"/>
    <row r="429" customFormat="1" ht="16" customHeight="1" x14ac:dyDescent="0.2"/>
    <row r="430" customFormat="1" ht="16" customHeight="1" x14ac:dyDescent="0.2"/>
    <row r="431" customFormat="1" ht="16" customHeight="1" x14ac:dyDescent="0.2"/>
    <row r="432" customFormat="1" ht="16" customHeight="1" x14ac:dyDescent="0.2"/>
    <row r="433" customFormat="1" ht="16" customHeight="1" x14ac:dyDescent="0.2"/>
    <row r="434" customFormat="1" ht="16" customHeight="1" x14ac:dyDescent="0.2"/>
    <row r="435" customFormat="1" ht="16" customHeight="1" x14ac:dyDescent="0.2"/>
    <row r="436" customFormat="1" ht="16" customHeight="1" x14ac:dyDescent="0.2"/>
    <row r="437" customFormat="1" ht="16" customHeight="1" x14ac:dyDescent="0.2"/>
    <row r="438" customFormat="1" ht="16" customHeight="1" x14ac:dyDescent="0.2"/>
    <row r="439" customFormat="1" ht="16" customHeight="1" x14ac:dyDescent="0.2"/>
    <row r="440" customFormat="1" ht="16" customHeight="1" x14ac:dyDescent="0.2"/>
    <row r="441" customFormat="1" ht="16" customHeight="1" x14ac:dyDescent="0.2"/>
    <row r="442" customFormat="1" ht="16" customHeight="1" x14ac:dyDescent="0.2"/>
    <row r="443" customFormat="1" ht="16" customHeight="1" x14ac:dyDescent="0.2"/>
    <row r="444" customFormat="1" ht="16" customHeight="1" x14ac:dyDescent="0.2"/>
    <row r="445" customFormat="1" ht="16" customHeight="1" x14ac:dyDescent="0.2"/>
    <row r="446" customFormat="1" ht="16" customHeight="1" x14ac:dyDescent="0.2"/>
    <row r="447" customFormat="1" ht="16" customHeight="1" x14ac:dyDescent="0.2"/>
    <row r="448" customFormat="1" ht="16" customHeight="1" x14ac:dyDescent="0.2"/>
    <row r="449" spans="10:10" customFormat="1" ht="16" customHeight="1" x14ac:dyDescent="0.2"/>
    <row r="450" spans="10:10" customFormat="1" ht="16" customHeight="1" x14ac:dyDescent="0.2"/>
    <row r="451" spans="10:10" customFormat="1" ht="16" customHeight="1" x14ac:dyDescent="0.2">
      <c r="J451" s="20"/>
    </row>
    <row r="452" spans="10:10" customFormat="1" ht="16" customHeight="1" x14ac:dyDescent="0.2"/>
    <row r="453" spans="10:10" customFormat="1" ht="16" customHeight="1" x14ac:dyDescent="0.2"/>
    <row r="454" spans="10:10" customFormat="1" ht="16" customHeight="1" x14ac:dyDescent="0.2"/>
    <row r="455" spans="10:10" customFormat="1" ht="16" customHeight="1" x14ac:dyDescent="0.2"/>
    <row r="456" spans="10:10" customFormat="1" ht="16" customHeight="1" x14ac:dyDescent="0.2"/>
    <row r="457" spans="10:10" customFormat="1" ht="16" customHeight="1" x14ac:dyDescent="0.2"/>
    <row r="458" spans="10:10" customFormat="1" ht="16" customHeight="1" x14ac:dyDescent="0.2"/>
    <row r="459" spans="10:10" customFormat="1" ht="16" customHeight="1" x14ac:dyDescent="0.2"/>
    <row r="460" spans="10:10" customFormat="1" ht="16" customHeight="1" x14ac:dyDescent="0.2"/>
    <row r="461" spans="10:10" customFormat="1" ht="16" customHeight="1" x14ac:dyDescent="0.2"/>
    <row r="462" spans="10:10" customFormat="1" ht="16" customHeight="1" x14ac:dyDescent="0.2"/>
    <row r="463" spans="10:10" customFormat="1" ht="16" customHeight="1" x14ac:dyDescent="0.2"/>
    <row r="464" spans="10:10" customFormat="1" ht="16" customHeight="1" x14ac:dyDescent="0.2"/>
    <row r="465" customFormat="1" ht="16" customHeight="1" x14ac:dyDescent="0.2"/>
    <row r="466" customFormat="1" ht="16" customHeight="1" x14ac:dyDescent="0.2"/>
    <row r="467" customFormat="1" ht="16" customHeight="1" x14ac:dyDescent="0.2"/>
    <row r="468" customFormat="1" ht="16" customHeight="1" x14ac:dyDescent="0.2"/>
    <row r="469" customFormat="1" ht="16" customHeight="1" x14ac:dyDescent="0.2"/>
    <row r="470" customFormat="1" ht="16" customHeight="1" x14ac:dyDescent="0.2"/>
    <row r="471" customFormat="1" ht="16" customHeight="1" x14ac:dyDescent="0.2"/>
    <row r="472" customFormat="1" ht="16" customHeight="1" x14ac:dyDescent="0.2"/>
    <row r="473" customFormat="1" ht="16" customHeight="1" x14ac:dyDescent="0.2"/>
    <row r="474" customFormat="1" ht="16" customHeight="1" x14ac:dyDescent="0.2"/>
    <row r="475" customFormat="1" ht="16" customHeight="1" x14ac:dyDescent="0.2"/>
    <row r="476" customFormat="1" ht="16" customHeight="1" x14ac:dyDescent="0.2"/>
    <row r="477" customFormat="1" ht="16" customHeight="1" x14ac:dyDescent="0.2"/>
    <row r="478" customFormat="1" ht="16" customHeight="1" x14ac:dyDescent="0.2"/>
    <row r="479" customFormat="1" ht="16" customHeight="1" x14ac:dyDescent="0.2"/>
    <row r="480" customFormat="1" ht="16" customHeight="1" x14ac:dyDescent="0.2"/>
    <row r="481" customFormat="1" ht="16" customHeight="1" x14ac:dyDescent="0.2"/>
    <row r="482" customFormat="1" ht="16" customHeight="1" x14ac:dyDescent="0.2"/>
    <row r="483" customFormat="1" ht="16" customHeight="1" x14ac:dyDescent="0.2"/>
    <row r="484" customFormat="1" ht="16" customHeight="1" x14ac:dyDescent="0.2"/>
    <row r="485" customFormat="1" ht="16" customHeight="1" x14ac:dyDescent="0.2"/>
    <row r="486" customFormat="1" ht="16" customHeight="1" x14ac:dyDescent="0.2"/>
    <row r="487" customFormat="1" ht="16" customHeight="1" x14ac:dyDescent="0.2"/>
    <row r="488" customFormat="1" ht="16" customHeight="1" x14ac:dyDescent="0.2"/>
    <row r="489" customFormat="1" ht="16" customHeight="1" x14ac:dyDescent="0.2"/>
    <row r="490" customFormat="1" ht="16" customHeight="1" x14ac:dyDescent="0.2"/>
    <row r="491" customFormat="1" ht="16" customHeight="1" x14ac:dyDescent="0.2"/>
    <row r="492" customFormat="1" ht="16" customHeight="1" x14ac:dyDescent="0.2"/>
    <row r="493" customFormat="1" ht="16" customHeight="1" x14ac:dyDescent="0.2"/>
    <row r="494" customFormat="1" ht="16" customHeight="1" x14ac:dyDescent="0.2"/>
    <row r="495" customFormat="1" ht="16" customHeight="1" x14ac:dyDescent="0.2"/>
    <row r="496" customFormat="1" ht="16" customHeight="1" x14ac:dyDescent="0.2"/>
    <row r="497" spans="10:10" customFormat="1" ht="16" customHeight="1" x14ac:dyDescent="0.2"/>
    <row r="498" spans="10:10" customFormat="1" ht="16" customHeight="1" x14ac:dyDescent="0.2"/>
    <row r="499" spans="10:10" customFormat="1" ht="16" customHeight="1" x14ac:dyDescent="0.2"/>
    <row r="500" spans="10:10" customFormat="1" ht="16" customHeight="1" x14ac:dyDescent="0.2">
      <c r="J500" s="20"/>
    </row>
    <row r="501" spans="10:10" customFormat="1" ht="16" customHeight="1" x14ac:dyDescent="0.2"/>
    <row r="502" spans="10:10" customFormat="1" ht="16" customHeight="1" x14ac:dyDescent="0.2"/>
    <row r="503" spans="10:10" customFormat="1" ht="16" customHeight="1" x14ac:dyDescent="0.2"/>
    <row r="504" spans="10:10" customFormat="1" ht="16" customHeight="1" x14ac:dyDescent="0.2">
      <c r="J504" s="20"/>
    </row>
    <row r="505" spans="10:10" customFormat="1" ht="16" customHeight="1" x14ac:dyDescent="0.2"/>
    <row r="506" spans="10:10" customFormat="1" ht="16" customHeight="1" x14ac:dyDescent="0.2"/>
    <row r="507" spans="10:10" customFormat="1" ht="16" customHeight="1" x14ac:dyDescent="0.2"/>
    <row r="508" spans="10:10" customFormat="1" ht="16" customHeight="1" x14ac:dyDescent="0.2"/>
    <row r="509" spans="10:10" customFormat="1" ht="16" customHeight="1" x14ac:dyDescent="0.2"/>
    <row r="510" spans="10:10" customFormat="1" ht="16" customHeight="1" x14ac:dyDescent="0.2"/>
    <row r="511" spans="10:10" customFormat="1" ht="16" customHeight="1" x14ac:dyDescent="0.2"/>
    <row r="512" spans="10:10" customFormat="1" ht="16" customHeight="1" x14ac:dyDescent="0.2"/>
    <row r="513" customFormat="1" ht="16" customHeight="1" x14ac:dyDescent="0.2"/>
    <row r="514" customFormat="1" ht="16" customHeight="1" x14ac:dyDescent="0.2"/>
    <row r="515" customFormat="1" ht="16" customHeight="1" x14ac:dyDescent="0.2"/>
    <row r="516" customFormat="1" ht="16" customHeight="1" x14ac:dyDescent="0.2"/>
    <row r="517" customFormat="1" ht="16" customHeight="1" x14ac:dyDescent="0.2"/>
    <row r="518" customFormat="1" ht="16" customHeight="1" x14ac:dyDescent="0.2"/>
    <row r="519" customFormat="1" ht="16" customHeight="1" x14ac:dyDescent="0.2"/>
    <row r="520" customFormat="1" ht="16" customHeight="1" x14ac:dyDescent="0.2"/>
    <row r="521" customFormat="1" ht="16" customHeight="1" x14ac:dyDescent="0.2"/>
    <row r="522" customFormat="1" ht="16" customHeight="1" x14ac:dyDescent="0.2"/>
    <row r="523" customFormat="1" ht="16" customHeight="1" x14ac:dyDescent="0.2"/>
    <row r="524" customFormat="1" ht="16" customHeight="1" x14ac:dyDescent="0.2"/>
    <row r="525" customFormat="1" ht="16" customHeight="1" x14ac:dyDescent="0.2"/>
    <row r="526" customFormat="1" ht="16" customHeight="1" x14ac:dyDescent="0.2"/>
    <row r="527" customFormat="1" ht="16" customHeight="1" x14ac:dyDescent="0.2"/>
    <row r="528" customFormat="1" ht="16" customHeight="1" x14ac:dyDescent="0.2"/>
    <row r="529" spans="10:10" customFormat="1" ht="16" customHeight="1" x14ac:dyDescent="0.2"/>
    <row r="530" spans="10:10" customFormat="1" ht="16" customHeight="1" x14ac:dyDescent="0.2"/>
    <row r="531" spans="10:10" customFormat="1" ht="16" customHeight="1" x14ac:dyDescent="0.2"/>
    <row r="532" spans="10:10" customFormat="1" ht="16" customHeight="1" x14ac:dyDescent="0.2">
      <c r="J532" s="20"/>
    </row>
    <row r="533" spans="10:10" customFormat="1" ht="16" customHeight="1" x14ac:dyDescent="0.2"/>
    <row r="534" spans="10:10" customFormat="1" ht="16" customHeight="1" x14ac:dyDescent="0.2"/>
    <row r="535" spans="10:10" customFormat="1" ht="16" customHeight="1" x14ac:dyDescent="0.2"/>
    <row r="536" spans="10:10" customFormat="1" ht="16" customHeight="1" x14ac:dyDescent="0.2"/>
    <row r="537" spans="10:10" customFormat="1" ht="16" customHeight="1" x14ac:dyDescent="0.2"/>
    <row r="538" spans="10:10" customFormat="1" ht="16" customHeight="1" x14ac:dyDescent="0.2"/>
    <row r="539" spans="10:10" customFormat="1" ht="16" customHeight="1" x14ac:dyDescent="0.2"/>
    <row r="540" spans="10:10" customFormat="1" ht="16" customHeight="1" x14ac:dyDescent="0.2"/>
    <row r="541" spans="10:10" customFormat="1" ht="16" customHeight="1" x14ac:dyDescent="0.2"/>
    <row r="542" spans="10:10" customFormat="1" ht="16" customHeight="1" x14ac:dyDescent="0.2"/>
    <row r="543" spans="10:10" customFormat="1" ht="16" customHeight="1" x14ac:dyDescent="0.2">
      <c r="J543" s="20"/>
    </row>
    <row r="544" spans="10:10" s="28" customFormat="1" ht="16" customHeight="1" x14ac:dyDescent="0.2"/>
    <row r="545" spans="108:118" s="28" customFormat="1" ht="16" customHeight="1" x14ac:dyDescent="0.2"/>
    <row r="546" spans="108:118" s="28" customFormat="1" ht="16" customHeight="1" x14ac:dyDescent="0.2"/>
    <row r="547" spans="108:118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08:118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08:118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08:118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08:118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08:118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08:118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08:118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08:118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08:118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08:118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08:118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08:118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08:118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>
    <sortState xmlns:xlrd2="http://schemas.microsoft.com/office/spreadsheetml/2017/richdata2" ref="A3:WE546">
      <sortCondition ref="B2:B546"/>
    </sortState>
  </autoFilter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O2" sqref="O2"/>
    </sheetView>
  </sheetViews>
  <sheetFormatPr baseColWidth="10" defaultRowHeight="16" x14ac:dyDescent="0.2"/>
  <cols>
    <col min="3" max="3" width="13.6640625" customWidth="1"/>
    <col min="13" max="13" width="11" style="19"/>
  </cols>
  <sheetData>
    <row r="1" spans="1:15" x14ac:dyDescent="0.2">
      <c r="A1" t="s">
        <v>177</v>
      </c>
      <c r="B1" t="s">
        <v>178</v>
      </c>
      <c r="C1" t="s">
        <v>179</v>
      </c>
      <c r="D1" t="s">
        <v>180</v>
      </c>
      <c r="E1" t="s">
        <v>162</v>
      </c>
      <c r="F1" t="s">
        <v>153</v>
      </c>
      <c r="G1" t="s">
        <v>146</v>
      </c>
      <c r="H1" t="s">
        <v>181</v>
      </c>
      <c r="I1" t="s">
        <v>182</v>
      </c>
      <c r="J1" t="s">
        <v>183</v>
      </c>
      <c r="K1" t="s">
        <v>188</v>
      </c>
      <c r="L1" t="s">
        <v>189</v>
      </c>
      <c r="M1" s="19" t="s">
        <v>184</v>
      </c>
      <c r="N1" t="s">
        <v>185</v>
      </c>
      <c r="O1" t="s">
        <v>192</v>
      </c>
    </row>
    <row r="2" spans="1:15" x14ac:dyDescent="0.2">
      <c r="A2">
        <v>1</v>
      </c>
      <c r="B2" s="18">
        <v>45585</v>
      </c>
      <c r="C2" s="18" t="s">
        <v>130</v>
      </c>
      <c r="D2" t="s">
        <v>129</v>
      </c>
      <c r="E2">
        <v>2</v>
      </c>
      <c r="F2" t="s">
        <v>126</v>
      </c>
      <c r="G2" s="1" t="s">
        <v>127</v>
      </c>
      <c r="H2" t="s">
        <v>126</v>
      </c>
      <c r="I2" t="s">
        <v>131</v>
      </c>
      <c r="J2" t="s">
        <v>131</v>
      </c>
      <c r="K2" t="s">
        <v>186</v>
      </c>
      <c r="L2" t="s">
        <v>132</v>
      </c>
      <c r="M2" s="19" t="s">
        <v>128</v>
      </c>
      <c r="N2" s="46" t="s">
        <v>187</v>
      </c>
      <c r="O2" t="s">
        <v>193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6"/>
  </cols>
  <sheetData>
    <row r="2" spans="2:26" x14ac:dyDescent="0.2">
      <c r="S2" s="23" t="s">
        <v>78</v>
      </c>
    </row>
    <row r="3" spans="2:26" x14ac:dyDescent="0.2">
      <c r="S3" s="1" t="s">
        <v>59</v>
      </c>
    </row>
    <row r="4" spans="2:26" x14ac:dyDescent="0.2">
      <c r="S4" s="1" t="s">
        <v>66</v>
      </c>
      <c r="V4" s="24">
        <v>0</v>
      </c>
      <c r="W4" s="25">
        <v>0</v>
      </c>
      <c r="X4" s="25">
        <f>+MINUTE(V4)</f>
        <v>0</v>
      </c>
      <c r="Y4" s="26">
        <f>+SECOND(V4)</f>
        <v>0</v>
      </c>
      <c r="Z4" t="str">
        <f>+CONCATENATE(W4&amp;X4&amp;":"&amp;Y4)</f>
        <v>00:0</v>
      </c>
    </row>
    <row r="5" spans="2:26" x14ac:dyDescent="0.2">
      <c r="S5" s="1" t="s">
        <v>69</v>
      </c>
      <c r="V5" s="24">
        <v>0</v>
      </c>
      <c r="W5" s="25">
        <v>0</v>
      </c>
      <c r="X5">
        <f t="shared" ref="X5:X68" si="0">+MINUTE(V5)</f>
        <v>0</v>
      </c>
      <c r="Y5" s="2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70</v>
      </c>
      <c r="V6" s="24">
        <v>6.9444444444448361E-5</v>
      </c>
      <c r="W6" s="25">
        <v>0</v>
      </c>
      <c r="X6">
        <f t="shared" si="0"/>
        <v>0</v>
      </c>
      <c r="Y6" s="26">
        <f t="shared" si="1"/>
        <v>6</v>
      </c>
      <c r="Z6" t="str">
        <f t="shared" si="2"/>
        <v>00:6</v>
      </c>
    </row>
    <row r="7" spans="2:26" x14ac:dyDescent="0.2">
      <c r="S7" s="1" t="s">
        <v>74</v>
      </c>
      <c r="V7" s="24">
        <v>3.4722222222222793E-4</v>
      </c>
      <c r="W7" s="25">
        <v>0</v>
      </c>
      <c r="X7">
        <f t="shared" si="0"/>
        <v>0</v>
      </c>
      <c r="Y7" s="26">
        <f t="shared" si="1"/>
        <v>30</v>
      </c>
      <c r="Z7" t="str">
        <f t="shared" si="2"/>
        <v>00:30</v>
      </c>
    </row>
    <row r="8" spans="2:26" x14ac:dyDescent="0.2">
      <c r="S8" s="1" t="s">
        <v>75</v>
      </c>
      <c r="V8" s="24">
        <v>3.4722222222222793E-4</v>
      </c>
      <c r="W8" s="25">
        <v>0</v>
      </c>
      <c r="X8">
        <f t="shared" si="0"/>
        <v>0</v>
      </c>
      <c r="Y8" s="26">
        <f t="shared" si="1"/>
        <v>30</v>
      </c>
      <c r="Z8" t="str">
        <f t="shared" si="2"/>
        <v>00:30</v>
      </c>
    </row>
    <row r="9" spans="2:26" x14ac:dyDescent="0.2">
      <c r="S9" s="1" t="s">
        <v>76</v>
      </c>
      <c r="V9" s="24">
        <v>3.4722222222222793E-4</v>
      </c>
      <c r="W9" s="25">
        <v>0</v>
      </c>
      <c r="X9">
        <f t="shared" si="0"/>
        <v>0</v>
      </c>
      <c r="Y9" s="26">
        <f t="shared" si="1"/>
        <v>30</v>
      </c>
      <c r="Z9" t="str">
        <f t="shared" si="2"/>
        <v>00:30</v>
      </c>
    </row>
    <row r="10" spans="2:26" x14ac:dyDescent="0.2">
      <c r="S10" s="1" t="s">
        <v>85</v>
      </c>
      <c r="V10" s="24">
        <v>6.3657407407408106E-4</v>
      </c>
      <c r="W10" s="25">
        <v>0</v>
      </c>
      <c r="X10">
        <f t="shared" si="0"/>
        <v>0</v>
      </c>
      <c r="Y10" s="26">
        <f t="shared" si="1"/>
        <v>55</v>
      </c>
      <c r="Z10" t="str">
        <f t="shared" si="2"/>
        <v>00:55</v>
      </c>
    </row>
    <row r="11" spans="2:26" x14ac:dyDescent="0.2">
      <c r="E11" t="s">
        <v>42</v>
      </c>
      <c r="F11" t="s">
        <v>43</v>
      </c>
      <c r="S11" s="1" t="s">
        <v>77</v>
      </c>
      <c r="V11" s="24">
        <v>6.3657407407408106E-4</v>
      </c>
      <c r="W11" s="25">
        <v>0</v>
      </c>
      <c r="X11">
        <f t="shared" si="0"/>
        <v>0</v>
      </c>
      <c r="Y11" s="2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37</v>
      </c>
      <c r="E12">
        <f>+COUNTIF($H$12:$I$56,D12)</f>
        <v>0</v>
      </c>
      <c r="F12">
        <f>+COUNTIF($M$12:$N$51,D12)</f>
        <v>0</v>
      </c>
      <c r="H12" s="1" t="s">
        <v>90</v>
      </c>
      <c r="I12" s="1"/>
      <c r="M12" s="1" t="s">
        <v>90</v>
      </c>
      <c r="N12">
        <f t="shared" ref="N12:N22" si="3">+COUNTIF($H$12:$I$51,M12)</f>
        <v>1</v>
      </c>
      <c r="S12" s="1" t="s">
        <v>67</v>
      </c>
      <c r="V12" s="24">
        <v>6.3657407407408106E-4</v>
      </c>
      <c r="W12" s="25">
        <v>0</v>
      </c>
      <c r="X12">
        <f t="shared" si="0"/>
        <v>0</v>
      </c>
      <c r="Y12" s="2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36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91</v>
      </c>
      <c r="I13" s="1"/>
      <c r="M13" s="1" t="s">
        <v>103</v>
      </c>
      <c r="N13">
        <f t="shared" si="3"/>
        <v>1</v>
      </c>
      <c r="S13" s="1" t="s">
        <v>68</v>
      </c>
      <c r="V13" s="24">
        <v>6.4814814814815463E-4</v>
      </c>
      <c r="W13" s="25">
        <v>0</v>
      </c>
      <c r="X13">
        <f t="shared" si="0"/>
        <v>0</v>
      </c>
      <c r="Y13" s="2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38</v>
      </c>
      <c r="E14">
        <f t="shared" si="4"/>
        <v>0</v>
      </c>
      <c r="F14">
        <f t="shared" si="5"/>
        <v>0</v>
      </c>
      <c r="H14" s="1" t="s">
        <v>94</v>
      </c>
      <c r="I14" s="1"/>
      <c r="M14" s="1" t="s">
        <v>91</v>
      </c>
      <c r="N14">
        <f t="shared" si="3"/>
        <v>2</v>
      </c>
      <c r="S14" s="1" t="s">
        <v>71</v>
      </c>
      <c r="V14" s="24">
        <v>6.4814814814815463E-4</v>
      </c>
      <c r="W14" s="25">
        <v>0</v>
      </c>
      <c r="X14">
        <f t="shared" si="0"/>
        <v>0</v>
      </c>
      <c r="Y14" s="2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26</v>
      </c>
      <c r="E15">
        <f t="shared" si="4"/>
        <v>0</v>
      </c>
      <c r="F15">
        <f t="shared" si="5"/>
        <v>0</v>
      </c>
      <c r="H15" s="1" t="s">
        <v>92</v>
      </c>
      <c r="I15" s="1"/>
      <c r="M15" s="1" t="s">
        <v>95</v>
      </c>
      <c r="N15">
        <f t="shared" si="3"/>
        <v>2</v>
      </c>
      <c r="S15" s="1" t="s">
        <v>72</v>
      </c>
      <c r="V15" s="24">
        <v>7.2916666666666963E-4</v>
      </c>
      <c r="W15" s="25">
        <v>0</v>
      </c>
      <c r="X15">
        <f t="shared" si="0"/>
        <v>1</v>
      </c>
      <c r="Y15" s="2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35</v>
      </c>
      <c r="E16">
        <f t="shared" si="4"/>
        <v>0</v>
      </c>
      <c r="F16">
        <f t="shared" si="5"/>
        <v>0</v>
      </c>
      <c r="H16" s="1" t="s">
        <v>89</v>
      </c>
      <c r="I16" s="1"/>
      <c r="M16" s="1" t="s">
        <v>93</v>
      </c>
      <c r="N16">
        <f t="shared" si="3"/>
        <v>2</v>
      </c>
      <c r="S16" s="1" t="s">
        <v>79</v>
      </c>
      <c r="V16" s="24">
        <v>1.5509259259259348E-3</v>
      </c>
      <c r="W16" s="25">
        <v>0</v>
      </c>
      <c r="X16">
        <f t="shared" si="0"/>
        <v>2</v>
      </c>
      <c r="Y16" s="2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34</v>
      </c>
      <c r="E17">
        <f t="shared" si="4"/>
        <v>0</v>
      </c>
      <c r="F17">
        <f t="shared" ref="F17:F31" si="6">+COUNTIF($M$12:$N$51,D17)</f>
        <v>0</v>
      </c>
      <c r="H17" s="1" t="s">
        <v>102</v>
      </c>
      <c r="I17" s="1"/>
      <c r="M17" s="1" t="s">
        <v>92</v>
      </c>
      <c r="N17">
        <f t="shared" si="3"/>
        <v>3</v>
      </c>
      <c r="S17" s="1" t="s">
        <v>80</v>
      </c>
      <c r="V17" s="24">
        <v>1.5625000000000083E-3</v>
      </c>
      <c r="W17" s="25">
        <v>0</v>
      </c>
      <c r="X17">
        <f t="shared" si="0"/>
        <v>2</v>
      </c>
      <c r="Y17" s="2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28</v>
      </c>
      <c r="E18">
        <f t="shared" si="4"/>
        <v>0</v>
      </c>
      <c r="F18">
        <f t="shared" si="6"/>
        <v>0</v>
      </c>
      <c r="H18" s="1" t="s">
        <v>102</v>
      </c>
      <c r="I18" s="1"/>
      <c r="M18" s="1" t="s">
        <v>100</v>
      </c>
      <c r="N18">
        <f t="shared" si="3"/>
        <v>3</v>
      </c>
      <c r="S18" s="1" t="s">
        <v>81</v>
      </c>
      <c r="V18" s="24">
        <v>1.94444444444445E-3</v>
      </c>
      <c r="W18" s="25">
        <v>0</v>
      </c>
      <c r="X18">
        <f t="shared" si="0"/>
        <v>2</v>
      </c>
      <c r="Y18" s="2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27</v>
      </c>
      <c r="E19">
        <f t="shared" si="4"/>
        <v>0</v>
      </c>
      <c r="F19">
        <f t="shared" si="6"/>
        <v>0</v>
      </c>
      <c r="H19" s="1" t="s">
        <v>95</v>
      </c>
      <c r="I19" s="1"/>
      <c r="M19" s="1" t="s">
        <v>94</v>
      </c>
      <c r="N19">
        <f t="shared" si="3"/>
        <v>4</v>
      </c>
      <c r="S19" s="1" t="s">
        <v>84</v>
      </c>
      <c r="V19" s="24">
        <v>1.94444444444445E-3</v>
      </c>
      <c r="W19" s="25">
        <v>0</v>
      </c>
      <c r="X19">
        <f t="shared" si="0"/>
        <v>2</v>
      </c>
      <c r="Y19" s="2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31</v>
      </c>
      <c r="E20">
        <f t="shared" si="4"/>
        <v>0</v>
      </c>
      <c r="F20">
        <f t="shared" si="6"/>
        <v>0</v>
      </c>
      <c r="H20" s="1" t="s">
        <v>103</v>
      </c>
      <c r="I20" s="1"/>
      <c r="M20" s="1" t="s">
        <v>102</v>
      </c>
      <c r="N20">
        <f t="shared" si="3"/>
        <v>4</v>
      </c>
      <c r="S20" s="1" t="s">
        <v>82</v>
      </c>
      <c r="V20" s="24">
        <v>1.9791666666666707E-3</v>
      </c>
      <c r="W20" s="25">
        <v>0</v>
      </c>
      <c r="X20">
        <f t="shared" si="0"/>
        <v>2</v>
      </c>
      <c r="Y20" s="2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32</v>
      </c>
      <c r="E21">
        <f t="shared" si="4"/>
        <v>0</v>
      </c>
      <c r="F21">
        <f t="shared" si="6"/>
        <v>0</v>
      </c>
      <c r="H21" s="1" t="s">
        <v>94</v>
      </c>
      <c r="I21" s="1"/>
      <c r="M21" s="1" t="s">
        <v>101</v>
      </c>
      <c r="N21">
        <f t="shared" si="3"/>
        <v>6</v>
      </c>
      <c r="S21" s="1" t="s">
        <v>83</v>
      </c>
      <c r="V21" s="24">
        <v>1.9791666666666707E-3</v>
      </c>
      <c r="W21" s="25">
        <v>0</v>
      </c>
      <c r="X21">
        <f t="shared" si="0"/>
        <v>2</v>
      </c>
      <c r="Y21" s="2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39</v>
      </c>
      <c r="E22">
        <f t="shared" si="4"/>
        <v>0</v>
      </c>
      <c r="F22">
        <f t="shared" si="6"/>
        <v>0</v>
      </c>
      <c r="H22" s="1" t="s">
        <v>101</v>
      </c>
      <c r="I22" s="1"/>
      <c r="M22" s="1" t="s">
        <v>89</v>
      </c>
      <c r="N22">
        <f t="shared" si="3"/>
        <v>7</v>
      </c>
      <c r="S22" s="1" t="s">
        <v>86</v>
      </c>
      <c r="V22" s="24">
        <v>2.025462962962972E-3</v>
      </c>
      <c r="W22" s="25">
        <v>0</v>
      </c>
      <c r="X22">
        <f t="shared" si="0"/>
        <v>2</v>
      </c>
      <c r="Y22" s="2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30</v>
      </c>
      <c r="E23">
        <f t="shared" si="4"/>
        <v>0</v>
      </c>
      <c r="F23">
        <f t="shared" si="6"/>
        <v>0</v>
      </c>
      <c r="H23" s="1" t="s">
        <v>92</v>
      </c>
      <c r="I23" s="1"/>
      <c r="S23" s="1" t="s">
        <v>87</v>
      </c>
      <c r="V23" s="24">
        <v>2.0717592592592662E-3</v>
      </c>
      <c r="W23" s="25">
        <v>0</v>
      </c>
      <c r="X23">
        <f t="shared" si="0"/>
        <v>2</v>
      </c>
      <c r="Y23" s="2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33</v>
      </c>
      <c r="E24">
        <f t="shared" si="4"/>
        <v>0</v>
      </c>
      <c r="F24">
        <f t="shared" si="6"/>
        <v>0</v>
      </c>
      <c r="H24" s="1" t="s">
        <v>94</v>
      </c>
      <c r="I24" s="1"/>
      <c r="S24" s="1" t="s">
        <v>88</v>
      </c>
      <c r="V24" s="24">
        <v>2.1296296296296341E-3</v>
      </c>
      <c r="W24" s="25">
        <v>0</v>
      </c>
      <c r="X24">
        <f t="shared" si="0"/>
        <v>3</v>
      </c>
      <c r="Y24" s="2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29</v>
      </c>
      <c r="E25">
        <f t="shared" si="4"/>
        <v>0</v>
      </c>
      <c r="F25">
        <f t="shared" si="6"/>
        <v>0</v>
      </c>
      <c r="H25" s="1" t="s">
        <v>94</v>
      </c>
      <c r="I25" s="1"/>
      <c r="V25" s="24">
        <v>2.1990740740740825E-3</v>
      </c>
      <c r="W25" s="25">
        <v>0</v>
      </c>
      <c r="X25">
        <f t="shared" si="0"/>
        <v>3</v>
      </c>
      <c r="Y25" s="2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40</v>
      </c>
      <c r="E26">
        <f t="shared" si="4"/>
        <v>0</v>
      </c>
      <c r="F26">
        <f t="shared" si="6"/>
        <v>0</v>
      </c>
      <c r="H26" s="1" t="s">
        <v>89</v>
      </c>
      <c r="I26" s="1"/>
      <c r="V26" s="24">
        <v>2.2453703703703767E-3</v>
      </c>
      <c r="W26" s="25">
        <v>0</v>
      </c>
      <c r="X26">
        <f t="shared" si="0"/>
        <v>3</v>
      </c>
      <c r="Y26" s="2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41</v>
      </c>
      <c r="E27">
        <f t="shared" si="4"/>
        <v>0</v>
      </c>
      <c r="F27">
        <f t="shared" si="6"/>
        <v>0</v>
      </c>
      <c r="H27" s="1" t="s">
        <v>100</v>
      </c>
      <c r="I27" s="1"/>
      <c r="V27" s="24">
        <v>2.2685185185185239E-3</v>
      </c>
      <c r="W27" s="25">
        <v>0</v>
      </c>
      <c r="X27">
        <f t="shared" si="0"/>
        <v>3</v>
      </c>
      <c r="Y27" s="2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60</v>
      </c>
      <c r="E28">
        <f t="shared" si="4"/>
        <v>0</v>
      </c>
      <c r="F28">
        <f t="shared" si="6"/>
        <v>0</v>
      </c>
      <c r="H28" s="1" t="s">
        <v>89</v>
      </c>
      <c r="I28" s="1"/>
      <c r="V28" s="24">
        <v>2.2685185185185239E-3</v>
      </c>
      <c r="W28" s="25">
        <v>0</v>
      </c>
      <c r="X28">
        <f t="shared" si="0"/>
        <v>3</v>
      </c>
      <c r="Y28" s="2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63</v>
      </c>
      <c r="E29">
        <f t="shared" si="4"/>
        <v>0</v>
      </c>
      <c r="F29">
        <f t="shared" si="6"/>
        <v>0</v>
      </c>
      <c r="H29" s="1" t="s">
        <v>101</v>
      </c>
      <c r="I29" s="1"/>
      <c r="V29" s="24">
        <v>2.2685185185185239E-3</v>
      </c>
      <c r="W29" s="25">
        <v>0</v>
      </c>
      <c r="X29">
        <f t="shared" si="0"/>
        <v>3</v>
      </c>
      <c r="Y29" s="2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61</v>
      </c>
      <c r="E30">
        <f t="shared" si="4"/>
        <v>0</v>
      </c>
      <c r="F30">
        <f t="shared" si="6"/>
        <v>0</v>
      </c>
      <c r="H30" s="1" t="s">
        <v>101</v>
      </c>
      <c r="I30" s="1"/>
      <c r="V30" s="24">
        <v>2.3495370370370389E-3</v>
      </c>
      <c r="W30" s="25">
        <v>0</v>
      </c>
      <c r="X30">
        <f t="shared" si="0"/>
        <v>3</v>
      </c>
      <c r="Y30" s="2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62</v>
      </c>
      <c r="E31">
        <f t="shared" si="4"/>
        <v>0</v>
      </c>
      <c r="F31">
        <f t="shared" si="6"/>
        <v>0</v>
      </c>
      <c r="H31" s="1" t="s">
        <v>89</v>
      </c>
      <c r="I31" s="1"/>
      <c r="V31" s="24">
        <v>3.4490740740740766E-3</v>
      </c>
      <c r="W31" s="25">
        <v>0</v>
      </c>
      <c r="X31">
        <f t="shared" si="0"/>
        <v>4</v>
      </c>
      <c r="Y31" s="26">
        <f t="shared" si="1"/>
        <v>58</v>
      </c>
      <c r="Z31" t="str">
        <f t="shared" si="2"/>
        <v>04:58</v>
      </c>
    </row>
    <row r="32" spans="2:26" x14ac:dyDescent="0.2">
      <c r="H32" s="1" t="s">
        <v>100</v>
      </c>
      <c r="I32" s="1"/>
      <c r="V32" s="24">
        <v>3.4490740740740766E-3</v>
      </c>
      <c r="W32" s="25">
        <v>0</v>
      </c>
      <c r="X32">
        <f t="shared" si="0"/>
        <v>4</v>
      </c>
      <c r="Y32" s="26">
        <f t="shared" si="1"/>
        <v>58</v>
      </c>
      <c r="Z32" t="str">
        <f t="shared" si="2"/>
        <v>04:58</v>
      </c>
    </row>
    <row r="33" spans="4:26" x14ac:dyDescent="0.2">
      <c r="D33" s="107" t="s">
        <v>64</v>
      </c>
      <c r="E33" s="107"/>
      <c r="F33" s="107"/>
      <c r="H33" s="1" t="s">
        <v>95</v>
      </c>
      <c r="I33" s="1"/>
      <c r="V33" s="24">
        <v>3.5300925925925916E-3</v>
      </c>
      <c r="W33" s="25">
        <v>0</v>
      </c>
      <c r="X33">
        <f t="shared" si="0"/>
        <v>5</v>
      </c>
      <c r="Y33" s="26">
        <f t="shared" si="1"/>
        <v>5</v>
      </c>
      <c r="Z33" t="str">
        <f t="shared" si="2"/>
        <v>05:5</v>
      </c>
    </row>
    <row r="34" spans="4:26" x14ac:dyDescent="0.2">
      <c r="D34" s="107" t="s">
        <v>65</v>
      </c>
      <c r="E34" s="107"/>
      <c r="F34" s="107"/>
      <c r="H34" s="1" t="s">
        <v>93</v>
      </c>
      <c r="I34" s="1"/>
      <c r="V34" s="24">
        <v>3.5532407407407388E-3</v>
      </c>
      <c r="W34" s="25">
        <v>0</v>
      </c>
      <c r="X34">
        <f t="shared" si="0"/>
        <v>5</v>
      </c>
      <c r="Y34" s="26">
        <f t="shared" si="1"/>
        <v>7</v>
      </c>
      <c r="Z34" t="str">
        <f t="shared" si="2"/>
        <v>05:7</v>
      </c>
    </row>
    <row r="35" spans="4:26" x14ac:dyDescent="0.2">
      <c r="H35" s="1" t="s">
        <v>92</v>
      </c>
      <c r="I35" s="1"/>
      <c r="V35" s="24">
        <v>3.6111111111111135E-3</v>
      </c>
      <c r="W35" s="25">
        <v>0</v>
      </c>
      <c r="X35">
        <f t="shared" si="0"/>
        <v>5</v>
      </c>
      <c r="Y35" s="26">
        <f t="shared" si="1"/>
        <v>12</v>
      </c>
      <c r="Z35" t="str">
        <f t="shared" si="2"/>
        <v>05:12</v>
      </c>
    </row>
    <row r="36" spans="4:26" x14ac:dyDescent="0.2">
      <c r="H36" s="1" t="s">
        <v>102</v>
      </c>
      <c r="I36" s="1"/>
      <c r="V36" s="24">
        <v>3.6458333333333343E-3</v>
      </c>
      <c r="W36" s="25">
        <v>0</v>
      </c>
      <c r="X36">
        <f t="shared" si="0"/>
        <v>5</v>
      </c>
      <c r="Y36" s="26">
        <f t="shared" si="1"/>
        <v>15</v>
      </c>
      <c r="Z36" t="str">
        <f t="shared" si="2"/>
        <v>05:15</v>
      </c>
    </row>
    <row r="37" spans="4:26" x14ac:dyDescent="0.2">
      <c r="D37" s="1" t="s">
        <v>35</v>
      </c>
      <c r="E37">
        <f>+COUNTIF($H$12:$I$56,D37)</f>
        <v>0</v>
      </c>
      <c r="F37">
        <f t="shared" ref="F37" si="7">+COUNTIF($M$12:$N$51,D37)</f>
        <v>0</v>
      </c>
      <c r="H37" s="1" t="s">
        <v>101</v>
      </c>
      <c r="I37" s="1"/>
      <c r="V37" s="24">
        <v>3.6921296296296285E-3</v>
      </c>
      <c r="W37" s="25">
        <v>0</v>
      </c>
      <c r="X37">
        <f t="shared" si="0"/>
        <v>5</v>
      </c>
      <c r="Y37" s="26">
        <f t="shared" si="1"/>
        <v>19</v>
      </c>
      <c r="Z37" t="str">
        <f t="shared" si="2"/>
        <v>05:19</v>
      </c>
    </row>
    <row r="38" spans="4:26" x14ac:dyDescent="0.2">
      <c r="H38" s="1" t="s">
        <v>89</v>
      </c>
      <c r="I38" s="1"/>
      <c r="V38" s="24">
        <v>3.7152777777777757E-3</v>
      </c>
      <c r="W38" s="25">
        <v>0</v>
      </c>
      <c r="X38">
        <f t="shared" si="0"/>
        <v>5</v>
      </c>
      <c r="Y38" s="26">
        <f t="shared" si="1"/>
        <v>21</v>
      </c>
      <c r="Z38" t="str">
        <f t="shared" si="2"/>
        <v>05:21</v>
      </c>
    </row>
    <row r="39" spans="4:26" x14ac:dyDescent="0.2">
      <c r="H39" s="1" t="s">
        <v>89</v>
      </c>
      <c r="I39" s="1"/>
      <c r="V39" s="24">
        <v>3.7731481481481505E-3</v>
      </c>
      <c r="W39" s="25">
        <v>0</v>
      </c>
      <c r="X39">
        <f t="shared" si="0"/>
        <v>5</v>
      </c>
      <c r="Y39" s="26">
        <f t="shared" si="1"/>
        <v>26</v>
      </c>
      <c r="Z39" t="str">
        <f t="shared" si="2"/>
        <v>05:26</v>
      </c>
    </row>
    <row r="40" spans="4:26" x14ac:dyDescent="0.2">
      <c r="H40" s="1" t="s">
        <v>101</v>
      </c>
      <c r="I40" s="1"/>
      <c r="V40" s="24">
        <v>3.8425925925925919E-3</v>
      </c>
      <c r="W40" s="25">
        <v>0</v>
      </c>
      <c r="X40">
        <f t="shared" si="0"/>
        <v>5</v>
      </c>
      <c r="Y40" s="26">
        <f t="shared" si="1"/>
        <v>32</v>
      </c>
      <c r="Z40" t="str">
        <f t="shared" si="2"/>
        <v>05:32</v>
      </c>
    </row>
    <row r="41" spans="4:26" x14ac:dyDescent="0.2">
      <c r="H41" s="1" t="s">
        <v>100</v>
      </c>
      <c r="I41" s="1"/>
      <c r="V41" s="24">
        <v>4.4791666666666799E-3</v>
      </c>
      <c r="W41" s="25">
        <v>0</v>
      </c>
      <c r="X41">
        <f t="shared" si="0"/>
        <v>6</v>
      </c>
      <c r="Y41" s="26">
        <f t="shared" si="1"/>
        <v>27</v>
      </c>
      <c r="Z41" t="str">
        <f t="shared" si="2"/>
        <v>06:27</v>
      </c>
    </row>
    <row r="42" spans="4:26" x14ac:dyDescent="0.2">
      <c r="H42" s="1" t="s">
        <v>102</v>
      </c>
      <c r="I42" s="1"/>
      <c r="V42" s="24">
        <v>4.4791666666666799E-3</v>
      </c>
      <c r="W42" s="25">
        <v>0</v>
      </c>
      <c r="X42">
        <f t="shared" si="0"/>
        <v>6</v>
      </c>
      <c r="Y42" s="26">
        <f t="shared" si="1"/>
        <v>27</v>
      </c>
      <c r="Z42" t="str">
        <f t="shared" si="2"/>
        <v>06:27</v>
      </c>
    </row>
    <row r="43" spans="4:26" x14ac:dyDescent="0.2">
      <c r="H43" s="1" t="s">
        <v>101</v>
      </c>
      <c r="I43" s="1"/>
      <c r="V43" s="24">
        <v>4.5138888888889006E-3</v>
      </c>
      <c r="W43" s="25">
        <v>0</v>
      </c>
      <c r="X43">
        <f t="shared" si="0"/>
        <v>6</v>
      </c>
      <c r="Y43" s="26">
        <f t="shared" si="1"/>
        <v>30</v>
      </c>
      <c r="Z43" t="str">
        <f t="shared" si="2"/>
        <v>06:30</v>
      </c>
    </row>
    <row r="44" spans="4:26" x14ac:dyDescent="0.2">
      <c r="H44" s="1" t="s">
        <v>89</v>
      </c>
      <c r="I44" s="1"/>
      <c r="V44" s="24">
        <v>4.583333333333342E-3</v>
      </c>
      <c r="W44" s="25">
        <v>0</v>
      </c>
      <c r="X44">
        <f t="shared" si="0"/>
        <v>6</v>
      </c>
      <c r="Y44" s="26">
        <f t="shared" si="1"/>
        <v>36</v>
      </c>
      <c r="Z44" t="str">
        <f t="shared" si="2"/>
        <v>06:36</v>
      </c>
    </row>
    <row r="45" spans="4:26" x14ac:dyDescent="0.2">
      <c r="H45" s="1" t="s">
        <v>91</v>
      </c>
      <c r="I45" s="1"/>
      <c r="V45" s="24">
        <v>4.7222222222222318E-3</v>
      </c>
      <c r="W45" s="25">
        <v>0</v>
      </c>
      <c r="X45">
        <f t="shared" si="0"/>
        <v>6</v>
      </c>
      <c r="Y45" s="26">
        <f t="shared" si="1"/>
        <v>48</v>
      </c>
      <c r="Z45" t="str">
        <f t="shared" si="2"/>
        <v>06:48</v>
      </c>
    </row>
    <row r="46" spans="4:26" x14ac:dyDescent="0.2">
      <c r="H46" s="1" t="s">
        <v>93</v>
      </c>
      <c r="I46" s="1"/>
      <c r="V46" s="24">
        <v>5.2662037037037104E-3</v>
      </c>
      <c r="W46" s="25">
        <v>0</v>
      </c>
      <c r="X46">
        <f t="shared" si="0"/>
        <v>7</v>
      </c>
      <c r="Y46" s="2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4">
        <v>5.2662037037037104E-3</v>
      </c>
      <c r="W47" s="25">
        <v>0</v>
      </c>
      <c r="X47">
        <f t="shared" si="0"/>
        <v>7</v>
      </c>
      <c r="Y47" s="2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4">
        <v>5.277777777777784E-3</v>
      </c>
      <c r="W48" s="25">
        <v>0</v>
      </c>
      <c r="X48">
        <f t="shared" si="0"/>
        <v>7</v>
      </c>
      <c r="Y48" s="2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4">
        <v>5.3472222222222324E-3</v>
      </c>
      <c r="W49" s="25">
        <v>0</v>
      </c>
      <c r="X49">
        <f t="shared" si="0"/>
        <v>7</v>
      </c>
      <c r="Y49" s="2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4">
        <v>6.1805555555555641E-3</v>
      </c>
      <c r="W50" s="25">
        <v>0</v>
      </c>
      <c r="X50">
        <f t="shared" si="0"/>
        <v>8</v>
      </c>
      <c r="Y50" s="2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4">
        <v>6.1805555555555641E-3</v>
      </c>
      <c r="W51" s="25">
        <v>0</v>
      </c>
      <c r="X51">
        <f t="shared" si="0"/>
        <v>8</v>
      </c>
      <c r="Y51" s="2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4">
        <v>6.1805555555555641E-3</v>
      </c>
      <c r="W52" s="25">
        <v>0</v>
      </c>
      <c r="X52">
        <f t="shared" si="0"/>
        <v>8</v>
      </c>
      <c r="Y52" s="2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4">
        <v>6.2731481481481527E-3</v>
      </c>
      <c r="W53" s="25">
        <v>0</v>
      </c>
      <c r="X53">
        <f t="shared" si="0"/>
        <v>9</v>
      </c>
      <c r="Y53" s="2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4">
        <v>6.3078703703703734E-3</v>
      </c>
      <c r="W54" s="25">
        <v>0</v>
      </c>
      <c r="X54">
        <f t="shared" si="0"/>
        <v>9</v>
      </c>
      <c r="Y54" s="2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4">
        <v>7.2453703703703812E-3</v>
      </c>
      <c r="W55" s="24"/>
      <c r="X55">
        <f t="shared" si="0"/>
        <v>10</v>
      </c>
      <c r="Y55" s="2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4">
        <v>7.2453703703703812E-3</v>
      </c>
      <c r="W56" s="24"/>
      <c r="X56">
        <f t="shared" si="0"/>
        <v>10</v>
      </c>
      <c r="Y56" s="26">
        <f t="shared" si="1"/>
        <v>26</v>
      </c>
      <c r="Z56" t="str">
        <f t="shared" si="2"/>
        <v>10:26</v>
      </c>
    </row>
    <row r="57" spans="8:26" x14ac:dyDescent="0.2">
      <c r="H57" s="1"/>
      <c r="V57" s="24">
        <v>7.2569444444444547E-3</v>
      </c>
      <c r="W57" s="24"/>
      <c r="X57">
        <f t="shared" si="0"/>
        <v>10</v>
      </c>
      <c r="Y57" s="26">
        <f t="shared" si="1"/>
        <v>27</v>
      </c>
      <c r="Z57" t="str">
        <f t="shared" si="2"/>
        <v>10:27</v>
      </c>
    </row>
    <row r="58" spans="8:26" x14ac:dyDescent="0.2">
      <c r="H58" s="1"/>
      <c r="V58" s="24">
        <v>7.3611111111111169E-3</v>
      </c>
      <c r="W58" s="24"/>
      <c r="X58">
        <f t="shared" si="0"/>
        <v>10</v>
      </c>
      <c r="Y58" s="26">
        <f t="shared" si="1"/>
        <v>36</v>
      </c>
      <c r="Z58" t="str">
        <f t="shared" si="2"/>
        <v>10:36</v>
      </c>
    </row>
    <row r="59" spans="8:26" x14ac:dyDescent="0.2">
      <c r="H59" s="1"/>
      <c r="V59" s="24">
        <v>7.7199074074074114E-3</v>
      </c>
      <c r="W59" s="24"/>
      <c r="X59">
        <f t="shared" si="0"/>
        <v>11</v>
      </c>
      <c r="Y59" s="26">
        <f t="shared" si="1"/>
        <v>7</v>
      </c>
      <c r="Z59" t="str">
        <f t="shared" si="2"/>
        <v>11:7</v>
      </c>
    </row>
    <row r="60" spans="8:26" x14ac:dyDescent="0.2">
      <c r="H60" s="1"/>
      <c r="V60" s="24">
        <v>7.7199074074074114E-3</v>
      </c>
      <c r="W60" s="24"/>
      <c r="X60">
        <f t="shared" si="0"/>
        <v>11</v>
      </c>
      <c r="Y60" s="26">
        <f t="shared" si="1"/>
        <v>7</v>
      </c>
      <c r="Z60" t="str">
        <f t="shared" si="2"/>
        <v>11:7</v>
      </c>
    </row>
    <row r="61" spans="8:26" x14ac:dyDescent="0.2">
      <c r="H61" s="1"/>
      <c r="V61" s="24">
        <v>7.731481481481485E-3</v>
      </c>
      <c r="W61" s="24"/>
      <c r="X61">
        <f t="shared" si="0"/>
        <v>11</v>
      </c>
      <c r="Y61" s="26">
        <f t="shared" si="1"/>
        <v>8</v>
      </c>
      <c r="Z61" t="str">
        <f t="shared" si="2"/>
        <v>11:8</v>
      </c>
    </row>
    <row r="62" spans="8:26" x14ac:dyDescent="0.2">
      <c r="H62" s="1"/>
      <c r="V62" s="24">
        <v>8.1018518518518601E-3</v>
      </c>
      <c r="W62" s="24"/>
      <c r="X62">
        <f t="shared" si="0"/>
        <v>11</v>
      </c>
      <c r="Y62" s="26">
        <f t="shared" si="1"/>
        <v>40</v>
      </c>
      <c r="Z62" t="str">
        <f t="shared" si="2"/>
        <v>11:40</v>
      </c>
    </row>
    <row r="63" spans="8:26" x14ac:dyDescent="0.2">
      <c r="H63" s="1"/>
      <c r="V63" s="24">
        <v>8.1134259259259336E-3</v>
      </c>
      <c r="W63" s="24"/>
      <c r="X63">
        <f t="shared" si="0"/>
        <v>11</v>
      </c>
      <c r="Y63" s="26">
        <f t="shared" si="1"/>
        <v>41</v>
      </c>
      <c r="Z63" t="str">
        <f t="shared" si="2"/>
        <v>11:41</v>
      </c>
    </row>
    <row r="64" spans="8:26" x14ac:dyDescent="0.2">
      <c r="H64" s="1"/>
      <c r="V64" s="24">
        <v>8.1250000000000072E-3</v>
      </c>
      <c r="W64" s="24"/>
      <c r="X64">
        <f t="shared" si="0"/>
        <v>11</v>
      </c>
      <c r="Y64" s="26">
        <f t="shared" si="1"/>
        <v>42</v>
      </c>
      <c r="Z64" t="str">
        <f t="shared" si="2"/>
        <v>11:42</v>
      </c>
    </row>
    <row r="65" spans="8:26" x14ac:dyDescent="0.2">
      <c r="H65" s="1"/>
      <c r="V65" s="24">
        <v>8.1481481481481544E-3</v>
      </c>
      <c r="W65" s="24"/>
      <c r="X65">
        <f t="shared" si="0"/>
        <v>11</v>
      </c>
      <c r="Y65" s="26">
        <f t="shared" si="1"/>
        <v>44</v>
      </c>
      <c r="Z65" t="str">
        <f t="shared" si="2"/>
        <v>11:44</v>
      </c>
    </row>
    <row r="66" spans="8:26" x14ac:dyDescent="0.2">
      <c r="H66" s="1"/>
      <c r="V66" s="24">
        <v>8.9467592592592654E-3</v>
      </c>
      <c r="W66" s="24"/>
      <c r="X66">
        <f t="shared" si="0"/>
        <v>12</v>
      </c>
      <c r="Y66" s="26">
        <f t="shared" si="1"/>
        <v>53</v>
      </c>
      <c r="Z66" t="str">
        <f t="shared" si="2"/>
        <v>12:53</v>
      </c>
    </row>
    <row r="67" spans="8:26" x14ac:dyDescent="0.2">
      <c r="H67" s="1"/>
      <c r="V67" s="24">
        <v>8.9467592592592654E-3</v>
      </c>
      <c r="W67" s="24"/>
      <c r="X67">
        <f t="shared" si="0"/>
        <v>12</v>
      </c>
      <c r="Y67" s="26">
        <f t="shared" si="1"/>
        <v>53</v>
      </c>
      <c r="Z67" t="str">
        <f t="shared" si="2"/>
        <v>12:53</v>
      </c>
    </row>
    <row r="68" spans="8:26" x14ac:dyDescent="0.2">
      <c r="H68" s="1"/>
      <c r="V68" s="24">
        <v>8.9699074074074125E-3</v>
      </c>
      <c r="W68" s="24"/>
      <c r="X68">
        <f t="shared" si="0"/>
        <v>12</v>
      </c>
      <c r="Y68" s="26">
        <f t="shared" si="1"/>
        <v>55</v>
      </c>
      <c r="Z68" t="str">
        <f t="shared" si="2"/>
        <v>12:55</v>
      </c>
    </row>
    <row r="69" spans="8:26" x14ac:dyDescent="0.2">
      <c r="H69" s="1"/>
      <c r="V69" s="24">
        <v>9.0277777777777804E-3</v>
      </c>
      <c r="W69" s="24"/>
      <c r="X69">
        <f t="shared" ref="X69:X132" si="8">+MINUTE(V69)</f>
        <v>13</v>
      </c>
      <c r="Y69" s="2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4">
        <v>9.039351851851854E-3</v>
      </c>
      <c r="W70" s="24"/>
      <c r="X70">
        <f t="shared" si="8"/>
        <v>13</v>
      </c>
      <c r="Y70" s="26">
        <f t="shared" si="9"/>
        <v>1</v>
      </c>
      <c r="Z70" t="str">
        <f t="shared" si="10"/>
        <v>13:1</v>
      </c>
    </row>
    <row r="71" spans="8:26" x14ac:dyDescent="0.2">
      <c r="H71" s="1"/>
      <c r="V71" s="24">
        <v>9.7222222222222224E-3</v>
      </c>
      <c r="W71" s="24"/>
      <c r="X71">
        <f t="shared" si="8"/>
        <v>14</v>
      </c>
      <c r="Y71" s="26">
        <f t="shared" si="9"/>
        <v>0</v>
      </c>
      <c r="Z71" t="str">
        <f t="shared" si="10"/>
        <v>14:0</v>
      </c>
    </row>
    <row r="72" spans="8:26" x14ac:dyDescent="0.2">
      <c r="H72" s="1"/>
      <c r="V72" s="24">
        <v>9.7453703703703695E-3</v>
      </c>
      <c r="W72" s="24"/>
      <c r="X72">
        <f t="shared" si="8"/>
        <v>14</v>
      </c>
      <c r="Y72" s="26">
        <f t="shared" si="9"/>
        <v>2</v>
      </c>
      <c r="Z72" t="str">
        <f t="shared" si="10"/>
        <v>14:2</v>
      </c>
    </row>
    <row r="73" spans="8:26" x14ac:dyDescent="0.2">
      <c r="H73" s="1"/>
      <c r="V73" s="24">
        <v>9.7453703703703695E-3</v>
      </c>
      <c r="W73" s="24"/>
      <c r="X73">
        <f t="shared" si="8"/>
        <v>14</v>
      </c>
      <c r="Y73" s="26">
        <f t="shared" si="9"/>
        <v>2</v>
      </c>
      <c r="Z73" t="str">
        <f t="shared" si="10"/>
        <v>14:2</v>
      </c>
    </row>
    <row r="74" spans="8:26" x14ac:dyDescent="0.2">
      <c r="H74" s="1"/>
      <c r="V74" s="24">
        <v>9.8611111111111191E-3</v>
      </c>
      <c r="W74" s="24"/>
      <c r="X74">
        <f t="shared" si="8"/>
        <v>14</v>
      </c>
      <c r="Y74" s="26">
        <f t="shared" si="9"/>
        <v>12</v>
      </c>
      <c r="Z74" t="str">
        <f t="shared" si="10"/>
        <v>14:12</v>
      </c>
    </row>
    <row r="75" spans="8:26" x14ac:dyDescent="0.2">
      <c r="H75" s="1"/>
      <c r="V75" s="24">
        <v>9.8958333333333398E-3</v>
      </c>
      <c r="W75" s="24"/>
      <c r="X75">
        <f t="shared" si="8"/>
        <v>14</v>
      </c>
      <c r="Y75" s="26">
        <f t="shared" si="9"/>
        <v>15</v>
      </c>
      <c r="Z75" t="str">
        <f t="shared" si="10"/>
        <v>14:15</v>
      </c>
    </row>
    <row r="76" spans="8:26" x14ac:dyDescent="0.2">
      <c r="H76" s="1"/>
      <c r="V76" s="24">
        <v>9.8958333333333398E-3</v>
      </c>
      <c r="W76" s="24"/>
      <c r="X76">
        <f t="shared" si="8"/>
        <v>14</v>
      </c>
      <c r="Y76" s="26">
        <f t="shared" si="9"/>
        <v>15</v>
      </c>
      <c r="Z76" t="str">
        <f t="shared" si="10"/>
        <v>14:15</v>
      </c>
    </row>
    <row r="77" spans="8:26" x14ac:dyDescent="0.2">
      <c r="H77" s="1"/>
      <c r="V77" s="24">
        <v>1.0879629629629635E-2</v>
      </c>
      <c r="W77" s="24"/>
      <c r="X77">
        <f t="shared" si="8"/>
        <v>15</v>
      </c>
      <c r="Y77" s="26">
        <f t="shared" si="9"/>
        <v>40</v>
      </c>
      <c r="Z77" t="str">
        <f t="shared" si="10"/>
        <v>15:40</v>
      </c>
    </row>
    <row r="78" spans="8:26" x14ac:dyDescent="0.2">
      <c r="H78" s="1"/>
      <c r="V78" s="24">
        <v>1.0879629629629635E-2</v>
      </c>
      <c r="W78" s="24"/>
      <c r="X78">
        <f t="shared" si="8"/>
        <v>15</v>
      </c>
      <c r="Y78" s="26">
        <f t="shared" si="9"/>
        <v>40</v>
      </c>
      <c r="Z78" t="str">
        <f t="shared" si="10"/>
        <v>15:40</v>
      </c>
    </row>
    <row r="79" spans="8:26" x14ac:dyDescent="0.2">
      <c r="H79" s="1"/>
      <c r="V79" s="24">
        <v>1.0891203703703708E-2</v>
      </c>
      <c r="W79" s="24"/>
      <c r="X79">
        <f t="shared" si="8"/>
        <v>15</v>
      </c>
      <c r="Y79" s="26">
        <f t="shared" si="9"/>
        <v>41</v>
      </c>
      <c r="Z79" t="str">
        <f t="shared" si="10"/>
        <v>15:41</v>
      </c>
    </row>
    <row r="80" spans="8:26" x14ac:dyDescent="0.2">
      <c r="H80" s="1"/>
      <c r="V80" s="24">
        <v>1.113425925925926E-2</v>
      </c>
      <c r="W80" s="24"/>
      <c r="X80">
        <f t="shared" si="8"/>
        <v>16</v>
      </c>
      <c r="Y80" s="26">
        <f t="shared" si="9"/>
        <v>2</v>
      </c>
      <c r="Z80" t="str">
        <f t="shared" si="10"/>
        <v>16:2</v>
      </c>
    </row>
    <row r="81" spans="8:26" x14ac:dyDescent="0.2">
      <c r="H81" s="1"/>
      <c r="V81" s="24">
        <v>1.1168981481481481E-2</v>
      </c>
      <c r="W81" s="24"/>
      <c r="X81">
        <f t="shared" si="8"/>
        <v>16</v>
      </c>
      <c r="Y81" s="26">
        <f t="shared" si="9"/>
        <v>5</v>
      </c>
      <c r="Z81" t="str">
        <f t="shared" si="10"/>
        <v>16:5</v>
      </c>
    </row>
    <row r="82" spans="8:26" x14ac:dyDescent="0.2">
      <c r="H82" s="1"/>
      <c r="V82" s="24">
        <v>1.1238425925925929E-2</v>
      </c>
      <c r="W82" s="24"/>
      <c r="X82">
        <f t="shared" si="8"/>
        <v>16</v>
      </c>
      <c r="Y82" s="26">
        <f t="shared" si="9"/>
        <v>11</v>
      </c>
      <c r="Z82" t="str">
        <f t="shared" si="10"/>
        <v>16:11</v>
      </c>
    </row>
    <row r="83" spans="8:26" x14ac:dyDescent="0.2">
      <c r="H83" s="1"/>
      <c r="V83" s="24">
        <v>1.127314814814815E-2</v>
      </c>
      <c r="W83" s="24"/>
      <c r="X83">
        <f t="shared" si="8"/>
        <v>16</v>
      </c>
      <c r="Y83" s="26">
        <f t="shared" si="9"/>
        <v>14</v>
      </c>
      <c r="Z83" t="str">
        <f t="shared" si="10"/>
        <v>16:14</v>
      </c>
    </row>
    <row r="84" spans="8:26" x14ac:dyDescent="0.2">
      <c r="H84" s="1"/>
      <c r="V84" s="24">
        <v>1.1307870370370371E-2</v>
      </c>
      <c r="W84" s="24"/>
      <c r="X84">
        <f t="shared" si="8"/>
        <v>16</v>
      </c>
      <c r="Y84" s="26">
        <f t="shared" si="9"/>
        <v>17</v>
      </c>
      <c r="Z84" t="str">
        <f t="shared" si="10"/>
        <v>16:17</v>
      </c>
    </row>
    <row r="85" spans="8:26" x14ac:dyDescent="0.2">
      <c r="H85" s="1"/>
      <c r="V85" s="24">
        <v>1.2268518518518519E-2</v>
      </c>
      <c r="W85" s="24"/>
      <c r="X85">
        <f t="shared" si="8"/>
        <v>17</v>
      </c>
      <c r="Y85" s="26">
        <f t="shared" si="9"/>
        <v>40</v>
      </c>
      <c r="Z85" t="str">
        <f t="shared" si="10"/>
        <v>17:40</v>
      </c>
    </row>
    <row r="86" spans="8:26" x14ac:dyDescent="0.2">
      <c r="H86" s="1"/>
      <c r="V86" s="24">
        <v>1.2268518518518519E-2</v>
      </c>
      <c r="W86" s="24"/>
      <c r="X86">
        <f t="shared" si="8"/>
        <v>17</v>
      </c>
      <c r="Y86" s="26">
        <f t="shared" si="9"/>
        <v>40</v>
      </c>
      <c r="Z86" t="str">
        <f t="shared" si="10"/>
        <v>17:40</v>
      </c>
    </row>
    <row r="87" spans="8:26" x14ac:dyDescent="0.2">
      <c r="H87" s="1"/>
      <c r="V87" s="24">
        <v>1.2268518518518519E-2</v>
      </c>
      <c r="W87" s="24"/>
      <c r="X87">
        <f t="shared" si="8"/>
        <v>17</v>
      </c>
      <c r="Y87" s="26">
        <f t="shared" si="9"/>
        <v>40</v>
      </c>
      <c r="Z87" t="str">
        <f t="shared" si="10"/>
        <v>17:40</v>
      </c>
    </row>
    <row r="88" spans="8:26" x14ac:dyDescent="0.2">
      <c r="H88" s="1"/>
      <c r="V88" s="24">
        <v>1.2326388888888887E-2</v>
      </c>
      <c r="W88" s="24"/>
      <c r="X88">
        <f t="shared" si="8"/>
        <v>17</v>
      </c>
      <c r="Y88" s="26">
        <f t="shared" si="9"/>
        <v>45</v>
      </c>
      <c r="Z88" t="str">
        <f t="shared" si="10"/>
        <v>17:45</v>
      </c>
    </row>
    <row r="89" spans="8:26" x14ac:dyDescent="0.2">
      <c r="V89" s="24">
        <v>1.2372685185185181E-2</v>
      </c>
      <c r="W89" s="24"/>
      <c r="X89">
        <f t="shared" si="8"/>
        <v>17</v>
      </c>
      <c r="Y89" s="26">
        <f t="shared" si="9"/>
        <v>49</v>
      </c>
      <c r="Z89" t="str">
        <f t="shared" si="10"/>
        <v>17:49</v>
      </c>
    </row>
    <row r="90" spans="8:26" x14ac:dyDescent="0.2">
      <c r="V90" s="24">
        <v>1.3032407407407416E-2</v>
      </c>
      <c r="W90" s="24"/>
      <c r="X90">
        <f t="shared" si="8"/>
        <v>18</v>
      </c>
      <c r="Y90" s="26">
        <f t="shared" si="9"/>
        <v>46</v>
      </c>
      <c r="Z90" t="str">
        <f t="shared" si="10"/>
        <v>18:46</v>
      </c>
    </row>
    <row r="91" spans="8:26" x14ac:dyDescent="0.2">
      <c r="V91" s="24">
        <v>1.3090277777777784E-2</v>
      </c>
      <c r="W91" s="24"/>
      <c r="X91">
        <f t="shared" si="8"/>
        <v>18</v>
      </c>
      <c r="Y91" s="26">
        <f t="shared" si="9"/>
        <v>51</v>
      </c>
      <c r="Z91" t="str">
        <f t="shared" si="10"/>
        <v>18:51</v>
      </c>
    </row>
    <row r="92" spans="8:26" x14ac:dyDescent="0.2">
      <c r="V92" s="24">
        <v>1.3090277777777784E-2</v>
      </c>
      <c r="W92" s="24"/>
      <c r="X92">
        <f t="shared" si="8"/>
        <v>18</v>
      </c>
      <c r="Y92" s="26">
        <f t="shared" si="9"/>
        <v>51</v>
      </c>
      <c r="Z92" t="str">
        <f t="shared" si="10"/>
        <v>18:51</v>
      </c>
    </row>
    <row r="93" spans="8:26" x14ac:dyDescent="0.2">
      <c r="V93" s="24">
        <v>1.3101851851851865E-2</v>
      </c>
      <c r="W93" s="24"/>
      <c r="X93">
        <f t="shared" si="8"/>
        <v>18</v>
      </c>
      <c r="Y93" s="26">
        <f t="shared" si="9"/>
        <v>52</v>
      </c>
      <c r="Z93" t="str">
        <f t="shared" si="10"/>
        <v>18:52</v>
      </c>
    </row>
    <row r="94" spans="8:26" x14ac:dyDescent="0.2">
      <c r="V94" s="24">
        <v>1.3726851851851858E-2</v>
      </c>
      <c r="W94" s="24"/>
      <c r="X94">
        <f t="shared" si="8"/>
        <v>19</v>
      </c>
      <c r="Y94" s="26">
        <f t="shared" si="9"/>
        <v>46</v>
      </c>
      <c r="Z94" t="str">
        <f t="shared" si="10"/>
        <v>19:46</v>
      </c>
    </row>
    <row r="95" spans="8:26" x14ac:dyDescent="0.2">
      <c r="V95" s="24">
        <v>1.3726851851851858E-2</v>
      </c>
      <c r="W95" s="24"/>
      <c r="X95">
        <f t="shared" si="8"/>
        <v>19</v>
      </c>
      <c r="Y95" s="26">
        <f t="shared" si="9"/>
        <v>46</v>
      </c>
      <c r="Z95" t="str">
        <f t="shared" si="10"/>
        <v>19:46</v>
      </c>
    </row>
    <row r="96" spans="8:26" x14ac:dyDescent="0.2">
      <c r="V96" s="24">
        <v>1.3726851851851858E-2</v>
      </c>
      <c r="W96" s="24"/>
      <c r="X96">
        <f t="shared" si="8"/>
        <v>19</v>
      </c>
      <c r="Y96" s="26">
        <f t="shared" si="9"/>
        <v>46</v>
      </c>
      <c r="Z96" t="str">
        <f t="shared" si="10"/>
        <v>19:46</v>
      </c>
    </row>
    <row r="97" spans="22:26" x14ac:dyDescent="0.2">
      <c r="V97" s="24">
        <v>1.4201388888888895E-2</v>
      </c>
      <c r="W97" s="24"/>
      <c r="X97">
        <f t="shared" si="8"/>
        <v>20</v>
      </c>
      <c r="Y97" s="26">
        <f t="shared" si="9"/>
        <v>27</v>
      </c>
      <c r="Z97" t="str">
        <f t="shared" si="10"/>
        <v>20:27</v>
      </c>
    </row>
    <row r="98" spans="22:26" x14ac:dyDescent="0.2">
      <c r="V98" s="24">
        <v>1.4201388888888895E-2</v>
      </c>
      <c r="W98" s="24"/>
      <c r="X98">
        <f t="shared" si="8"/>
        <v>20</v>
      </c>
      <c r="Y98" s="26">
        <f t="shared" si="9"/>
        <v>27</v>
      </c>
      <c r="Z98" t="str">
        <f t="shared" si="10"/>
        <v>20:27</v>
      </c>
    </row>
    <row r="99" spans="22:26" x14ac:dyDescent="0.2">
      <c r="V99" s="24">
        <v>1.424768518518519E-2</v>
      </c>
      <c r="W99" s="24"/>
      <c r="X99">
        <f t="shared" si="8"/>
        <v>20</v>
      </c>
      <c r="Y99" s="26">
        <f t="shared" si="9"/>
        <v>31</v>
      </c>
      <c r="Z99" t="str">
        <f t="shared" si="10"/>
        <v>20:31</v>
      </c>
    </row>
    <row r="100" spans="22:26" x14ac:dyDescent="0.2">
      <c r="V100" s="24">
        <v>1.428240740740741E-2</v>
      </c>
      <c r="W100" s="24"/>
      <c r="X100">
        <f t="shared" si="8"/>
        <v>20</v>
      </c>
      <c r="Y100" s="26">
        <f t="shared" si="9"/>
        <v>34</v>
      </c>
      <c r="Z100" t="str">
        <f t="shared" si="10"/>
        <v>20:34</v>
      </c>
    </row>
    <row r="101" spans="22:26" x14ac:dyDescent="0.2">
      <c r="V101" s="24">
        <v>1.4988425925925933E-2</v>
      </c>
      <c r="W101" s="24"/>
      <c r="X101">
        <f t="shared" si="8"/>
        <v>21</v>
      </c>
      <c r="Y101" s="26">
        <f t="shared" si="9"/>
        <v>35</v>
      </c>
      <c r="Z101" t="str">
        <f t="shared" si="10"/>
        <v>21:35</v>
      </c>
    </row>
    <row r="102" spans="22:26" x14ac:dyDescent="0.2">
      <c r="V102" s="24">
        <v>1.4988425925925933E-2</v>
      </c>
      <c r="W102" s="24"/>
      <c r="X102">
        <f t="shared" si="8"/>
        <v>21</v>
      </c>
      <c r="Y102" s="26">
        <f t="shared" si="9"/>
        <v>35</v>
      </c>
      <c r="Z102" t="str">
        <f t="shared" si="10"/>
        <v>21:35</v>
      </c>
    </row>
    <row r="103" spans="22:26" x14ac:dyDescent="0.2">
      <c r="V103" s="24">
        <v>1.5000000000000006E-2</v>
      </c>
      <c r="W103" s="24"/>
      <c r="X103">
        <f t="shared" si="8"/>
        <v>21</v>
      </c>
      <c r="Y103" s="26">
        <f t="shared" si="9"/>
        <v>36</v>
      </c>
      <c r="Z103" t="str">
        <f t="shared" si="10"/>
        <v>21:36</v>
      </c>
    </row>
    <row r="104" spans="22:26" x14ac:dyDescent="0.2">
      <c r="V104" s="24">
        <v>1.5115740740740749E-2</v>
      </c>
      <c r="W104" s="24"/>
      <c r="X104">
        <f t="shared" si="8"/>
        <v>21</v>
      </c>
      <c r="Y104" s="26">
        <f t="shared" si="9"/>
        <v>46</v>
      </c>
      <c r="Z104" t="str">
        <f t="shared" si="10"/>
        <v>21:46</v>
      </c>
    </row>
    <row r="105" spans="22:26" x14ac:dyDescent="0.2">
      <c r="V105" s="24">
        <v>1.5254629629629639E-2</v>
      </c>
      <c r="W105" s="24"/>
      <c r="X105">
        <f t="shared" si="8"/>
        <v>21</v>
      </c>
      <c r="Y105" s="26">
        <f t="shared" si="9"/>
        <v>58</v>
      </c>
      <c r="Z105" t="str">
        <f t="shared" si="10"/>
        <v>21:58</v>
      </c>
    </row>
    <row r="106" spans="22:26" x14ac:dyDescent="0.2">
      <c r="V106" s="24">
        <v>1.5277777777777786E-2</v>
      </c>
      <c r="W106" s="24"/>
      <c r="X106">
        <f t="shared" si="8"/>
        <v>22</v>
      </c>
      <c r="Y106" s="26">
        <f t="shared" si="9"/>
        <v>0</v>
      </c>
      <c r="Z106" t="str">
        <f t="shared" si="10"/>
        <v>22:0</v>
      </c>
    </row>
    <row r="107" spans="22:26" x14ac:dyDescent="0.2">
      <c r="V107" s="24">
        <v>1.532407407407408E-2</v>
      </c>
      <c r="W107" s="24"/>
      <c r="X107">
        <f t="shared" si="8"/>
        <v>22</v>
      </c>
      <c r="Y107" s="26">
        <f t="shared" si="9"/>
        <v>4</v>
      </c>
      <c r="Z107" t="str">
        <f t="shared" si="10"/>
        <v>22:4</v>
      </c>
    </row>
    <row r="108" spans="22:26" x14ac:dyDescent="0.2">
      <c r="V108" s="24">
        <v>1.7222222222222222E-2</v>
      </c>
      <c r="W108" s="24"/>
      <c r="X108">
        <f t="shared" si="8"/>
        <v>24</v>
      </c>
      <c r="Y108" s="26">
        <f t="shared" si="9"/>
        <v>48</v>
      </c>
      <c r="Z108" t="str">
        <f t="shared" si="10"/>
        <v>24:48</v>
      </c>
    </row>
    <row r="109" spans="22:26" x14ac:dyDescent="0.2">
      <c r="V109" s="24">
        <v>1.7222222222222222E-2</v>
      </c>
      <c r="W109" s="24"/>
      <c r="X109">
        <f t="shared" si="8"/>
        <v>24</v>
      </c>
      <c r="Y109" s="26">
        <f t="shared" si="9"/>
        <v>48</v>
      </c>
      <c r="Z109" t="str">
        <f t="shared" si="10"/>
        <v>24:48</v>
      </c>
    </row>
    <row r="110" spans="22:26" x14ac:dyDescent="0.2">
      <c r="V110" s="24">
        <v>1.7962962962962972E-2</v>
      </c>
      <c r="W110" s="24"/>
      <c r="X110">
        <f t="shared" si="8"/>
        <v>25</v>
      </c>
      <c r="Y110" s="26">
        <f t="shared" si="9"/>
        <v>52</v>
      </c>
      <c r="Z110" t="str">
        <f t="shared" si="10"/>
        <v>25:52</v>
      </c>
    </row>
    <row r="111" spans="22:26" x14ac:dyDescent="0.2">
      <c r="V111" s="24">
        <v>1.7962962962962972E-2</v>
      </c>
      <c r="W111" s="24"/>
      <c r="X111">
        <f t="shared" si="8"/>
        <v>25</v>
      </c>
      <c r="Y111" s="26">
        <f t="shared" si="9"/>
        <v>52</v>
      </c>
      <c r="Z111" t="str">
        <f t="shared" si="10"/>
        <v>25:52</v>
      </c>
    </row>
    <row r="112" spans="22:26" x14ac:dyDescent="0.2">
      <c r="V112" s="24">
        <v>1.8043981481481487E-2</v>
      </c>
      <c r="W112" s="24"/>
      <c r="X112">
        <f t="shared" si="8"/>
        <v>25</v>
      </c>
      <c r="Y112" s="26">
        <f t="shared" si="9"/>
        <v>59</v>
      </c>
      <c r="Z112" t="str">
        <f t="shared" si="10"/>
        <v>25:59</v>
      </c>
    </row>
    <row r="113" spans="22:26" x14ac:dyDescent="0.2">
      <c r="V113" s="24">
        <v>1.8113425925925929E-2</v>
      </c>
      <c r="W113" s="24"/>
      <c r="X113">
        <f t="shared" si="8"/>
        <v>26</v>
      </c>
      <c r="Y113" s="26">
        <f t="shared" si="9"/>
        <v>5</v>
      </c>
      <c r="Z113" t="str">
        <f t="shared" si="10"/>
        <v>26:5</v>
      </c>
    </row>
    <row r="114" spans="22:26" x14ac:dyDescent="0.2">
      <c r="V114" s="24">
        <v>1.8159722222222223E-2</v>
      </c>
      <c r="W114" s="24"/>
      <c r="X114">
        <f t="shared" si="8"/>
        <v>26</v>
      </c>
      <c r="Y114" s="26">
        <f t="shared" si="9"/>
        <v>9</v>
      </c>
      <c r="Z114" t="str">
        <f t="shared" si="10"/>
        <v>26:9</v>
      </c>
    </row>
    <row r="115" spans="22:26" x14ac:dyDescent="0.2">
      <c r="V115" s="24">
        <v>1.9166666666666665E-2</v>
      </c>
      <c r="W115" s="24"/>
      <c r="X115">
        <f t="shared" si="8"/>
        <v>27</v>
      </c>
      <c r="Y115" s="26">
        <f t="shared" si="9"/>
        <v>36</v>
      </c>
      <c r="Z115" t="str">
        <f t="shared" si="10"/>
        <v>27:36</v>
      </c>
    </row>
    <row r="116" spans="22:26" x14ac:dyDescent="0.2">
      <c r="V116" s="24">
        <v>1.9166666666666665E-2</v>
      </c>
      <c r="W116" s="24"/>
      <c r="X116">
        <f t="shared" si="8"/>
        <v>27</v>
      </c>
      <c r="Y116" s="26">
        <f t="shared" si="9"/>
        <v>36</v>
      </c>
      <c r="Z116" t="str">
        <f t="shared" si="10"/>
        <v>27:36</v>
      </c>
    </row>
    <row r="117" spans="22:26" x14ac:dyDescent="0.2">
      <c r="V117" s="24">
        <v>1.9189814814814819E-2</v>
      </c>
      <c r="W117" s="24"/>
      <c r="X117">
        <f t="shared" si="8"/>
        <v>27</v>
      </c>
      <c r="Y117" s="26">
        <f t="shared" si="9"/>
        <v>38</v>
      </c>
      <c r="Z117" t="str">
        <f t="shared" si="10"/>
        <v>27:38</v>
      </c>
    </row>
    <row r="118" spans="22:26" x14ac:dyDescent="0.2">
      <c r="V118" s="24">
        <v>1.9293981481481481E-2</v>
      </c>
      <c r="W118" s="24"/>
      <c r="X118">
        <f t="shared" si="8"/>
        <v>27</v>
      </c>
      <c r="Y118" s="26">
        <f t="shared" si="9"/>
        <v>47</v>
      </c>
      <c r="Z118" t="str">
        <f t="shared" si="10"/>
        <v>27:47</v>
      </c>
    </row>
    <row r="119" spans="22:26" x14ac:dyDescent="0.2">
      <c r="V119" s="24">
        <v>1.9317129629629629E-2</v>
      </c>
      <c r="W119" s="24"/>
      <c r="X119">
        <f t="shared" si="8"/>
        <v>27</v>
      </c>
      <c r="Y119" s="26">
        <f t="shared" si="9"/>
        <v>49</v>
      </c>
      <c r="Z119" t="str">
        <f t="shared" si="10"/>
        <v>27:49</v>
      </c>
    </row>
    <row r="120" spans="22:26" x14ac:dyDescent="0.2">
      <c r="V120" s="24">
        <v>1.9351851851851856E-2</v>
      </c>
      <c r="W120" s="24"/>
      <c r="X120">
        <f t="shared" si="8"/>
        <v>27</v>
      </c>
      <c r="Y120" s="26">
        <f t="shared" si="9"/>
        <v>52</v>
      </c>
      <c r="Z120" t="str">
        <f t="shared" si="10"/>
        <v>27:52</v>
      </c>
    </row>
    <row r="121" spans="22:26" x14ac:dyDescent="0.2">
      <c r="V121" s="24">
        <v>1.9386574074074077E-2</v>
      </c>
      <c r="W121" s="24"/>
      <c r="X121">
        <f t="shared" si="8"/>
        <v>27</v>
      </c>
      <c r="Y121" s="26">
        <f t="shared" si="9"/>
        <v>55</v>
      </c>
      <c r="Z121" t="str">
        <f t="shared" si="10"/>
        <v>27:55</v>
      </c>
    </row>
    <row r="122" spans="22:26" x14ac:dyDescent="0.2">
      <c r="V122" s="24">
        <v>1.9432870370370371E-2</v>
      </c>
      <c r="W122" s="24"/>
      <c r="X122">
        <f t="shared" si="8"/>
        <v>27</v>
      </c>
      <c r="Y122" s="26">
        <f t="shared" si="9"/>
        <v>59</v>
      </c>
      <c r="Z122" t="str">
        <f t="shared" si="10"/>
        <v>27:59</v>
      </c>
    </row>
    <row r="123" spans="22:26" x14ac:dyDescent="0.2">
      <c r="V123" s="24">
        <v>1.9745370370370371E-2</v>
      </c>
      <c r="W123" s="24"/>
      <c r="X123">
        <f t="shared" si="8"/>
        <v>28</v>
      </c>
      <c r="Y123" s="26">
        <f t="shared" si="9"/>
        <v>26</v>
      </c>
      <c r="Z123" t="str">
        <f t="shared" si="10"/>
        <v>28:26</v>
      </c>
    </row>
    <row r="124" spans="22:26" x14ac:dyDescent="0.2">
      <c r="V124" s="24">
        <v>1.9745370370370371E-2</v>
      </c>
      <c r="W124" s="24"/>
      <c r="X124">
        <f t="shared" si="8"/>
        <v>28</v>
      </c>
      <c r="Y124" s="26">
        <f t="shared" si="9"/>
        <v>26</v>
      </c>
      <c r="Z124" t="str">
        <f t="shared" si="10"/>
        <v>28:26</v>
      </c>
    </row>
    <row r="125" spans="22:26" x14ac:dyDescent="0.2">
      <c r="V125" s="24">
        <v>1.9745370370370371E-2</v>
      </c>
      <c r="W125" s="24"/>
      <c r="X125">
        <f t="shared" si="8"/>
        <v>28</v>
      </c>
      <c r="Y125" s="26">
        <f t="shared" si="9"/>
        <v>26</v>
      </c>
      <c r="Z125" t="str">
        <f t="shared" si="10"/>
        <v>28:26</v>
      </c>
    </row>
    <row r="126" spans="22:26" x14ac:dyDescent="0.2">
      <c r="V126" s="24">
        <v>1.9861111111111107E-2</v>
      </c>
      <c r="W126" s="24"/>
      <c r="X126">
        <f t="shared" si="8"/>
        <v>28</v>
      </c>
      <c r="Y126" s="26">
        <f t="shared" si="9"/>
        <v>36</v>
      </c>
      <c r="Z126" t="str">
        <f t="shared" si="10"/>
        <v>28:36</v>
      </c>
    </row>
    <row r="127" spans="22:26" x14ac:dyDescent="0.2">
      <c r="V127" s="24">
        <v>2.011574074074074E-2</v>
      </c>
      <c r="W127" s="24"/>
      <c r="X127">
        <f t="shared" si="8"/>
        <v>28</v>
      </c>
      <c r="Y127" s="26">
        <f t="shared" si="9"/>
        <v>58</v>
      </c>
      <c r="Z127" t="str">
        <f t="shared" si="10"/>
        <v>28:58</v>
      </c>
    </row>
    <row r="128" spans="22:26" x14ac:dyDescent="0.2">
      <c r="V128" s="24">
        <v>2.011574074074074E-2</v>
      </c>
      <c r="W128" s="24"/>
      <c r="X128">
        <f t="shared" si="8"/>
        <v>28</v>
      </c>
      <c r="Y128" s="26">
        <f t="shared" si="9"/>
        <v>58</v>
      </c>
      <c r="Z128" t="str">
        <f t="shared" si="10"/>
        <v>28:58</v>
      </c>
    </row>
    <row r="129" spans="22:26" x14ac:dyDescent="0.2">
      <c r="V129" s="24">
        <v>2.011574074074074E-2</v>
      </c>
      <c r="W129" s="24"/>
      <c r="X129">
        <f t="shared" si="8"/>
        <v>28</v>
      </c>
      <c r="Y129" s="26">
        <f t="shared" si="9"/>
        <v>58</v>
      </c>
      <c r="Z129" t="str">
        <f t="shared" si="10"/>
        <v>28:58</v>
      </c>
    </row>
    <row r="130" spans="22:26" x14ac:dyDescent="0.2">
      <c r="V130" s="24">
        <v>2.0335648148148158E-2</v>
      </c>
      <c r="W130" s="24"/>
      <c r="X130">
        <f t="shared" si="8"/>
        <v>29</v>
      </c>
      <c r="Y130" s="26">
        <f t="shared" si="9"/>
        <v>17</v>
      </c>
      <c r="Z130" t="str">
        <f t="shared" si="10"/>
        <v>29:17</v>
      </c>
    </row>
    <row r="131" spans="22:26" x14ac:dyDescent="0.2">
      <c r="V131" s="24">
        <v>2.0370370370370379E-2</v>
      </c>
      <c r="W131" s="24"/>
      <c r="X131">
        <f t="shared" si="8"/>
        <v>29</v>
      </c>
      <c r="Y131" s="26">
        <f t="shared" si="9"/>
        <v>20</v>
      </c>
      <c r="Z131" t="str">
        <f t="shared" si="10"/>
        <v>29:20</v>
      </c>
    </row>
    <row r="132" spans="22:26" x14ac:dyDescent="0.2">
      <c r="V132" s="24">
        <v>2.0393518518518526E-2</v>
      </c>
      <c r="W132" s="24"/>
      <c r="X132">
        <f t="shared" si="8"/>
        <v>29</v>
      </c>
      <c r="Y132" s="26">
        <f t="shared" si="9"/>
        <v>22</v>
      </c>
      <c r="Z132" t="str">
        <f t="shared" si="10"/>
        <v>29:22</v>
      </c>
    </row>
    <row r="133" spans="22:26" x14ac:dyDescent="0.2">
      <c r="V133" s="24">
        <v>2.04050925925926E-2</v>
      </c>
      <c r="W133" s="24"/>
      <c r="X133">
        <f t="shared" ref="X133:X196" si="11">+MINUTE(V133)</f>
        <v>29</v>
      </c>
      <c r="Y133" s="2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4">
        <v>2.0532407407407416E-2</v>
      </c>
      <c r="W134" s="24"/>
      <c r="X134">
        <f t="shared" si="11"/>
        <v>29</v>
      </c>
      <c r="Y134" s="26">
        <f t="shared" si="12"/>
        <v>34</v>
      </c>
      <c r="Z134" t="str">
        <f t="shared" si="13"/>
        <v>29:34</v>
      </c>
    </row>
    <row r="135" spans="22:26" x14ac:dyDescent="0.2">
      <c r="V135" s="24">
        <v>2.0613425925925938E-2</v>
      </c>
      <c r="W135" s="24"/>
      <c r="X135">
        <f t="shared" si="11"/>
        <v>29</v>
      </c>
      <c r="Y135" s="26">
        <f t="shared" si="12"/>
        <v>41</v>
      </c>
      <c r="Z135" t="str">
        <f t="shared" si="13"/>
        <v>29:41</v>
      </c>
    </row>
    <row r="136" spans="22:26" x14ac:dyDescent="0.2">
      <c r="V136" s="24">
        <v>2.0613425925925938E-2</v>
      </c>
      <c r="W136" s="24"/>
      <c r="X136">
        <f t="shared" si="11"/>
        <v>29</v>
      </c>
      <c r="Y136" s="26">
        <f t="shared" si="12"/>
        <v>41</v>
      </c>
      <c r="Z136" t="str">
        <f t="shared" si="13"/>
        <v>29:41</v>
      </c>
    </row>
    <row r="137" spans="22:26" x14ac:dyDescent="0.2">
      <c r="V137" s="24">
        <v>2.1354166666666674E-2</v>
      </c>
      <c r="W137" s="24"/>
      <c r="X137">
        <f t="shared" si="11"/>
        <v>30</v>
      </c>
      <c r="Y137" s="26">
        <f t="shared" si="12"/>
        <v>45</v>
      </c>
      <c r="Z137" t="str">
        <f t="shared" si="13"/>
        <v>30:45</v>
      </c>
    </row>
    <row r="138" spans="22:26" x14ac:dyDescent="0.2">
      <c r="V138" s="24">
        <v>2.1655092592592601E-2</v>
      </c>
      <c r="W138" s="24"/>
      <c r="X138">
        <f t="shared" si="11"/>
        <v>31</v>
      </c>
      <c r="Y138" s="26">
        <f t="shared" si="12"/>
        <v>11</v>
      </c>
      <c r="Z138" t="str">
        <f t="shared" si="13"/>
        <v>31:11</v>
      </c>
    </row>
    <row r="139" spans="22:26" x14ac:dyDescent="0.2">
      <c r="V139" s="24">
        <v>2.1655092592592601E-2</v>
      </c>
      <c r="W139" s="24"/>
      <c r="X139">
        <f t="shared" si="11"/>
        <v>31</v>
      </c>
      <c r="Y139" s="26">
        <f t="shared" si="12"/>
        <v>11</v>
      </c>
      <c r="Z139" t="str">
        <f t="shared" si="13"/>
        <v>31:11</v>
      </c>
    </row>
    <row r="140" spans="22:26" x14ac:dyDescent="0.2">
      <c r="V140" s="24">
        <v>2.2002314814814822E-2</v>
      </c>
      <c r="W140" s="24"/>
      <c r="X140">
        <f t="shared" si="11"/>
        <v>31</v>
      </c>
      <c r="Y140" s="26">
        <f t="shared" si="12"/>
        <v>41</v>
      </c>
      <c r="Z140" t="str">
        <f t="shared" si="13"/>
        <v>31:41</v>
      </c>
    </row>
    <row r="141" spans="22:26" x14ac:dyDescent="0.2">
      <c r="V141" s="24">
        <v>2.2048611111111116E-2</v>
      </c>
      <c r="W141" s="24"/>
      <c r="X141">
        <f t="shared" si="11"/>
        <v>31</v>
      </c>
      <c r="Y141" s="26">
        <f t="shared" si="12"/>
        <v>45</v>
      </c>
      <c r="Z141" t="str">
        <f t="shared" si="13"/>
        <v>31:45</v>
      </c>
    </row>
    <row r="142" spans="22:26" x14ac:dyDescent="0.2">
      <c r="V142" s="24">
        <v>2.2557870370370374E-2</v>
      </c>
      <c r="W142" s="24"/>
      <c r="X142">
        <f t="shared" si="11"/>
        <v>32</v>
      </c>
      <c r="Y142" s="26">
        <f t="shared" si="12"/>
        <v>29</v>
      </c>
      <c r="Z142" t="str">
        <f t="shared" si="13"/>
        <v>32:29</v>
      </c>
    </row>
    <row r="143" spans="22:26" x14ac:dyDescent="0.2">
      <c r="V143" s="24">
        <v>2.2557870370370374E-2</v>
      </c>
      <c r="W143" s="24"/>
      <c r="X143">
        <f t="shared" si="11"/>
        <v>32</v>
      </c>
      <c r="Y143" s="26">
        <f t="shared" si="12"/>
        <v>29</v>
      </c>
      <c r="Z143" t="str">
        <f t="shared" si="13"/>
        <v>32:29</v>
      </c>
    </row>
    <row r="144" spans="22:26" x14ac:dyDescent="0.2">
      <c r="V144" s="24">
        <v>2.2581018518518521E-2</v>
      </c>
      <c r="W144" s="24"/>
      <c r="X144">
        <f t="shared" si="11"/>
        <v>32</v>
      </c>
      <c r="Y144" s="26">
        <f t="shared" si="12"/>
        <v>31</v>
      </c>
      <c r="Z144" t="str">
        <f t="shared" si="13"/>
        <v>32:31</v>
      </c>
    </row>
    <row r="145" spans="22:26" x14ac:dyDescent="0.2">
      <c r="V145" s="24">
        <v>2.2858796296296301E-2</v>
      </c>
      <c r="W145" s="24"/>
      <c r="X145">
        <f t="shared" si="11"/>
        <v>32</v>
      </c>
      <c r="Y145" s="26">
        <f t="shared" si="12"/>
        <v>55</v>
      </c>
      <c r="Z145" t="str">
        <f t="shared" si="13"/>
        <v>32:55</v>
      </c>
    </row>
    <row r="146" spans="22:26" x14ac:dyDescent="0.2">
      <c r="V146" s="24">
        <v>2.2928240740740742E-2</v>
      </c>
      <c r="W146" s="24"/>
      <c r="X146">
        <f t="shared" si="11"/>
        <v>33</v>
      </c>
      <c r="Y146" s="26">
        <f t="shared" si="12"/>
        <v>1</v>
      </c>
      <c r="Z146" t="str">
        <f t="shared" si="13"/>
        <v>33:1</v>
      </c>
    </row>
    <row r="147" spans="22:26" x14ac:dyDescent="0.2">
      <c r="V147" s="24">
        <v>2.299768518518519E-2</v>
      </c>
      <c r="W147" s="24"/>
      <c r="X147">
        <f t="shared" si="11"/>
        <v>33</v>
      </c>
      <c r="Y147" s="26">
        <f t="shared" si="12"/>
        <v>7</v>
      </c>
      <c r="Z147" t="str">
        <f t="shared" si="13"/>
        <v>33:7</v>
      </c>
    </row>
    <row r="148" spans="22:26" x14ac:dyDescent="0.2">
      <c r="V148" s="24">
        <v>2.3298611111111117E-2</v>
      </c>
      <c r="W148" s="24"/>
      <c r="X148">
        <f t="shared" si="11"/>
        <v>33</v>
      </c>
      <c r="Y148" s="26">
        <f t="shared" si="12"/>
        <v>33</v>
      </c>
      <c r="Z148" t="str">
        <f t="shared" si="13"/>
        <v>33:33</v>
      </c>
    </row>
    <row r="149" spans="22:26" x14ac:dyDescent="0.2">
      <c r="V149" s="24">
        <v>2.3298611111111117E-2</v>
      </c>
      <c r="W149" s="24"/>
      <c r="X149">
        <f t="shared" si="11"/>
        <v>33</v>
      </c>
      <c r="Y149" s="26">
        <f t="shared" si="12"/>
        <v>33</v>
      </c>
      <c r="Z149" t="str">
        <f t="shared" si="13"/>
        <v>33:33</v>
      </c>
    </row>
    <row r="150" spans="22:26" x14ac:dyDescent="0.2">
      <c r="V150" s="24">
        <v>2.3368055555555566E-2</v>
      </c>
      <c r="W150" s="24"/>
      <c r="X150">
        <f t="shared" si="11"/>
        <v>33</v>
      </c>
      <c r="Y150" s="26">
        <f t="shared" si="12"/>
        <v>39</v>
      </c>
      <c r="Z150" t="str">
        <f t="shared" si="13"/>
        <v>33:39</v>
      </c>
    </row>
    <row r="151" spans="22:26" x14ac:dyDescent="0.2">
      <c r="V151" s="24">
        <v>2.3368055555555566E-2</v>
      </c>
      <c r="W151" s="24"/>
      <c r="X151">
        <f t="shared" si="11"/>
        <v>33</v>
      </c>
      <c r="Y151" s="26">
        <f t="shared" si="12"/>
        <v>39</v>
      </c>
      <c r="Z151" t="str">
        <f t="shared" si="13"/>
        <v>33:39</v>
      </c>
    </row>
    <row r="152" spans="22:26" x14ac:dyDescent="0.2">
      <c r="V152" s="24">
        <v>2.3402777777777786E-2</v>
      </c>
      <c r="W152" s="24"/>
      <c r="X152">
        <f t="shared" si="11"/>
        <v>33</v>
      </c>
      <c r="Y152" s="26">
        <f t="shared" si="12"/>
        <v>42</v>
      </c>
      <c r="Z152" t="str">
        <f t="shared" si="13"/>
        <v>33:42</v>
      </c>
    </row>
    <row r="153" spans="22:26" x14ac:dyDescent="0.2">
      <c r="V153" s="24">
        <v>2.3402777777777786E-2</v>
      </c>
      <c r="W153" s="24"/>
      <c r="X153">
        <f t="shared" si="11"/>
        <v>33</v>
      </c>
      <c r="Y153" s="26">
        <f t="shared" si="12"/>
        <v>42</v>
      </c>
      <c r="Z153" t="str">
        <f t="shared" si="13"/>
        <v>33:42</v>
      </c>
    </row>
    <row r="154" spans="22:26" x14ac:dyDescent="0.2">
      <c r="V154" s="24">
        <v>2.3437500000000007E-2</v>
      </c>
      <c r="W154" s="24"/>
      <c r="X154">
        <f t="shared" si="11"/>
        <v>33</v>
      </c>
      <c r="Y154" s="26">
        <f t="shared" si="12"/>
        <v>45</v>
      </c>
      <c r="Z154" t="str">
        <f t="shared" si="13"/>
        <v>33:45</v>
      </c>
    </row>
    <row r="155" spans="22:26" x14ac:dyDescent="0.2">
      <c r="V155" s="24">
        <v>2.3530092592592602E-2</v>
      </c>
      <c r="W155" s="24"/>
      <c r="X155">
        <f t="shared" si="11"/>
        <v>33</v>
      </c>
      <c r="Y155" s="26">
        <f t="shared" si="12"/>
        <v>53</v>
      </c>
      <c r="Z155" t="str">
        <f t="shared" si="13"/>
        <v>33:53</v>
      </c>
    </row>
    <row r="156" spans="22:26" x14ac:dyDescent="0.2">
      <c r="V156" s="24">
        <v>2.3599537037037044E-2</v>
      </c>
      <c r="W156" s="24"/>
      <c r="X156">
        <f t="shared" si="11"/>
        <v>33</v>
      </c>
      <c r="Y156" s="26">
        <f t="shared" si="12"/>
        <v>59</v>
      </c>
      <c r="Z156" t="str">
        <f t="shared" si="13"/>
        <v>33:59</v>
      </c>
    </row>
    <row r="157" spans="22:26" x14ac:dyDescent="0.2">
      <c r="V157" s="24">
        <v>2.3668981481481485E-2</v>
      </c>
      <c r="W157" s="24"/>
      <c r="X157">
        <f t="shared" si="11"/>
        <v>34</v>
      </c>
      <c r="Y157" s="26">
        <f t="shared" si="12"/>
        <v>5</v>
      </c>
      <c r="Z157" t="str">
        <f t="shared" si="13"/>
        <v>34:5</v>
      </c>
    </row>
    <row r="158" spans="22:26" x14ac:dyDescent="0.2">
      <c r="V158" s="24">
        <v>2.3692129629629632E-2</v>
      </c>
      <c r="W158" s="24"/>
      <c r="X158">
        <f t="shared" si="11"/>
        <v>34</v>
      </c>
      <c r="Y158" s="26">
        <f t="shared" si="12"/>
        <v>7</v>
      </c>
      <c r="Z158" t="str">
        <f t="shared" si="13"/>
        <v>34:7</v>
      </c>
    </row>
    <row r="159" spans="22:26" x14ac:dyDescent="0.2">
      <c r="V159" s="24">
        <v>2.3761574074074074E-2</v>
      </c>
      <c r="W159" s="24"/>
      <c r="X159">
        <f t="shared" si="11"/>
        <v>34</v>
      </c>
      <c r="Y159" s="26">
        <f t="shared" si="12"/>
        <v>13</v>
      </c>
      <c r="Z159" t="str">
        <f t="shared" si="13"/>
        <v>34:13</v>
      </c>
    </row>
    <row r="160" spans="22:26" x14ac:dyDescent="0.2">
      <c r="V160" s="24">
        <v>2.3784722222222221E-2</v>
      </c>
      <c r="W160" s="24"/>
      <c r="X160">
        <f t="shared" si="11"/>
        <v>34</v>
      </c>
      <c r="Y160" s="26">
        <f t="shared" si="12"/>
        <v>15</v>
      </c>
      <c r="Z160" t="str">
        <f t="shared" si="13"/>
        <v>34:15</v>
      </c>
    </row>
    <row r="161" spans="22:26" x14ac:dyDescent="0.2">
      <c r="V161" s="24">
        <v>2.3807870370370382E-2</v>
      </c>
      <c r="W161" s="24"/>
      <c r="X161">
        <f t="shared" si="11"/>
        <v>34</v>
      </c>
      <c r="Y161" s="26">
        <f t="shared" si="12"/>
        <v>17</v>
      </c>
      <c r="Z161" t="str">
        <f t="shared" si="13"/>
        <v>34:17</v>
      </c>
    </row>
    <row r="162" spans="22:26" x14ac:dyDescent="0.2">
      <c r="V162" s="24">
        <v>2.3807870370370382E-2</v>
      </c>
      <c r="W162" s="24"/>
      <c r="X162">
        <f t="shared" si="11"/>
        <v>34</v>
      </c>
      <c r="Y162" s="26">
        <f t="shared" si="12"/>
        <v>17</v>
      </c>
      <c r="Z162" t="str">
        <f t="shared" si="13"/>
        <v>34:17</v>
      </c>
    </row>
    <row r="163" spans="22:26" x14ac:dyDescent="0.2">
      <c r="V163" s="24">
        <v>2.3854166666666676E-2</v>
      </c>
      <c r="W163" s="24"/>
      <c r="X163">
        <f t="shared" si="11"/>
        <v>34</v>
      </c>
      <c r="Y163" s="26">
        <f t="shared" si="12"/>
        <v>21</v>
      </c>
      <c r="Z163" t="str">
        <f t="shared" si="13"/>
        <v>34:21</v>
      </c>
    </row>
    <row r="164" spans="22:26" x14ac:dyDescent="0.2">
      <c r="V164" s="24">
        <v>2.3854166666666676E-2</v>
      </c>
      <c r="W164" s="24"/>
      <c r="X164">
        <f t="shared" si="11"/>
        <v>34</v>
      </c>
      <c r="Y164" s="26">
        <f t="shared" si="12"/>
        <v>21</v>
      </c>
      <c r="Z164" t="str">
        <f t="shared" si="13"/>
        <v>34:21</v>
      </c>
    </row>
    <row r="165" spans="22:26" x14ac:dyDescent="0.2">
      <c r="V165" s="24">
        <v>2.3865740740740743E-2</v>
      </c>
      <c r="W165" s="24"/>
      <c r="X165">
        <f t="shared" si="11"/>
        <v>34</v>
      </c>
      <c r="Y165" s="26">
        <f t="shared" si="12"/>
        <v>22</v>
      </c>
      <c r="Z165" t="str">
        <f t="shared" si="13"/>
        <v>34:22</v>
      </c>
    </row>
    <row r="166" spans="22:26" x14ac:dyDescent="0.2">
      <c r="V166" s="24">
        <v>2.3877314814814823E-2</v>
      </c>
      <c r="W166" s="24"/>
      <c r="X166">
        <f t="shared" si="11"/>
        <v>34</v>
      </c>
      <c r="Y166" s="26">
        <f t="shared" si="12"/>
        <v>23</v>
      </c>
      <c r="Z166" t="str">
        <f t="shared" si="13"/>
        <v>34:23</v>
      </c>
    </row>
    <row r="167" spans="22:26" x14ac:dyDescent="0.2">
      <c r="V167" s="24">
        <v>2.4687500000000001E-2</v>
      </c>
      <c r="W167" s="24"/>
      <c r="X167">
        <f t="shared" si="11"/>
        <v>35</v>
      </c>
      <c r="Y167" s="26">
        <f t="shared" si="12"/>
        <v>33</v>
      </c>
      <c r="Z167" t="str">
        <f t="shared" si="13"/>
        <v>35:33</v>
      </c>
    </row>
    <row r="168" spans="22:26" x14ac:dyDescent="0.2">
      <c r="V168" s="24">
        <v>2.4687500000000001E-2</v>
      </c>
      <c r="W168" s="24"/>
      <c r="X168">
        <f t="shared" si="11"/>
        <v>35</v>
      </c>
      <c r="Y168" s="26">
        <f t="shared" si="12"/>
        <v>33</v>
      </c>
      <c r="Z168" t="str">
        <f t="shared" si="13"/>
        <v>35:33</v>
      </c>
    </row>
    <row r="169" spans="22:26" x14ac:dyDescent="0.2">
      <c r="V169" s="24">
        <v>2.5405092592592604E-2</v>
      </c>
      <c r="W169" s="24"/>
      <c r="X169">
        <f t="shared" si="11"/>
        <v>36</v>
      </c>
      <c r="Y169" s="26">
        <f t="shared" si="12"/>
        <v>35</v>
      </c>
      <c r="Z169" t="str">
        <f t="shared" si="13"/>
        <v>36:35</v>
      </c>
    </row>
    <row r="170" spans="22:26" x14ac:dyDescent="0.2">
      <c r="V170" s="24">
        <v>2.5405092592592604E-2</v>
      </c>
      <c r="W170" s="24"/>
      <c r="X170">
        <f t="shared" si="11"/>
        <v>36</v>
      </c>
      <c r="Y170" s="26">
        <f t="shared" si="12"/>
        <v>35</v>
      </c>
      <c r="Z170" t="str">
        <f t="shared" si="13"/>
        <v>36:35</v>
      </c>
    </row>
    <row r="171" spans="22:26" x14ac:dyDescent="0.2">
      <c r="V171" s="24">
        <v>2.5416666666666685E-2</v>
      </c>
      <c r="W171" s="24"/>
      <c r="X171">
        <f t="shared" si="11"/>
        <v>36</v>
      </c>
      <c r="Y171" s="26">
        <f t="shared" si="12"/>
        <v>36</v>
      </c>
      <c r="Z171" t="str">
        <f t="shared" si="13"/>
        <v>36:36</v>
      </c>
    </row>
    <row r="172" spans="22:26" x14ac:dyDescent="0.2">
      <c r="V172" s="24">
        <v>2.5543981481481501E-2</v>
      </c>
      <c r="W172" s="24"/>
      <c r="X172">
        <f t="shared" si="11"/>
        <v>36</v>
      </c>
      <c r="Y172" s="26">
        <f t="shared" si="12"/>
        <v>47</v>
      </c>
      <c r="Z172" t="str">
        <f t="shared" si="13"/>
        <v>36:47</v>
      </c>
    </row>
    <row r="173" spans="22:26" x14ac:dyDescent="0.2">
      <c r="V173" s="24">
        <v>2.6053240740740752E-2</v>
      </c>
      <c r="W173" s="24"/>
      <c r="X173">
        <f t="shared" si="11"/>
        <v>37</v>
      </c>
      <c r="Y173" s="26">
        <f t="shared" si="12"/>
        <v>31</v>
      </c>
      <c r="Z173" t="str">
        <f t="shared" si="13"/>
        <v>37:31</v>
      </c>
    </row>
    <row r="174" spans="22:26" x14ac:dyDescent="0.2">
      <c r="V174" s="24">
        <v>2.6087962962962979E-2</v>
      </c>
      <c r="W174" s="24"/>
      <c r="X174">
        <f t="shared" si="11"/>
        <v>37</v>
      </c>
      <c r="Y174" s="26">
        <f t="shared" si="12"/>
        <v>34</v>
      </c>
      <c r="Z174" t="str">
        <f t="shared" si="13"/>
        <v>37:34</v>
      </c>
    </row>
    <row r="175" spans="22:26" x14ac:dyDescent="0.2">
      <c r="V175" s="24">
        <v>2.6122685185185193E-2</v>
      </c>
      <c r="W175" s="24"/>
      <c r="X175">
        <f t="shared" si="11"/>
        <v>37</v>
      </c>
      <c r="Y175" s="26">
        <f t="shared" si="12"/>
        <v>37</v>
      </c>
      <c r="Z175" t="str">
        <f t="shared" si="13"/>
        <v>37:37</v>
      </c>
    </row>
    <row r="176" spans="22:26" x14ac:dyDescent="0.2">
      <c r="V176" s="24">
        <v>2.6400462962962973E-2</v>
      </c>
      <c r="W176" s="24"/>
      <c r="X176">
        <f t="shared" si="11"/>
        <v>38</v>
      </c>
      <c r="Y176" s="26">
        <f t="shared" si="12"/>
        <v>1</v>
      </c>
      <c r="Z176" t="str">
        <f t="shared" si="13"/>
        <v>38:1</v>
      </c>
    </row>
    <row r="177" spans="22:26" x14ac:dyDescent="0.2">
      <c r="V177" s="24">
        <v>2.6400462962962973E-2</v>
      </c>
      <c r="W177" s="24"/>
      <c r="X177">
        <f t="shared" si="11"/>
        <v>38</v>
      </c>
      <c r="Y177" s="26">
        <f t="shared" si="12"/>
        <v>1</v>
      </c>
      <c r="Z177" t="str">
        <f t="shared" si="13"/>
        <v>38:1</v>
      </c>
    </row>
    <row r="178" spans="22:26" x14ac:dyDescent="0.2">
      <c r="V178" s="24">
        <v>2.64351851851852E-2</v>
      </c>
      <c r="W178" s="24"/>
      <c r="X178">
        <f t="shared" si="11"/>
        <v>38</v>
      </c>
      <c r="Y178" s="26">
        <f t="shared" si="12"/>
        <v>4</v>
      </c>
      <c r="Z178" t="str">
        <f t="shared" si="13"/>
        <v>38:4</v>
      </c>
    </row>
    <row r="179" spans="22:26" x14ac:dyDescent="0.2">
      <c r="V179" s="24">
        <v>2.6458333333333348E-2</v>
      </c>
      <c r="W179" s="24"/>
      <c r="X179">
        <f t="shared" si="11"/>
        <v>38</v>
      </c>
      <c r="Y179" s="26">
        <f t="shared" si="12"/>
        <v>6</v>
      </c>
      <c r="Z179" t="str">
        <f t="shared" si="13"/>
        <v>38:6</v>
      </c>
    </row>
    <row r="180" spans="22:26" x14ac:dyDescent="0.2">
      <c r="V180" s="24">
        <v>2.6458333333333348E-2</v>
      </c>
      <c r="W180" s="24"/>
      <c r="X180">
        <f t="shared" si="11"/>
        <v>38</v>
      </c>
      <c r="Y180" s="26">
        <f t="shared" si="12"/>
        <v>6</v>
      </c>
      <c r="Z180" t="str">
        <f t="shared" si="13"/>
        <v>38:6</v>
      </c>
    </row>
    <row r="181" spans="22:26" x14ac:dyDescent="0.2">
      <c r="V181" s="24">
        <v>2.6990740740740746E-2</v>
      </c>
      <c r="W181" s="24"/>
      <c r="X181">
        <f t="shared" si="11"/>
        <v>38</v>
      </c>
      <c r="Y181" s="26">
        <f t="shared" si="12"/>
        <v>52</v>
      </c>
      <c r="Z181" t="str">
        <f t="shared" si="13"/>
        <v>38:52</v>
      </c>
    </row>
    <row r="182" spans="22:26" x14ac:dyDescent="0.2">
      <c r="V182" s="24">
        <v>2.7025462962962973E-2</v>
      </c>
      <c r="W182" s="24"/>
      <c r="X182">
        <f t="shared" si="11"/>
        <v>38</v>
      </c>
      <c r="Y182" s="26">
        <f t="shared" si="12"/>
        <v>55</v>
      </c>
      <c r="Z182" t="str">
        <f t="shared" si="13"/>
        <v>38:55</v>
      </c>
    </row>
    <row r="183" spans="22:26" x14ac:dyDescent="0.2">
      <c r="V183" s="24">
        <v>2.8113425925925931E-2</v>
      </c>
      <c r="W183" s="24"/>
      <c r="X183">
        <f t="shared" si="11"/>
        <v>40</v>
      </c>
      <c r="Y183" s="26">
        <f t="shared" si="12"/>
        <v>29</v>
      </c>
      <c r="Z183" t="str">
        <f t="shared" si="13"/>
        <v>40:29</v>
      </c>
    </row>
    <row r="184" spans="22:26" x14ac:dyDescent="0.2">
      <c r="V184" s="24">
        <v>2.8113425925925931E-2</v>
      </c>
      <c r="W184" s="24"/>
      <c r="X184">
        <f t="shared" si="11"/>
        <v>40</v>
      </c>
      <c r="Y184" s="26">
        <f t="shared" si="12"/>
        <v>29</v>
      </c>
      <c r="Z184" t="str">
        <f t="shared" si="13"/>
        <v>40:29</v>
      </c>
    </row>
    <row r="185" spans="22:26" x14ac:dyDescent="0.2">
      <c r="V185" s="24">
        <v>2.8136574074074078E-2</v>
      </c>
      <c r="W185" s="24"/>
      <c r="X185">
        <f t="shared" si="11"/>
        <v>40</v>
      </c>
      <c r="Y185" s="26">
        <f t="shared" si="12"/>
        <v>31</v>
      </c>
      <c r="Z185" t="str">
        <f t="shared" si="13"/>
        <v>40:31</v>
      </c>
    </row>
    <row r="186" spans="22:26" x14ac:dyDescent="0.2">
      <c r="V186" s="24">
        <v>2.8136574074074078E-2</v>
      </c>
      <c r="W186" s="24"/>
      <c r="X186">
        <f t="shared" si="11"/>
        <v>40</v>
      </c>
      <c r="Y186" s="26">
        <f t="shared" si="12"/>
        <v>31</v>
      </c>
      <c r="Z186" t="str">
        <f t="shared" si="13"/>
        <v>40:31</v>
      </c>
    </row>
    <row r="187" spans="22:26" x14ac:dyDescent="0.2">
      <c r="V187" s="24">
        <v>2.8194444444444453E-2</v>
      </c>
      <c r="W187" s="24"/>
      <c r="X187">
        <f t="shared" si="11"/>
        <v>40</v>
      </c>
      <c r="Y187" s="26">
        <f t="shared" si="12"/>
        <v>36</v>
      </c>
      <c r="Z187" t="str">
        <f t="shared" si="13"/>
        <v>40:36</v>
      </c>
    </row>
    <row r="188" spans="22:26" x14ac:dyDescent="0.2">
      <c r="V188" s="24">
        <v>2.8263888888888894E-2</v>
      </c>
      <c r="W188" s="24"/>
      <c r="X188">
        <f t="shared" si="11"/>
        <v>40</v>
      </c>
      <c r="Y188" s="26">
        <f t="shared" si="12"/>
        <v>42</v>
      </c>
      <c r="Z188" t="str">
        <f t="shared" si="13"/>
        <v>40:42</v>
      </c>
    </row>
    <row r="189" spans="22:26" x14ac:dyDescent="0.2">
      <c r="V189" s="24">
        <v>2.8275462962962961E-2</v>
      </c>
      <c r="W189" s="24"/>
      <c r="X189">
        <f t="shared" si="11"/>
        <v>40</v>
      </c>
      <c r="Y189" s="26">
        <f t="shared" si="12"/>
        <v>43</v>
      </c>
      <c r="Z189" t="str">
        <f t="shared" si="13"/>
        <v>40:43</v>
      </c>
    </row>
    <row r="190" spans="22:26" x14ac:dyDescent="0.2">
      <c r="V190" s="24">
        <v>2.8333333333333335E-2</v>
      </c>
      <c r="W190" s="24"/>
      <c r="X190">
        <f t="shared" si="11"/>
        <v>40</v>
      </c>
      <c r="Y190" s="26">
        <f t="shared" si="12"/>
        <v>48</v>
      </c>
      <c r="Z190" t="str">
        <f t="shared" si="13"/>
        <v>40:48</v>
      </c>
    </row>
    <row r="191" spans="22:26" x14ac:dyDescent="0.2">
      <c r="V191" s="24">
        <v>2.8356481481481483E-2</v>
      </c>
      <c r="W191" s="24"/>
      <c r="X191">
        <f t="shared" si="11"/>
        <v>40</v>
      </c>
      <c r="Y191" s="26">
        <f t="shared" si="12"/>
        <v>50</v>
      </c>
      <c r="Z191" t="str">
        <f t="shared" si="13"/>
        <v>40:50</v>
      </c>
    </row>
    <row r="192" spans="22:26" x14ac:dyDescent="0.2">
      <c r="V192" s="24">
        <v>2.8437500000000004E-2</v>
      </c>
      <c r="W192" s="24"/>
      <c r="X192">
        <f t="shared" si="11"/>
        <v>40</v>
      </c>
      <c r="Y192" s="26">
        <f t="shared" si="12"/>
        <v>57</v>
      </c>
      <c r="Z192" t="str">
        <f t="shared" si="13"/>
        <v>40:57</v>
      </c>
    </row>
    <row r="193" spans="22:26" x14ac:dyDescent="0.2">
      <c r="V193" s="24">
        <v>2.8541666666666674E-2</v>
      </c>
      <c r="W193" s="24"/>
      <c r="X193">
        <f t="shared" si="11"/>
        <v>41</v>
      </c>
      <c r="Y193" s="26">
        <f t="shared" si="12"/>
        <v>6</v>
      </c>
      <c r="Z193" t="str">
        <f t="shared" si="13"/>
        <v>41:6</v>
      </c>
    </row>
    <row r="194" spans="22:26" x14ac:dyDescent="0.2">
      <c r="V194" s="24">
        <v>2.8622685185185182E-2</v>
      </c>
      <c r="W194" s="24"/>
      <c r="X194">
        <f t="shared" si="11"/>
        <v>41</v>
      </c>
      <c r="Y194" s="26">
        <f t="shared" si="12"/>
        <v>13</v>
      </c>
      <c r="Z194" t="str">
        <f t="shared" si="13"/>
        <v>41:13</v>
      </c>
    </row>
    <row r="195" spans="22:26" x14ac:dyDescent="0.2">
      <c r="V195" s="24">
        <v>2.8680555555555556E-2</v>
      </c>
      <c r="W195" s="24"/>
      <c r="X195">
        <f t="shared" si="11"/>
        <v>41</v>
      </c>
      <c r="Y195" s="26">
        <f t="shared" si="12"/>
        <v>18</v>
      </c>
      <c r="Z195" t="str">
        <f t="shared" si="13"/>
        <v>41:18</v>
      </c>
    </row>
    <row r="196" spans="22:26" x14ac:dyDescent="0.2">
      <c r="V196" s="24">
        <v>2.8715277777777784E-2</v>
      </c>
      <c r="W196" s="24"/>
      <c r="X196">
        <f t="shared" si="11"/>
        <v>41</v>
      </c>
      <c r="Y196" s="26">
        <f t="shared" si="12"/>
        <v>21</v>
      </c>
      <c r="Z196" t="str">
        <f t="shared" si="13"/>
        <v>41:21</v>
      </c>
    </row>
    <row r="197" spans="22:26" x14ac:dyDescent="0.2">
      <c r="V197" s="24">
        <v>2.8761574074074078E-2</v>
      </c>
      <c r="W197" s="24"/>
      <c r="X197">
        <f t="shared" ref="X197:X240" si="14">+MINUTE(V197)</f>
        <v>41</v>
      </c>
      <c r="Y197" s="2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4">
        <v>2.8761574074074078E-2</v>
      </c>
      <c r="W198" s="24"/>
      <c r="X198">
        <f t="shared" si="14"/>
        <v>41</v>
      </c>
      <c r="Y198" s="26">
        <f t="shared" si="15"/>
        <v>25</v>
      </c>
      <c r="Z198" t="str">
        <f t="shared" si="16"/>
        <v>41:25</v>
      </c>
    </row>
    <row r="199" spans="22:26" x14ac:dyDescent="0.2">
      <c r="V199" s="24">
        <v>2.945601851851852E-2</v>
      </c>
      <c r="W199" s="24"/>
      <c r="X199">
        <f t="shared" si="14"/>
        <v>42</v>
      </c>
      <c r="Y199" s="26">
        <f t="shared" si="15"/>
        <v>25</v>
      </c>
      <c r="Z199" t="str">
        <f t="shared" si="16"/>
        <v>42:25</v>
      </c>
    </row>
    <row r="200" spans="22:26" x14ac:dyDescent="0.2">
      <c r="V200" s="24">
        <v>2.9502314814814815E-2</v>
      </c>
      <c r="W200" s="24"/>
      <c r="X200">
        <f t="shared" si="14"/>
        <v>42</v>
      </c>
      <c r="Y200" s="26">
        <f t="shared" si="15"/>
        <v>29</v>
      </c>
      <c r="Z200" t="str">
        <f t="shared" si="16"/>
        <v>42:29</v>
      </c>
    </row>
    <row r="201" spans="22:26" x14ac:dyDescent="0.2">
      <c r="V201" s="24">
        <v>2.9502314814814815E-2</v>
      </c>
      <c r="W201" s="24"/>
      <c r="X201">
        <f t="shared" si="14"/>
        <v>42</v>
      </c>
      <c r="Y201" s="26">
        <f t="shared" si="15"/>
        <v>29</v>
      </c>
      <c r="Z201" t="str">
        <f t="shared" si="16"/>
        <v>42:29</v>
      </c>
    </row>
    <row r="202" spans="22:26" x14ac:dyDescent="0.2">
      <c r="V202" s="24">
        <v>2.9548611111111109E-2</v>
      </c>
      <c r="W202" s="24"/>
      <c r="X202">
        <f t="shared" si="14"/>
        <v>42</v>
      </c>
      <c r="Y202" s="26">
        <f t="shared" si="15"/>
        <v>33</v>
      </c>
      <c r="Z202" t="str">
        <f t="shared" si="16"/>
        <v>42:33</v>
      </c>
    </row>
    <row r="203" spans="22:26" x14ac:dyDescent="0.2">
      <c r="V203" s="24">
        <v>2.9548611111111109E-2</v>
      </c>
      <c r="W203" s="24"/>
      <c r="X203">
        <f t="shared" si="14"/>
        <v>42</v>
      </c>
      <c r="Y203" s="26">
        <f t="shared" si="15"/>
        <v>33</v>
      </c>
      <c r="Z203" t="str">
        <f t="shared" si="16"/>
        <v>42:33</v>
      </c>
    </row>
    <row r="204" spans="22:26" x14ac:dyDescent="0.2">
      <c r="V204" s="24">
        <v>2.9583333333333336E-2</v>
      </c>
      <c r="W204" s="24"/>
      <c r="X204">
        <f t="shared" si="14"/>
        <v>42</v>
      </c>
      <c r="Y204" s="26">
        <f t="shared" si="15"/>
        <v>36</v>
      </c>
      <c r="Z204" t="str">
        <f t="shared" si="16"/>
        <v>42:36</v>
      </c>
    </row>
    <row r="205" spans="22:26" x14ac:dyDescent="0.2">
      <c r="V205" s="24">
        <v>2.9583333333333336E-2</v>
      </c>
      <c r="W205" s="24"/>
      <c r="X205">
        <f t="shared" si="14"/>
        <v>42</v>
      </c>
      <c r="Y205" s="26">
        <f t="shared" si="15"/>
        <v>36</v>
      </c>
      <c r="Z205" t="str">
        <f t="shared" si="16"/>
        <v>42:36</v>
      </c>
    </row>
    <row r="206" spans="22:26" x14ac:dyDescent="0.2">
      <c r="V206" s="24">
        <v>2.9594907407407403E-2</v>
      </c>
      <c r="W206" s="24"/>
      <c r="X206">
        <f t="shared" si="14"/>
        <v>42</v>
      </c>
      <c r="Y206" s="26">
        <f t="shared" si="15"/>
        <v>37</v>
      </c>
      <c r="Z206" t="str">
        <f t="shared" si="16"/>
        <v>42:37</v>
      </c>
    </row>
    <row r="207" spans="22:26" x14ac:dyDescent="0.2">
      <c r="V207" s="24">
        <v>2.9687500000000006E-2</v>
      </c>
      <c r="W207" s="24"/>
      <c r="X207">
        <f t="shared" si="14"/>
        <v>42</v>
      </c>
      <c r="Y207" s="26">
        <f t="shared" si="15"/>
        <v>45</v>
      </c>
      <c r="Z207" t="str">
        <f t="shared" si="16"/>
        <v>42:45</v>
      </c>
    </row>
    <row r="208" spans="22:26" x14ac:dyDescent="0.2">
      <c r="V208" s="24">
        <v>2.9699074074074072E-2</v>
      </c>
      <c r="W208" s="24"/>
      <c r="X208">
        <f t="shared" si="14"/>
        <v>42</v>
      </c>
      <c r="Y208" s="26">
        <f t="shared" si="15"/>
        <v>46</v>
      </c>
      <c r="Z208" t="str">
        <f t="shared" si="16"/>
        <v>42:46</v>
      </c>
    </row>
    <row r="209" spans="22:26" x14ac:dyDescent="0.2">
      <c r="V209" s="24">
        <v>2.9699074074074072E-2</v>
      </c>
      <c r="W209" s="24"/>
      <c r="X209">
        <f t="shared" si="14"/>
        <v>42</v>
      </c>
      <c r="Y209" s="26">
        <f t="shared" si="15"/>
        <v>46</v>
      </c>
      <c r="Z209" t="str">
        <f t="shared" si="16"/>
        <v>42:46</v>
      </c>
    </row>
    <row r="210" spans="22:26" x14ac:dyDescent="0.2">
      <c r="V210" s="24">
        <v>2.9699074074074072E-2</v>
      </c>
      <c r="W210" s="24"/>
      <c r="X210">
        <f t="shared" si="14"/>
        <v>42</v>
      </c>
      <c r="Y210" s="26">
        <f t="shared" si="15"/>
        <v>46</v>
      </c>
      <c r="Z210" t="str">
        <f t="shared" si="16"/>
        <v>42:46</v>
      </c>
    </row>
    <row r="211" spans="22:26" x14ac:dyDescent="0.2">
      <c r="V211" s="24">
        <v>2.9814814814814808E-2</v>
      </c>
      <c r="W211" s="24"/>
      <c r="X211">
        <f t="shared" si="14"/>
        <v>42</v>
      </c>
      <c r="Y211" s="26">
        <f t="shared" si="15"/>
        <v>56</v>
      </c>
      <c r="Z211" t="str">
        <f t="shared" si="16"/>
        <v>42:56</v>
      </c>
    </row>
    <row r="212" spans="22:26" x14ac:dyDescent="0.2">
      <c r="V212" s="24">
        <v>2.9849537037037036E-2</v>
      </c>
      <c r="W212" s="24"/>
      <c r="X212">
        <f t="shared" si="14"/>
        <v>42</v>
      </c>
      <c r="Y212" s="26">
        <f t="shared" si="15"/>
        <v>59</v>
      </c>
      <c r="Z212" t="str">
        <f t="shared" si="16"/>
        <v>42:59</v>
      </c>
    </row>
    <row r="213" spans="22:26" x14ac:dyDescent="0.2">
      <c r="V213" s="24">
        <v>2.9849537037037036E-2</v>
      </c>
      <c r="W213" s="24"/>
      <c r="X213">
        <f t="shared" si="14"/>
        <v>42</v>
      </c>
      <c r="Y213" s="26">
        <f t="shared" si="15"/>
        <v>59</v>
      </c>
      <c r="Z213" t="str">
        <f t="shared" si="16"/>
        <v>42:59</v>
      </c>
    </row>
    <row r="214" spans="22:26" x14ac:dyDescent="0.2">
      <c r="V214" s="24">
        <v>3.0532407407407397E-2</v>
      </c>
      <c r="W214" s="24"/>
      <c r="X214">
        <f t="shared" si="14"/>
        <v>43</v>
      </c>
      <c r="Y214" s="26">
        <f t="shared" si="15"/>
        <v>58</v>
      </c>
      <c r="Z214" t="str">
        <f t="shared" si="16"/>
        <v>43:58</v>
      </c>
    </row>
    <row r="215" spans="22:26" x14ac:dyDescent="0.2">
      <c r="V215" s="24">
        <v>3.0613425925925933E-2</v>
      </c>
      <c r="W215" s="24"/>
      <c r="X215">
        <f t="shared" si="14"/>
        <v>44</v>
      </c>
      <c r="Y215" s="26">
        <f t="shared" si="15"/>
        <v>5</v>
      </c>
      <c r="Z215" t="str">
        <f t="shared" si="16"/>
        <v>44:5</v>
      </c>
    </row>
    <row r="216" spans="22:26" x14ac:dyDescent="0.2">
      <c r="V216" s="24">
        <v>3.1504629629629632E-2</v>
      </c>
      <c r="W216" s="24"/>
      <c r="X216">
        <f t="shared" si="14"/>
        <v>45</v>
      </c>
      <c r="Y216" s="26">
        <f t="shared" si="15"/>
        <v>22</v>
      </c>
      <c r="Z216" t="str">
        <f t="shared" si="16"/>
        <v>45:22</v>
      </c>
    </row>
    <row r="217" spans="22:26" x14ac:dyDescent="0.2">
      <c r="V217" s="24">
        <v>3.1504629629629632E-2</v>
      </c>
      <c r="W217" s="24"/>
      <c r="X217">
        <f t="shared" si="14"/>
        <v>45</v>
      </c>
      <c r="Y217" s="26">
        <f t="shared" si="15"/>
        <v>22</v>
      </c>
      <c r="Z217" t="str">
        <f t="shared" si="16"/>
        <v>45:22</v>
      </c>
    </row>
    <row r="218" spans="22:26" x14ac:dyDescent="0.2">
      <c r="V218" s="24">
        <v>3.1712962962962971E-2</v>
      </c>
      <c r="W218" s="24"/>
      <c r="X218">
        <f t="shared" si="14"/>
        <v>45</v>
      </c>
      <c r="Y218" s="26">
        <f t="shared" si="15"/>
        <v>40</v>
      </c>
      <c r="Z218" t="str">
        <f t="shared" si="16"/>
        <v>45:40</v>
      </c>
    </row>
    <row r="219" spans="22:26" x14ac:dyDescent="0.2">
      <c r="V219" s="24">
        <v>3.2037037037037044E-2</v>
      </c>
      <c r="W219" s="24"/>
      <c r="X219">
        <f t="shared" si="14"/>
        <v>46</v>
      </c>
      <c r="Y219" s="26">
        <f t="shared" si="15"/>
        <v>8</v>
      </c>
      <c r="Z219" t="str">
        <f t="shared" si="16"/>
        <v>46:8</v>
      </c>
    </row>
    <row r="220" spans="22:26" x14ac:dyDescent="0.2">
      <c r="V220" s="24">
        <v>3.2650462962962964E-2</v>
      </c>
      <c r="W220" s="24"/>
      <c r="X220">
        <f t="shared" si="14"/>
        <v>47</v>
      </c>
      <c r="Y220" s="26">
        <f t="shared" si="15"/>
        <v>1</v>
      </c>
      <c r="Z220" t="str">
        <f t="shared" si="16"/>
        <v>47:1</v>
      </c>
    </row>
    <row r="221" spans="22:26" x14ac:dyDescent="0.2">
      <c r="V221" s="24">
        <v>3.2650462962962964E-2</v>
      </c>
      <c r="W221" s="24"/>
      <c r="X221">
        <f t="shared" si="14"/>
        <v>47</v>
      </c>
      <c r="Y221" s="26">
        <f t="shared" si="15"/>
        <v>1</v>
      </c>
      <c r="Z221" t="str">
        <f t="shared" si="16"/>
        <v>47:1</v>
      </c>
    </row>
    <row r="222" spans="22:26" x14ac:dyDescent="0.2">
      <c r="V222" s="24">
        <v>3.2650462962962964E-2</v>
      </c>
      <c r="W222" s="24"/>
      <c r="X222">
        <f t="shared" si="14"/>
        <v>47</v>
      </c>
      <c r="Y222" s="26">
        <f t="shared" si="15"/>
        <v>1</v>
      </c>
      <c r="Z222" t="str">
        <f t="shared" si="16"/>
        <v>47:1</v>
      </c>
    </row>
    <row r="223" spans="22:26" x14ac:dyDescent="0.2">
      <c r="V223" s="24">
        <v>3.2719907407407406E-2</v>
      </c>
      <c r="W223" s="24"/>
      <c r="X223">
        <f t="shared" si="14"/>
        <v>47</v>
      </c>
      <c r="Y223" s="26">
        <f t="shared" si="15"/>
        <v>7</v>
      </c>
      <c r="Z223" t="str">
        <f t="shared" si="16"/>
        <v>47:7</v>
      </c>
    </row>
    <row r="224" spans="22:26" x14ac:dyDescent="0.2">
      <c r="V224" s="24">
        <v>3.2731481481481486E-2</v>
      </c>
      <c r="W224" s="24"/>
      <c r="X224">
        <f t="shared" si="14"/>
        <v>47</v>
      </c>
      <c r="Y224" s="26">
        <f t="shared" si="15"/>
        <v>8</v>
      </c>
      <c r="Z224" t="str">
        <f t="shared" si="16"/>
        <v>47:8</v>
      </c>
    </row>
    <row r="225" spans="22:26" x14ac:dyDescent="0.2">
      <c r="V225" s="24">
        <v>3.27662037037037E-2</v>
      </c>
      <c r="W225" s="24"/>
      <c r="X225">
        <f t="shared" si="14"/>
        <v>47</v>
      </c>
      <c r="Y225" s="26">
        <f t="shared" si="15"/>
        <v>11</v>
      </c>
      <c r="Z225" t="str">
        <f t="shared" si="16"/>
        <v>47:11</v>
      </c>
    </row>
    <row r="226" spans="22:26" x14ac:dyDescent="0.2">
      <c r="V226" s="24">
        <v>3.2824074074074075E-2</v>
      </c>
      <c r="W226" s="24"/>
      <c r="X226">
        <f t="shared" si="14"/>
        <v>47</v>
      </c>
      <c r="Y226" s="26">
        <f t="shared" si="15"/>
        <v>16</v>
      </c>
      <c r="Z226" t="str">
        <f t="shared" si="16"/>
        <v>47:16</v>
      </c>
    </row>
    <row r="227" spans="22:26" x14ac:dyDescent="0.2">
      <c r="V227" s="24">
        <v>3.2928240740740744E-2</v>
      </c>
      <c r="W227" s="24"/>
      <c r="X227">
        <f t="shared" si="14"/>
        <v>47</v>
      </c>
      <c r="Y227" s="26">
        <f t="shared" si="15"/>
        <v>25</v>
      </c>
      <c r="Z227" t="str">
        <f t="shared" si="16"/>
        <v>47:25</v>
      </c>
    </row>
    <row r="228" spans="22:26" x14ac:dyDescent="0.2">
      <c r="V228" s="24">
        <v>3.2986111111111105E-2</v>
      </c>
      <c r="W228" s="24"/>
      <c r="X228">
        <f t="shared" si="14"/>
        <v>47</v>
      </c>
      <c r="Y228" s="26">
        <f t="shared" si="15"/>
        <v>30</v>
      </c>
      <c r="Z228" t="str">
        <f t="shared" si="16"/>
        <v>47:30</v>
      </c>
    </row>
    <row r="229" spans="22:26" x14ac:dyDescent="0.2">
      <c r="V229" s="24">
        <v>3.3530092592592611E-2</v>
      </c>
      <c r="W229" s="24"/>
      <c r="X229">
        <f t="shared" si="14"/>
        <v>48</v>
      </c>
      <c r="Y229" s="26">
        <f t="shared" si="15"/>
        <v>17</v>
      </c>
      <c r="Z229" t="str">
        <f t="shared" si="16"/>
        <v>48:17</v>
      </c>
    </row>
    <row r="230" spans="22:26" x14ac:dyDescent="0.2">
      <c r="V230" s="24">
        <v>3.3530092592592611E-2</v>
      </c>
      <c r="W230" s="24"/>
      <c r="X230">
        <f t="shared" si="14"/>
        <v>48</v>
      </c>
      <c r="Y230" s="26">
        <f t="shared" si="15"/>
        <v>17</v>
      </c>
      <c r="Z230" t="str">
        <f t="shared" si="16"/>
        <v>48:17</v>
      </c>
    </row>
    <row r="231" spans="22:26" x14ac:dyDescent="0.2">
      <c r="V231" s="24">
        <v>3.3530092592592611E-2</v>
      </c>
      <c r="W231" s="24"/>
      <c r="X231">
        <f t="shared" si="14"/>
        <v>48</v>
      </c>
      <c r="Y231" s="26">
        <f t="shared" si="15"/>
        <v>17</v>
      </c>
      <c r="Z231" t="str">
        <f t="shared" si="16"/>
        <v>48:17</v>
      </c>
    </row>
    <row r="232" spans="22:26" x14ac:dyDescent="0.2">
      <c r="V232" s="24">
        <v>3.36226851851852E-2</v>
      </c>
      <c r="W232" s="24"/>
      <c r="X232">
        <f t="shared" si="14"/>
        <v>48</v>
      </c>
      <c r="Y232" s="26">
        <f t="shared" si="15"/>
        <v>25</v>
      </c>
      <c r="Z232" t="str">
        <f t="shared" si="16"/>
        <v>48:25</v>
      </c>
    </row>
    <row r="233" spans="22:26" x14ac:dyDescent="0.2">
      <c r="V233" s="24">
        <v>3.3773148148148163E-2</v>
      </c>
      <c r="W233" s="24"/>
      <c r="X233">
        <f t="shared" si="14"/>
        <v>48</v>
      </c>
      <c r="Y233" s="26">
        <f t="shared" si="15"/>
        <v>38</v>
      </c>
      <c r="Z233" t="str">
        <f t="shared" si="16"/>
        <v>48:38</v>
      </c>
    </row>
    <row r="234" spans="22:26" x14ac:dyDescent="0.2">
      <c r="V234" s="24">
        <v>3.3773148148148163E-2</v>
      </c>
      <c r="W234" s="24"/>
      <c r="X234">
        <f t="shared" si="14"/>
        <v>48</v>
      </c>
      <c r="Y234" s="26">
        <f t="shared" si="15"/>
        <v>38</v>
      </c>
      <c r="Z234" t="str">
        <f t="shared" si="16"/>
        <v>48:38</v>
      </c>
    </row>
    <row r="235" spans="22:26" x14ac:dyDescent="0.2">
      <c r="V235" s="24">
        <v>3.379629629629631E-2</v>
      </c>
      <c r="W235" s="24"/>
      <c r="X235">
        <f t="shared" si="14"/>
        <v>48</v>
      </c>
      <c r="Y235" s="26">
        <f t="shared" si="15"/>
        <v>40</v>
      </c>
      <c r="Z235" t="str">
        <f t="shared" si="16"/>
        <v>48:40</v>
      </c>
    </row>
    <row r="236" spans="22:26" x14ac:dyDescent="0.2">
      <c r="V236" s="24">
        <v>3.379629629629631E-2</v>
      </c>
      <c r="W236" s="24"/>
      <c r="X236">
        <f t="shared" si="14"/>
        <v>48</v>
      </c>
      <c r="Y236" s="26">
        <f t="shared" si="15"/>
        <v>40</v>
      </c>
      <c r="Z236" t="str">
        <f t="shared" si="16"/>
        <v>48:40</v>
      </c>
    </row>
    <row r="237" spans="22:26" x14ac:dyDescent="0.2">
      <c r="V237" s="24">
        <v>2.2858796296296301E-2</v>
      </c>
      <c r="W237" s="24"/>
      <c r="X237">
        <f t="shared" si="14"/>
        <v>32</v>
      </c>
      <c r="Y237" s="26">
        <f t="shared" si="15"/>
        <v>55</v>
      </c>
      <c r="Z237" t="str">
        <f t="shared" si="16"/>
        <v>32:55</v>
      </c>
    </row>
    <row r="238" spans="22:26" x14ac:dyDescent="0.2">
      <c r="V238" s="24">
        <v>2.8541666666666674E-2</v>
      </c>
      <c r="W238" s="24"/>
      <c r="X238">
        <f t="shared" si="14"/>
        <v>41</v>
      </c>
      <c r="Y238" s="26">
        <f t="shared" si="15"/>
        <v>6</v>
      </c>
      <c r="Z238" t="str">
        <f t="shared" si="16"/>
        <v>41:6</v>
      </c>
    </row>
    <row r="239" spans="22:26" x14ac:dyDescent="0.2">
      <c r="V239" s="24">
        <v>2.8622685185185182E-2</v>
      </c>
      <c r="W239" s="24"/>
      <c r="X239">
        <f t="shared" si="14"/>
        <v>41</v>
      </c>
      <c r="Y239" s="26">
        <f t="shared" si="15"/>
        <v>13</v>
      </c>
      <c r="Z239" t="str">
        <f t="shared" si="16"/>
        <v>41:13</v>
      </c>
    </row>
    <row r="240" spans="22:26" x14ac:dyDescent="0.2">
      <c r="V240" s="24">
        <v>2.8715277777777784E-2</v>
      </c>
      <c r="W240" s="24"/>
      <c r="X240">
        <f t="shared" si="14"/>
        <v>41</v>
      </c>
      <c r="Y240" s="2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2025-07-15T15:00:08Z</dcterms:modified>
</cp:coreProperties>
</file>