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IPC" sheetId="1" state="visible" r:id="rId2"/>
    <sheet name="RIPTE" sheetId="2" state="visible" r:id="rId3"/>
    <sheet name="RIPTE e IPC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>Con el cambio de fórmula, los ingresos cobrados a partir de marzo 2018 se actualizan siguiendo el componente de movilidad por RIPTE,
 ignorando al componente por movilidad que sigue inflación. Esto viene de la Resolución 2-E / 2018 de la Secretaría de Seguridad Social.
</t>
        </r>
      </text>
    </comment>
  </commentList>
</comments>
</file>

<file path=xl/sharedStrings.xml><?xml version="1.0" encoding="utf-8"?>
<sst xmlns="http://schemas.openxmlformats.org/spreadsheetml/2006/main" count="74" uniqueCount="54">
  <si>
    <t>Año</t>
  </si>
  <si>
    <t>IPC mensual base abril 2008=100 IPC GBA hasta diciembre 2013, IPC Nu hasta octubre 2015</t>
  </si>
  <si>
    <t>IPC GBA 2016 base Diciembre 2016=100</t>
  </si>
  <si>
    <t>IPC Nacional 2016- base diciembre 2016=100</t>
  </si>
  <si>
    <t>IPC mensual San Luis base 2003=100</t>
  </si>
  <si>
    <t>IPC mensual CABA base Junio 2011-Julio 2012 = 100</t>
  </si>
  <si>
    <t>IPC mensual San Luis base enero 2014=100</t>
  </si>
  <si>
    <t>IPC mensual CABA base enero 2014=100</t>
  </si>
  <si>
    <t>Promedio IPC CABA / San Luis base enero 2014=100</t>
  </si>
  <si>
    <t>Índice compuesto: CABA / San Luis, GBA y Nacional </t>
  </si>
  <si>
    <t>Índice compuesto: INDEC hasta diciembre 2006, CABA / San Luis, GBA y Nacional  base diciembre 2006=100</t>
  </si>
  <si>
    <t>Índice compuesto: INDEC hasta diciembre 2006, CABA / San Luis, GBA y Nacional  base noviembre 2014=100</t>
  </si>
  <si>
    <t>Índice de movilidad jubilatoria base septiembre 2014=100</t>
  </si>
  <si>
    <t>Inflación anual diciembre a diciembre (desde 1960)</t>
  </si>
  <si>
    <t>Enero</t>
  </si>
  <si>
    <t>Febrero</t>
  </si>
  <si>
    <t>Marzo</t>
  </si>
  <si>
    <t>Abril </t>
  </si>
  <si>
    <t>Mayo </t>
  </si>
  <si>
    <t>Junio</t>
  </si>
  <si>
    <t>Julio</t>
  </si>
  <si>
    <t>Agosto</t>
  </si>
  <si>
    <t>Septiembre</t>
  </si>
  <si>
    <t>Octubre</t>
  </si>
  <si>
    <t>Noviembre</t>
  </si>
  <si>
    <t>Diciembre</t>
  </si>
  <si>
    <t>Inflación anualizada del primer trimestre 2019 </t>
  </si>
  <si>
    <t>Inflación Macri de diciembre 2015 a marzo 2019</t>
  </si>
  <si>
    <t>Inflación mensual que permitiría llegar al 30% anual en el 2019</t>
  </si>
  <si>
    <t>Inflación mensual que permitiría llegar al 23% anual en el 2019 proyectado en el presupuesto</t>
  </si>
  <si>
    <t>Inflación mensual que permitiría llegar al 34,58% anual en el 2019 proyectado en el presupuesto ciudadano</t>
  </si>
  <si>
    <t>Inflación mensual que permitiría llegar al 47,65% anual del 2018 </t>
  </si>
  <si>
    <t>índice base 07/93=100</t>
  </si>
  <si>
    <t>Monto en $</t>
  </si>
  <si>
    <t>35362,23</t>
  </si>
  <si>
    <t>36733,68</t>
  </si>
  <si>
    <t>38884,43</t>
  </si>
  <si>
    <t>39658,15</t>
  </si>
  <si>
    <t>40911,09</t>
  </si>
  <si>
    <t>Valores en pesos corrientes según RIPTE</t>
  </si>
  <si>
    <t>Année</t>
  </si>
  <si>
    <t>Mois</t>
  </si>
  <si>
    <t>Promedio IPC CABA / San Luis base noviembre 2014=100</t>
  </si>
  <si>
    <t>Actualización ANSES de febrero 2015, base noviembre 2014</t>
  </si>
  <si>
    <t>RIPTE pesos corrientes</t>
  </si>
  <si>
    <t>RIPTE base julio 1994 </t>
  </si>
  <si>
    <t>RIPTE pesos noviembre 2014 IPC compuesto</t>
  </si>
  <si>
    <t>RIPTE base noviembre 2014 real IPC compuesto</t>
  </si>
  <si>
    <t>RIPTE pesos noviembre 2014 “real” actualizado por ANSES hasta Res. 6/2016 de Secretaría de Seguridad Social</t>
  </si>
  <si>
    <t>RIPTE pesos noviembre 2014 “real” actualizado por ANSES hasta Res. 6/2016 de Secretaría de Seguridad Social promedio trimestral</t>
  </si>
  <si>
    <t>ANSES wage: RIPTE base cuarto trimestre 2014 “real” actualizado por ANSES hasta Res. 6/2016 de Secretaría de Seguridad Social promedio trimestral</t>
  </si>
  <si>
    <t>Indice IPC oficial para el modelo, base noviembre 2014=100</t>
  </si>
  <si>
    <t>RIPTE pesos noviembre 2014“real” actualizado por IPC oficial hasta octubre 2015, media CABA San Luis hasta abril 2016, GBA hasta diciembre 2016 e IPC Nacional desde enero 2017</t>
  </si>
  <si>
    <t>RIPTE base cuarto trimestre 2014 “real” actualizado por IPC oficial hasta octubre 2015, media CABA San Luis hasta abril 2016, GBA hasta diciembre 2016 e IPC Nacional desde enero 2017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</si>
</sst>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0E+00"/>
    <numFmt numFmtId="167" formatCode="0%"/>
    <numFmt numFmtId="168" formatCode="0.00%"/>
    <numFmt numFmtId="169" formatCode="0.0%"/>
    <numFmt numFmtId="170" formatCode="_-* #,##0.00\ _€_-;\-* #,##0.00\ _€_-;_-* \-??\ _€_-;_-@_-"/>
    <numFmt numFmtId="171" formatCode="0.0000"/>
    <numFmt numFmtId="172" formatCode="0.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  <font>
      <sz val="10"/>
      <color rgb="FFFF66FF"/>
      <name val="Arial"/>
      <family val="2"/>
      <charset val="1"/>
    </font>
    <font>
      <sz val="8"/>
      <color rgb="FF000000"/>
      <name val="Arial"/>
      <family val="2"/>
      <charset val="1"/>
    </font>
    <font>
      <sz val="8.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66"/>
        <bgColor rgb="FFCCFFCC"/>
      </patternFill>
    </fill>
    <fill>
      <patternFill patternType="solid">
        <fgColor rgb="FFFF99FF"/>
        <bgColor rgb="FFFF9999"/>
      </patternFill>
    </fill>
    <fill>
      <patternFill patternType="solid">
        <fgColor rgb="FFFFCC00"/>
        <bgColor rgb="FFFFC000"/>
      </patternFill>
    </fill>
    <fill>
      <patternFill patternType="solid">
        <fgColor rgb="FFFF9999"/>
        <bgColor rgb="FFFAC090"/>
      </patternFill>
    </fill>
    <fill>
      <patternFill patternType="solid">
        <fgColor rgb="FFFFD966"/>
        <bgColor rgb="FFFFD320"/>
      </patternFill>
    </fill>
    <fill>
      <patternFill patternType="solid">
        <fgColor rgb="FFFAC090"/>
        <bgColor rgb="FFFFD966"/>
      </patternFill>
    </fill>
    <fill>
      <patternFill patternType="solid">
        <fgColor rgb="FFFFC000"/>
        <bgColor rgb="FFFFCC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99FFFF"/>
      <rgbColor rgb="FF660066"/>
      <rgbColor rgb="FFFF66FF"/>
      <rgbColor rgb="FF0066CC"/>
      <rgbColor rgb="FFCCCCFF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99"/>
      <rgbColor rgb="FFFF99FF"/>
      <rgbColor rgb="FFFAC090"/>
      <rgbColor rgb="FF3366FF"/>
      <rgbColor rgb="FF33CCCC"/>
      <rgbColor rgb="FF99CC00"/>
      <rgbColor rgb="FFFFCC00"/>
      <rgbColor rgb="FFFFC0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IPC'!$E$931:$E$1488</c:f>
              <c:numCache>
                <c:formatCode>General</c:formatCode>
                <c:ptCount val="558"/>
                <c:pt idx="0">
                  <c:v>85.0671419155813</c:v>
                </c:pt>
                <c:pt idx="1">
                  <c:v>86.6512188253378</c:v>
                </c:pt>
                <c:pt idx="2">
                  <c:v>87.5068478299004</c:v>
                </c:pt>
                <c:pt idx="3">
                  <c:v>87.4924755654165</c:v>
                </c:pt>
                <c:pt idx="4">
                  <c:v>87.8874615384042</c:v>
                </c:pt>
                <c:pt idx="5">
                  <c:v>89.6000205338892</c:v>
                </c:pt>
                <c:pt idx="6">
                  <c:v>88.3103256527139</c:v>
                </c:pt>
                <c:pt idx="7">
                  <c:v>87.6930355292581</c:v>
                </c:pt>
                <c:pt idx="8">
                  <c:v>88.3810795003563</c:v>
                </c:pt>
                <c:pt idx="9">
                  <c:v>85.8722289553521</c:v>
                </c:pt>
                <c:pt idx="10">
                  <c:v>86.9345940843192</c:v>
                </c:pt>
                <c:pt idx="11">
                  <c:v>89.3748702877234</c:v>
                </c:pt>
                <c:pt idx="12">
                  <c:v>86.1870464071542</c:v>
                </c:pt>
                <c:pt idx="13">
                  <c:v>86.2499729664489</c:v>
                </c:pt>
                <c:pt idx="14">
                  <c:v>86.2809974570161</c:v>
                </c:pt>
                <c:pt idx="15">
                  <c:v>86.1569360461794</c:v>
                </c:pt>
                <c:pt idx="16">
                  <c:v>86.818704375763</c:v>
                </c:pt>
                <c:pt idx="17">
                  <c:v>88.3752253549954</c:v>
                </c:pt>
                <c:pt idx="18">
                  <c:v>88.0463241684243</c:v>
                </c:pt>
                <c:pt idx="19">
                  <c:v>87.8889731124035</c:v>
                </c:pt>
                <c:pt idx="20">
                  <c:v>88.2388512929524</c:v>
                </c:pt>
                <c:pt idx="21">
                  <c:v>87.4802058636869</c:v>
                </c:pt>
                <c:pt idx="22">
                  <c:v>88.0452929949102</c:v>
                </c:pt>
                <c:pt idx="23">
                  <c:v>89.149620033324</c:v>
                </c:pt>
                <c:pt idx="24">
                  <c:v>87.6520876600252</c:v>
                </c:pt>
                <c:pt idx="25">
                  <c:v>88.3349059552651</c:v>
                </c:pt>
                <c:pt idx="26">
                  <c:v>88.4167295421817</c:v>
                </c:pt>
                <c:pt idx="27">
                  <c:v>88.0547534453964</c:v>
                </c:pt>
                <c:pt idx="28">
                  <c:v>86.4825255181459</c:v>
                </c:pt>
                <c:pt idx="29">
                  <c:v>88.4382607123058</c:v>
                </c:pt>
                <c:pt idx="30">
                  <c:v>86.4755088688389</c:v>
                </c:pt>
                <c:pt idx="31">
                  <c:v>86.1526714395119</c:v>
                </c:pt>
                <c:pt idx="32">
                  <c:v>86.1941871509458</c:v>
                </c:pt>
                <c:pt idx="33">
                  <c:v>85.7793074044281</c:v>
                </c:pt>
                <c:pt idx="34">
                  <c:v>86.0924654690664</c:v>
                </c:pt>
                <c:pt idx="35">
                  <c:v>87.2230106610002</c:v>
                </c:pt>
                <c:pt idx="36">
                  <c:v>84.8967710322538</c:v>
                </c:pt>
                <c:pt idx="37">
                  <c:v>84.0762012191116</c:v>
                </c:pt>
                <c:pt idx="38">
                  <c:v>85.2022540322512</c:v>
                </c:pt>
                <c:pt idx="39">
                  <c:v>85.5937453448085</c:v>
                </c:pt>
                <c:pt idx="40">
                  <c:v>84.4951966656792</c:v>
                </c:pt>
                <c:pt idx="41">
                  <c:v>85.8527246455348</c:v>
                </c:pt>
                <c:pt idx="42">
                  <c:v>85.0285001758034</c:v>
                </c:pt>
                <c:pt idx="43">
                  <c:v>84.3291132757292</c:v>
                </c:pt>
                <c:pt idx="44">
                  <c:v>84.6824978596278</c:v>
                </c:pt>
                <c:pt idx="45">
                  <c:v>83.656822203724</c:v>
                </c:pt>
                <c:pt idx="46">
                  <c:v>83.3925945296629</c:v>
                </c:pt>
                <c:pt idx="47">
                  <c:v>85.4631777006435</c:v>
                </c:pt>
                <c:pt idx="48">
                  <c:v>83.1576463977519</c:v>
                </c:pt>
                <c:pt idx="49">
                  <c:v>82.2486921880642</c:v>
                </c:pt>
                <c:pt idx="50">
                  <c:v>82.7666459436012</c:v>
                </c:pt>
                <c:pt idx="51">
                  <c:v>82.9005160611721</c:v>
                </c:pt>
                <c:pt idx="52">
                  <c:v>83.0028280488655</c:v>
                </c:pt>
                <c:pt idx="53">
                  <c:v>84.3153874076751</c:v>
                </c:pt>
                <c:pt idx="54">
                  <c:v>82.5865547998524</c:v>
                </c:pt>
                <c:pt idx="55">
                  <c:v>83.3332606507383</c:v>
                </c:pt>
                <c:pt idx="56">
                  <c:v>83.901919994304</c:v>
                </c:pt>
                <c:pt idx="57">
                  <c:v>82.8799509506721</c:v>
                </c:pt>
                <c:pt idx="58">
                  <c:v>83.1846206311704</c:v>
                </c:pt>
                <c:pt idx="59">
                  <c:v>84.5808586635001</c:v>
                </c:pt>
                <c:pt idx="60">
                  <c:v>83.4506030783479</c:v>
                </c:pt>
                <c:pt idx="61">
                  <c:v>83.3104179638666</c:v>
                </c:pt>
                <c:pt idx="62">
                  <c:v>83.7356444086606</c:v>
                </c:pt>
                <c:pt idx="63">
                  <c:v>83.9528850734641</c:v>
                </c:pt>
                <c:pt idx="64">
                  <c:v>84.1157452007623</c:v>
                </c:pt>
                <c:pt idx="65">
                  <c:v>84.6357892914237</c:v>
                </c:pt>
                <c:pt idx="66">
                  <c:v>83.5642328349106</c:v>
                </c:pt>
                <c:pt idx="67">
                  <c:v>84.0480893305796</c:v>
                </c:pt>
                <c:pt idx="68">
                  <c:v>84.0840862389106</c:v>
                </c:pt>
                <c:pt idx="69">
                  <c:v>82.5276000423511</c:v>
                </c:pt>
                <c:pt idx="70">
                  <c:v>83.5063952114745</c:v>
                </c:pt>
                <c:pt idx="71">
                  <c:v>85.986369149791</c:v>
                </c:pt>
                <c:pt idx="72">
                  <c:v>83.6548318515024</c:v>
                </c:pt>
                <c:pt idx="73">
                  <c:v>83.7838938302449</c:v>
                </c:pt>
                <c:pt idx="74">
                  <c:v>84.0402651568372</c:v>
                </c:pt>
                <c:pt idx="75">
                  <c:v>83.5859661888312</c:v>
                </c:pt>
                <c:pt idx="76">
                  <c:v>83.8041465070031</c:v>
                </c:pt>
                <c:pt idx="77">
                  <c:v>84.5592509422297</c:v>
                </c:pt>
                <c:pt idx="78">
                  <c:v>84.7701247731888</c:v>
                </c:pt>
                <c:pt idx="79">
                  <c:v>85.3962580341612</c:v>
                </c:pt>
                <c:pt idx="80">
                  <c:v>85.2195303532647</c:v>
                </c:pt>
                <c:pt idx="81">
                  <c:v>83.9704527919438</c:v>
                </c:pt>
                <c:pt idx="82">
                  <c:v>83.6932964275155</c:v>
                </c:pt>
                <c:pt idx="83">
                  <c:v>84.9241201595865</c:v>
                </c:pt>
                <c:pt idx="84">
                  <c:v>84.4553128814817</c:v>
                </c:pt>
                <c:pt idx="85">
                  <c:v>84.5988020734064</c:v>
                </c:pt>
                <c:pt idx="86">
                  <c:v>84.3520190579192</c:v>
                </c:pt>
                <c:pt idx="87">
                  <c:v>85.0989652556143</c:v>
                </c:pt>
                <c:pt idx="88">
                  <c:v>84.9492962192264</c:v>
                </c:pt>
                <c:pt idx="89">
                  <c:v>84.4985105295933</c:v>
                </c:pt>
                <c:pt idx="90">
                  <c:v>83.1028848963663</c:v>
                </c:pt>
                <c:pt idx="91">
                  <c:v>81.6075430006947</c:v>
                </c:pt>
                <c:pt idx="92">
                  <c:v>78.0926348264006</c:v>
                </c:pt>
                <c:pt idx="93">
                  <c:v>70.7225167905085</c:v>
                </c:pt>
                <c:pt idx="94">
                  <c:v>67.9946244350378</c:v>
                </c:pt>
                <c:pt idx="95">
                  <c:v>65.0525895927216</c:v>
                </c:pt>
                <c:pt idx="96">
                  <c:v>65.3665035833298</c:v>
                </c:pt>
                <c:pt idx="97">
                  <c:v>62.3590677378125</c:v>
                </c:pt>
                <c:pt idx="98">
                  <c:v>61.9845832738201</c:v>
                </c:pt>
                <c:pt idx="99">
                  <c:v>62.4672907500159</c:v>
                </c:pt>
                <c:pt idx="100">
                  <c:v>61.7279085471544</c:v>
                </c:pt>
                <c:pt idx="101">
                  <c:v>62.0284989529258</c:v>
                </c:pt>
                <c:pt idx="102">
                  <c:v>59.952488991837</c:v>
                </c:pt>
                <c:pt idx="103">
                  <c:v>60.1942865451388</c:v>
                </c:pt>
                <c:pt idx="104">
                  <c:v>59.9450636987916</c:v>
                </c:pt>
                <c:pt idx="105">
                  <c:v>59.7662304641537</c:v>
                </c:pt>
                <c:pt idx="106">
                  <c:v>59.8149799450203</c:v>
                </c:pt>
                <c:pt idx="107">
                  <c:v>60.9856871049536</c:v>
                </c:pt>
                <c:pt idx="108">
                  <c:v>61.7331153449294</c:v>
                </c:pt>
                <c:pt idx="109">
                  <c:v>63.221146832931</c:v>
                </c:pt>
                <c:pt idx="110">
                  <c:v>65.2524223884164</c:v>
                </c:pt>
                <c:pt idx="111">
                  <c:v>67.3094076522371</c:v>
                </c:pt>
                <c:pt idx="112">
                  <c:v>67.9320845579487</c:v>
                </c:pt>
                <c:pt idx="113">
                  <c:v>69.1414494436592</c:v>
                </c:pt>
                <c:pt idx="114">
                  <c:v>70.4583251204757</c:v>
                </c:pt>
                <c:pt idx="115">
                  <c:v>72.0999367406001</c:v>
                </c:pt>
                <c:pt idx="116">
                  <c:v>72.4302463278167</c:v>
                </c:pt>
                <c:pt idx="117">
                  <c:v>71.5932497165346</c:v>
                </c:pt>
                <c:pt idx="118">
                  <c:v>70.3975152712792</c:v>
                </c:pt>
                <c:pt idx="119">
                  <c:v>70.7762105508878</c:v>
                </c:pt>
                <c:pt idx="120">
                  <c:v>69.6302489146631</c:v>
                </c:pt>
                <c:pt idx="121">
                  <c:v>69.2151986181591</c:v>
                </c:pt>
                <c:pt idx="122">
                  <c:v>68.6948393067574</c:v>
                </c:pt>
                <c:pt idx="123">
                  <c:v>68.7264821209005</c:v>
                </c:pt>
                <c:pt idx="124">
                  <c:v>68.8499675392878</c:v>
                </c:pt>
                <c:pt idx="125">
                  <c:v>69.0480918599813</c:v>
                </c:pt>
                <c:pt idx="126">
                  <c:v>67.9834670385197</c:v>
                </c:pt>
                <c:pt idx="127">
                  <c:v>67.3800266014798</c:v>
                </c:pt>
                <c:pt idx="128">
                  <c:v>67.0327122446271</c:v>
                </c:pt>
                <c:pt idx="129">
                  <c:v>69.2465320992194</c:v>
                </c:pt>
                <c:pt idx="130">
                  <c:v>69.6975646501101</c:v>
                </c:pt>
                <c:pt idx="131">
                  <c:v>70.5996382658459</c:v>
                </c:pt>
                <c:pt idx="132">
                  <c:v>71.9276412161138</c:v>
                </c:pt>
                <c:pt idx="133">
                  <c:v>74.3267830409401</c:v>
                </c:pt>
                <c:pt idx="134">
                  <c:v>74.999276575637</c:v>
                </c:pt>
                <c:pt idx="135">
                  <c:v>77.1793497630928</c:v>
                </c:pt>
                <c:pt idx="136">
                  <c:v>77.0197338803377</c:v>
                </c:pt>
                <c:pt idx="137">
                  <c:v>76.456582333891</c:v>
                </c:pt>
                <c:pt idx="138">
                  <c:v>76.4065619954278</c:v>
                </c:pt>
                <c:pt idx="139">
                  <c:v>77.1817119416531</c:v>
                </c:pt>
                <c:pt idx="140">
                  <c:v>78.0978361272895</c:v>
                </c:pt>
                <c:pt idx="141">
                  <c:v>78.6016036813737</c:v>
                </c:pt>
                <c:pt idx="142">
                  <c:v>80.2262479097974</c:v>
                </c:pt>
                <c:pt idx="143">
                  <c:v>81.1937389477988</c:v>
                </c:pt>
                <c:pt idx="144">
                  <c:v>82.1223857197167</c:v>
                </c:pt>
                <c:pt idx="145">
                  <c:v>83.1609490155964</c:v>
                </c:pt>
                <c:pt idx="146">
                  <c:v>83.1021292738239</c:v>
                </c:pt>
                <c:pt idx="147">
                  <c:v>84.3509271391456</c:v>
                </c:pt>
                <c:pt idx="148">
                  <c:v>84.1384755404894</c:v>
                </c:pt>
                <c:pt idx="149">
                  <c:v>84.9013330425744</c:v>
                </c:pt>
                <c:pt idx="150">
                  <c:v>85.0178969346376</c:v>
                </c:pt>
                <c:pt idx="151">
                  <c:v>86.1820072989474</c:v>
                </c:pt>
                <c:pt idx="152">
                  <c:v>87.0764266830684</c:v>
                </c:pt>
                <c:pt idx="153">
                  <c:v>87.5998331357361</c:v>
                </c:pt>
                <c:pt idx="154">
                  <c:v>86.5058618501466</c:v>
                </c:pt>
                <c:pt idx="155">
                  <c:v>84.6199576199069</c:v>
                </c:pt>
                <c:pt idx="156">
                  <c:v>85.1609078400289</c:v>
                </c:pt>
                <c:pt idx="157">
                  <c:v>84.3731416500111</c:v>
                </c:pt>
                <c:pt idx="158">
                  <c:v>82.9292551790873</c:v>
                </c:pt>
                <c:pt idx="159">
                  <c:v>84.8051061127996</c:v>
                </c:pt>
                <c:pt idx="160">
                  <c:v>85.1992962632572</c:v>
                </c:pt>
                <c:pt idx="161">
                  <c:v>85.3008685675602</c:v>
                </c:pt>
                <c:pt idx="162">
                  <c:v>83.9291492590708</c:v>
                </c:pt>
                <c:pt idx="163">
                  <c:v>85.3249441575072</c:v>
                </c:pt>
                <c:pt idx="164">
                  <c:v>84.2832757683025</c:v>
                </c:pt>
                <c:pt idx="165">
                  <c:v>87.2758248359004</c:v>
                </c:pt>
                <c:pt idx="166">
                  <c:v>88.8221048697139</c:v>
                </c:pt>
                <c:pt idx="167">
                  <c:v>87.3294648389707</c:v>
                </c:pt>
                <c:pt idx="168">
                  <c:v>89.200290654295</c:v>
                </c:pt>
                <c:pt idx="169">
                  <c:v>90.0736219111507</c:v>
                </c:pt>
                <c:pt idx="170">
                  <c:v>91.0344893289895</c:v>
                </c:pt>
                <c:pt idx="171">
                  <c:v>92.0110418458513</c:v>
                </c:pt>
                <c:pt idx="172">
                  <c:v>90.1690777671621</c:v>
                </c:pt>
                <c:pt idx="173">
                  <c:v>90.9201373428275</c:v>
                </c:pt>
                <c:pt idx="174">
                  <c:v>88.8218389376548</c:v>
                </c:pt>
                <c:pt idx="175">
                  <c:v>88.2868710527004</c:v>
                </c:pt>
                <c:pt idx="176">
                  <c:v>89.7199811047525</c:v>
                </c:pt>
                <c:pt idx="177">
                  <c:v>89.739207302685</c:v>
                </c:pt>
                <c:pt idx="178">
                  <c:v>87.9016382501159</c:v>
                </c:pt>
                <c:pt idx="179">
                  <c:v>90.0955980567233</c:v>
                </c:pt>
                <c:pt idx="180">
                  <c:v>89.9362753693992</c:v>
                </c:pt>
                <c:pt idx="181">
                  <c:v>89.1105794816324</c:v>
                </c:pt>
                <c:pt idx="182">
                  <c:v>85.3662568555527</c:v>
                </c:pt>
                <c:pt idx="183">
                  <c:v>85.2896544468806</c:v>
                </c:pt>
                <c:pt idx="184">
                  <c:v>84.1567695712474</c:v>
                </c:pt>
                <c:pt idx="185">
                  <c:v>88.1577143413695</c:v>
                </c:pt>
                <c:pt idx="186">
                  <c:v>86.132749275439</c:v>
                </c:pt>
                <c:pt idx="187">
                  <c:v>85.2384507251256</c:v>
                </c:pt>
                <c:pt idx="188">
                  <c:v>86.3303604639775</c:v>
                </c:pt>
                <c:pt idx="189">
                  <c:v>87.0583527900495</c:v>
                </c:pt>
                <c:pt idx="190">
                  <c:v>86.6238768567705</c:v>
                </c:pt>
                <c:pt idx="191">
                  <c:v>87.2133660655145</c:v>
                </c:pt>
                <c:pt idx="192">
                  <c:v>88.1125305408297</c:v>
                </c:pt>
                <c:pt idx="193">
                  <c:v>89.3127112072952</c:v>
                </c:pt>
                <c:pt idx="194">
                  <c:v>91.5853931393382</c:v>
                </c:pt>
                <c:pt idx="195">
                  <c:v>90.5094935009607</c:v>
                </c:pt>
                <c:pt idx="196">
                  <c:v>89.9296607084946</c:v>
                </c:pt>
                <c:pt idx="197">
                  <c:v>89.4093483048392</c:v>
                </c:pt>
                <c:pt idx="198">
                  <c:v>89.5692222506412</c:v>
                </c:pt>
                <c:pt idx="199">
                  <c:v>90.4589794415556</c:v>
                </c:pt>
                <c:pt idx="200">
                  <c:v>94.0890474264908</c:v>
                </c:pt>
                <c:pt idx="201">
                  <c:v>92.851353495382</c:v>
                </c:pt>
                <c:pt idx="202">
                  <c:v>94.7805396600757</c:v>
                </c:pt>
                <c:pt idx="203">
                  <c:v>94.71919691937</c:v>
                </c:pt>
                <c:pt idx="204">
                  <c:v>96.0199180534192</c:v>
                </c:pt>
                <c:pt idx="205">
                  <c:v>96.8421671792376</c:v>
                </c:pt>
                <c:pt idx="206">
                  <c:v>98.1295625071959</c:v>
                </c:pt>
                <c:pt idx="207">
                  <c:v>98.6261820951495</c:v>
                </c:pt>
                <c:pt idx="208">
                  <c:v>99.6910588822059</c:v>
                </c:pt>
                <c:pt idx="209">
                  <c:v>98.5629911336951</c:v>
                </c:pt>
                <c:pt idx="210">
                  <c:v>98.7376725431866</c:v>
                </c:pt>
                <c:pt idx="211">
                  <c:v>100.044588987028</c:v>
                </c:pt>
                <c:pt idx="212">
                  <c:v>100.466879607607</c:v>
                </c:pt>
                <c:pt idx="213">
                  <c:v>103.176367037017</c:v>
                </c:pt>
                <c:pt idx="214">
                  <c:v>104.301201475824</c:v>
                </c:pt>
                <c:pt idx="215">
                  <c:v>103.41715254508</c:v>
                </c:pt>
                <c:pt idx="216">
                  <c:v>105.294556350502</c:v>
                </c:pt>
                <c:pt idx="217">
                  <c:v>104.068371923117</c:v>
                </c:pt>
                <c:pt idx="218">
                  <c:v>104.222070716024</c:v>
                </c:pt>
                <c:pt idx="219">
                  <c:v>105.292868507711</c:v>
                </c:pt>
                <c:pt idx="220">
                  <c:v>105.745585688646</c:v>
                </c:pt>
                <c:pt idx="221">
                  <c:v>105.287203224462</c:v>
                </c:pt>
                <c:pt idx="222">
                  <c:v>104.394750343352</c:v>
                </c:pt>
                <c:pt idx="223">
                  <c:v>105.980934058241</c:v>
                </c:pt>
                <c:pt idx="224">
                  <c:v>106.601545724174</c:v>
                </c:pt>
                <c:pt idx="225">
                  <c:v>106.70284608041</c:v>
                </c:pt>
                <c:pt idx="226">
                  <c:v>108.517992609184</c:v>
                </c:pt>
                <c:pt idx="227">
                  <c:v>107.476394302968</c:v>
                </c:pt>
                <c:pt idx="228">
                  <c:v>107.508789263515</c:v>
                </c:pt>
                <c:pt idx="229">
                  <c:v>106.431957080715</c:v>
                </c:pt>
                <c:pt idx="230">
                  <c:v>106.656133542707</c:v>
                </c:pt>
                <c:pt idx="231">
                  <c:v>106.068117083897</c:v>
                </c:pt>
                <c:pt idx="232">
                  <c:v>103.844861478688</c:v>
                </c:pt>
                <c:pt idx="233">
                  <c:v>101.955222575647</c:v>
                </c:pt>
                <c:pt idx="234">
                  <c:v>98.0337653832835</c:v>
                </c:pt>
                <c:pt idx="235">
                  <c:v>97.5773666682684</c:v>
                </c:pt>
                <c:pt idx="236">
                  <c:v>97.9043323879221</c:v>
                </c:pt>
                <c:pt idx="237">
                  <c:v>100.601480920483</c:v>
                </c:pt>
                <c:pt idx="238">
                  <c:v>99.4605980329773</c:v>
                </c:pt>
                <c:pt idx="239">
                  <c:v>98.3846002864379</c:v>
                </c:pt>
                <c:pt idx="240">
                  <c:v>101.004484290518</c:v>
                </c:pt>
                <c:pt idx="241">
                  <c:v>99.109467929912</c:v>
                </c:pt>
                <c:pt idx="242">
                  <c:v>100.473494181641</c:v>
                </c:pt>
                <c:pt idx="243">
                  <c:v>101.828259043259</c:v>
                </c:pt>
                <c:pt idx="244">
                  <c:v>100</c:v>
                </c:pt>
                <c:pt idx="245">
                  <c:v>100.60851943529</c:v>
                </c:pt>
                <c:pt idx="246">
                  <c:v>99.2644178980474</c:v>
                </c:pt>
                <c:pt idx="247">
                  <c:v>100.936266109446</c:v>
                </c:pt>
                <c:pt idx="248">
                  <c:v>102.760456957801</c:v>
                </c:pt>
                <c:pt idx="249">
                  <c:v>102.2721433708</c:v>
                </c:pt>
                <c:pt idx="250">
                  <c:v>103.854036204343</c:v>
                </c:pt>
                <c:pt idx="251">
                  <c:v>106.745639163871</c:v>
                </c:pt>
                <c:pt idx="252">
                  <c:v>107.664074717651</c:v>
                </c:pt>
                <c:pt idx="253">
                  <c:v>106.139782766051</c:v>
                </c:pt>
                <c:pt idx="254">
                  <c:v>106.750223034362</c:v>
                </c:pt>
                <c:pt idx="255">
                  <c:v>106.666655067944</c:v>
                </c:pt>
                <c:pt idx="256">
                  <c:v>106.371928599119</c:v>
                </c:pt>
                <c:pt idx="257">
                  <c:v>102.902707811808</c:v>
                </c:pt>
                <c:pt idx="258">
                  <c:v>98.9252673714203</c:v>
                </c:pt>
                <c:pt idx="259">
                  <c:v>99.9228330412395</c:v>
                </c:pt>
                <c:pt idx="260">
                  <c:v>99.5770626647934</c:v>
                </c:pt>
                <c:pt idx="261">
                  <c:v>98.8523588894301</c:v>
                </c:pt>
                <c:pt idx="262">
                  <c:v>96.7585167386577</c:v>
                </c:pt>
                <c:pt idx="263">
                  <c:v>95.0930343916237</c:v>
                </c:pt>
                <c:pt idx="264">
                  <c:v>96.810028007227</c:v>
                </c:pt>
                <c:pt idx="265">
                  <c:v>97.7767220475974</c:v>
                </c:pt>
                <c:pt idx="266">
                  <c:v>98.9278604633001</c:v>
                </c:pt>
                <c:pt idx="267">
                  <c:v>98.6272641823335</c:v>
                </c:pt>
                <c:pt idx="268">
                  <c:v>98.7654023364686</c:v>
                </c:pt>
                <c:pt idx="269">
                  <c:v>98.8749049462306</c:v>
                </c:pt>
                <c:pt idx="270">
                  <c:v>99.0157736589419</c:v>
                </c:pt>
                <c:pt idx="271">
                  <c:v>99.0144279841852</c:v>
                </c:pt>
                <c:pt idx="272">
                  <c:v>100.330843421287</c:v>
                </c:pt>
                <c:pt idx="273">
                  <c:v>99.3361261138238</c:v>
                </c:pt>
                <c:pt idx="274">
                  <c:v>99.5716370816272</c:v>
                </c:pt>
                <c:pt idx="275">
                  <c:v>100.278611370735</c:v>
                </c:pt>
                <c:pt idx="276">
                  <c:v>102.851573085302</c:v>
                </c:pt>
                <c:pt idx="277">
                  <c:v>102.303219533545</c:v>
                </c:pt>
                <c:pt idx="278">
                  <c:v>102.169514097482</c:v>
                </c:pt>
                <c:pt idx="279">
                  <c:v>103.476253375261</c:v>
                </c:pt>
                <c:pt idx="280">
                  <c:v>103.391339764921</c:v>
                </c:pt>
                <c:pt idx="281">
                  <c:v>100.716951646157</c:v>
                </c:pt>
                <c:pt idx="282">
                  <c:v>101.342324536654</c:v>
                </c:pt>
                <c:pt idx="283">
                  <c:v>100.824130519915</c:v>
                </c:pt>
                <c:pt idx="284">
                  <c:v>100.787141005417</c:v>
                </c:pt>
                <c:pt idx="285">
                  <c:v>100.845955504815</c:v>
                </c:pt>
                <c:pt idx="286">
                  <c:v>100.441391059013</c:v>
                </c:pt>
                <c:pt idx="287">
                  <c:v>97.6792504983112</c:v>
                </c:pt>
                <c:pt idx="288">
                  <c:v>96.935683123383</c:v>
                </c:pt>
                <c:pt idx="289">
                  <c:v>95.4476459019374</c:v>
                </c:pt>
                <c:pt idx="290">
                  <c:v>91.1689994331457</c:v>
                </c:pt>
                <c:pt idx="291">
                  <c:v>90.979910464791</c:v>
                </c:pt>
                <c:pt idx="292">
                  <c:v>89.7403523017504</c:v>
                </c:pt>
                <c:pt idx="293">
                  <c:v>89.0631917656371</c:v>
                </c:pt>
                <c:pt idx="294">
                  <c:v>89.1252635115585</c:v>
                </c:pt>
                <c:pt idx="295">
                  <c:v>89.2220353607211</c:v>
                </c:pt>
                <c:pt idx="296">
                  <c:v>90.2239047347986</c:v>
                </c:pt>
                <c:pt idx="297">
                  <c:v>88.9549452743801</c:v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IPC'!$F$931:$F$1488</c:f>
              <c:numCache>
                <c:formatCode>General</c:formatCode>
                <c:ptCount val="55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>95</c:v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>95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IPC'!$G$931:$G$1488</c:f>
              <c:numCache>
                <c:formatCode>General</c:formatCode>
                <c:ptCount val="55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>99.7287915220619</c:v>
                </c:pt>
                <c:pt idx="275">
                  <c:v/>
                </c:pt>
                <c:pt idx="276">
                  <c:v/>
                </c:pt>
                <c:pt idx="277">
                  <c:v>102.44143557211</c:v>
                </c:pt>
                <c:pt idx="278">
                  <c:v/>
                </c:pt>
                <c:pt idx="279">
                  <c:v/>
                </c:pt>
                <c:pt idx="280">
                  <c:v>102.528181595446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>100</c:v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>114.396038870082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IPC'!$H$931:$H$1488</c:f>
              <c:numCache>
                <c:formatCode>General</c:formatCode>
                <c:ptCount val="55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>105</c:v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>105</c:v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>137.270766762363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949399"/>
        <c:axId val="42368776"/>
      </c:lineChart>
      <c:catAx>
        <c:axId val="27949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42368776"/>
        <c:crosses val="autoZero"/>
        <c:auto val="1"/>
        <c:lblAlgn val="ctr"/>
        <c:lblOffset val="100"/>
      </c:catAx>
      <c:valAx>
        <c:axId val="42368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AR" sz="900" spc="-1">
                    <a:latin typeface="Arial"/>
                  </a:defRPr>
                </a:pPr>
                <a:r>
                  <a:rPr b="1" lang="es-AR" sz="900" spc="-1">
                    <a:latin typeface="Arial"/>
                  </a:rPr>
                  <a:t>RIPTE real, base noviembre 2014=100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27949399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92880</xdr:colOff>
      <xdr:row>1215</xdr:row>
      <xdr:rowOff>141840</xdr:rowOff>
    </xdr:from>
    <xdr:to>
      <xdr:col>16</xdr:col>
      <xdr:colOff>99000</xdr:colOff>
      <xdr:row>1236</xdr:row>
      <xdr:rowOff>163440</xdr:rowOff>
    </xdr:to>
    <xdr:graphicFrame>
      <xdr:nvGraphicFramePr>
        <xdr:cNvPr id="0" name=""/>
        <xdr:cNvGraphicFramePr/>
      </xdr:nvGraphicFramePr>
      <xdr:xfrm>
        <a:off x="4426560" y="234116280"/>
        <a:ext cx="7070400" cy="402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ropbox/AGN/IPC%20y%20salarios%20Argentina,%20con%20coeficiente%20actualizaci&#243;n%20ANSES%20evitando%20problemas%20format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ires, inflation"/>
      <sheetName val="Sources salaires"/>
      <sheetName val="Séries inflation"/>
      <sheetName val="Séries salaires réels"/>
      <sheetName val="Séries salaires réels annuelles"/>
      <sheetName val="Indices act. ANSES"/>
      <sheetName val="Lien act. ANSES inflation"/>
      <sheetName val="Macro lien ANSES inflation"/>
      <sheetName val="Brouillon salaires réels "/>
    </sheetNames>
    <sheetDataSet>
      <sheetData sheetId="0">
        <row r="854">
          <cell r="L854">
            <v>76.6478708924752</v>
          </cell>
        </row>
        <row r="860">
          <cell r="L860">
            <v>85.3185195873314</v>
          </cell>
        </row>
        <row r="866">
          <cell r="L866">
            <v>100</v>
          </cell>
        </row>
        <row r="872">
          <cell r="L872">
            <v>118.26</v>
          </cell>
        </row>
        <row r="878">
          <cell r="L878">
            <v>133.030674</v>
          </cell>
        </row>
        <row r="890">
          <cell r="L890">
            <v>175.179527415194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972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pane xSplit="0" ySplit="2" topLeftCell="A894" activePane="bottomLeft" state="frozen"/>
      <selection pane="topLeft" activeCell="B1" activeCellId="0" sqref="B1"/>
      <selection pane="bottomLeft" activeCell="O905" activeCellId="1" sqref="O919:Q919 O905"/>
    </sheetView>
  </sheetViews>
  <sheetFormatPr defaultRowHeight="14"/>
  <cols>
    <col collapsed="false" hidden="false" max="2" min="1" style="0" width="8.77551020408163"/>
    <col collapsed="false" hidden="false" max="3" min="3" style="0" width="15.3163265306122"/>
    <col collapsed="false" hidden="false" max="10" min="4" style="0" width="8.77551020408163"/>
    <col collapsed="false" hidden="false" max="11" min="11" style="0" width="13.1683673469388"/>
    <col collapsed="false" hidden="false" max="12" min="12" style="0" width="8.77551020408163"/>
    <col collapsed="false" hidden="false" max="13" min="13" style="0" width="15.7959183673469"/>
    <col collapsed="false" hidden="false" max="15" min="14" style="0" width="8.77551020408163"/>
    <col collapsed="false" hidden="false" max="16" min="16" style="0" width="12.6275510204082"/>
    <col collapsed="false" hidden="false" max="1025" min="17" style="0" width="8.77551020408163"/>
  </cols>
  <sheetData>
    <row r="2" customFormat="false" ht="144" hidden="false" customHeight="false" outlineLevel="0" collapsed="false">
      <c r="B2" s="1" t="s">
        <v>0</v>
      </c>
      <c r="C2" s="1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3" t="s">
        <v>12</v>
      </c>
      <c r="P2" s="3" t="s">
        <v>13</v>
      </c>
    </row>
    <row r="3" customFormat="false" ht="15" hidden="false" customHeight="false" outlineLevel="0" collapsed="false">
      <c r="B3" s="4" t="n">
        <v>1943</v>
      </c>
      <c r="C3" s="4" t="s">
        <v>14</v>
      </c>
      <c r="D3" s="5" t="n">
        <v>9.79337547027833E-013</v>
      </c>
      <c r="E3" s="5"/>
      <c r="F3" s="5"/>
      <c r="G3" s="5"/>
      <c r="H3" s="5"/>
      <c r="I3" s="5"/>
      <c r="J3" s="5"/>
      <c r="K3" s="5"/>
      <c r="L3" s="5"/>
      <c r="M3" s="6" t="n">
        <f aca="false">D3*100/$D$770</f>
        <v>1.09845511853712E-012</v>
      </c>
      <c r="N3" s="6" t="n">
        <f aca="false">M3*100/$M$865</f>
        <v>1.82868379376891E-013</v>
      </c>
    </row>
    <row r="4" customFormat="false" ht="15" hidden="false" customHeight="false" outlineLevel="0" collapsed="false">
      <c r="B4" s="7" t="n">
        <v>1943</v>
      </c>
      <c r="C4" s="7" t="s">
        <v>15</v>
      </c>
      <c r="D4" s="8" t="n">
        <v>9.73671464995696E-013</v>
      </c>
      <c r="E4" s="8"/>
      <c r="F4" s="8"/>
      <c r="G4" s="8"/>
      <c r="H4" s="8"/>
      <c r="I4" s="8"/>
      <c r="J4" s="8"/>
      <c r="K4" s="8"/>
      <c r="L4" s="8"/>
      <c r="M4" s="9" t="n">
        <f aca="false">D4*100/$D$770</f>
        <v>1.09209986663328E-012</v>
      </c>
      <c r="N4" s="9" t="n">
        <f aca="false">M4*100/$M$865</f>
        <v>1.81810371091823E-013</v>
      </c>
    </row>
    <row r="5" customFormat="false" ht="15" hidden="false" customHeight="false" outlineLevel="0" collapsed="false">
      <c r="B5" s="10" t="n">
        <v>1943</v>
      </c>
      <c r="C5" s="10" t="s">
        <v>16</v>
      </c>
      <c r="D5" s="11" t="n">
        <v>9.89029529451217E-013</v>
      </c>
      <c r="E5" s="11"/>
      <c r="F5" s="11"/>
      <c r="G5" s="11"/>
      <c r="H5" s="11"/>
      <c r="I5" s="11"/>
      <c r="J5" s="11"/>
      <c r="K5" s="11"/>
      <c r="L5" s="11"/>
      <c r="M5" s="6" t="n">
        <f aca="false">D5*100/$D$770</f>
        <v>1.1093259441621E-012</v>
      </c>
      <c r="N5" s="6" t="n">
        <f aca="false">M5*100/$M$865</f>
        <v>1.84678130390821E-013</v>
      </c>
    </row>
    <row r="6" customFormat="false" ht="15" hidden="false" customHeight="false" outlineLevel="0" collapsed="false">
      <c r="B6" s="4" t="n">
        <v>1943</v>
      </c>
      <c r="C6" s="4" t="s">
        <v>17</v>
      </c>
      <c r="D6" s="5" t="n">
        <v>9.95590256014742E-013</v>
      </c>
      <c r="E6" s="5"/>
      <c r="F6" s="5"/>
      <c r="G6" s="5"/>
      <c r="H6" s="5"/>
      <c r="I6" s="5"/>
      <c r="J6" s="5"/>
      <c r="K6" s="5"/>
      <c r="L6" s="5"/>
      <c r="M6" s="6" t="n">
        <f aca="false">D6*100/$D$770</f>
        <v>1.11668465689286E-012</v>
      </c>
      <c r="N6" s="6" t="n">
        <f aca="false">M6*100/$M$865</f>
        <v>1.85903192615636E-013</v>
      </c>
    </row>
    <row r="7" customFormat="false" ht="15" hidden="false" customHeight="false" outlineLevel="0" collapsed="false">
      <c r="B7" s="7" t="n">
        <v>1943</v>
      </c>
      <c r="C7" s="7" t="s">
        <v>18</v>
      </c>
      <c r="D7" s="8" t="n">
        <v>9.86942025544644E-013</v>
      </c>
      <c r="E7" s="8"/>
      <c r="F7" s="8"/>
      <c r="G7" s="8"/>
      <c r="H7" s="8"/>
      <c r="I7" s="8"/>
      <c r="J7" s="8"/>
      <c r="K7" s="8"/>
      <c r="L7" s="8"/>
      <c r="M7" s="9" t="n">
        <f aca="false">D7*100/$D$770</f>
        <v>1.10698453556595E-012</v>
      </c>
      <c r="N7" s="9" t="n">
        <f aca="false">M7*100/$M$865</f>
        <v>1.84288337864744E-013</v>
      </c>
    </row>
    <row r="8" customFormat="false" ht="15" hidden="false" customHeight="false" outlineLevel="0" collapsed="false">
      <c r="B8" s="10" t="n">
        <v>1943</v>
      </c>
      <c r="C8" s="10" t="s">
        <v>19</v>
      </c>
      <c r="D8" s="11" t="n">
        <v>9.87985777497931E-013</v>
      </c>
      <c r="E8" s="11"/>
      <c r="F8" s="11"/>
      <c r="G8" s="11"/>
      <c r="H8" s="11"/>
      <c r="I8" s="11"/>
      <c r="J8" s="11"/>
      <c r="K8" s="11"/>
      <c r="L8" s="11"/>
      <c r="M8" s="6" t="n">
        <f aca="false">D8*100/$D$770</f>
        <v>1.10815523986403E-012</v>
      </c>
      <c r="N8" s="6" t="n">
        <f aca="false">M8*100/$M$865</f>
        <v>1.84483234127782E-013</v>
      </c>
    </row>
    <row r="9" customFormat="false" ht="15" hidden="false" customHeight="false" outlineLevel="0" collapsed="false">
      <c r="B9" s="4" t="n">
        <v>1943</v>
      </c>
      <c r="C9" s="4" t="s">
        <v>20</v>
      </c>
      <c r="D9" s="5" t="n">
        <v>9.32219601707978E-013</v>
      </c>
      <c r="E9" s="5"/>
      <c r="F9" s="5"/>
      <c r="G9" s="5"/>
      <c r="H9" s="5"/>
      <c r="I9" s="5"/>
      <c r="J9" s="5"/>
      <c r="K9" s="5"/>
      <c r="L9" s="5"/>
      <c r="M9" s="6" t="n">
        <f aca="false">D9*100/$D$770</f>
        <v>1.04560618165256E-012</v>
      </c>
      <c r="N9" s="6" t="n">
        <f aca="false">M9*100/$M$865</f>
        <v>1.74070205216857E-013</v>
      </c>
    </row>
    <row r="10" customFormat="false" ht="15" hidden="false" customHeight="false" outlineLevel="0" collapsed="false">
      <c r="B10" s="7" t="n">
        <v>1943</v>
      </c>
      <c r="C10" s="7" t="s">
        <v>21</v>
      </c>
      <c r="D10" s="8" t="n">
        <v>9.41911584131367E-013</v>
      </c>
      <c r="E10" s="8"/>
      <c r="F10" s="8"/>
      <c r="G10" s="8"/>
      <c r="H10" s="8"/>
      <c r="I10" s="8"/>
      <c r="J10" s="8"/>
      <c r="K10" s="8"/>
      <c r="L10" s="8"/>
      <c r="M10" s="9" t="n">
        <f aca="false">D10*100/$D$770</f>
        <v>1.05647700727755E-012</v>
      </c>
      <c r="N10" s="9" t="n">
        <f aca="false">M10*100/$M$865</f>
        <v>1.75879956230788E-013</v>
      </c>
    </row>
    <row r="11" customFormat="false" ht="15" hidden="false" customHeight="false" outlineLevel="0" collapsed="false">
      <c r="B11" s="10" t="n">
        <v>1943</v>
      </c>
      <c r="C11" s="10" t="s">
        <v>22</v>
      </c>
      <c r="D11" s="11" t="n">
        <v>9.33263353661265E-013</v>
      </c>
      <c r="E11" s="11"/>
      <c r="F11" s="11"/>
      <c r="G11" s="11"/>
      <c r="H11" s="11"/>
      <c r="I11" s="11"/>
      <c r="J11" s="11"/>
      <c r="K11" s="11"/>
      <c r="L11" s="11"/>
      <c r="M11" s="6" t="n">
        <f aca="false">D11*100/$D$770</f>
        <v>1.04677688595064E-012</v>
      </c>
      <c r="N11" s="6" t="n">
        <f aca="false">M11*100/$M$865</f>
        <v>1.74265101479896E-013</v>
      </c>
    </row>
    <row r="12" customFormat="false" ht="15" hidden="false" customHeight="false" outlineLevel="0" collapsed="false">
      <c r="B12" s="4" t="n">
        <v>1943</v>
      </c>
      <c r="C12" s="4" t="s">
        <v>23</v>
      </c>
      <c r="D12" s="5" t="n">
        <v>9.42955336084654E-013</v>
      </c>
      <c r="E12" s="5"/>
      <c r="F12" s="5"/>
      <c r="G12" s="5"/>
      <c r="H12" s="5"/>
      <c r="I12" s="5"/>
      <c r="J12" s="5"/>
      <c r="K12" s="5"/>
      <c r="L12" s="5"/>
      <c r="M12" s="6" t="n">
        <f aca="false">D12*100/$D$770</f>
        <v>1.05764771157563E-012</v>
      </c>
      <c r="N12" s="6" t="n">
        <f aca="false">M12*100/$M$865</f>
        <v>1.76074852493827E-013</v>
      </c>
    </row>
    <row r="13" customFormat="false" ht="15" hidden="false" customHeight="false" outlineLevel="0" collapsed="false">
      <c r="B13" s="7" t="n">
        <v>1943</v>
      </c>
      <c r="C13" s="7" t="s">
        <v>24</v>
      </c>
      <c r="D13" s="8" t="n">
        <v>9.42955336084654E-013</v>
      </c>
      <c r="E13" s="8"/>
      <c r="F13" s="8"/>
      <c r="G13" s="8"/>
      <c r="H13" s="8"/>
      <c r="I13" s="8"/>
      <c r="J13" s="8"/>
      <c r="K13" s="8"/>
      <c r="L13" s="8"/>
      <c r="M13" s="9" t="n">
        <f aca="false">D13*100/$D$770</f>
        <v>1.05764771157563E-012</v>
      </c>
      <c r="N13" s="9" t="n">
        <f aca="false">M13*100/$M$865</f>
        <v>1.76074852493827E-013</v>
      </c>
    </row>
    <row r="14" customFormat="false" ht="15" hidden="false" customHeight="false" outlineLevel="0" collapsed="false">
      <c r="B14" s="10" t="n">
        <v>1943</v>
      </c>
      <c r="C14" s="10" t="s">
        <v>25</v>
      </c>
      <c r="D14" s="11" t="n">
        <v>9.39973187646688E-013</v>
      </c>
      <c r="E14" s="11"/>
      <c r="F14" s="11"/>
      <c r="G14" s="11"/>
      <c r="H14" s="11"/>
      <c r="I14" s="11"/>
      <c r="J14" s="11"/>
      <c r="K14" s="11"/>
      <c r="L14" s="11"/>
      <c r="M14" s="6" t="n">
        <f aca="false">D14*100/$D$770</f>
        <v>1.05430284215255E-012</v>
      </c>
      <c r="N14" s="6" t="n">
        <f aca="false">M14*100/$M$865</f>
        <v>1.75518006028002E-013</v>
      </c>
    </row>
    <row r="15" customFormat="false" ht="15" hidden="false" customHeight="false" outlineLevel="0" collapsed="false">
      <c r="B15" s="4" t="n">
        <v>1944</v>
      </c>
      <c r="C15" s="4" t="str">
        <f aca="false">C3</f>
        <v>Enero</v>
      </c>
      <c r="D15" s="5" t="n">
        <v>9.46533914210213E-013</v>
      </c>
      <c r="E15" s="5"/>
      <c r="F15" s="5"/>
      <c r="G15" s="5"/>
      <c r="H15" s="5"/>
      <c r="I15" s="5"/>
      <c r="J15" s="5"/>
      <c r="K15" s="5"/>
      <c r="L15" s="5"/>
      <c r="M15" s="6" t="n">
        <f aca="false">D15*100/$D$770</f>
        <v>1.06166155488331E-012</v>
      </c>
      <c r="N15" s="6" t="n">
        <f aca="false">M15*100/$M$865</f>
        <v>1.76743068252817E-013</v>
      </c>
    </row>
    <row r="16" customFormat="false" ht="15" hidden="false" customHeight="false" outlineLevel="0" collapsed="false">
      <c r="B16" s="7" t="n">
        <v>1944</v>
      </c>
      <c r="C16" s="7" t="str">
        <f aca="false">C4</f>
        <v>Febrero</v>
      </c>
      <c r="D16" s="8" t="n">
        <v>9.48472310694891E-013</v>
      </c>
      <c r="E16" s="8"/>
      <c r="F16" s="8"/>
      <c r="G16" s="8"/>
      <c r="H16" s="8"/>
      <c r="I16" s="8"/>
      <c r="J16" s="8"/>
      <c r="K16" s="8"/>
      <c r="L16" s="8"/>
      <c r="M16" s="9" t="n">
        <f aca="false">D16*100/$D$770</f>
        <v>1.06383572000831E-012</v>
      </c>
      <c r="N16" s="9" t="n">
        <f aca="false">M16*100/$M$865</f>
        <v>1.77105018455603E-013</v>
      </c>
    </row>
    <row r="17" customFormat="false" ht="15" hidden="false" customHeight="false" outlineLevel="0" collapsed="false">
      <c r="B17" s="10" t="n">
        <v>1944</v>
      </c>
      <c r="C17" s="10" t="str">
        <f aca="false">C5</f>
        <v>Marzo</v>
      </c>
      <c r="D17" s="11" t="n">
        <v>9.54585714992717E-013</v>
      </c>
      <c r="E17" s="11"/>
      <c r="F17" s="11"/>
      <c r="G17" s="11"/>
      <c r="H17" s="11"/>
      <c r="I17" s="11"/>
      <c r="J17" s="11"/>
      <c r="K17" s="11"/>
      <c r="L17" s="11"/>
      <c r="M17" s="6" t="n">
        <f aca="false">D17*100/$D$770</f>
        <v>1.07069270232561E-012</v>
      </c>
      <c r="N17" s="6" t="n">
        <f aca="false">M17*100/$M$865</f>
        <v>1.78246553710543E-013</v>
      </c>
    </row>
    <row r="18" customFormat="false" ht="15" hidden="false" customHeight="false" outlineLevel="0" collapsed="false">
      <c r="B18" s="4" t="n">
        <v>1944</v>
      </c>
      <c r="C18" s="4" t="str">
        <f aca="false">C6</f>
        <v>Abril</v>
      </c>
      <c r="D18" s="5" t="n">
        <v>9.43849980616046E-013</v>
      </c>
      <c r="E18" s="5"/>
      <c r="F18" s="5"/>
      <c r="G18" s="5"/>
      <c r="H18" s="5"/>
      <c r="I18" s="5"/>
      <c r="J18" s="5"/>
      <c r="K18" s="5"/>
      <c r="L18" s="5"/>
      <c r="M18" s="6" t="n">
        <f aca="false">D18*100/$D$770</f>
        <v>1.05865117240255E-012</v>
      </c>
      <c r="N18" s="6" t="n">
        <f aca="false">M18*100/$M$865</f>
        <v>1.76241906433575E-013</v>
      </c>
    </row>
    <row r="19" customFormat="false" ht="15" hidden="false" customHeight="false" outlineLevel="0" collapsed="false">
      <c r="B19" s="7" t="n">
        <v>1944</v>
      </c>
      <c r="C19" s="7" t="str">
        <f aca="false">C7</f>
        <v>Mayo</v>
      </c>
      <c r="D19" s="8" t="n">
        <v>9.39973187646688E-013</v>
      </c>
      <c r="E19" s="8"/>
      <c r="F19" s="8"/>
      <c r="G19" s="8"/>
      <c r="H19" s="8"/>
      <c r="I19" s="8"/>
      <c r="J19" s="8"/>
      <c r="K19" s="8"/>
      <c r="L19" s="8"/>
      <c r="M19" s="9" t="n">
        <f aca="false">D19*100/$D$770</f>
        <v>1.05430284215255E-012</v>
      </c>
      <c r="N19" s="9" t="n">
        <f aca="false">M19*100/$M$865</f>
        <v>1.75518006028002E-013</v>
      </c>
    </row>
    <row r="20" customFormat="false" ht="15" hidden="false" customHeight="false" outlineLevel="0" collapsed="false">
      <c r="B20" s="10" t="n">
        <v>1944</v>
      </c>
      <c r="C20" s="10" t="str">
        <f aca="false">C8</f>
        <v>Junio</v>
      </c>
      <c r="D20" s="11" t="n">
        <v>9.57120541164989E-013</v>
      </c>
      <c r="E20" s="11"/>
      <c r="F20" s="11"/>
      <c r="G20" s="11"/>
      <c r="H20" s="11"/>
      <c r="I20" s="11"/>
      <c r="J20" s="11"/>
      <c r="K20" s="11"/>
      <c r="L20" s="11"/>
      <c r="M20" s="6" t="n">
        <f aca="false">D20*100/$D$770</f>
        <v>1.07353584133522E-012</v>
      </c>
      <c r="N20" s="6" t="n">
        <f aca="false">M20*100/$M$865</f>
        <v>1.78719873206495E-013</v>
      </c>
    </row>
    <row r="21" customFormat="false" ht="15" hidden="false" customHeight="false" outlineLevel="0" collapsed="false">
      <c r="B21" s="4" t="n">
        <v>1944</v>
      </c>
      <c r="C21" s="4" t="str">
        <f aca="false">C9</f>
        <v>Julio</v>
      </c>
      <c r="D21" s="5" t="n">
        <v>9.56225896633602E-013</v>
      </c>
      <c r="E21" s="5"/>
      <c r="F21" s="5"/>
      <c r="G21" s="5"/>
      <c r="H21" s="5"/>
      <c r="I21" s="5"/>
      <c r="J21" s="5"/>
      <c r="K21" s="5"/>
      <c r="L21" s="5"/>
      <c r="M21" s="6" t="n">
        <f aca="false">D21*100/$D$770</f>
        <v>1.0725323805083E-012</v>
      </c>
      <c r="N21" s="6" t="n">
        <f aca="false">M21*100/$M$865</f>
        <v>1.78552819266748E-013</v>
      </c>
    </row>
    <row r="22" customFormat="false" ht="15" hidden="false" customHeight="false" outlineLevel="0" collapsed="false">
      <c r="B22" s="7" t="n">
        <v>1944</v>
      </c>
      <c r="C22" s="7" t="str">
        <f aca="false">C10</f>
        <v>Agosto</v>
      </c>
      <c r="D22" s="8" t="n">
        <v>9.69794672026343E-013</v>
      </c>
      <c r="E22" s="8"/>
      <c r="F22" s="8"/>
      <c r="G22" s="8"/>
      <c r="H22" s="8"/>
      <c r="I22" s="8"/>
      <c r="J22" s="8"/>
      <c r="K22" s="8"/>
      <c r="L22" s="8"/>
      <c r="M22" s="9" t="n">
        <f aca="false">D22*100/$D$770</f>
        <v>1.08775153638328E-012</v>
      </c>
      <c r="N22" s="9" t="n">
        <f aca="false">M22*100/$M$865</f>
        <v>1.81086470686251E-013</v>
      </c>
    </row>
    <row r="23" customFormat="false" ht="15" hidden="false" customHeight="false" outlineLevel="0" collapsed="false">
      <c r="B23" s="10" t="n">
        <v>1944</v>
      </c>
      <c r="C23" s="10" t="str">
        <f aca="false">C11</f>
        <v>Septiembre</v>
      </c>
      <c r="D23" s="11" t="n">
        <v>9.67856275541665E-013</v>
      </c>
      <c r="E23" s="11"/>
      <c r="F23" s="11"/>
      <c r="G23" s="11"/>
      <c r="H23" s="11"/>
      <c r="I23" s="11"/>
      <c r="J23" s="11"/>
      <c r="K23" s="11"/>
      <c r="L23" s="11"/>
      <c r="M23" s="6" t="n">
        <f aca="false">D23*100/$D$770</f>
        <v>1.08557737125828E-012</v>
      </c>
      <c r="N23" s="6" t="n">
        <f aca="false">M23*100/$M$865</f>
        <v>1.80724520483465E-013</v>
      </c>
    </row>
    <row r="24" customFormat="false" ht="15" hidden="false" customHeight="false" outlineLevel="0" collapsed="false">
      <c r="B24" s="4" t="n">
        <v>1944</v>
      </c>
      <c r="C24" s="4" t="str">
        <f aca="false">C12</f>
        <v>Octubre</v>
      </c>
      <c r="D24" s="5" t="n">
        <v>9.74417002105189E-013</v>
      </c>
      <c r="E24" s="5"/>
      <c r="F24" s="5"/>
      <c r="G24" s="5"/>
      <c r="H24" s="5"/>
      <c r="I24" s="5"/>
      <c r="J24" s="5"/>
      <c r="K24" s="5"/>
      <c r="L24" s="5"/>
      <c r="M24" s="6" t="n">
        <f aca="false">D24*100/$D$770</f>
        <v>1.09293608398905E-012</v>
      </c>
      <c r="N24" s="6" t="n">
        <f aca="false">M24*100/$M$865</f>
        <v>1.81949582708279E-013</v>
      </c>
    </row>
    <row r="25" customFormat="false" ht="15" hidden="false" customHeight="false" outlineLevel="0" collapsed="false">
      <c r="B25" s="7" t="n">
        <v>1944</v>
      </c>
      <c r="C25" s="7" t="str">
        <f aca="false">C13</f>
        <v>Noviembre</v>
      </c>
      <c r="D25" s="8" t="n">
        <v>9.74417002105189E-013</v>
      </c>
      <c r="E25" s="8"/>
      <c r="F25" s="8"/>
      <c r="G25" s="8"/>
      <c r="H25" s="8"/>
      <c r="I25" s="8"/>
      <c r="J25" s="8"/>
      <c r="K25" s="8"/>
      <c r="L25" s="8"/>
      <c r="M25" s="9" t="n">
        <f aca="false">D25*100/$D$770</f>
        <v>1.09293608398905E-012</v>
      </c>
      <c r="N25" s="9" t="n">
        <f aca="false">M25*100/$M$865</f>
        <v>1.81949582708279E-013</v>
      </c>
    </row>
    <row r="26" customFormat="false" ht="15" hidden="false" customHeight="false" outlineLevel="0" collapsed="false">
      <c r="B26" s="10" t="n">
        <v>1944</v>
      </c>
      <c r="C26" s="10" t="str">
        <f aca="false">C14</f>
        <v>Diciembre</v>
      </c>
      <c r="D26" s="11" t="n">
        <v>9.76355398589868E-013</v>
      </c>
      <c r="E26" s="11"/>
      <c r="F26" s="11"/>
      <c r="G26" s="11"/>
      <c r="H26" s="11"/>
      <c r="I26" s="11"/>
      <c r="J26" s="11"/>
      <c r="K26" s="11"/>
      <c r="L26" s="11"/>
      <c r="M26" s="6" t="n">
        <f aca="false">D26*100/$D$770</f>
        <v>1.09511024911404E-012</v>
      </c>
      <c r="N26" s="6" t="n">
        <f aca="false">M26*100/$M$865</f>
        <v>1.82311532911066E-013</v>
      </c>
    </row>
    <row r="27" customFormat="false" ht="15" hidden="false" customHeight="false" outlineLevel="0" collapsed="false">
      <c r="B27" s="4" t="n">
        <v>1945</v>
      </c>
      <c r="C27" s="4" t="str">
        <f aca="false">C15</f>
        <v>Enero</v>
      </c>
      <c r="D27" s="5" t="n">
        <v>1.05240018375799E-012</v>
      </c>
      <c r="E27" s="5"/>
      <c r="F27" s="5"/>
      <c r="G27" s="5"/>
      <c r="H27" s="5"/>
      <c r="I27" s="5"/>
      <c r="J27" s="5"/>
      <c r="K27" s="5"/>
      <c r="L27" s="5"/>
      <c r="M27" s="6" t="n">
        <f aca="false">D27*100/$D$770</f>
        <v>1.18040441940241E-012</v>
      </c>
      <c r="N27" s="6" t="n">
        <f aca="false">M27*100/$M$865</f>
        <v>1.96511117789601E-013</v>
      </c>
    </row>
    <row r="28" customFormat="false" ht="15" hidden="false" customHeight="false" outlineLevel="0" collapsed="false">
      <c r="B28" s="7" t="n">
        <v>1945</v>
      </c>
      <c r="C28" s="7" t="str">
        <f aca="false">C16</f>
        <v>Febrero</v>
      </c>
      <c r="D28" s="8" t="n">
        <v>1.07252968571425E-012</v>
      </c>
      <c r="E28" s="8"/>
      <c r="F28" s="8"/>
      <c r="G28" s="8"/>
      <c r="H28" s="8"/>
      <c r="I28" s="8"/>
      <c r="J28" s="8"/>
      <c r="K28" s="8"/>
      <c r="L28" s="8"/>
      <c r="M28" s="9" t="n">
        <f aca="false">D28*100/$D$770</f>
        <v>1.20298228800814E-012</v>
      </c>
      <c r="N28" s="9" t="n">
        <f aca="false">M28*100/$M$865</f>
        <v>2.00269831433918E-013</v>
      </c>
    </row>
    <row r="29" customFormat="false" ht="15" hidden="false" customHeight="false" outlineLevel="0" collapsed="false">
      <c r="B29" s="10" t="n">
        <v>1945</v>
      </c>
      <c r="C29" s="10" t="str">
        <f aca="false">C17</f>
        <v>Marzo</v>
      </c>
      <c r="D29" s="11" t="n">
        <v>1.15245126385172E-012</v>
      </c>
      <c r="E29" s="11"/>
      <c r="F29" s="11"/>
      <c r="G29" s="11"/>
      <c r="H29" s="11"/>
      <c r="I29" s="11"/>
      <c r="J29" s="11"/>
      <c r="K29" s="11"/>
      <c r="L29" s="11"/>
      <c r="M29" s="6" t="n">
        <f aca="false">D29*100/$D$770</f>
        <v>1.29262478854649E-012</v>
      </c>
      <c r="N29" s="6" t="n">
        <f aca="false">M29*100/$M$865</f>
        <v>2.15193316718024E-013</v>
      </c>
    </row>
    <row r="30" customFormat="false" ht="15" hidden="false" customHeight="false" outlineLevel="0" collapsed="false">
      <c r="B30" s="4" t="n">
        <v>1945</v>
      </c>
      <c r="C30" s="4" t="str">
        <f aca="false">C18</f>
        <v>Abril</v>
      </c>
      <c r="D30" s="5" t="n">
        <v>1.15349501580501E-012</v>
      </c>
      <c r="E30" s="5"/>
      <c r="F30" s="5"/>
      <c r="G30" s="5"/>
      <c r="H30" s="5"/>
      <c r="I30" s="5"/>
      <c r="J30" s="5"/>
      <c r="K30" s="5"/>
      <c r="L30" s="5"/>
      <c r="M30" s="6" t="n">
        <f aca="false">D30*100/$D$770</f>
        <v>1.29379549284457E-012</v>
      </c>
      <c r="N30" s="6" t="n">
        <f aca="false">M30*100/$M$865</f>
        <v>2.15388212981063E-013</v>
      </c>
    </row>
    <row r="31" customFormat="false" ht="15" hidden="false" customHeight="false" outlineLevel="0" collapsed="false">
      <c r="B31" s="7" t="n">
        <v>1945</v>
      </c>
      <c r="C31" s="7" t="str">
        <f aca="false">C19</f>
        <v>Mayo</v>
      </c>
      <c r="D31" s="8" t="n">
        <v>1.15752091619627E-012</v>
      </c>
      <c r="E31" s="8"/>
      <c r="F31" s="8"/>
      <c r="G31" s="8"/>
      <c r="H31" s="8"/>
      <c r="I31" s="8"/>
      <c r="J31" s="8"/>
      <c r="K31" s="8"/>
      <c r="L31" s="8"/>
      <c r="M31" s="9" t="n">
        <f aca="false">D31*100/$D$770</f>
        <v>1.29831106656572E-012</v>
      </c>
      <c r="N31" s="9" t="n">
        <f aca="false">M31*100/$M$865</f>
        <v>2.16139955709928E-013</v>
      </c>
    </row>
    <row r="32" customFormat="false" ht="15" hidden="false" customHeight="false" outlineLevel="0" collapsed="false">
      <c r="B32" s="10" t="n">
        <v>1945</v>
      </c>
      <c r="C32" s="10" t="str">
        <f aca="false">C20</f>
        <v>Junio</v>
      </c>
      <c r="D32" s="11" t="n">
        <v>1.15811734588385E-012</v>
      </c>
      <c r="E32" s="11"/>
      <c r="F32" s="11"/>
      <c r="G32" s="11"/>
      <c r="H32" s="11"/>
      <c r="I32" s="11"/>
      <c r="J32" s="11"/>
      <c r="K32" s="11"/>
      <c r="L32" s="11"/>
      <c r="M32" s="6" t="n">
        <f aca="false">D32*100/$D$770</f>
        <v>1.29898004045032E-012</v>
      </c>
      <c r="N32" s="6" t="n">
        <f aca="false">M32*100/$M$865</f>
        <v>2.16251325003091E-013</v>
      </c>
    </row>
    <row r="33" customFormat="false" ht="15" hidden="false" customHeight="false" outlineLevel="0" collapsed="false">
      <c r="B33" s="4" t="n">
        <v>1945</v>
      </c>
      <c r="C33" s="4" t="str">
        <f aca="false">C21</f>
        <v>Julio</v>
      </c>
      <c r="D33" s="5" t="n">
        <v>1.1716861212766E-012</v>
      </c>
      <c r="E33" s="5"/>
      <c r="F33" s="5"/>
      <c r="G33" s="5"/>
      <c r="H33" s="5"/>
      <c r="I33" s="5"/>
      <c r="J33" s="5"/>
      <c r="K33" s="5"/>
      <c r="L33" s="5"/>
      <c r="M33" s="6" t="n">
        <f aca="false">D33*100/$D$770</f>
        <v>1.31419919632531E-012</v>
      </c>
      <c r="N33" s="6" t="n">
        <f aca="false">M33*100/$M$865</f>
        <v>2.18784976422595E-013</v>
      </c>
    </row>
    <row r="34" customFormat="false" ht="15" hidden="false" customHeight="false" outlineLevel="0" collapsed="false">
      <c r="B34" s="7" t="n">
        <v>1945</v>
      </c>
      <c r="C34" s="7" t="str">
        <f aca="false">C22</f>
        <v>Agosto</v>
      </c>
      <c r="D34" s="8" t="n">
        <v>1.16109949432182E-012</v>
      </c>
      <c r="E34" s="8"/>
      <c r="F34" s="8"/>
      <c r="G34" s="8"/>
      <c r="H34" s="8"/>
      <c r="I34" s="8"/>
      <c r="J34" s="8"/>
      <c r="K34" s="8"/>
      <c r="L34" s="8"/>
      <c r="M34" s="9" t="n">
        <f aca="false">D34*100/$D$770</f>
        <v>1.3023249098734E-012</v>
      </c>
      <c r="N34" s="9" t="n">
        <f aca="false">M34*100/$M$865</f>
        <v>2.16808171468916E-013</v>
      </c>
    </row>
    <row r="35" customFormat="false" ht="15" hidden="false" customHeight="false" outlineLevel="0" collapsed="false">
      <c r="B35" s="10" t="n">
        <v>1945</v>
      </c>
      <c r="C35" s="10" t="str">
        <f aca="false">C23</f>
        <v>Septiembre</v>
      </c>
      <c r="D35" s="11" t="n">
        <v>1.16780932830724E-012</v>
      </c>
      <c r="E35" s="11"/>
      <c r="F35" s="11"/>
      <c r="G35" s="11"/>
      <c r="H35" s="11"/>
      <c r="I35" s="11"/>
      <c r="J35" s="11"/>
      <c r="K35" s="11"/>
      <c r="L35" s="11"/>
      <c r="M35" s="6" t="n">
        <f aca="false">D35*100/$D$770</f>
        <v>1.30985086607531E-012</v>
      </c>
      <c r="N35" s="6" t="n">
        <f aca="false">M35*100/$M$865</f>
        <v>2.18061076017022E-013</v>
      </c>
    </row>
    <row r="36" customFormat="false" ht="15" hidden="false" customHeight="false" outlineLevel="0" collapsed="false">
      <c r="B36" s="4" t="n">
        <v>1945</v>
      </c>
      <c r="C36" s="4" t="str">
        <f aca="false">C24</f>
        <v>Octubre</v>
      </c>
      <c r="D36" s="5" t="n">
        <v>1.16870397283864E-012</v>
      </c>
      <c r="E36" s="5"/>
      <c r="F36" s="5"/>
      <c r="G36" s="5"/>
      <c r="H36" s="5"/>
      <c r="I36" s="5"/>
      <c r="J36" s="5"/>
      <c r="K36" s="5"/>
      <c r="L36" s="5"/>
      <c r="M36" s="6" t="n">
        <f aca="false">D36*100/$D$770</f>
        <v>1.31085432690225E-012</v>
      </c>
      <c r="N36" s="6" t="n">
        <f aca="false">M36*100/$M$865</f>
        <v>2.18228129956771E-013</v>
      </c>
    </row>
    <row r="37" customFormat="false" ht="15" hidden="false" customHeight="false" outlineLevel="0" collapsed="false">
      <c r="B37" s="7" t="n">
        <v>1945</v>
      </c>
      <c r="C37" s="7" t="str">
        <f aca="false">C25</f>
        <v>Noviembre</v>
      </c>
      <c r="D37" s="8" t="n">
        <v>1.17079147674521E-012</v>
      </c>
      <c r="E37" s="8"/>
      <c r="F37" s="8"/>
      <c r="G37" s="8"/>
      <c r="H37" s="8"/>
      <c r="I37" s="8"/>
      <c r="J37" s="8"/>
      <c r="K37" s="8"/>
      <c r="L37" s="8"/>
      <c r="M37" s="9" t="n">
        <f aca="false">D37*100/$D$770</f>
        <v>1.31319573549839E-012</v>
      </c>
      <c r="N37" s="9" t="n">
        <f aca="false">M37*100/$M$865</f>
        <v>2.18617922482848E-013</v>
      </c>
    </row>
    <row r="38" customFormat="false" ht="15" hidden="false" customHeight="false" outlineLevel="0" collapsed="false">
      <c r="B38" s="10" t="n">
        <v>1945</v>
      </c>
      <c r="C38" s="10" t="str">
        <f aca="false">C26</f>
        <v>Diciembre</v>
      </c>
      <c r="D38" s="11" t="n">
        <v>1.19658706073361E-012</v>
      </c>
      <c r="E38" s="11"/>
      <c r="F38" s="11"/>
      <c r="G38" s="11"/>
      <c r="H38" s="11"/>
      <c r="I38" s="11"/>
      <c r="J38" s="11"/>
      <c r="K38" s="11"/>
      <c r="L38" s="11"/>
      <c r="M38" s="6" t="n">
        <f aca="false">D38*100/$D$770</f>
        <v>1.34212885600797E-012</v>
      </c>
      <c r="N38" s="6" t="n">
        <f aca="false">M38*100/$M$865</f>
        <v>2.23434644412233E-013</v>
      </c>
    </row>
    <row r="39" customFormat="false" ht="15" hidden="false" customHeight="false" outlineLevel="0" collapsed="false">
      <c r="B39" s="4" t="n">
        <v>1946</v>
      </c>
      <c r="C39" s="4" t="str">
        <f aca="false">C27</f>
        <v>Enero</v>
      </c>
      <c r="D39" s="5" t="n">
        <v>1.28053453926233E-012</v>
      </c>
      <c r="E39" s="5"/>
      <c r="F39" s="5"/>
      <c r="G39" s="5"/>
      <c r="H39" s="5"/>
      <c r="I39" s="5"/>
      <c r="J39" s="5"/>
      <c r="K39" s="5"/>
      <c r="L39" s="5"/>
      <c r="M39" s="6" t="n">
        <f aca="false">D39*100/$D$770</f>
        <v>1.43628693026746E-012</v>
      </c>
      <c r="N39" s="6" t="n">
        <f aca="false">M39*100/$M$865</f>
        <v>2.39109872425202E-013</v>
      </c>
    </row>
    <row r="40" customFormat="false" ht="15" hidden="false" customHeight="false" outlineLevel="0" collapsed="false">
      <c r="B40" s="7" t="n">
        <v>1946</v>
      </c>
      <c r="C40" s="7" t="str">
        <f aca="false">C28</f>
        <v>Febrero</v>
      </c>
      <c r="D40" s="8" t="n">
        <v>1.28247293574701E-012</v>
      </c>
      <c r="E40" s="8"/>
      <c r="F40" s="8"/>
      <c r="G40" s="8"/>
      <c r="H40" s="8"/>
      <c r="I40" s="8"/>
      <c r="J40" s="8"/>
      <c r="K40" s="8"/>
      <c r="L40" s="8"/>
      <c r="M40" s="9" t="n">
        <f aca="false">D40*100/$D$770</f>
        <v>1.43846109539246E-012</v>
      </c>
      <c r="N40" s="9" t="n">
        <f aca="false">M40*100/$M$865</f>
        <v>2.39471822627989E-013</v>
      </c>
    </row>
    <row r="41" customFormat="false" ht="15" hidden="false" customHeight="false" outlineLevel="0" collapsed="false">
      <c r="B41" s="10" t="n">
        <v>1946</v>
      </c>
      <c r="C41" s="10" t="str">
        <f aca="false">C29</f>
        <v>Marzo</v>
      </c>
      <c r="D41" s="11" t="n">
        <v>1.32004800606538E-012</v>
      </c>
      <c r="E41" s="11"/>
      <c r="F41" s="11"/>
      <c r="G41" s="11"/>
      <c r="H41" s="11"/>
      <c r="I41" s="11"/>
      <c r="J41" s="11"/>
      <c r="K41" s="11"/>
      <c r="L41" s="11"/>
      <c r="M41" s="6" t="n">
        <f aca="false">D41*100/$D$770</f>
        <v>1.48060645012319E-012</v>
      </c>
      <c r="N41" s="6" t="n">
        <f aca="false">M41*100/$M$865</f>
        <v>2.46488088097383E-013</v>
      </c>
    </row>
    <row r="42" customFormat="false" ht="15" hidden="false" customHeight="false" outlineLevel="0" collapsed="false">
      <c r="B42" s="4" t="n">
        <v>1946</v>
      </c>
      <c r="C42" s="4" t="str">
        <f aca="false">C30</f>
        <v>Abril</v>
      </c>
      <c r="D42" s="5" t="n">
        <v>1.34286144161581E-012</v>
      </c>
      <c r="E42" s="5"/>
      <c r="F42" s="5"/>
      <c r="G42" s="5"/>
      <c r="H42" s="5"/>
      <c r="I42" s="5"/>
      <c r="J42" s="5"/>
      <c r="K42" s="5"/>
      <c r="L42" s="5"/>
      <c r="M42" s="6" t="n">
        <f aca="false">D42*100/$D$770</f>
        <v>1.50619470120969E-012</v>
      </c>
      <c r="N42" s="6" t="n">
        <f aca="false">M42*100/$M$865</f>
        <v>2.50747963560943E-013</v>
      </c>
    </row>
    <row r="43" customFormat="false" ht="15" hidden="false" customHeight="false" outlineLevel="0" collapsed="false">
      <c r="B43" s="7" t="n">
        <v>1946</v>
      </c>
      <c r="C43" s="7" t="str">
        <f aca="false">C31</f>
        <v>Mayo</v>
      </c>
      <c r="D43" s="8" t="n">
        <v>1.33928286349025E-012</v>
      </c>
      <c r="E43" s="8"/>
      <c r="F43" s="8"/>
      <c r="G43" s="8"/>
      <c r="H43" s="8"/>
      <c r="I43" s="8"/>
      <c r="J43" s="8"/>
      <c r="K43" s="8"/>
      <c r="L43" s="8"/>
      <c r="M43" s="9" t="n">
        <f aca="false">D43*100/$D$770</f>
        <v>1.502180857902E-012</v>
      </c>
      <c r="N43" s="9" t="n">
        <f aca="false">M43*100/$M$865</f>
        <v>2.50079747801953E-013</v>
      </c>
    </row>
    <row r="44" customFormat="false" ht="15" hidden="false" customHeight="false" outlineLevel="0" collapsed="false">
      <c r="B44" s="10" t="n">
        <v>1946</v>
      </c>
      <c r="C44" s="10" t="str">
        <f aca="false">C32</f>
        <v>Junio</v>
      </c>
      <c r="D44" s="11" t="n">
        <v>1.36209629904069E-012</v>
      </c>
      <c r="E44" s="11"/>
      <c r="F44" s="11"/>
      <c r="G44" s="11"/>
      <c r="H44" s="11"/>
      <c r="I44" s="11"/>
      <c r="J44" s="11"/>
      <c r="K44" s="11"/>
      <c r="L44" s="11"/>
      <c r="M44" s="6" t="n">
        <f aca="false">D44*100/$D$770</f>
        <v>1.52776910898851E-012</v>
      </c>
      <c r="N44" s="6" t="n">
        <f aca="false">M44*100/$M$865</f>
        <v>2.54339623265514E-013</v>
      </c>
    </row>
    <row r="45" customFormat="false" ht="15" hidden="false" customHeight="false" outlineLevel="0" collapsed="false">
      <c r="B45" s="4" t="n">
        <v>1946</v>
      </c>
      <c r="C45" s="4" t="str">
        <f aca="false">C33</f>
        <v>Julio</v>
      </c>
      <c r="D45" s="5" t="n">
        <v>1.36507844747866E-012</v>
      </c>
      <c r="E45" s="5"/>
      <c r="F45" s="5"/>
      <c r="G45" s="5"/>
      <c r="H45" s="5"/>
      <c r="I45" s="5"/>
      <c r="J45" s="5"/>
      <c r="K45" s="5"/>
      <c r="L45" s="5"/>
      <c r="M45" s="6" t="n">
        <f aca="false">D45*100/$D$770</f>
        <v>1.53111397841159E-012</v>
      </c>
      <c r="N45" s="6" t="n">
        <f aca="false">M45*100/$M$865</f>
        <v>2.5489646973134E-013</v>
      </c>
    </row>
    <row r="46" customFormat="false" ht="15" hidden="false" customHeight="false" outlineLevel="0" collapsed="false">
      <c r="B46" s="7" t="n">
        <v>1946</v>
      </c>
      <c r="C46" s="7" t="str">
        <f aca="false">C34</f>
        <v>Agosto</v>
      </c>
      <c r="D46" s="8" t="n">
        <v>1.35553557247717E-012</v>
      </c>
      <c r="E46" s="8"/>
      <c r="F46" s="8"/>
      <c r="G46" s="8"/>
      <c r="H46" s="8"/>
      <c r="I46" s="8"/>
      <c r="J46" s="8"/>
      <c r="K46" s="8"/>
      <c r="L46" s="8"/>
      <c r="M46" s="9" t="n">
        <f aca="false">D46*100/$D$770</f>
        <v>1.52041039625776E-012</v>
      </c>
      <c r="N46" s="9" t="n">
        <f aca="false">M46*100/$M$865</f>
        <v>2.531145610407E-013</v>
      </c>
    </row>
    <row r="47" customFormat="false" ht="15" hidden="false" customHeight="false" outlineLevel="0" collapsed="false">
      <c r="B47" s="10" t="n">
        <v>1946</v>
      </c>
      <c r="C47" s="10" t="str">
        <f aca="false">C35</f>
        <v>Septiembre</v>
      </c>
      <c r="D47" s="11" t="n">
        <v>1.35747396896184E-012</v>
      </c>
      <c r="E47" s="11"/>
      <c r="F47" s="11"/>
      <c r="G47" s="11"/>
      <c r="H47" s="11"/>
      <c r="I47" s="11"/>
      <c r="J47" s="11"/>
      <c r="K47" s="11"/>
      <c r="L47" s="11"/>
      <c r="M47" s="6" t="n">
        <f aca="false">D47*100/$D$770</f>
        <v>1.52258456138275E-012</v>
      </c>
      <c r="N47" s="6" t="n">
        <f aca="false">M47*100/$M$865</f>
        <v>2.53476511243485E-013</v>
      </c>
    </row>
    <row r="48" customFormat="false" ht="15" hidden="false" customHeight="false" outlineLevel="0" collapsed="false">
      <c r="B48" s="4" t="n">
        <v>1946</v>
      </c>
      <c r="C48" s="4" t="str">
        <f aca="false">C36</f>
        <v>Octubre</v>
      </c>
      <c r="D48" s="5" t="n">
        <v>1.39102313888895E-012</v>
      </c>
      <c r="E48" s="5"/>
      <c r="F48" s="5"/>
      <c r="G48" s="5"/>
      <c r="H48" s="5"/>
      <c r="I48" s="5"/>
      <c r="J48" s="5"/>
      <c r="K48" s="5"/>
      <c r="L48" s="5"/>
      <c r="M48" s="6" t="n">
        <f aca="false">D48*100/$D$770</f>
        <v>1.56021434239232E-012</v>
      </c>
      <c r="N48" s="6" t="n">
        <f aca="false">M48*100/$M$865</f>
        <v>2.59741033984014E-013</v>
      </c>
    </row>
    <row r="49" customFormat="false" ht="15" hidden="false" customHeight="false" outlineLevel="0" collapsed="false">
      <c r="B49" s="7" t="n">
        <v>1946</v>
      </c>
      <c r="C49" s="7" t="str">
        <f aca="false">C37</f>
        <v>Noviembre</v>
      </c>
      <c r="D49" s="8" t="n">
        <v>1.39698743576488E-012</v>
      </c>
      <c r="E49" s="8"/>
      <c r="F49" s="8"/>
      <c r="G49" s="8"/>
      <c r="H49" s="8"/>
      <c r="I49" s="8"/>
      <c r="J49" s="8"/>
      <c r="K49" s="8"/>
      <c r="L49" s="8"/>
      <c r="M49" s="9" t="n">
        <f aca="false">D49*100/$D$770</f>
        <v>1.56690408123846E-012</v>
      </c>
      <c r="N49" s="9" t="n">
        <f aca="false">M49*100/$M$865</f>
        <v>2.60854726915664E-013</v>
      </c>
    </row>
    <row r="50" customFormat="false" ht="15" hidden="false" customHeight="false" outlineLevel="0" collapsed="false">
      <c r="B50" s="10" t="n">
        <v>1946</v>
      </c>
      <c r="C50" s="10" t="str">
        <f aca="false">C38</f>
        <v>Diciembre</v>
      </c>
      <c r="D50" s="11" t="n">
        <v>1.42084462326861E-012</v>
      </c>
      <c r="E50" s="11"/>
      <c r="F50" s="11"/>
      <c r="G50" s="11"/>
      <c r="H50" s="11"/>
      <c r="I50" s="11"/>
      <c r="J50" s="11"/>
      <c r="K50" s="11"/>
      <c r="L50" s="11"/>
      <c r="M50" s="6" t="n">
        <f aca="false">D50*100/$D$770</f>
        <v>1.59366303662305E-012</v>
      </c>
      <c r="N50" s="6" t="n">
        <f aca="false">M50*100/$M$865</f>
        <v>2.65309498642264E-013</v>
      </c>
    </row>
    <row r="51" customFormat="false" ht="15" hidden="false" customHeight="false" outlineLevel="0" collapsed="false">
      <c r="B51" s="4" t="n">
        <v>1947</v>
      </c>
      <c r="C51" s="4" t="str">
        <f aca="false">C39</f>
        <v>Enero</v>
      </c>
      <c r="D51" s="5" t="n">
        <v>1.40861781467295E-012</v>
      </c>
      <c r="E51" s="5"/>
      <c r="F51" s="5"/>
      <c r="G51" s="5"/>
      <c r="H51" s="5"/>
      <c r="I51" s="5"/>
      <c r="J51" s="5"/>
      <c r="K51" s="5"/>
      <c r="L51" s="5"/>
      <c r="M51" s="6" t="n">
        <f aca="false">D51*100/$D$770</f>
        <v>1.57994907198845E-012</v>
      </c>
      <c r="N51" s="6" t="n">
        <f aca="false">M51*100/$M$865</f>
        <v>2.63026428132382E-013</v>
      </c>
    </row>
    <row r="52" customFormat="false" ht="15" hidden="false" customHeight="false" outlineLevel="0" collapsed="false">
      <c r="B52" s="7" t="n">
        <v>1947</v>
      </c>
      <c r="C52" s="7" t="str">
        <f aca="false">C40</f>
        <v>Febrero</v>
      </c>
      <c r="D52" s="8" t="n">
        <v>1.41816068967444E-012</v>
      </c>
      <c r="E52" s="8"/>
      <c r="F52" s="8"/>
      <c r="G52" s="8"/>
      <c r="H52" s="8"/>
      <c r="I52" s="8"/>
      <c r="J52" s="8"/>
      <c r="K52" s="8"/>
      <c r="L52" s="8"/>
      <c r="M52" s="9" t="n">
        <f aca="false">D52*100/$D$770</f>
        <v>1.59065265414228E-012</v>
      </c>
      <c r="N52" s="9" t="n">
        <f aca="false">M52*100/$M$865</f>
        <v>2.64808336823022E-013</v>
      </c>
    </row>
    <row r="53" customFormat="false" ht="15" hidden="false" customHeight="false" outlineLevel="0" collapsed="false">
      <c r="B53" s="10" t="n">
        <v>1947</v>
      </c>
      <c r="C53" s="10" t="str">
        <f aca="false">C41</f>
        <v>Marzo</v>
      </c>
      <c r="D53" s="11" t="n">
        <v>1.50479210179733E-012</v>
      </c>
      <c r="E53" s="11"/>
      <c r="F53" s="11"/>
      <c r="G53" s="11"/>
      <c r="H53" s="11"/>
      <c r="I53" s="11"/>
      <c r="J53" s="11"/>
      <c r="K53" s="11"/>
      <c r="L53" s="11"/>
      <c r="M53" s="6" t="n">
        <f aca="false">D53*100/$D$770</f>
        <v>1.68782111088254E-012</v>
      </c>
      <c r="N53" s="6" t="n">
        <f aca="false">M53*100/$M$865</f>
        <v>2.80984726655234E-013</v>
      </c>
    </row>
    <row r="54" customFormat="false" ht="15" hidden="false" customHeight="false" outlineLevel="0" collapsed="false">
      <c r="B54" s="4" t="n">
        <v>1947</v>
      </c>
      <c r="C54" s="4" t="str">
        <f aca="false">C42</f>
        <v>Abril</v>
      </c>
      <c r="D54" s="5" t="n">
        <v>1.50568674632872E-012</v>
      </c>
      <c r="E54" s="5"/>
      <c r="F54" s="5"/>
      <c r="G54" s="5"/>
      <c r="H54" s="5"/>
      <c r="I54" s="5"/>
      <c r="J54" s="5"/>
      <c r="K54" s="5"/>
      <c r="L54" s="5"/>
      <c r="M54" s="6" t="n">
        <f aca="false">D54*100/$D$770</f>
        <v>1.68882457170947E-012</v>
      </c>
      <c r="N54" s="6" t="n">
        <f aca="false">M54*100/$M$865</f>
        <v>2.81151780594981E-013</v>
      </c>
    </row>
    <row r="55" customFormat="false" ht="15" hidden="false" customHeight="false" outlineLevel="0" collapsed="false">
      <c r="B55" s="7" t="n">
        <v>1947</v>
      </c>
      <c r="C55" s="7" t="str">
        <f aca="false">C43</f>
        <v>Mayo</v>
      </c>
      <c r="D55" s="8" t="n">
        <v>1.5073269279696E-012</v>
      </c>
      <c r="E55" s="8"/>
      <c r="F55" s="8"/>
      <c r="G55" s="8"/>
      <c r="H55" s="8"/>
      <c r="I55" s="8"/>
      <c r="J55" s="8"/>
      <c r="K55" s="8"/>
      <c r="L55" s="8"/>
      <c r="M55" s="9" t="n">
        <f aca="false">D55*100/$D$770</f>
        <v>1.69066424989216E-012</v>
      </c>
      <c r="N55" s="9" t="n">
        <f aca="false">M55*100/$M$865</f>
        <v>2.81458046151185E-013</v>
      </c>
    </row>
    <row r="56" customFormat="false" ht="15" hidden="false" customHeight="false" outlineLevel="0" collapsed="false">
      <c r="B56" s="10" t="n">
        <v>1947</v>
      </c>
      <c r="C56" s="10" t="str">
        <f aca="false">C44</f>
        <v>Junio</v>
      </c>
      <c r="D56" s="11" t="n">
        <v>1.57770563110558E-012</v>
      </c>
      <c r="E56" s="11"/>
      <c r="F56" s="11"/>
      <c r="G56" s="11"/>
      <c r="H56" s="11"/>
      <c r="I56" s="11"/>
      <c r="J56" s="11"/>
      <c r="K56" s="11"/>
      <c r="L56" s="11"/>
      <c r="M56" s="6" t="n">
        <f aca="false">D56*100/$D$770</f>
        <v>1.76960316827667E-012</v>
      </c>
      <c r="N56" s="6" t="n">
        <f aca="false">M56*100/$M$865</f>
        <v>2.94599622744651E-013</v>
      </c>
    </row>
    <row r="57" customFormat="false" ht="15" hidden="false" customHeight="false" outlineLevel="0" collapsed="false">
      <c r="B57" s="4" t="n">
        <v>1947</v>
      </c>
      <c r="C57" s="4" t="str">
        <f aca="false">C45</f>
        <v>Julio</v>
      </c>
      <c r="D57" s="5" t="n">
        <v>1.56040917016539E-012</v>
      </c>
      <c r="E57" s="5"/>
      <c r="F57" s="5"/>
      <c r="G57" s="5"/>
      <c r="H57" s="5"/>
      <c r="I57" s="5"/>
      <c r="J57" s="5"/>
      <c r="K57" s="5"/>
      <c r="L57" s="5"/>
      <c r="M57" s="6" t="n">
        <f aca="false">D57*100/$D$770</f>
        <v>1.75020292562286E-012</v>
      </c>
      <c r="N57" s="6" t="n">
        <f aca="false">M57*100/$M$865</f>
        <v>2.91369913242869E-013</v>
      </c>
    </row>
    <row r="58" customFormat="false" ht="15" hidden="false" customHeight="false" outlineLevel="0" collapsed="false">
      <c r="B58" s="7" t="n">
        <v>1947</v>
      </c>
      <c r="C58" s="7" t="str">
        <f aca="false">C46</f>
        <v>Agosto</v>
      </c>
      <c r="D58" s="8" t="n">
        <v>1.57472348266762E-012</v>
      </c>
      <c r="E58" s="8"/>
      <c r="F58" s="8"/>
      <c r="G58" s="8"/>
      <c r="H58" s="8"/>
      <c r="I58" s="8"/>
      <c r="J58" s="8"/>
      <c r="K58" s="8"/>
      <c r="L58" s="8"/>
      <c r="M58" s="9" t="n">
        <f aca="false">D58*100/$D$770</f>
        <v>1.7662582988536E-012</v>
      </c>
      <c r="N58" s="9" t="n">
        <f aca="false">M58*100/$M$865</f>
        <v>2.94042776278827E-013</v>
      </c>
    </row>
    <row r="59" customFormat="false" ht="15" hidden="false" customHeight="false" outlineLevel="0" collapsed="false">
      <c r="B59" s="10" t="n">
        <v>1947</v>
      </c>
      <c r="C59" s="10" t="str">
        <f aca="false">C47</f>
        <v>Septiembre</v>
      </c>
      <c r="D59" s="11" t="n">
        <v>1.5766618791523E-012</v>
      </c>
      <c r="E59" s="11"/>
      <c r="F59" s="11"/>
      <c r="G59" s="11"/>
      <c r="H59" s="11"/>
      <c r="I59" s="11"/>
      <c r="J59" s="11"/>
      <c r="K59" s="11"/>
      <c r="L59" s="11"/>
      <c r="M59" s="6" t="n">
        <f aca="false">D59*100/$D$770</f>
        <v>1.7684324639786E-012</v>
      </c>
      <c r="N59" s="6" t="n">
        <f aca="false">M59*100/$M$865</f>
        <v>2.94404726481614E-013</v>
      </c>
    </row>
    <row r="60" customFormat="false" ht="15" hidden="false" customHeight="false" outlineLevel="0" collapsed="false">
      <c r="B60" s="4" t="n">
        <v>1947</v>
      </c>
      <c r="C60" s="4" t="str">
        <f aca="false">C48</f>
        <v>Octubre</v>
      </c>
      <c r="D60" s="5" t="n">
        <v>1.5680136486822E-012</v>
      </c>
      <c r="E60" s="5"/>
      <c r="F60" s="5"/>
      <c r="G60" s="5"/>
      <c r="H60" s="5"/>
      <c r="I60" s="5"/>
      <c r="J60" s="5"/>
      <c r="K60" s="5"/>
      <c r="L60" s="5"/>
      <c r="M60" s="6" t="n">
        <f aca="false">D60*100/$D$770</f>
        <v>1.75873234265169E-012</v>
      </c>
      <c r="N60" s="6" t="n">
        <f aca="false">M60*100/$M$865</f>
        <v>2.92789871730722E-013</v>
      </c>
    </row>
    <row r="61" customFormat="false" ht="15" hidden="false" customHeight="false" outlineLevel="0" collapsed="false">
      <c r="B61" s="7" t="n">
        <v>1947</v>
      </c>
      <c r="C61" s="7" t="str">
        <f aca="false">C49</f>
        <v>Noviembre</v>
      </c>
      <c r="D61" s="8" t="n">
        <v>1.58262617602823E-012</v>
      </c>
      <c r="E61" s="8"/>
      <c r="F61" s="8"/>
      <c r="G61" s="8"/>
      <c r="H61" s="8"/>
      <c r="I61" s="8"/>
      <c r="J61" s="8"/>
      <c r="K61" s="8"/>
      <c r="L61" s="8"/>
      <c r="M61" s="9" t="n">
        <f aca="false">D61*100/$D$770</f>
        <v>1.77512220282475E-012</v>
      </c>
      <c r="N61" s="9" t="n">
        <f aca="false">M61*100/$M$865</f>
        <v>2.95518419413264E-013</v>
      </c>
    </row>
    <row r="62" customFormat="false" ht="15" hidden="false" customHeight="false" outlineLevel="0" collapsed="false">
      <c r="B62" s="10" t="n">
        <v>1947</v>
      </c>
      <c r="C62" s="10" t="str">
        <f aca="false">C50</f>
        <v>Diciembre</v>
      </c>
      <c r="D62" s="11" t="n">
        <v>1.63272626978605E-012</v>
      </c>
      <c r="E62" s="11"/>
      <c r="F62" s="11"/>
      <c r="G62" s="11"/>
      <c r="H62" s="11"/>
      <c r="I62" s="11"/>
      <c r="J62" s="11"/>
      <c r="K62" s="11"/>
      <c r="L62" s="11"/>
      <c r="M62" s="6" t="n">
        <f aca="false">D62*100/$D$770</f>
        <v>1.83131600913237E-012</v>
      </c>
      <c r="N62" s="6" t="n">
        <f aca="false">M62*100/$M$865</f>
        <v>3.04873440039122E-013</v>
      </c>
    </row>
    <row r="63" customFormat="false" ht="15" hidden="false" customHeight="false" outlineLevel="0" collapsed="false">
      <c r="B63" s="4" t="n">
        <v>1948</v>
      </c>
      <c r="C63" s="4" t="str">
        <f aca="false">C51</f>
        <v>Enero</v>
      </c>
      <c r="D63" s="5" t="n">
        <v>1.60648336353195E-012</v>
      </c>
      <c r="E63" s="5"/>
      <c r="F63" s="5"/>
      <c r="G63" s="5"/>
      <c r="H63" s="5"/>
      <c r="I63" s="5"/>
      <c r="J63" s="5"/>
      <c r="K63" s="5"/>
      <c r="L63" s="5"/>
      <c r="M63" s="6" t="n">
        <f aca="false">D63*100/$D$770</f>
        <v>1.80188115820933E-012</v>
      </c>
      <c r="N63" s="6" t="n">
        <f aca="false">M63*100/$M$865</f>
        <v>2.99973191139862E-013</v>
      </c>
    </row>
    <row r="64" customFormat="false" ht="15" hidden="false" customHeight="false" outlineLevel="0" collapsed="false">
      <c r="B64" s="7" t="n">
        <v>1948</v>
      </c>
      <c r="C64" s="7" t="str">
        <f aca="false">C52</f>
        <v>Febrero</v>
      </c>
      <c r="D64" s="8" t="n">
        <v>1.60186103345311E-012</v>
      </c>
      <c r="E64" s="8"/>
      <c r="F64" s="8"/>
      <c r="G64" s="8"/>
      <c r="H64" s="8"/>
      <c r="I64" s="8"/>
      <c r="J64" s="8"/>
      <c r="K64" s="8"/>
      <c r="L64" s="8"/>
      <c r="M64" s="9" t="n">
        <f aca="false">D64*100/$D$770</f>
        <v>1.79669661060357E-012</v>
      </c>
      <c r="N64" s="9" t="n">
        <f aca="false">M64*100/$M$865</f>
        <v>2.99110079117835E-013</v>
      </c>
    </row>
    <row r="65" customFormat="false" ht="15" hidden="false" customHeight="false" outlineLevel="0" collapsed="false">
      <c r="B65" s="10" t="n">
        <v>1948</v>
      </c>
      <c r="C65" s="10" t="str">
        <f aca="false">C53</f>
        <v>Marzo</v>
      </c>
      <c r="D65" s="11" t="n">
        <v>1.63078787330137E-012</v>
      </c>
      <c r="E65" s="11"/>
      <c r="F65" s="11"/>
      <c r="G65" s="11"/>
      <c r="H65" s="11"/>
      <c r="I65" s="11"/>
      <c r="J65" s="11"/>
      <c r="K65" s="11"/>
      <c r="L65" s="11"/>
      <c r="M65" s="6" t="n">
        <f aca="false">D65*100/$D$770</f>
        <v>1.82914184400737E-012</v>
      </c>
      <c r="N65" s="6" t="n">
        <f aca="false">M65*100/$M$865</f>
        <v>3.04511489836335E-013</v>
      </c>
    </row>
    <row r="66" customFormat="false" ht="15" hidden="false" customHeight="false" outlineLevel="0" collapsed="false">
      <c r="B66" s="4" t="n">
        <v>1948</v>
      </c>
      <c r="C66" s="4" t="str">
        <f aca="false">C54</f>
        <v>Abril</v>
      </c>
      <c r="D66" s="5" t="n">
        <v>1.64033074830286E-012</v>
      </c>
      <c r="E66" s="5"/>
      <c r="F66" s="5"/>
      <c r="G66" s="5"/>
      <c r="H66" s="5"/>
      <c r="I66" s="5"/>
      <c r="J66" s="5"/>
      <c r="K66" s="5"/>
      <c r="L66" s="5"/>
      <c r="M66" s="6" t="n">
        <f aca="false">D66*100/$D$770</f>
        <v>1.83984542616121E-012</v>
      </c>
      <c r="N66" s="6" t="n">
        <f aca="false">M66*100/$M$865</f>
        <v>3.06293398526975E-013</v>
      </c>
    </row>
    <row r="67" customFormat="false" ht="15" hidden="false" customHeight="false" outlineLevel="0" collapsed="false">
      <c r="B67" s="7" t="n">
        <v>1948</v>
      </c>
      <c r="C67" s="7" t="str">
        <f aca="false">C55</f>
        <v>Mayo</v>
      </c>
      <c r="D67" s="8" t="n">
        <v>1.68088796705919E-012</v>
      </c>
      <c r="E67" s="8"/>
      <c r="F67" s="8"/>
      <c r="G67" s="8"/>
      <c r="H67" s="8"/>
      <c r="I67" s="8"/>
      <c r="J67" s="8"/>
      <c r="K67" s="8"/>
      <c r="L67" s="8"/>
      <c r="M67" s="9" t="n">
        <f aca="false">D67*100/$D$770</f>
        <v>1.885335650315E-012</v>
      </c>
      <c r="N67" s="9" t="n">
        <f aca="false">M67*100/$M$865</f>
        <v>3.13866510462194E-013</v>
      </c>
    </row>
    <row r="68" customFormat="false" ht="15" hidden="false" customHeight="false" outlineLevel="0" collapsed="false">
      <c r="B68" s="10" t="n">
        <v>1948</v>
      </c>
      <c r="C68" s="10" t="str">
        <f aca="false">C56</f>
        <v>Junio</v>
      </c>
      <c r="D68" s="11" t="n">
        <v>1.72890055691043E-012</v>
      </c>
      <c r="E68" s="11"/>
      <c r="F68" s="11"/>
      <c r="G68" s="11"/>
      <c r="H68" s="11"/>
      <c r="I68" s="11"/>
      <c r="J68" s="11"/>
      <c r="K68" s="11"/>
      <c r="L68" s="11"/>
      <c r="M68" s="6" t="n">
        <f aca="false">D68*100/$D$770</f>
        <v>1.93918804802647E-012</v>
      </c>
      <c r="N68" s="6" t="n">
        <f aca="false">M68*100/$M$865</f>
        <v>3.22831738561974E-013</v>
      </c>
    </row>
    <row r="69" customFormat="false" ht="15" hidden="false" customHeight="false" outlineLevel="0" collapsed="false">
      <c r="B69" s="4" t="n">
        <v>1948</v>
      </c>
      <c r="C69" s="4" t="str">
        <f aca="false">C57</f>
        <v>Julio</v>
      </c>
      <c r="D69" s="5" t="n">
        <v>1.72502376394108E-012</v>
      </c>
      <c r="E69" s="5"/>
      <c r="F69" s="5"/>
      <c r="G69" s="5"/>
      <c r="H69" s="5"/>
      <c r="I69" s="5"/>
      <c r="J69" s="5"/>
      <c r="K69" s="5"/>
      <c r="L69" s="5"/>
      <c r="M69" s="6" t="n">
        <f aca="false">D69*100/$D$770</f>
        <v>1.93483971777648E-012</v>
      </c>
      <c r="N69" s="6" t="n">
        <f aca="false">M69*100/$M$865</f>
        <v>3.22107838156402E-013</v>
      </c>
    </row>
    <row r="70" customFormat="false" ht="15" hidden="false" customHeight="false" outlineLevel="0" collapsed="false">
      <c r="B70" s="7" t="n">
        <v>1948</v>
      </c>
      <c r="C70" s="7" t="str">
        <f aca="false">C58</f>
        <v>Agosto</v>
      </c>
      <c r="D70" s="8" t="n">
        <v>1.76051133035286E-012</v>
      </c>
      <c r="E70" s="8"/>
      <c r="F70" s="8"/>
      <c r="G70" s="8"/>
      <c r="H70" s="8"/>
      <c r="I70" s="8"/>
      <c r="J70" s="8"/>
      <c r="K70" s="8"/>
      <c r="L70" s="8"/>
      <c r="M70" s="9" t="n">
        <f aca="false">D70*100/$D$770</f>
        <v>1.97464366391104E-012</v>
      </c>
      <c r="N70" s="9" t="n">
        <f aca="false">M70*100/$M$865</f>
        <v>3.28734311099717E-013</v>
      </c>
    </row>
    <row r="71" customFormat="false" ht="15" hidden="false" customHeight="false" outlineLevel="0" collapsed="false">
      <c r="B71" s="10" t="n">
        <v>1948</v>
      </c>
      <c r="C71" s="10" t="str">
        <f aca="false">C59</f>
        <v>Septiembre</v>
      </c>
      <c r="D71" s="11" t="n">
        <v>1.83267932255163E-012</v>
      </c>
      <c r="E71" s="11"/>
      <c r="F71" s="11"/>
      <c r="G71" s="11"/>
      <c r="H71" s="11"/>
      <c r="I71" s="11"/>
      <c r="J71" s="11"/>
      <c r="K71" s="11"/>
      <c r="L71" s="11"/>
      <c r="M71" s="6" t="n">
        <f aca="false">D71*100/$D$770</f>
        <v>2.05558950394941E-012</v>
      </c>
      <c r="N71" s="6" t="n">
        <f aca="false">M71*100/$M$865</f>
        <v>3.4220999557268E-013</v>
      </c>
    </row>
    <row r="72" customFormat="false" ht="15" hidden="false" customHeight="false" outlineLevel="0" collapsed="false">
      <c r="B72" s="4" t="n">
        <v>1948</v>
      </c>
      <c r="C72" s="4" t="str">
        <f aca="false">C60</f>
        <v>Octubre</v>
      </c>
      <c r="D72" s="5" t="n">
        <v>1.83834540458376E-012</v>
      </c>
      <c r="E72" s="5"/>
      <c r="F72" s="5"/>
      <c r="G72" s="5"/>
      <c r="H72" s="5"/>
      <c r="I72" s="5"/>
      <c r="J72" s="5"/>
      <c r="K72" s="5"/>
      <c r="L72" s="5"/>
      <c r="M72" s="6" t="n">
        <f aca="false">D72*100/$D$770</f>
        <v>2.06194475585324E-012</v>
      </c>
      <c r="N72" s="6" t="n">
        <f aca="false">M72*100/$M$865</f>
        <v>3.43268003857747E-013</v>
      </c>
    </row>
    <row r="73" customFormat="false" ht="15" hidden="false" customHeight="false" outlineLevel="0" collapsed="false">
      <c r="B73" s="7" t="n">
        <v>1948</v>
      </c>
      <c r="C73" s="7" t="str">
        <f aca="false">C61</f>
        <v>Noviembre</v>
      </c>
      <c r="D73" s="8" t="n">
        <v>1.84237130497501E-012</v>
      </c>
      <c r="E73" s="8"/>
      <c r="F73" s="8"/>
      <c r="G73" s="8"/>
      <c r="H73" s="8"/>
      <c r="I73" s="8"/>
      <c r="J73" s="8"/>
      <c r="K73" s="8"/>
      <c r="L73" s="8"/>
      <c r="M73" s="9" t="n">
        <f aca="false">D73*100/$D$770</f>
        <v>2.06646032957439E-012</v>
      </c>
      <c r="N73" s="9" t="n">
        <f aca="false">M73*100/$M$865</f>
        <v>3.4401974658661E-013</v>
      </c>
    </row>
    <row r="74" customFormat="false" ht="15" hidden="false" customHeight="false" outlineLevel="0" collapsed="false">
      <c r="B74" s="10" t="n">
        <v>1948</v>
      </c>
      <c r="C74" s="10" t="str">
        <f aca="false">C62</f>
        <v>Diciembre</v>
      </c>
      <c r="D74" s="11" t="n">
        <v>1.94048398858407E-012</v>
      </c>
      <c r="E74" s="11"/>
      <c r="F74" s="11"/>
      <c r="G74" s="11"/>
      <c r="H74" s="11"/>
      <c r="I74" s="11"/>
      <c r="J74" s="11"/>
      <c r="K74" s="11"/>
      <c r="L74" s="11"/>
      <c r="M74" s="6" t="n">
        <f aca="false">D74*100/$D$770</f>
        <v>2.17650653359348E-012</v>
      </c>
      <c r="N74" s="6" t="n">
        <f aca="false">M74*100/$M$865</f>
        <v>3.62339995312248E-013</v>
      </c>
    </row>
    <row r="75" customFormat="false" ht="15" hidden="false" customHeight="false" outlineLevel="0" collapsed="false">
      <c r="B75" s="4" t="n">
        <v>1949</v>
      </c>
      <c r="C75" s="4" t="str">
        <f aca="false">C63</f>
        <v>Enero</v>
      </c>
      <c r="D75" s="5" t="n">
        <v>1.95107061553885E-012</v>
      </c>
      <c r="E75" s="5"/>
      <c r="F75" s="5"/>
      <c r="G75" s="5"/>
      <c r="H75" s="5"/>
      <c r="I75" s="5"/>
      <c r="J75" s="5"/>
      <c r="K75" s="5"/>
      <c r="L75" s="5"/>
      <c r="M75" s="6" t="n">
        <f aca="false">D75*100/$D$770</f>
        <v>2.18838082004539E-012</v>
      </c>
      <c r="N75" s="6" t="n">
        <f aca="false">M75*100/$M$865</f>
        <v>3.64316800265927E-013</v>
      </c>
    </row>
    <row r="76" customFormat="false" ht="15" hidden="false" customHeight="false" outlineLevel="0" collapsed="false">
      <c r="B76" s="7" t="n">
        <v>1949</v>
      </c>
      <c r="C76" s="7" t="str">
        <f aca="false">C64</f>
        <v>Febrero</v>
      </c>
      <c r="D76" s="8" t="n">
        <v>1.94615007061621E-012</v>
      </c>
      <c r="E76" s="8"/>
      <c r="F76" s="8"/>
      <c r="G76" s="8"/>
      <c r="H76" s="8"/>
      <c r="I76" s="8"/>
      <c r="J76" s="8"/>
      <c r="K76" s="8"/>
      <c r="L76" s="8"/>
      <c r="M76" s="9" t="n">
        <f aca="false">D76*100/$D$770</f>
        <v>2.18286178549733E-012</v>
      </c>
      <c r="N76" s="9" t="n">
        <f aca="false">M76*100/$M$865</f>
        <v>3.63398003597316E-013</v>
      </c>
    </row>
    <row r="77" customFormat="false" ht="15" hidden="false" customHeight="false" outlineLevel="0" collapsed="false">
      <c r="B77" s="10" t="n">
        <v>1949</v>
      </c>
      <c r="C77" s="10" t="str">
        <f aca="false">C65</f>
        <v>Marzo</v>
      </c>
      <c r="D77" s="11" t="n">
        <v>2.07885567610567E-012</v>
      </c>
      <c r="E77" s="11"/>
      <c r="F77" s="11"/>
      <c r="G77" s="11"/>
      <c r="H77" s="11"/>
      <c r="I77" s="11"/>
      <c r="J77" s="11"/>
      <c r="K77" s="11"/>
      <c r="L77" s="11"/>
      <c r="M77" s="6" t="n">
        <f aca="false">D77*100/$D$770</f>
        <v>2.33170847482407E-012</v>
      </c>
      <c r="N77" s="6" t="n">
        <f aca="false">M77*100/$M$865</f>
        <v>3.88177671326524E-013</v>
      </c>
    </row>
    <row r="78" customFormat="false" ht="15" hidden="false" customHeight="false" outlineLevel="0" collapsed="false">
      <c r="B78" s="4" t="n">
        <v>1949</v>
      </c>
      <c r="C78" s="4" t="str">
        <f aca="false">C66</f>
        <v>Abril</v>
      </c>
      <c r="D78" s="5" t="n">
        <v>2.1799505081527E-012</v>
      </c>
      <c r="E78" s="5"/>
      <c r="F78" s="5"/>
      <c r="G78" s="5"/>
      <c r="H78" s="5"/>
      <c r="I78" s="5"/>
      <c r="J78" s="5"/>
      <c r="K78" s="5"/>
      <c r="L78" s="5"/>
      <c r="M78" s="6" t="n">
        <f aca="false">D78*100/$D$770</f>
        <v>2.44509954826624E-012</v>
      </c>
      <c r="N78" s="6" t="n">
        <f aca="false">M78*100/$M$865</f>
        <v>4.07054766517988E-013</v>
      </c>
    </row>
    <row r="79" customFormat="false" ht="15" hidden="false" customHeight="false" outlineLevel="0" collapsed="false">
      <c r="B79" s="7" t="n">
        <v>1949</v>
      </c>
      <c r="C79" s="7" t="str">
        <f aca="false">C67</f>
        <v>Mayo</v>
      </c>
      <c r="D79" s="8" t="n">
        <v>2.24332116245946E-012</v>
      </c>
      <c r="E79" s="8"/>
      <c r="F79" s="8"/>
      <c r="G79" s="8"/>
      <c r="H79" s="8"/>
      <c r="I79" s="8"/>
      <c r="J79" s="8"/>
      <c r="K79" s="8"/>
      <c r="L79" s="8"/>
      <c r="M79" s="9" t="n">
        <f aca="false">D79*100/$D$770</f>
        <v>2.51617802350653E-012</v>
      </c>
      <c r="N79" s="9" t="n">
        <f aca="false">M79*100/$M$865</f>
        <v>4.18887753916766E-013</v>
      </c>
    </row>
    <row r="80" customFormat="false" ht="15" hidden="false" customHeight="false" outlineLevel="0" collapsed="false">
      <c r="B80" s="10" t="n">
        <v>1949</v>
      </c>
      <c r="C80" s="10" t="str">
        <f aca="false">C68</f>
        <v>Junio</v>
      </c>
      <c r="D80" s="11" t="n">
        <v>2.26956406871356E-012</v>
      </c>
      <c r="E80" s="11"/>
      <c r="F80" s="11"/>
      <c r="G80" s="11"/>
      <c r="H80" s="11"/>
      <c r="I80" s="11"/>
      <c r="J80" s="11"/>
      <c r="K80" s="11"/>
      <c r="L80" s="11"/>
      <c r="M80" s="6" t="n">
        <f aca="false">D80*100/$D$770</f>
        <v>2.54561287442958E-012</v>
      </c>
      <c r="N80" s="6" t="n">
        <f aca="false">M80*100/$M$865</f>
        <v>4.23788002816025E-013</v>
      </c>
    </row>
    <row r="81" customFormat="false" ht="15" hidden="false" customHeight="false" outlineLevel="0" collapsed="false">
      <c r="B81" s="4" t="n">
        <v>1949</v>
      </c>
      <c r="C81" s="4" t="str">
        <f aca="false">C69</f>
        <v>Julio</v>
      </c>
      <c r="D81" s="5" t="n">
        <v>2.31161236168887E-012</v>
      </c>
      <c r="E81" s="5"/>
      <c r="F81" s="5"/>
      <c r="G81" s="5"/>
      <c r="H81" s="5"/>
      <c r="I81" s="5"/>
      <c r="J81" s="5"/>
      <c r="K81" s="5"/>
      <c r="L81" s="5"/>
      <c r="M81" s="6" t="n">
        <f aca="false">D81*100/$D$770</f>
        <v>2.5927755332949E-012</v>
      </c>
      <c r="N81" s="6" t="n">
        <f aca="false">M81*100/$M$865</f>
        <v>4.31639537984156E-013</v>
      </c>
    </row>
    <row r="82" customFormat="false" ht="15" hidden="false" customHeight="false" outlineLevel="0" collapsed="false">
      <c r="B82" s="7" t="n">
        <v>1949</v>
      </c>
      <c r="C82" s="7" t="str">
        <f aca="false">C70</f>
        <v>Agosto</v>
      </c>
      <c r="D82" s="8" t="n">
        <v>2.35112582849191E-012</v>
      </c>
      <c r="E82" s="8"/>
      <c r="F82" s="8"/>
      <c r="G82" s="8"/>
      <c r="H82" s="8"/>
      <c r="I82" s="8"/>
      <c r="J82" s="8"/>
      <c r="K82" s="8"/>
      <c r="L82" s="8"/>
      <c r="M82" s="9" t="n">
        <f aca="false">D82*100/$D$770</f>
        <v>2.63709505315062E-012</v>
      </c>
      <c r="N82" s="9" t="n">
        <f aca="false">M82*100/$M$865</f>
        <v>4.39017753656335E-013</v>
      </c>
    </row>
    <row r="83" customFormat="false" ht="15" hidden="false" customHeight="false" outlineLevel="0" collapsed="false">
      <c r="B83" s="10" t="n">
        <v>1949</v>
      </c>
      <c r="C83" s="10" t="str">
        <f aca="false">C71</f>
        <v>Septiembre</v>
      </c>
      <c r="D83" s="11" t="n">
        <v>2.38795536170078E-012</v>
      </c>
      <c r="E83" s="11"/>
      <c r="F83" s="11"/>
      <c r="G83" s="11"/>
      <c r="H83" s="11"/>
      <c r="I83" s="11"/>
      <c r="J83" s="11"/>
      <c r="K83" s="11"/>
      <c r="L83" s="11"/>
      <c r="M83" s="6" t="n">
        <f aca="false">D83*100/$D$770</f>
        <v>2.67840419052556E-012</v>
      </c>
      <c r="N83" s="6" t="n">
        <f aca="false">M83*100/$M$865</f>
        <v>4.45894807509272E-013</v>
      </c>
    </row>
    <row r="84" customFormat="false" ht="15" hidden="false" customHeight="false" outlineLevel="0" collapsed="false">
      <c r="B84" s="4" t="n">
        <v>1949</v>
      </c>
      <c r="C84" s="4" t="str">
        <f aca="false">C72</f>
        <v>Octubre</v>
      </c>
      <c r="D84" s="5" t="n">
        <v>2.45326441249222E-012</v>
      </c>
      <c r="E84" s="5"/>
      <c r="F84" s="5"/>
      <c r="G84" s="5"/>
      <c r="H84" s="5"/>
      <c r="I84" s="5"/>
      <c r="J84" s="5"/>
      <c r="K84" s="5"/>
      <c r="L84" s="5"/>
      <c r="M84" s="6" t="n">
        <f aca="false">D84*100/$D$770</f>
        <v>2.75165683089085E-012</v>
      </c>
      <c r="N84" s="6" t="n">
        <f aca="false">M84*100/$M$865</f>
        <v>4.58089745110837E-013</v>
      </c>
    </row>
    <row r="85" customFormat="false" ht="15" hidden="false" customHeight="false" outlineLevel="0" collapsed="false">
      <c r="B85" s="7" t="n">
        <v>1949</v>
      </c>
      <c r="C85" s="7" t="str">
        <f aca="false">C73</f>
        <v>Noviembre</v>
      </c>
      <c r="D85" s="8" t="n">
        <v>2.53214223867641E-012</v>
      </c>
      <c r="E85" s="8"/>
      <c r="F85" s="8"/>
      <c r="G85" s="8"/>
      <c r="H85" s="8"/>
      <c r="I85" s="8"/>
      <c r="J85" s="8"/>
      <c r="K85" s="8"/>
      <c r="L85" s="8"/>
      <c r="M85" s="9" t="n">
        <f aca="false">D85*100/$D$770</f>
        <v>2.84012862713114E-012</v>
      </c>
      <c r="N85" s="9" t="n">
        <f aca="false">M85*100/$M$865</f>
        <v>4.72818334131906E-013</v>
      </c>
    </row>
    <row r="86" customFormat="false" ht="15" hidden="false" customHeight="false" outlineLevel="0" collapsed="false">
      <c r="B86" s="10" t="n">
        <v>1949</v>
      </c>
      <c r="C86" s="10" t="str">
        <f aca="false">C74</f>
        <v>Diciembre</v>
      </c>
      <c r="D86" s="11" t="n">
        <v>2.5935744964985E-012</v>
      </c>
      <c r="E86" s="11"/>
      <c r="F86" s="11"/>
      <c r="G86" s="11"/>
      <c r="H86" s="11"/>
      <c r="I86" s="11"/>
      <c r="J86" s="11"/>
      <c r="K86" s="11"/>
      <c r="L86" s="11"/>
      <c r="M86" s="6" t="n">
        <f aca="false">D86*100/$D$770</f>
        <v>2.90903293724644E-012</v>
      </c>
      <c r="N86" s="6" t="n">
        <f aca="false">M86*100/$M$865</f>
        <v>4.84289371327899E-013</v>
      </c>
    </row>
    <row r="87" customFormat="false" ht="15" hidden="false" customHeight="false" outlineLevel="0" collapsed="false">
      <c r="B87" s="4" t="n">
        <v>1950</v>
      </c>
      <c r="C87" s="4" t="str">
        <f aca="false">C75</f>
        <v>Enero</v>
      </c>
      <c r="D87" s="5" t="n">
        <v>2.54750030313193E-012</v>
      </c>
      <c r="E87" s="5"/>
      <c r="F87" s="5"/>
      <c r="G87" s="5"/>
      <c r="H87" s="5"/>
      <c r="I87" s="5"/>
      <c r="J87" s="5"/>
      <c r="K87" s="5"/>
      <c r="L87" s="5"/>
      <c r="M87" s="6" t="n">
        <f aca="false">D87*100/$D$770</f>
        <v>2.85735470465996E-012</v>
      </c>
      <c r="N87" s="6" t="n">
        <f aca="false">M87*100/$M$865</f>
        <v>4.75686093430903E-013</v>
      </c>
    </row>
    <row r="88" customFormat="false" ht="15" hidden="false" customHeight="false" outlineLevel="0" collapsed="false">
      <c r="B88" s="7" t="n">
        <v>1950</v>
      </c>
      <c r="C88" s="7" t="str">
        <f aca="false">C76</f>
        <v>Febrero</v>
      </c>
      <c r="D88" s="8" t="n">
        <v>2.61385310587666E-012</v>
      </c>
      <c r="E88" s="8"/>
      <c r="F88" s="8"/>
      <c r="G88" s="8"/>
      <c r="H88" s="8"/>
      <c r="I88" s="8"/>
      <c r="J88" s="8"/>
      <c r="K88" s="8"/>
      <c r="L88" s="8"/>
      <c r="M88" s="9" t="n">
        <f aca="false">D88*100/$D$770</f>
        <v>2.93177804932333E-012</v>
      </c>
      <c r="N88" s="9" t="n">
        <f aca="false">M88*100/$M$865</f>
        <v>4.88075927295507E-013</v>
      </c>
    </row>
    <row r="89" customFormat="false" ht="15" hidden="false" customHeight="false" outlineLevel="0" collapsed="false">
      <c r="B89" s="10" t="n">
        <v>1950</v>
      </c>
      <c r="C89" s="10" t="str">
        <f aca="false">C77</f>
        <v>Marzo</v>
      </c>
      <c r="D89" s="11" t="n">
        <v>2.61474775040805E-012</v>
      </c>
      <c r="E89" s="11"/>
      <c r="F89" s="11"/>
      <c r="G89" s="11"/>
      <c r="H89" s="11"/>
      <c r="I89" s="11"/>
      <c r="J89" s="11"/>
      <c r="K89" s="11"/>
      <c r="L89" s="11"/>
      <c r="M89" s="6" t="n">
        <f aca="false">D89*100/$D$770</f>
        <v>2.93278151015025E-012</v>
      </c>
      <c r="N89" s="6" t="n">
        <f aca="false">M89*100/$M$865</f>
        <v>4.88242981235254E-013</v>
      </c>
    </row>
    <row r="90" customFormat="false" ht="15" hidden="false" customHeight="false" outlineLevel="0" collapsed="false">
      <c r="B90" s="4" t="n">
        <v>1950</v>
      </c>
      <c r="C90" s="4" t="str">
        <f aca="false">C78</f>
        <v>Abril</v>
      </c>
      <c r="D90" s="5" t="n">
        <v>2.67155767815129E-012</v>
      </c>
      <c r="E90" s="5"/>
      <c r="F90" s="5"/>
      <c r="G90" s="5"/>
      <c r="H90" s="5"/>
      <c r="I90" s="5"/>
      <c r="J90" s="5"/>
      <c r="K90" s="5"/>
      <c r="L90" s="5"/>
      <c r="M90" s="6" t="n">
        <f aca="false">D90*100/$D$770</f>
        <v>2.99650127265979E-012</v>
      </c>
      <c r="N90" s="6" t="n">
        <f aca="false">M90*100/$M$865</f>
        <v>4.98850906409218E-013</v>
      </c>
    </row>
    <row r="91" customFormat="false" ht="15" hidden="false" customHeight="false" outlineLevel="0" collapsed="false">
      <c r="B91" s="7" t="n">
        <v>1950</v>
      </c>
      <c r="C91" s="7" t="str">
        <f aca="false">C79</f>
        <v>Mayo</v>
      </c>
      <c r="D91" s="8" t="n">
        <v>2.79859720160861E-012</v>
      </c>
      <c r="E91" s="8"/>
      <c r="F91" s="8"/>
      <c r="G91" s="8"/>
      <c r="H91" s="8"/>
      <c r="I91" s="8"/>
      <c r="J91" s="8"/>
      <c r="K91" s="8"/>
      <c r="L91" s="8"/>
      <c r="M91" s="9" t="n">
        <f aca="false">D91*100/$D$770</f>
        <v>3.13899271008269E-012</v>
      </c>
      <c r="N91" s="9" t="n">
        <f aca="false">M91*100/$M$865</f>
        <v>5.22572565853357E-013</v>
      </c>
    </row>
    <row r="92" customFormat="false" ht="15" hidden="false" customHeight="false" outlineLevel="0" collapsed="false">
      <c r="B92" s="10" t="n">
        <v>1950</v>
      </c>
      <c r="C92" s="10" t="str">
        <f aca="false">C80</f>
        <v>Junio</v>
      </c>
      <c r="D92" s="11" t="n">
        <v>2.87851877974609E-012</v>
      </c>
      <c r="E92" s="11"/>
      <c r="F92" s="11"/>
      <c r="G92" s="11"/>
      <c r="H92" s="11"/>
      <c r="I92" s="11"/>
      <c r="J92" s="11"/>
      <c r="K92" s="11"/>
      <c r="L92" s="11"/>
      <c r="M92" s="6" t="n">
        <f aca="false">D92*100/$D$770</f>
        <v>3.22863521062105E-012</v>
      </c>
      <c r="N92" s="6" t="n">
        <f aca="false">M92*100/$M$865</f>
        <v>5.37496051137465E-013</v>
      </c>
    </row>
    <row r="93" customFormat="false" ht="15" hidden="false" customHeight="false" outlineLevel="0" collapsed="false">
      <c r="B93" s="4" t="n">
        <v>1950</v>
      </c>
      <c r="C93" s="4" t="str">
        <f aca="false">C81</f>
        <v>Julio</v>
      </c>
      <c r="D93" s="5" t="n">
        <v>2.87941342427748E-012</v>
      </c>
      <c r="E93" s="5"/>
      <c r="F93" s="5"/>
      <c r="G93" s="5"/>
      <c r="H93" s="5"/>
      <c r="I93" s="5"/>
      <c r="J93" s="5"/>
      <c r="K93" s="5"/>
      <c r="L93" s="5"/>
      <c r="M93" s="6" t="n">
        <f aca="false">D93*100/$D$770</f>
        <v>3.22963867144797E-012</v>
      </c>
      <c r="N93" s="6" t="n">
        <f aca="false">M93*100/$M$865</f>
        <v>5.37663105077213E-013</v>
      </c>
    </row>
    <row r="94" customFormat="false" ht="15" hidden="false" customHeight="false" outlineLevel="0" collapsed="false">
      <c r="B94" s="7" t="n">
        <v>1950</v>
      </c>
      <c r="C94" s="7" t="str">
        <f aca="false">C82</f>
        <v>Agosto</v>
      </c>
      <c r="D94" s="8" t="n">
        <v>2.88507950630961E-012</v>
      </c>
      <c r="E94" s="8"/>
      <c r="F94" s="8"/>
      <c r="G94" s="8"/>
      <c r="H94" s="8"/>
      <c r="I94" s="8"/>
      <c r="J94" s="8"/>
      <c r="K94" s="8"/>
      <c r="L94" s="8"/>
      <c r="M94" s="9" t="n">
        <f aca="false">D94*100/$D$770</f>
        <v>3.2359939233518E-012</v>
      </c>
      <c r="N94" s="9" t="n">
        <f aca="false">M94*100/$M$865</f>
        <v>5.38721113362279E-013</v>
      </c>
    </row>
    <row r="95" customFormat="false" ht="15" hidden="false" customHeight="false" outlineLevel="0" collapsed="false">
      <c r="B95" s="10" t="n">
        <v>1950</v>
      </c>
      <c r="C95" s="10" t="str">
        <f aca="false">C83</f>
        <v>Septiembre</v>
      </c>
      <c r="D95" s="11" t="n">
        <v>2.99944489890558E-012</v>
      </c>
      <c r="E95" s="11"/>
      <c r="F95" s="11"/>
      <c r="G95" s="11"/>
      <c r="H95" s="11"/>
      <c r="I95" s="11"/>
      <c r="J95" s="11"/>
      <c r="K95" s="11"/>
      <c r="L95" s="11"/>
      <c r="M95" s="6" t="n">
        <f aca="false">D95*100/$D$770</f>
        <v>3.36426966572664E-012</v>
      </c>
      <c r="N95" s="6" t="n">
        <f aca="false">M95*100/$M$865</f>
        <v>5.60076175326663E-013</v>
      </c>
    </row>
    <row r="96" customFormat="false" ht="15" hidden="false" customHeight="false" outlineLevel="0" collapsed="false">
      <c r="B96" s="4" t="n">
        <v>1950</v>
      </c>
      <c r="C96" s="4" t="str">
        <f aca="false">C84</f>
        <v>Octubre</v>
      </c>
      <c r="D96" s="5" t="n">
        <v>3.11321386181396E-012</v>
      </c>
      <c r="E96" s="5"/>
      <c r="F96" s="5"/>
      <c r="G96" s="5"/>
      <c r="H96" s="5"/>
      <c r="I96" s="5"/>
      <c r="J96" s="5"/>
      <c r="K96" s="5"/>
      <c r="L96" s="5"/>
      <c r="M96" s="6" t="n">
        <f aca="false">D96*100/$D$770</f>
        <v>3.49187643421687E-012</v>
      </c>
      <c r="N96" s="6" t="n">
        <f aca="false">M96*100/$M$865</f>
        <v>5.81319867997882E-013</v>
      </c>
    </row>
    <row r="97" customFormat="false" ht="15" hidden="false" customHeight="false" outlineLevel="0" collapsed="false">
      <c r="B97" s="7" t="n">
        <v>1950</v>
      </c>
      <c r="C97" s="7" t="str">
        <f aca="false">C85</f>
        <v>Noviembre</v>
      </c>
      <c r="D97" s="8" t="n">
        <v>3.10635492040664E-012</v>
      </c>
      <c r="E97" s="8"/>
      <c r="F97" s="8"/>
      <c r="G97" s="8"/>
      <c r="H97" s="8"/>
      <c r="I97" s="8"/>
      <c r="J97" s="8"/>
      <c r="K97" s="8"/>
      <c r="L97" s="8"/>
      <c r="M97" s="9" t="n">
        <f aca="false">D97*100/$D$770</f>
        <v>3.4841832345438E-012</v>
      </c>
      <c r="N97" s="9" t="n">
        <f aca="false">M97*100/$M$865</f>
        <v>5.80039121126485E-013</v>
      </c>
    </row>
    <row r="98" customFormat="false" ht="15" hidden="false" customHeight="false" outlineLevel="0" collapsed="false">
      <c r="B98" s="10" t="n">
        <v>1950</v>
      </c>
      <c r="C98" s="10" t="str">
        <f aca="false">C86</f>
        <v>Diciembre</v>
      </c>
      <c r="D98" s="11" t="n">
        <v>3.16704164111924E-012</v>
      </c>
      <c r="E98" s="11"/>
      <c r="F98" s="11"/>
      <c r="G98" s="11"/>
      <c r="H98" s="11"/>
      <c r="I98" s="11"/>
      <c r="J98" s="11"/>
      <c r="K98" s="11"/>
      <c r="L98" s="11"/>
      <c r="M98" s="6" t="n">
        <f aca="false">D98*100/$D$770</f>
        <v>3.55225132730334E-012</v>
      </c>
      <c r="N98" s="6" t="n">
        <f aca="false">M98*100/$M$865</f>
        <v>5.91370946706022E-013</v>
      </c>
    </row>
    <row r="99" customFormat="false" ht="15" hidden="false" customHeight="false" outlineLevel="0" collapsed="false">
      <c r="B99" s="4" t="n">
        <v>1951</v>
      </c>
      <c r="C99" s="4" t="str">
        <f aca="false">C87</f>
        <v>Enero</v>
      </c>
      <c r="D99" s="5" t="n">
        <v>3.13617640478629E-012</v>
      </c>
      <c r="E99" s="5"/>
      <c r="F99" s="5"/>
      <c r="G99" s="5"/>
      <c r="H99" s="5"/>
      <c r="I99" s="5"/>
      <c r="J99" s="5"/>
      <c r="K99" s="5"/>
      <c r="L99" s="5"/>
      <c r="M99" s="6" t="n">
        <f aca="false">D99*100/$D$770</f>
        <v>3.51763192877453E-012</v>
      </c>
      <c r="N99" s="6" t="n">
        <f aca="false">M99*100/$M$865</f>
        <v>5.85607585784733E-013</v>
      </c>
    </row>
    <row r="100" customFormat="false" ht="15" hidden="false" customHeight="false" outlineLevel="0" collapsed="false">
      <c r="B100" s="7" t="n">
        <v>1951</v>
      </c>
      <c r="C100" s="7" t="str">
        <f aca="false">C88</f>
        <v>Febrero</v>
      </c>
      <c r="D100" s="8" t="n">
        <v>3.22862300636322E-012</v>
      </c>
      <c r="E100" s="8"/>
      <c r="F100" s="8"/>
      <c r="G100" s="8"/>
      <c r="H100" s="8"/>
      <c r="I100" s="8"/>
      <c r="J100" s="8"/>
      <c r="K100" s="8"/>
      <c r="L100" s="8"/>
      <c r="M100" s="9" t="n">
        <f aca="false">D100*100/$D$770</f>
        <v>3.62132288088979E-012</v>
      </c>
      <c r="N100" s="9" t="n">
        <f aca="false">M100*100/$M$865</f>
        <v>6.02869826225305E-013</v>
      </c>
    </row>
    <row r="101" customFormat="false" ht="15" hidden="false" customHeight="false" outlineLevel="0" collapsed="false">
      <c r="B101" s="10" t="n">
        <v>1951</v>
      </c>
      <c r="C101" s="10" t="str">
        <f aca="false">C89</f>
        <v>Marzo</v>
      </c>
      <c r="D101" s="11" t="n">
        <v>3.23831498878661E-012</v>
      </c>
      <c r="E101" s="11"/>
      <c r="F101" s="11"/>
      <c r="G101" s="11"/>
      <c r="H101" s="11"/>
      <c r="I101" s="11"/>
      <c r="J101" s="11"/>
      <c r="K101" s="11"/>
      <c r="L101" s="11"/>
      <c r="M101" s="6" t="n">
        <f aca="false">D101*100/$D$770</f>
        <v>3.63219370651478E-012</v>
      </c>
      <c r="N101" s="6" t="n">
        <f aca="false">M101*100/$M$865</f>
        <v>6.04679577239236E-013</v>
      </c>
    </row>
    <row r="102" customFormat="false" ht="15" hidden="false" customHeight="false" outlineLevel="0" collapsed="false">
      <c r="B102" s="4" t="n">
        <v>1951</v>
      </c>
      <c r="C102" s="4" t="str">
        <f aca="false">C90</f>
        <v>Abril</v>
      </c>
      <c r="D102" s="5" t="n">
        <v>3.53086375055101E-012</v>
      </c>
      <c r="E102" s="5"/>
      <c r="F102" s="5"/>
      <c r="G102" s="5"/>
      <c r="H102" s="5"/>
      <c r="I102" s="5"/>
      <c r="J102" s="5"/>
      <c r="K102" s="5"/>
      <c r="L102" s="5"/>
      <c r="M102" s="6" t="n">
        <f aca="false">D102*100/$D$770</f>
        <v>3.96032539691822E-012</v>
      </c>
      <c r="N102" s="6" t="n">
        <f aca="false">M102*100/$M$865</f>
        <v>6.59306215536656E-013</v>
      </c>
    </row>
    <row r="103" customFormat="false" ht="15" hidden="false" customHeight="false" outlineLevel="0" collapsed="false">
      <c r="B103" s="7" t="n">
        <v>1951</v>
      </c>
      <c r="C103" s="7" t="str">
        <f aca="false">C91</f>
        <v>Mayo</v>
      </c>
      <c r="D103" s="8" t="n">
        <v>3.79418745762336E-012</v>
      </c>
      <c r="E103" s="8"/>
      <c r="F103" s="8"/>
      <c r="G103" s="8"/>
      <c r="H103" s="8"/>
      <c r="I103" s="8"/>
      <c r="J103" s="8"/>
      <c r="K103" s="8"/>
      <c r="L103" s="8"/>
      <c r="M103" s="9" t="n">
        <f aca="false">D103*100/$D$770</f>
        <v>4.25567736697556E-012</v>
      </c>
      <c r="N103" s="9" t="n">
        <f aca="false">M103*100/$M$865</f>
        <v>7.08475758468994E-013</v>
      </c>
    </row>
    <row r="104" customFormat="false" ht="15" hidden="false" customHeight="false" outlineLevel="0" collapsed="false">
      <c r="B104" s="10" t="n">
        <v>1951</v>
      </c>
      <c r="C104" s="10" t="str">
        <f aca="false">C92</f>
        <v>Junio</v>
      </c>
      <c r="D104" s="11" t="n">
        <v>3.92018322912739E-012</v>
      </c>
      <c r="E104" s="11"/>
      <c r="F104" s="11"/>
      <c r="G104" s="11"/>
      <c r="H104" s="11"/>
      <c r="I104" s="11"/>
      <c r="J104" s="11"/>
      <c r="K104" s="11"/>
      <c r="L104" s="11"/>
      <c r="M104" s="6" t="n">
        <f aca="false">D104*100/$D$770</f>
        <v>4.39699810010037E-012</v>
      </c>
      <c r="N104" s="6" t="n">
        <f aca="false">M104*100/$M$865</f>
        <v>7.32002521650094E-013</v>
      </c>
    </row>
    <row r="105" customFormat="false" ht="15" hidden="false" customHeight="false" outlineLevel="0" collapsed="false">
      <c r="B105" s="4" t="n">
        <v>1951</v>
      </c>
      <c r="C105" s="4" t="str">
        <f aca="false">C93</f>
        <v>Julio</v>
      </c>
      <c r="D105" s="5" t="n">
        <v>3.95000471350705E-012</v>
      </c>
      <c r="E105" s="5"/>
      <c r="F105" s="5"/>
      <c r="G105" s="5"/>
      <c r="H105" s="5"/>
      <c r="I105" s="5"/>
      <c r="J105" s="5"/>
      <c r="K105" s="5"/>
      <c r="L105" s="5"/>
      <c r="M105" s="6" t="n">
        <f aca="false">D105*100/$D$770</f>
        <v>4.43044679433111E-012</v>
      </c>
      <c r="N105" s="6" t="n">
        <f aca="false">M105*100/$M$865</f>
        <v>7.37570986308344E-013</v>
      </c>
    </row>
    <row r="106" customFormat="false" ht="15" hidden="false" customHeight="false" outlineLevel="0" collapsed="false">
      <c r="B106" s="7" t="n">
        <v>1951</v>
      </c>
      <c r="C106" s="7" t="str">
        <f aca="false">C94</f>
        <v>Agosto</v>
      </c>
      <c r="D106" s="8" t="n">
        <v>4.3159143268454E-012</v>
      </c>
      <c r="E106" s="8"/>
      <c r="F106" s="8"/>
      <c r="G106" s="8"/>
      <c r="H106" s="8"/>
      <c r="I106" s="8"/>
      <c r="J106" s="8"/>
      <c r="K106" s="8"/>
      <c r="L106" s="8"/>
      <c r="M106" s="9" t="n">
        <f aca="false">D106*100/$D$770</f>
        <v>4.84086227254214E-012</v>
      </c>
      <c r="N106" s="9" t="n">
        <f aca="false">M106*100/$M$865</f>
        <v>8.05896047665056E-013</v>
      </c>
    </row>
    <row r="107" customFormat="false" ht="15" hidden="false" customHeight="false" outlineLevel="0" collapsed="false">
      <c r="B107" s="10" t="n">
        <v>1951</v>
      </c>
      <c r="C107" s="10" t="str">
        <f aca="false">C95</f>
        <v>Septiembre</v>
      </c>
      <c r="D107" s="11" t="n">
        <v>4.23390524480136E-012</v>
      </c>
      <c r="E107" s="11"/>
      <c r="F107" s="11"/>
      <c r="G107" s="11"/>
      <c r="H107" s="11"/>
      <c r="I107" s="11"/>
      <c r="J107" s="11"/>
      <c r="K107" s="11"/>
      <c r="L107" s="11"/>
      <c r="M107" s="6" t="n">
        <f aca="false">D107*100/$D$770</f>
        <v>4.74887836340765E-012</v>
      </c>
      <c r="N107" s="6" t="n">
        <f aca="false">M107*100/$M$865</f>
        <v>7.90582769854874E-013</v>
      </c>
    </row>
    <row r="108" customFormat="false" ht="15" hidden="false" customHeight="false" outlineLevel="0" collapsed="false">
      <c r="B108" s="4" t="n">
        <v>1951</v>
      </c>
      <c r="C108" s="4" t="str">
        <f aca="false">C96</f>
        <v>Octubre</v>
      </c>
      <c r="D108" s="5" t="n">
        <v>4.36288316474336E-012</v>
      </c>
      <c r="E108" s="5"/>
      <c r="F108" s="5"/>
      <c r="G108" s="5"/>
      <c r="H108" s="5"/>
      <c r="I108" s="5"/>
      <c r="J108" s="5"/>
      <c r="K108" s="5"/>
      <c r="L108" s="5"/>
      <c r="M108" s="6" t="n">
        <f aca="false">D108*100/$D$770</f>
        <v>4.89354396595554E-012</v>
      </c>
      <c r="N108" s="6" t="n">
        <f aca="false">M108*100/$M$865</f>
        <v>8.14666379501799E-013</v>
      </c>
    </row>
    <row r="109" customFormat="false" ht="15" hidden="false" customHeight="false" outlineLevel="0" collapsed="false">
      <c r="B109" s="7" t="n">
        <v>1951</v>
      </c>
      <c r="C109" s="7" t="str">
        <f aca="false">C97</f>
        <v>Noviembre</v>
      </c>
      <c r="D109" s="8" t="n">
        <v>4.37719747724559E-012</v>
      </c>
      <c r="E109" s="8"/>
      <c r="F109" s="8"/>
      <c r="G109" s="8"/>
      <c r="H109" s="8"/>
      <c r="I109" s="8"/>
      <c r="J109" s="8"/>
      <c r="K109" s="8"/>
      <c r="L109" s="8"/>
      <c r="M109" s="9" t="n">
        <f aca="false">D109*100/$D$770</f>
        <v>4.90959933918629E-012</v>
      </c>
      <c r="N109" s="9" t="n">
        <f aca="false">M109*100/$M$865</f>
        <v>8.17339242537758E-013</v>
      </c>
    </row>
    <row r="110" customFormat="false" ht="15" hidden="false" customHeight="false" outlineLevel="0" collapsed="false">
      <c r="B110" s="10" t="n">
        <v>1951</v>
      </c>
      <c r="C110" s="10" t="str">
        <f aca="false">C98</f>
        <v>Diciembre</v>
      </c>
      <c r="D110" s="11" t="n">
        <v>4.75727229566428E-012</v>
      </c>
      <c r="E110" s="11"/>
      <c r="F110" s="11"/>
      <c r="G110" s="11"/>
      <c r="H110" s="11"/>
      <c r="I110" s="11"/>
      <c r="J110" s="11"/>
      <c r="K110" s="11"/>
      <c r="L110" s="11"/>
      <c r="M110" s="6" t="n">
        <f aca="false">D110*100/$D$770</f>
        <v>5.33590294715692E-012</v>
      </c>
      <c r="N110" s="6" t="n">
        <f aca="false">M110*100/$M$865</f>
        <v>8.88309324607139E-013</v>
      </c>
    </row>
    <row r="111" customFormat="false" ht="15" hidden="false" customHeight="false" outlineLevel="0" collapsed="false">
      <c r="B111" s="4" t="n">
        <v>1952</v>
      </c>
      <c r="C111" s="4" t="str">
        <f aca="false">C99</f>
        <v>Enero</v>
      </c>
      <c r="D111" s="5" t="n">
        <v>4.94306014334951E-012</v>
      </c>
      <c r="E111" s="5"/>
      <c r="F111" s="5"/>
      <c r="G111" s="5"/>
      <c r="H111" s="5"/>
      <c r="I111" s="5"/>
      <c r="J111" s="5"/>
      <c r="K111" s="5"/>
      <c r="L111" s="5"/>
      <c r="M111" s="6" t="n">
        <f aca="false">D111*100/$D$770</f>
        <v>5.54428831221435E-012</v>
      </c>
      <c r="N111" s="6" t="n">
        <f aca="false">M111*100/$M$865</f>
        <v>9.23000859428027E-013</v>
      </c>
    </row>
    <row r="112" customFormat="false" ht="15" hidden="false" customHeight="false" outlineLevel="0" collapsed="false">
      <c r="B112" s="7" t="n">
        <v>1952</v>
      </c>
      <c r="C112" s="7" t="str">
        <f aca="false">C100</f>
        <v>Febrero</v>
      </c>
      <c r="D112" s="8" t="n">
        <v>4.97944235429268E-012</v>
      </c>
      <c r="E112" s="8"/>
      <c r="F112" s="8"/>
      <c r="G112" s="8"/>
      <c r="H112" s="8"/>
      <c r="I112" s="8"/>
      <c r="J112" s="8"/>
      <c r="K112" s="8"/>
      <c r="L112" s="8"/>
      <c r="M112" s="9" t="n">
        <f aca="false">D112*100/$D$770</f>
        <v>5.58509571917583E-012</v>
      </c>
      <c r="N112" s="9" t="n">
        <f aca="false">M112*100/$M$865</f>
        <v>9.29794386311089E-013</v>
      </c>
    </row>
    <row r="113" customFormat="false" ht="15" hidden="false" customHeight="false" outlineLevel="0" collapsed="false">
      <c r="B113" s="10" t="n">
        <v>1952</v>
      </c>
      <c r="C113" s="10" t="str">
        <f aca="false">C101</f>
        <v>Marzo</v>
      </c>
      <c r="D113" s="11" t="n">
        <v>5.12482209064349E-012</v>
      </c>
      <c r="E113" s="11"/>
      <c r="F113" s="11"/>
      <c r="G113" s="11"/>
      <c r="H113" s="11"/>
      <c r="I113" s="11"/>
      <c r="J113" s="11"/>
      <c r="K113" s="11"/>
      <c r="L113" s="11"/>
      <c r="M113" s="6" t="n">
        <f aca="false">D113*100/$D$770</f>
        <v>5.74815810355062E-012</v>
      </c>
      <c r="N113" s="6" t="n">
        <f aca="false">M113*100/$M$865</f>
        <v>9.56940651520051E-013</v>
      </c>
    </row>
    <row r="114" customFormat="false" ht="15" hidden="false" customHeight="false" outlineLevel="0" collapsed="false">
      <c r="B114" s="4" t="n">
        <v>1952</v>
      </c>
      <c r="C114" s="4" t="str">
        <f aca="false">C102</f>
        <v>Abril</v>
      </c>
      <c r="D114" s="5" t="n">
        <v>5.44510483288098E-012</v>
      </c>
      <c r="E114" s="5"/>
      <c r="F114" s="5"/>
      <c r="G114" s="5"/>
      <c r="H114" s="5"/>
      <c r="I114" s="5"/>
      <c r="J114" s="5"/>
      <c r="K114" s="5"/>
      <c r="L114" s="5"/>
      <c r="M114" s="6" t="n">
        <f aca="false">D114*100/$D$770</f>
        <v>6.10739707958865E-012</v>
      </c>
      <c r="N114" s="6" t="n">
        <f aca="false">M114*100/$M$865</f>
        <v>1.01674596194964E-012</v>
      </c>
    </row>
    <row r="115" customFormat="false" ht="15" hidden="false" customHeight="false" outlineLevel="0" collapsed="false">
      <c r="B115" s="7" t="n">
        <v>1952</v>
      </c>
      <c r="C115" s="7" t="str">
        <f aca="false">C103</f>
        <v>Mayo</v>
      </c>
      <c r="D115" s="8" t="n">
        <v>5.53069249305059E-012</v>
      </c>
      <c r="E115" s="8"/>
      <c r="F115" s="8"/>
      <c r="G115" s="8"/>
      <c r="H115" s="8"/>
      <c r="I115" s="8"/>
      <c r="J115" s="8"/>
      <c r="K115" s="8"/>
      <c r="L115" s="8"/>
      <c r="M115" s="9" t="n">
        <f aca="false">D115*100/$D$770</f>
        <v>6.20339483203085E-012</v>
      </c>
      <c r="N115" s="9" t="n">
        <f aca="false">M115*100/$M$865</f>
        <v>1.03272745551882E-012</v>
      </c>
    </row>
    <row r="116" customFormat="false" ht="15" hidden="false" customHeight="false" outlineLevel="0" collapsed="false">
      <c r="B116" s="10" t="n">
        <v>1952</v>
      </c>
      <c r="C116" s="10" t="str">
        <f aca="false">C104</f>
        <v>Junio</v>
      </c>
      <c r="D116" s="11" t="n">
        <v>5.64520699306848E-012</v>
      </c>
      <c r="E116" s="11"/>
      <c r="F116" s="11"/>
      <c r="G116" s="11"/>
      <c r="H116" s="11"/>
      <c r="I116" s="11"/>
      <c r="J116" s="11"/>
      <c r="K116" s="11"/>
      <c r="L116" s="11"/>
      <c r="M116" s="6" t="n">
        <f aca="false">D116*100/$D$770</f>
        <v>6.33183781787687E-012</v>
      </c>
      <c r="N116" s="6" t="n">
        <f aca="false">M116*100/$M$865</f>
        <v>1.0541103598065E-012</v>
      </c>
    </row>
    <row r="117" customFormat="false" ht="15" hidden="false" customHeight="false" outlineLevel="0" collapsed="false">
      <c r="B117" s="4" t="n">
        <v>1952</v>
      </c>
      <c r="C117" s="4" t="str">
        <f aca="false">C105</f>
        <v>Julio</v>
      </c>
      <c r="D117" s="5" t="n">
        <v>5.41423959654806E-012</v>
      </c>
      <c r="E117" s="5"/>
      <c r="F117" s="5"/>
      <c r="G117" s="5"/>
      <c r="H117" s="5"/>
      <c r="I117" s="5"/>
      <c r="J117" s="5"/>
      <c r="K117" s="5"/>
      <c r="L117" s="5"/>
      <c r="M117" s="6" t="n">
        <f aca="false">D117*100/$D$770</f>
        <v>6.07277768105987E-012</v>
      </c>
      <c r="N117" s="6" t="n">
        <f aca="false">M117*100/$M$865</f>
        <v>1.01098260102836E-012</v>
      </c>
    </row>
    <row r="118" customFormat="false" ht="15" hidden="false" customHeight="false" outlineLevel="0" collapsed="false">
      <c r="B118" s="7" t="n">
        <v>1952</v>
      </c>
      <c r="C118" s="7" t="str">
        <f aca="false">C106</f>
        <v>Agosto</v>
      </c>
      <c r="D118" s="8" t="n">
        <v>5.39202259068523E-012</v>
      </c>
      <c r="E118" s="8"/>
      <c r="F118" s="8"/>
      <c r="G118" s="8"/>
      <c r="H118" s="8"/>
      <c r="I118" s="8"/>
      <c r="J118" s="8"/>
      <c r="K118" s="8"/>
      <c r="L118" s="8"/>
      <c r="M118" s="9" t="n">
        <f aca="false">D118*100/$D$770</f>
        <v>6.047858403858E-012</v>
      </c>
      <c r="N118" s="9" t="n">
        <f aca="false">M118*100/$M$865</f>
        <v>1.00683409485797E-012</v>
      </c>
    </row>
    <row r="119" customFormat="false" ht="15" hidden="false" customHeight="false" outlineLevel="0" collapsed="false">
      <c r="B119" s="10" t="n">
        <v>1952</v>
      </c>
      <c r="C119" s="10" t="str">
        <f aca="false">C107</f>
        <v>Septiembre</v>
      </c>
      <c r="D119" s="11" t="n">
        <v>5.57318810829163E-012</v>
      </c>
      <c r="E119" s="11"/>
      <c r="F119" s="11"/>
      <c r="G119" s="11"/>
      <c r="H119" s="11"/>
      <c r="I119" s="11"/>
      <c r="J119" s="11"/>
      <c r="K119" s="11"/>
      <c r="L119" s="11"/>
      <c r="M119" s="6" t="n">
        <f aca="false">D119*100/$D$770</f>
        <v>6.25105922130967E-012</v>
      </c>
      <c r="N119" s="6" t="n">
        <f aca="false">M119*100/$M$865</f>
        <v>1.04066251765683E-012</v>
      </c>
    </row>
    <row r="120" customFormat="false" ht="15" hidden="false" customHeight="false" outlineLevel="0" collapsed="false">
      <c r="B120" s="4" t="n">
        <v>1952</v>
      </c>
      <c r="C120" s="4" t="str">
        <f aca="false">C108</f>
        <v>Octubre</v>
      </c>
      <c r="D120" s="5" t="n">
        <v>5.62984892861295E-012</v>
      </c>
      <c r="E120" s="5"/>
      <c r="F120" s="5"/>
      <c r="G120" s="5"/>
      <c r="H120" s="5"/>
      <c r="I120" s="5"/>
      <c r="J120" s="5"/>
      <c r="K120" s="5"/>
      <c r="L120" s="5"/>
      <c r="M120" s="6" t="n">
        <f aca="false">D120*100/$D$770</f>
        <v>6.31461174034803E-012</v>
      </c>
      <c r="N120" s="6" t="n">
        <f aca="false">M120*100/$M$865</f>
        <v>1.0512426005075E-012</v>
      </c>
    </row>
    <row r="121" customFormat="false" ht="15" hidden="false" customHeight="false" outlineLevel="0" collapsed="false">
      <c r="B121" s="7" t="n">
        <v>1952</v>
      </c>
      <c r="C121" s="7" t="str">
        <f aca="false">C109</f>
        <v>Noviembre</v>
      </c>
      <c r="D121" s="8" t="n">
        <v>5.64416324111517E-012</v>
      </c>
      <c r="E121" s="8"/>
      <c r="F121" s="8"/>
      <c r="G121" s="8"/>
      <c r="H121" s="8"/>
      <c r="I121" s="8"/>
      <c r="J121" s="8"/>
      <c r="K121" s="8"/>
      <c r="L121" s="8"/>
      <c r="M121" s="9" t="n">
        <f aca="false">D121*100/$D$770</f>
        <v>6.33066711357877E-012</v>
      </c>
      <c r="N121" s="9" t="n">
        <f aca="false">M121*100/$M$865</f>
        <v>1.05391546354346E-012</v>
      </c>
    </row>
    <row r="122" customFormat="false" ht="15" hidden="false" customHeight="false" outlineLevel="0" collapsed="false">
      <c r="B122" s="10" t="n">
        <v>1952</v>
      </c>
      <c r="C122" s="10" t="str">
        <f aca="false">C110</f>
        <v>Diciembre</v>
      </c>
      <c r="D122" s="11" t="n">
        <v>5.66444185049333E-012</v>
      </c>
      <c r="E122" s="11"/>
      <c r="F122" s="11"/>
      <c r="G122" s="11"/>
      <c r="H122" s="11"/>
      <c r="I122" s="11"/>
      <c r="J122" s="11"/>
      <c r="K122" s="11"/>
      <c r="L122" s="11"/>
      <c r="M122" s="6" t="n">
        <f aca="false">D122*100/$D$770</f>
        <v>6.35341222565566E-012</v>
      </c>
      <c r="N122" s="6" t="n">
        <f aca="false">M122*100/$M$865</f>
        <v>1.05770201951106E-012</v>
      </c>
    </row>
    <row r="123" customFormat="false" ht="15" hidden="false" customHeight="false" outlineLevel="0" collapsed="false">
      <c r="B123" s="4" t="n">
        <v>1953</v>
      </c>
      <c r="C123" s="4" t="str">
        <f aca="false">C111</f>
        <v>Enero</v>
      </c>
      <c r="D123" s="5" t="n">
        <v>5.591677428607E-012</v>
      </c>
      <c r="E123" s="5"/>
      <c r="F123" s="5"/>
      <c r="G123" s="5"/>
      <c r="H123" s="5"/>
      <c r="I123" s="5"/>
      <c r="J123" s="5"/>
      <c r="K123" s="5"/>
      <c r="L123" s="5"/>
      <c r="M123" s="6" t="n">
        <f aca="false">D123*100/$D$770</f>
        <v>6.27179741173271E-012</v>
      </c>
      <c r="N123" s="6" t="n">
        <f aca="false">M123*100/$M$865</f>
        <v>1.04411496574494E-012</v>
      </c>
    </row>
    <row r="124" customFormat="false" ht="15" hidden="false" customHeight="false" outlineLevel="0" collapsed="false">
      <c r="B124" s="7" t="n">
        <v>1953</v>
      </c>
      <c r="C124" s="7" t="str">
        <f aca="false">C112</f>
        <v>Febrero</v>
      </c>
      <c r="D124" s="8" t="n">
        <v>5.91643339350143E-012</v>
      </c>
      <c r="E124" s="8"/>
      <c r="F124" s="8"/>
      <c r="G124" s="8"/>
      <c r="H124" s="8"/>
      <c r="I124" s="8"/>
      <c r="J124" s="8"/>
      <c r="K124" s="8"/>
      <c r="L124" s="8"/>
      <c r="M124" s="9" t="n">
        <f aca="false">D124*100/$D$770</f>
        <v>6.63605369190534E-012</v>
      </c>
      <c r="N124" s="9" t="n">
        <f aca="false">M124*100/$M$865</f>
        <v>1.10475554587327E-012</v>
      </c>
    </row>
    <row r="125" customFormat="false" ht="15" hidden="false" customHeight="false" outlineLevel="0" collapsed="false">
      <c r="B125" s="10" t="n">
        <v>1953</v>
      </c>
      <c r="C125" s="10" t="str">
        <f aca="false">C113</f>
        <v>Marzo</v>
      </c>
      <c r="D125" s="11" t="n">
        <v>5.88855030560645E-012</v>
      </c>
      <c r="E125" s="11"/>
      <c r="F125" s="11"/>
      <c r="G125" s="11"/>
      <c r="H125" s="11"/>
      <c r="I125" s="11"/>
      <c r="J125" s="11"/>
      <c r="K125" s="11"/>
      <c r="L125" s="11"/>
      <c r="M125" s="6" t="n">
        <f aca="false">D125*100/$D$770</f>
        <v>6.6047791627996E-012</v>
      </c>
      <c r="N125" s="6" t="n">
        <f aca="false">M125*100/$M$865</f>
        <v>1.09954903141781E-012</v>
      </c>
    </row>
    <row r="126" customFormat="false" ht="15" hidden="false" customHeight="false" outlineLevel="0" collapsed="false">
      <c r="B126" s="4" t="n">
        <v>1953</v>
      </c>
      <c r="C126" s="4" t="str">
        <f aca="false">C114</f>
        <v>Abril</v>
      </c>
      <c r="D126" s="5" t="n">
        <v>5.64147930752102E-012</v>
      </c>
      <c r="E126" s="5"/>
      <c r="F126" s="5"/>
      <c r="G126" s="5"/>
      <c r="H126" s="5"/>
      <c r="I126" s="5"/>
      <c r="J126" s="5"/>
      <c r="K126" s="5"/>
      <c r="L126" s="5"/>
      <c r="M126" s="6" t="n">
        <f aca="false">D126*100/$D$770</f>
        <v>6.32765673109802E-012</v>
      </c>
      <c r="N126" s="6" t="n">
        <f aca="false">M126*100/$M$865</f>
        <v>1.05341430172422E-012</v>
      </c>
    </row>
    <row r="127" customFormat="false" ht="15" hidden="false" customHeight="false" outlineLevel="0" collapsed="false">
      <c r="B127" s="7" t="n">
        <v>1953</v>
      </c>
      <c r="C127" s="7" t="str">
        <f aca="false">C115</f>
        <v>Mayo</v>
      </c>
      <c r="D127" s="8" t="n">
        <v>5.54992735047548E-012</v>
      </c>
      <c r="E127" s="8"/>
      <c r="F127" s="8"/>
      <c r="G127" s="8"/>
      <c r="H127" s="8"/>
      <c r="I127" s="8"/>
      <c r="J127" s="8"/>
      <c r="K127" s="8"/>
      <c r="L127" s="8"/>
      <c r="M127" s="9" t="n">
        <f aca="false">D127*100/$D$770</f>
        <v>6.22496923980968E-012</v>
      </c>
      <c r="N127" s="9" t="n">
        <f aca="false">M127*100/$M$865</f>
        <v>1.03631911522339E-012</v>
      </c>
    </row>
    <row r="128" customFormat="false" ht="15" hidden="false" customHeight="false" outlineLevel="0" collapsed="false">
      <c r="B128" s="10" t="n">
        <v>1953</v>
      </c>
      <c r="C128" s="10" t="str">
        <f aca="false">C116</f>
        <v>Junio</v>
      </c>
      <c r="D128" s="11" t="n">
        <v>5.54038447547398E-012</v>
      </c>
      <c r="E128" s="11"/>
      <c r="F128" s="11"/>
      <c r="G128" s="11"/>
      <c r="H128" s="11"/>
      <c r="I128" s="11"/>
      <c r="J128" s="11"/>
      <c r="K128" s="11"/>
      <c r="L128" s="11"/>
      <c r="M128" s="6" t="n">
        <f aca="false">D128*100/$D$770</f>
        <v>6.21426565765584E-012</v>
      </c>
      <c r="N128" s="6" t="n">
        <f aca="false">M128*100/$M$865</f>
        <v>1.03453720653275E-012</v>
      </c>
    </row>
    <row r="129" customFormat="false" ht="15" hidden="false" customHeight="false" outlineLevel="0" collapsed="false">
      <c r="B129" s="4" t="n">
        <v>1953</v>
      </c>
      <c r="C129" s="4" t="str">
        <f aca="false">C117</f>
        <v>Julio</v>
      </c>
      <c r="D129" s="5" t="n">
        <v>5.58377473524639E-012</v>
      </c>
      <c r="E129" s="5"/>
      <c r="F129" s="5"/>
      <c r="G129" s="5"/>
      <c r="H129" s="5"/>
      <c r="I129" s="5"/>
      <c r="J129" s="5"/>
      <c r="K129" s="5"/>
      <c r="L129" s="5"/>
      <c r="M129" s="6" t="n">
        <f aca="false">D129*100/$D$770</f>
        <v>6.26293350776156E-012</v>
      </c>
      <c r="N129" s="6" t="n">
        <f aca="false">M129*100/$M$865</f>
        <v>1.04263932261051E-012</v>
      </c>
    </row>
    <row r="130" customFormat="false" ht="15" hidden="false" customHeight="false" outlineLevel="0" collapsed="false">
      <c r="B130" s="7" t="n">
        <v>1953</v>
      </c>
      <c r="C130" s="7" t="str">
        <f aca="false">C118</f>
        <v>Agosto</v>
      </c>
      <c r="D130" s="8" t="n">
        <v>5.58839706532522E-012</v>
      </c>
      <c r="E130" s="8"/>
      <c r="F130" s="8"/>
      <c r="G130" s="8"/>
      <c r="H130" s="8"/>
      <c r="I130" s="8"/>
      <c r="J130" s="8"/>
      <c r="K130" s="8"/>
      <c r="L130" s="8"/>
      <c r="M130" s="9" t="n">
        <f aca="false">D130*100/$D$770</f>
        <v>6.26811805536731E-012</v>
      </c>
      <c r="N130" s="9" t="n">
        <f aca="false">M130*100/$M$865</f>
        <v>1.04350243463253E-012</v>
      </c>
    </row>
    <row r="131" customFormat="false" ht="15" hidden="false" customHeight="false" outlineLevel="0" collapsed="false">
      <c r="B131" s="10" t="n">
        <v>1953</v>
      </c>
      <c r="C131" s="10" t="str">
        <f aca="false">C119</f>
        <v>Septiembre</v>
      </c>
      <c r="D131" s="11" t="n">
        <v>5.54992735047548E-012</v>
      </c>
      <c r="E131" s="11"/>
      <c r="F131" s="11"/>
      <c r="G131" s="11"/>
      <c r="H131" s="11"/>
      <c r="I131" s="11"/>
      <c r="J131" s="11"/>
      <c r="K131" s="11"/>
      <c r="L131" s="11"/>
      <c r="M131" s="6" t="n">
        <f aca="false">D131*100/$D$770</f>
        <v>6.22496923980968E-012</v>
      </c>
      <c r="N131" s="6" t="n">
        <f aca="false">M131*100/$M$865</f>
        <v>1.03631911522339E-012</v>
      </c>
    </row>
    <row r="132" customFormat="false" ht="15" hidden="false" customHeight="false" outlineLevel="0" collapsed="false">
      <c r="B132" s="4" t="n">
        <v>1953</v>
      </c>
      <c r="C132" s="4" t="str">
        <f aca="false">C120</f>
        <v>Octubre</v>
      </c>
      <c r="D132" s="5" t="n">
        <v>5.52607016297176E-012</v>
      </c>
      <c r="E132" s="5"/>
      <c r="F132" s="5"/>
      <c r="G132" s="5"/>
      <c r="H132" s="5"/>
      <c r="I132" s="5"/>
      <c r="J132" s="5"/>
      <c r="K132" s="5"/>
      <c r="L132" s="5"/>
      <c r="M132" s="6" t="n">
        <f aca="false">D132*100/$D$770</f>
        <v>6.1982102844251E-012</v>
      </c>
      <c r="N132" s="6" t="n">
        <f aca="false">M132*100/$M$865</f>
        <v>1.03186434349679E-012</v>
      </c>
    </row>
    <row r="133" customFormat="false" ht="15" hidden="false" customHeight="false" outlineLevel="0" collapsed="false">
      <c r="B133" s="7" t="n">
        <v>1953</v>
      </c>
      <c r="C133" s="7" t="str">
        <f aca="false">C121</f>
        <v>Noviembre</v>
      </c>
      <c r="D133" s="8" t="n">
        <v>5.56558362977481E-012</v>
      </c>
      <c r="E133" s="8"/>
      <c r="F133" s="8"/>
      <c r="G133" s="8"/>
      <c r="H133" s="8"/>
      <c r="I133" s="8"/>
      <c r="J133" s="8"/>
      <c r="K133" s="8"/>
      <c r="L133" s="8"/>
      <c r="M133" s="9" t="n">
        <f aca="false">D133*100/$D$770</f>
        <v>6.24252980428083E-012</v>
      </c>
      <c r="N133" s="9" t="n">
        <f aca="false">M133*100/$M$865</f>
        <v>1.03924255916898E-012</v>
      </c>
    </row>
    <row r="134" customFormat="false" ht="15" hidden="false" customHeight="false" outlineLevel="0" collapsed="false">
      <c r="B134" s="10" t="n">
        <v>1953</v>
      </c>
      <c r="C134" s="10" t="str">
        <f aca="false">C122</f>
        <v>Diciembre</v>
      </c>
      <c r="D134" s="11" t="n">
        <v>5.62418284658081E-012</v>
      </c>
      <c r="E134" s="11"/>
      <c r="F134" s="11"/>
      <c r="G134" s="11"/>
      <c r="H134" s="11"/>
      <c r="I134" s="11"/>
      <c r="J134" s="11"/>
      <c r="K134" s="11"/>
      <c r="L134" s="11"/>
      <c r="M134" s="6" t="n">
        <f aca="false">D134*100/$D$770</f>
        <v>6.30825648844419E-012</v>
      </c>
      <c r="N134" s="6" t="n">
        <f aca="false">M134*100/$M$865</f>
        <v>1.05018459222243E-012</v>
      </c>
    </row>
    <row r="135" customFormat="false" ht="15" hidden="false" customHeight="false" outlineLevel="0" collapsed="false">
      <c r="B135" s="4" t="n">
        <v>1954</v>
      </c>
      <c r="C135" s="4" t="str">
        <f aca="false">C123</f>
        <v>Enero</v>
      </c>
      <c r="D135" s="5" t="n">
        <v>5.51339603211042E-012</v>
      </c>
      <c r="E135" s="5"/>
      <c r="F135" s="5"/>
      <c r="G135" s="5"/>
      <c r="H135" s="5"/>
      <c r="I135" s="5"/>
      <c r="J135" s="5"/>
      <c r="K135" s="5"/>
      <c r="L135" s="5"/>
      <c r="M135" s="6" t="n">
        <f aca="false">D135*100/$D$770</f>
        <v>6.18399458937706E-012</v>
      </c>
      <c r="N135" s="6" t="n">
        <f aca="false">M135*100/$M$865</f>
        <v>1.02949774601704E-012</v>
      </c>
    </row>
    <row r="136" customFormat="false" ht="15" hidden="false" customHeight="false" outlineLevel="0" collapsed="false">
      <c r="B136" s="7" t="n">
        <v>1954</v>
      </c>
      <c r="C136" s="7" t="str">
        <f aca="false">C124</f>
        <v>Febrero</v>
      </c>
      <c r="D136" s="8" t="n">
        <v>5.50087100867093E-012</v>
      </c>
      <c r="E136" s="8"/>
      <c r="F136" s="8"/>
      <c r="G136" s="8"/>
      <c r="H136" s="8"/>
      <c r="I136" s="8"/>
      <c r="J136" s="8"/>
      <c r="K136" s="8"/>
      <c r="L136" s="8"/>
      <c r="M136" s="9" t="n">
        <f aca="false">D136*100/$D$770</f>
        <v>6.16994613780011E-012</v>
      </c>
      <c r="N136" s="9" t="n">
        <f aca="false">M136*100/$M$865</f>
        <v>1.02715899086057E-012</v>
      </c>
    </row>
    <row r="137" customFormat="false" ht="15" hidden="false" customHeight="false" outlineLevel="0" collapsed="false">
      <c r="B137" s="10" t="n">
        <v>1954</v>
      </c>
      <c r="C137" s="10" t="str">
        <f aca="false">C125</f>
        <v>Marzo</v>
      </c>
      <c r="D137" s="11" t="n">
        <v>5.50951923914106E-012</v>
      </c>
      <c r="E137" s="11"/>
      <c r="F137" s="11"/>
      <c r="G137" s="11"/>
      <c r="H137" s="11"/>
      <c r="I137" s="11"/>
      <c r="J137" s="11"/>
      <c r="K137" s="11"/>
      <c r="L137" s="11"/>
      <c r="M137" s="6" t="n">
        <f aca="false">D137*100/$D$770</f>
        <v>6.17964625912706E-012</v>
      </c>
      <c r="N137" s="6" t="n">
        <f aca="false">M137*100/$M$865</f>
        <v>1.02877384561147E-012</v>
      </c>
    </row>
    <row r="138" customFormat="false" ht="15" hidden="false" customHeight="false" outlineLevel="0" collapsed="false">
      <c r="B138" s="4" t="n">
        <v>1954</v>
      </c>
      <c r="C138" s="4" t="str">
        <f aca="false">C126</f>
        <v>Abril</v>
      </c>
      <c r="D138" s="5" t="n">
        <v>5.62328820204944E-012</v>
      </c>
      <c r="E138" s="5"/>
      <c r="F138" s="5"/>
      <c r="G138" s="5"/>
      <c r="H138" s="5"/>
      <c r="I138" s="5"/>
      <c r="J138" s="5"/>
      <c r="K138" s="5"/>
      <c r="L138" s="5"/>
      <c r="M138" s="6" t="n">
        <f aca="false">D138*100/$D$770</f>
        <v>6.30725302761729E-012</v>
      </c>
      <c r="N138" s="6" t="n">
        <f aca="false">M138*100/$M$865</f>
        <v>1.05001753828269E-012</v>
      </c>
    </row>
    <row r="139" customFormat="false" ht="15" hidden="false" customHeight="false" outlineLevel="0" collapsed="false">
      <c r="B139" s="7" t="n">
        <v>1954</v>
      </c>
      <c r="C139" s="7" t="str">
        <f aca="false">C127</f>
        <v>Mayo</v>
      </c>
      <c r="D139" s="8" t="n">
        <v>5.61270157509463E-012</v>
      </c>
      <c r="E139" s="8"/>
      <c r="F139" s="8"/>
      <c r="G139" s="8"/>
      <c r="H139" s="8"/>
      <c r="I139" s="8"/>
      <c r="J139" s="8"/>
      <c r="K139" s="8"/>
      <c r="L139" s="8"/>
      <c r="M139" s="9" t="n">
        <f aca="false">D139*100/$D$770</f>
        <v>6.29537874116534E-012</v>
      </c>
      <c r="N139" s="9" t="n">
        <f aca="false">M139*100/$M$865</f>
        <v>1.048040733329E-012</v>
      </c>
    </row>
    <row r="140" customFormat="false" ht="15" hidden="false" customHeight="false" outlineLevel="0" collapsed="false">
      <c r="B140" s="10" t="n">
        <v>1954</v>
      </c>
      <c r="C140" s="10" t="str">
        <f aca="false">C128</f>
        <v>Junio</v>
      </c>
      <c r="D140" s="11" t="n">
        <v>5.70112227628033E-012</v>
      </c>
      <c r="E140" s="11"/>
      <c r="F140" s="11"/>
      <c r="G140" s="11"/>
      <c r="H140" s="11"/>
      <c r="I140" s="11"/>
      <c r="J140" s="11"/>
      <c r="K140" s="11"/>
      <c r="L140" s="11"/>
      <c r="M140" s="6" t="n">
        <f aca="false">D140*100/$D$770</f>
        <v>6.39455411955948E-012</v>
      </c>
      <c r="N140" s="6" t="n">
        <f aca="false">M140*100/$M$865</f>
        <v>1.06455123104071E-012</v>
      </c>
    </row>
    <row r="141" customFormat="false" ht="15" hidden="false" customHeight="false" outlineLevel="0" collapsed="false">
      <c r="B141" s="4" t="n">
        <v>1954</v>
      </c>
      <c r="C141" s="4" t="str">
        <f aca="false">C129</f>
        <v>Julio</v>
      </c>
      <c r="D141" s="5" t="n">
        <v>5.82816179973767E-012</v>
      </c>
      <c r="E141" s="5"/>
      <c r="F141" s="5"/>
      <c r="G141" s="5"/>
      <c r="H141" s="5"/>
      <c r="I141" s="5"/>
      <c r="J141" s="5"/>
      <c r="K141" s="5"/>
      <c r="L141" s="5"/>
      <c r="M141" s="6" t="n">
        <f aca="false">D141*100/$D$770</f>
        <v>6.5370455569824E-012</v>
      </c>
      <c r="N141" s="6" t="n">
        <f aca="false">M141*100/$M$865</f>
        <v>1.08827289048486E-012</v>
      </c>
    </row>
    <row r="142" customFormat="false" ht="15" hidden="false" customHeight="false" outlineLevel="0" collapsed="false">
      <c r="B142" s="7" t="n">
        <v>1954</v>
      </c>
      <c r="C142" s="7" t="str">
        <f aca="false">C130</f>
        <v>Agosto</v>
      </c>
      <c r="D142" s="8" t="n">
        <v>5.86931544818156E-012</v>
      </c>
      <c r="E142" s="8"/>
      <c r="F142" s="8"/>
      <c r="G142" s="8"/>
      <c r="H142" s="8"/>
      <c r="I142" s="8"/>
      <c r="J142" s="8"/>
      <c r="K142" s="8"/>
      <c r="L142" s="8"/>
      <c r="M142" s="9" t="n">
        <f aca="false">D142*100/$D$770</f>
        <v>6.58320475502077E-012</v>
      </c>
      <c r="N142" s="9" t="n">
        <f aca="false">M142*100/$M$865</f>
        <v>1.09595737171323E-012</v>
      </c>
    </row>
    <row r="143" customFormat="false" ht="15" hidden="false" customHeight="false" outlineLevel="0" collapsed="false">
      <c r="B143" s="10" t="n">
        <v>1954</v>
      </c>
      <c r="C143" s="10" t="str">
        <f aca="false">C131</f>
        <v>Septiembre</v>
      </c>
      <c r="D143" s="11" t="n">
        <v>6.01201125093822E-012</v>
      </c>
      <c r="E143" s="11"/>
      <c r="F143" s="11"/>
      <c r="G143" s="11"/>
      <c r="H143" s="11"/>
      <c r="I143" s="11"/>
      <c r="J143" s="11"/>
      <c r="K143" s="11"/>
      <c r="L143" s="11"/>
      <c r="M143" s="6" t="n">
        <f aca="false">D143*100/$D$770</f>
        <v>6.74325675691482E-012</v>
      </c>
      <c r="N143" s="6" t="n">
        <f aca="false">M143*100/$M$865</f>
        <v>1.12260247510296E-012</v>
      </c>
    </row>
    <row r="144" customFormat="false" ht="15" hidden="false" customHeight="false" outlineLevel="0" collapsed="false">
      <c r="B144" s="4" t="n">
        <v>1954</v>
      </c>
      <c r="C144" s="4" t="str">
        <f aca="false">C132</f>
        <v>Octubre</v>
      </c>
      <c r="D144" s="5" t="n">
        <v>6.18601961229348E-012</v>
      </c>
      <c r="E144" s="5"/>
      <c r="F144" s="5"/>
      <c r="G144" s="5"/>
      <c r="H144" s="5"/>
      <c r="I144" s="5"/>
      <c r="J144" s="5"/>
      <c r="K144" s="5"/>
      <c r="L144" s="5"/>
      <c r="M144" s="6" t="n">
        <f aca="false">D144*100/$D$770</f>
        <v>6.9384298877511E-012</v>
      </c>
      <c r="N144" s="6" t="n">
        <f aca="false">M144*100/$M$865</f>
        <v>1.15509446638384E-012</v>
      </c>
    </row>
    <row r="145" customFormat="false" ht="15" hidden="false" customHeight="false" outlineLevel="0" collapsed="false">
      <c r="B145" s="7" t="n">
        <v>1954</v>
      </c>
      <c r="C145" s="7" t="str">
        <f aca="false">C133</f>
        <v>Noviembre</v>
      </c>
      <c r="D145" s="8" t="n">
        <v>6.24939026660025E-012</v>
      </c>
      <c r="E145" s="8"/>
      <c r="F145" s="8"/>
      <c r="G145" s="8"/>
      <c r="H145" s="8"/>
      <c r="I145" s="8"/>
      <c r="J145" s="8"/>
      <c r="K145" s="8"/>
      <c r="L145" s="8"/>
      <c r="M145" s="9" t="n">
        <f aca="false">D145*100/$D$770</f>
        <v>7.0095083629914E-012</v>
      </c>
      <c r="N145" s="9" t="n">
        <f aca="false">M145*100/$M$865</f>
        <v>1.16692745378262E-012</v>
      </c>
    </row>
    <row r="146" customFormat="false" ht="15" hidden="false" customHeight="false" outlineLevel="0" collapsed="false">
      <c r="B146" s="10" t="n">
        <v>1954</v>
      </c>
      <c r="C146" s="10" t="str">
        <f aca="false">C134</f>
        <v>Diciembre</v>
      </c>
      <c r="D146" s="11" t="n">
        <v>6.52464256742445E-012</v>
      </c>
      <c r="E146" s="11"/>
      <c r="F146" s="11"/>
      <c r="G146" s="11"/>
      <c r="H146" s="11"/>
      <c r="I146" s="11"/>
      <c r="J146" s="11"/>
      <c r="K146" s="11"/>
      <c r="L146" s="11"/>
      <c r="M146" s="6" t="n">
        <f aca="false">D146*100/$D$770</f>
        <v>7.31823981074102E-012</v>
      </c>
      <c r="N146" s="6" t="n">
        <f aca="false">M146*100/$M$865</f>
        <v>1.21832438257825E-012</v>
      </c>
    </row>
    <row r="147" customFormat="false" ht="15" hidden="false" customHeight="false" outlineLevel="0" collapsed="false">
      <c r="B147" s="4" t="n">
        <v>1955</v>
      </c>
      <c r="C147" s="4" t="str">
        <f aca="false">C135</f>
        <v>Enero</v>
      </c>
      <c r="D147" s="5" t="n">
        <v>6.38209587208973E-012</v>
      </c>
      <c r="E147" s="5"/>
      <c r="F147" s="5"/>
      <c r="G147" s="5"/>
      <c r="H147" s="5"/>
      <c r="I147" s="5"/>
      <c r="J147" s="5"/>
      <c r="K147" s="5"/>
      <c r="L147" s="5"/>
      <c r="M147" s="6" t="n">
        <f aca="false">D147*100/$D$770</f>
        <v>7.15835505231816E-012</v>
      </c>
      <c r="N147" s="6" t="n">
        <f aca="false">M147*100/$M$865</f>
        <v>1.19170712151183E-012</v>
      </c>
    </row>
    <row r="148" customFormat="false" ht="15" hidden="false" customHeight="false" outlineLevel="0" collapsed="false">
      <c r="B148" s="7" t="n">
        <v>1955</v>
      </c>
      <c r="C148" s="7" t="str">
        <f aca="false">C136</f>
        <v>Febrero</v>
      </c>
      <c r="D148" s="8" t="n">
        <v>6.39074410255981E-012</v>
      </c>
      <c r="E148" s="8"/>
      <c r="F148" s="8"/>
      <c r="G148" s="8"/>
      <c r="H148" s="8"/>
      <c r="I148" s="8"/>
      <c r="J148" s="8"/>
      <c r="K148" s="8"/>
      <c r="L148" s="8"/>
      <c r="M148" s="9" t="n">
        <f aca="false">D148*100/$D$770</f>
        <v>7.16805517364505E-012</v>
      </c>
      <c r="N148" s="9" t="n">
        <f aca="false">M148*100/$M$865</f>
        <v>1.19332197626272E-012</v>
      </c>
    </row>
    <row r="149" customFormat="false" ht="15" hidden="false" customHeight="false" outlineLevel="0" collapsed="false">
      <c r="B149" s="10" t="n">
        <v>1955</v>
      </c>
      <c r="C149" s="10" t="str">
        <f aca="false">C137</f>
        <v>Marzo</v>
      </c>
      <c r="D149" s="11" t="n">
        <v>6.39969054787373E-012</v>
      </c>
      <c r="E149" s="11"/>
      <c r="F149" s="11"/>
      <c r="G149" s="11"/>
      <c r="H149" s="11"/>
      <c r="I149" s="11"/>
      <c r="J149" s="11"/>
      <c r="K149" s="11"/>
      <c r="L149" s="11"/>
      <c r="M149" s="6" t="n">
        <f aca="false">D149*100/$D$770</f>
        <v>7.1780897819143E-012</v>
      </c>
      <c r="N149" s="6" t="n">
        <f aca="false">M149*100/$M$865</f>
        <v>1.19499251566019E-012</v>
      </c>
    </row>
    <row r="150" customFormat="false" ht="15" hidden="false" customHeight="false" outlineLevel="0" collapsed="false">
      <c r="B150" s="4" t="n">
        <v>1955</v>
      </c>
      <c r="C150" s="4" t="str">
        <f aca="false">C138</f>
        <v>Abril</v>
      </c>
      <c r="D150" s="5" t="n">
        <v>6.49183893460685E-012</v>
      </c>
      <c r="E150" s="5"/>
      <c r="F150" s="5"/>
      <c r="G150" s="5"/>
      <c r="H150" s="5"/>
      <c r="I150" s="5"/>
      <c r="J150" s="5"/>
      <c r="K150" s="5"/>
      <c r="L150" s="5"/>
      <c r="M150" s="6" t="n">
        <f aca="false">D150*100/$D$770</f>
        <v>7.28144624708724E-012</v>
      </c>
      <c r="N150" s="6" t="n">
        <f aca="false">M150*100/$M$865</f>
        <v>1.21219907145418E-012</v>
      </c>
    </row>
    <row r="151" customFormat="false" ht="15" hidden="false" customHeight="false" outlineLevel="0" collapsed="false">
      <c r="B151" s="7" t="n">
        <v>1955</v>
      </c>
      <c r="C151" s="7" t="str">
        <f aca="false">C139</f>
        <v>Mayo</v>
      </c>
      <c r="D151" s="8" t="n">
        <v>6.50048716507693E-012</v>
      </c>
      <c r="E151" s="8"/>
      <c r="F151" s="8"/>
      <c r="G151" s="8"/>
      <c r="H151" s="8"/>
      <c r="I151" s="8"/>
      <c r="J151" s="8"/>
      <c r="K151" s="8"/>
      <c r="L151" s="8"/>
      <c r="M151" s="9" t="n">
        <f aca="false">D151*100/$D$770</f>
        <v>7.29114636841413E-012</v>
      </c>
      <c r="N151" s="9" t="n">
        <f aca="false">M151*100/$M$865</f>
        <v>1.21381392620507E-012</v>
      </c>
    </row>
    <row r="152" customFormat="false" ht="15" hidden="false" customHeight="false" outlineLevel="0" collapsed="false">
      <c r="B152" s="10" t="n">
        <v>1955</v>
      </c>
      <c r="C152" s="10" t="str">
        <f aca="false">C140</f>
        <v>Junio</v>
      </c>
      <c r="D152" s="11" t="n">
        <v>6.53895687992672E-012</v>
      </c>
      <c r="E152" s="11"/>
      <c r="F152" s="11"/>
      <c r="G152" s="11"/>
      <c r="H152" s="11"/>
      <c r="I152" s="11"/>
      <c r="J152" s="11"/>
      <c r="K152" s="11"/>
      <c r="L152" s="11"/>
      <c r="M152" s="6" t="n">
        <f aca="false">D152*100/$D$770</f>
        <v>7.33429518397181E-012</v>
      </c>
      <c r="N152" s="6" t="n">
        <f aca="false">M152*100/$M$865</f>
        <v>1.22099724561422E-012</v>
      </c>
    </row>
    <row r="153" customFormat="false" ht="15" hidden="false" customHeight="false" outlineLevel="0" collapsed="false">
      <c r="B153" s="4" t="n">
        <v>1955</v>
      </c>
      <c r="C153" s="4" t="str">
        <f aca="false">C141</f>
        <v>Julio</v>
      </c>
      <c r="D153" s="5" t="n">
        <v>6.56773461235306E-012</v>
      </c>
      <c r="E153" s="5"/>
      <c r="F153" s="5"/>
      <c r="G153" s="5"/>
      <c r="H153" s="5"/>
      <c r="I153" s="5"/>
      <c r="J153" s="5"/>
      <c r="K153" s="5"/>
      <c r="L153" s="5"/>
      <c r="M153" s="6" t="n">
        <f aca="false">D153*100/$D$770</f>
        <v>7.36657317390443E-012</v>
      </c>
      <c r="N153" s="6" t="n">
        <f aca="false">M153*100/$M$865</f>
        <v>1.22637081400942E-012</v>
      </c>
    </row>
    <row r="154" customFormat="false" ht="15" hidden="false" customHeight="false" outlineLevel="0" collapsed="false">
      <c r="B154" s="7" t="n">
        <v>1955</v>
      </c>
      <c r="C154" s="7" t="str">
        <f aca="false">C142</f>
        <v>Agosto</v>
      </c>
      <c r="D154" s="8" t="n">
        <v>6.59010072563779E-012</v>
      </c>
      <c r="E154" s="8"/>
      <c r="F154" s="8"/>
      <c r="G154" s="8"/>
      <c r="H154" s="8"/>
      <c r="I154" s="8"/>
      <c r="J154" s="8"/>
      <c r="K154" s="8"/>
      <c r="L154" s="8"/>
      <c r="M154" s="9" t="n">
        <f aca="false">D154*100/$D$770</f>
        <v>7.39165969457746E-012</v>
      </c>
      <c r="N154" s="9" t="n">
        <f aca="false">M154*100/$M$865</f>
        <v>1.23054716250311E-012</v>
      </c>
    </row>
    <row r="155" customFormat="false" ht="15" hidden="false" customHeight="false" outlineLevel="0" collapsed="false">
      <c r="B155" s="10" t="n">
        <v>1955</v>
      </c>
      <c r="C155" s="10" t="str">
        <f aca="false">C143</f>
        <v>Septiembre</v>
      </c>
      <c r="D155" s="11" t="n">
        <v>6.63513116705109E-012</v>
      </c>
      <c r="E155" s="11"/>
      <c r="F155" s="11"/>
      <c r="G155" s="11"/>
      <c r="H155" s="11"/>
      <c r="I155" s="11"/>
      <c r="J155" s="11"/>
      <c r="K155" s="11"/>
      <c r="L155" s="11"/>
      <c r="M155" s="6" t="n">
        <f aca="false">D155*100/$D$770</f>
        <v>7.44216722286589E-012</v>
      </c>
      <c r="N155" s="6" t="n">
        <f aca="false">M155*100/$M$865</f>
        <v>1.23895554413707E-012</v>
      </c>
    </row>
    <row r="156" customFormat="false" ht="15" hidden="false" customHeight="false" outlineLevel="0" collapsed="false">
      <c r="B156" s="4" t="n">
        <v>1955</v>
      </c>
      <c r="C156" s="4" t="str">
        <f aca="false">C144</f>
        <v>Octubre</v>
      </c>
      <c r="D156" s="5" t="n">
        <v>6.62946508501895E-012</v>
      </c>
      <c r="E156" s="5"/>
      <c r="F156" s="5"/>
      <c r="G156" s="5"/>
      <c r="H156" s="5"/>
      <c r="I156" s="5"/>
      <c r="J156" s="5"/>
      <c r="K156" s="5"/>
      <c r="L156" s="5"/>
      <c r="M156" s="6" t="n">
        <f aca="false">D156*100/$D$770</f>
        <v>7.43581197096204E-012</v>
      </c>
      <c r="N156" s="6" t="n">
        <f aca="false">M156*100/$M$865</f>
        <v>1.237897535852E-012</v>
      </c>
    </row>
    <row r="157" customFormat="false" ht="15" hidden="false" customHeight="false" outlineLevel="0" collapsed="false">
      <c r="B157" s="7" t="n">
        <v>1955</v>
      </c>
      <c r="C157" s="7" t="str">
        <f aca="false">C145</f>
        <v>Noviembre</v>
      </c>
      <c r="D157" s="8" t="n">
        <v>6.63244723345689E-012</v>
      </c>
      <c r="E157" s="8"/>
      <c r="F157" s="8"/>
      <c r="G157" s="8"/>
      <c r="H157" s="8"/>
      <c r="I157" s="8"/>
      <c r="J157" s="8"/>
      <c r="K157" s="8"/>
      <c r="L157" s="8"/>
      <c r="M157" s="9" t="n">
        <f aca="false">D157*100/$D$770</f>
        <v>7.43915684038509E-012</v>
      </c>
      <c r="N157" s="9" t="n">
        <f aca="false">M157*100/$M$865</f>
        <v>1.23845438231782E-012</v>
      </c>
    </row>
    <row r="158" customFormat="false" ht="15" hidden="false" customHeight="false" outlineLevel="0" collapsed="false">
      <c r="B158" s="10" t="n">
        <v>1955</v>
      </c>
      <c r="C158" s="10" t="str">
        <f aca="false">C146</f>
        <v>Diciembre</v>
      </c>
      <c r="D158" s="11" t="n">
        <v>7.01222383703179E-012</v>
      </c>
      <c r="E158" s="11"/>
      <c r="F158" s="11"/>
      <c r="G158" s="11"/>
      <c r="H158" s="11"/>
      <c r="I158" s="11"/>
      <c r="J158" s="11"/>
      <c r="K158" s="11"/>
      <c r="L158" s="11"/>
      <c r="M158" s="6" t="n">
        <f aca="false">D158*100/$D$770</f>
        <v>7.86512596141342E-012</v>
      </c>
      <c r="N158" s="6" t="n">
        <f aca="false">M158*100/$M$865</f>
        <v>1.30936877974062E-012</v>
      </c>
    </row>
    <row r="159" customFormat="false" ht="15" hidden="false" customHeight="false" outlineLevel="0" collapsed="false">
      <c r="B159" s="4" t="n">
        <v>1956</v>
      </c>
      <c r="C159" s="4" t="str">
        <f aca="false">C147</f>
        <v>Enero</v>
      </c>
      <c r="D159" s="5" t="n">
        <v>6.92097009483005E-012</v>
      </c>
      <c r="E159" s="5"/>
      <c r="F159" s="5"/>
      <c r="G159" s="5"/>
      <c r="H159" s="5"/>
      <c r="I159" s="5"/>
      <c r="J159" s="5"/>
      <c r="K159" s="5"/>
      <c r="L159" s="5"/>
      <c r="M159" s="6" t="n">
        <f aca="false">D159*100/$D$770</f>
        <v>7.7627729570674E-012</v>
      </c>
      <c r="N159" s="6" t="n">
        <f aca="false">M159*100/$M$865</f>
        <v>1.29232927788638E-012</v>
      </c>
    </row>
    <row r="160" customFormat="false" ht="15" hidden="false" customHeight="false" outlineLevel="0" collapsed="false">
      <c r="B160" s="7" t="n">
        <v>1956</v>
      </c>
      <c r="C160" s="7" t="str">
        <f aca="false">C148</f>
        <v>Febrero</v>
      </c>
      <c r="D160" s="8" t="n">
        <v>6.86788785263429E-012</v>
      </c>
      <c r="E160" s="8"/>
      <c r="F160" s="8"/>
      <c r="G160" s="8"/>
      <c r="H160" s="8"/>
      <c r="I160" s="8"/>
      <c r="J160" s="8"/>
      <c r="K160" s="8"/>
      <c r="L160" s="8"/>
      <c r="M160" s="9" t="n">
        <f aca="false">D160*100/$D$770</f>
        <v>7.70323428133673E-012</v>
      </c>
      <c r="N160" s="9" t="n">
        <f aca="false">M160*100/$M$865</f>
        <v>1.2824174107947E-012</v>
      </c>
    </row>
    <row r="161" customFormat="false" ht="15" hidden="false" customHeight="false" outlineLevel="0" collapsed="false">
      <c r="B161" s="10" t="n">
        <v>1956</v>
      </c>
      <c r="C161" s="10" t="str">
        <f aca="false">C149</f>
        <v>Marzo</v>
      </c>
      <c r="D161" s="11" t="n">
        <v>6.85730122567948E-012</v>
      </c>
      <c r="E161" s="11"/>
      <c r="F161" s="11"/>
      <c r="G161" s="11"/>
      <c r="H161" s="11"/>
      <c r="I161" s="11"/>
      <c r="J161" s="11"/>
      <c r="K161" s="11"/>
      <c r="L161" s="11"/>
      <c r="M161" s="6" t="n">
        <f aca="false">D161*100/$D$770</f>
        <v>7.69135999488478E-012</v>
      </c>
      <c r="N161" s="6" t="n">
        <f aca="false">M161*100/$M$865</f>
        <v>1.28044060584102E-012</v>
      </c>
    </row>
    <row r="162" customFormat="false" ht="15" hidden="false" customHeight="false" outlineLevel="0" collapsed="false">
      <c r="B162" s="4" t="n">
        <v>1956</v>
      </c>
      <c r="C162" s="4" t="str">
        <f aca="false">C150</f>
        <v>Abril</v>
      </c>
      <c r="D162" s="5" t="n">
        <v>7.09885524915471E-012</v>
      </c>
      <c r="E162" s="5"/>
      <c r="F162" s="5"/>
      <c r="G162" s="5"/>
      <c r="H162" s="5"/>
      <c r="I162" s="5"/>
      <c r="J162" s="5"/>
      <c r="K162" s="5"/>
      <c r="L162" s="5"/>
      <c r="M162" s="6" t="n">
        <f aca="false">D162*100/$D$770</f>
        <v>7.96229441815372E-012</v>
      </c>
      <c r="N162" s="6" t="n">
        <f aca="false">M162*100/$M$865</f>
        <v>1.32554516957284E-012</v>
      </c>
    </row>
    <row r="163" customFormat="false" ht="15" hidden="false" customHeight="false" outlineLevel="0" collapsed="false">
      <c r="B163" s="7" t="n">
        <v>1956</v>
      </c>
      <c r="C163" s="7" t="str">
        <f aca="false">C151</f>
        <v>Mayo</v>
      </c>
      <c r="D163" s="8" t="n">
        <v>7.37112540154092E-012</v>
      </c>
      <c r="E163" s="8"/>
      <c r="F163" s="8"/>
      <c r="G163" s="8"/>
      <c r="H163" s="8"/>
      <c r="I163" s="8"/>
      <c r="J163" s="8"/>
      <c r="K163" s="8"/>
      <c r="L163" s="8"/>
      <c r="M163" s="9" t="n">
        <f aca="false">D163*100/$D$770</f>
        <v>8.26768099648023E-012</v>
      </c>
      <c r="N163" s="9" t="n">
        <f aca="false">M163*100/$M$865</f>
        <v>1.37638525190264E-012</v>
      </c>
    </row>
    <row r="164" customFormat="false" ht="15" hidden="false" customHeight="false" outlineLevel="0" collapsed="false">
      <c r="B164" s="10" t="n">
        <v>1956</v>
      </c>
      <c r="C164" s="10" t="str">
        <f aca="false">C152</f>
        <v>Junio</v>
      </c>
      <c r="D164" s="11" t="n">
        <v>7.65696432931992E-012</v>
      </c>
      <c r="E164" s="11"/>
      <c r="F164" s="11"/>
      <c r="G164" s="11"/>
      <c r="H164" s="11"/>
      <c r="I164" s="11"/>
      <c r="J164" s="11"/>
      <c r="K164" s="11"/>
      <c r="L164" s="11"/>
      <c r="M164" s="6" t="n">
        <f aca="false">D164*100/$D$770</f>
        <v>8.58828673068178E-012</v>
      </c>
      <c r="N164" s="6" t="n">
        <f aca="false">M164*100/$M$865</f>
        <v>1.42975898565196E-012</v>
      </c>
    </row>
    <row r="165" customFormat="false" ht="15" hidden="false" customHeight="false" outlineLevel="0" collapsed="false">
      <c r="B165" s="4" t="n">
        <v>1956</v>
      </c>
      <c r="C165" s="4" t="str">
        <f aca="false">C153</f>
        <v>Julio</v>
      </c>
      <c r="D165" s="5" t="n">
        <v>7.61745086251687E-012</v>
      </c>
      <c r="E165" s="5"/>
      <c r="F165" s="5"/>
      <c r="G165" s="5"/>
      <c r="H165" s="5"/>
      <c r="I165" s="5"/>
      <c r="J165" s="5"/>
      <c r="K165" s="5"/>
      <c r="L165" s="5"/>
      <c r="M165" s="6" t="n">
        <f aca="false">D165*100/$D$770</f>
        <v>8.54396721082606E-012</v>
      </c>
      <c r="N165" s="6" t="n">
        <f aca="false">M165*100/$M$865</f>
        <v>1.42238076997978E-012</v>
      </c>
    </row>
    <row r="166" customFormat="false" ht="15" hidden="false" customHeight="false" outlineLevel="0" collapsed="false">
      <c r="B166" s="7" t="n">
        <v>1956</v>
      </c>
      <c r="C166" s="7" t="str">
        <f aca="false">C154</f>
        <v>Agosto</v>
      </c>
      <c r="D166" s="8" t="n">
        <v>7.58106865157371E-012</v>
      </c>
      <c r="E166" s="8"/>
      <c r="F166" s="8"/>
      <c r="G166" s="8"/>
      <c r="H166" s="8"/>
      <c r="I166" s="8"/>
      <c r="J166" s="8"/>
      <c r="K166" s="8"/>
      <c r="L166" s="8"/>
      <c r="M166" s="9" t="n">
        <f aca="false">D166*100/$D$770</f>
        <v>8.50315980386459E-012</v>
      </c>
      <c r="N166" s="9" t="n">
        <f aca="false">M166*100/$M$865</f>
        <v>1.41558724309672E-012</v>
      </c>
    </row>
    <row r="167" customFormat="false" ht="15" hidden="false" customHeight="false" outlineLevel="0" collapsed="false">
      <c r="B167" s="10" t="n">
        <v>1956</v>
      </c>
      <c r="C167" s="10" t="str">
        <f aca="false">C155</f>
        <v>Septiembre</v>
      </c>
      <c r="D167" s="11" t="n">
        <v>7.62311694454901E-012</v>
      </c>
      <c r="E167" s="11"/>
      <c r="F167" s="11"/>
      <c r="G167" s="11"/>
      <c r="H167" s="11"/>
      <c r="I167" s="11"/>
      <c r="J167" s="11"/>
      <c r="K167" s="11"/>
      <c r="L167" s="11"/>
      <c r="M167" s="6" t="n">
        <f aca="false">D167*100/$D$770</f>
        <v>8.5503224627299E-012</v>
      </c>
      <c r="N167" s="6" t="n">
        <f aca="false">M167*100/$M$865</f>
        <v>1.42343877826485E-012</v>
      </c>
    </row>
    <row r="168" customFormat="false" ht="15" hidden="false" customHeight="false" outlineLevel="0" collapsed="false">
      <c r="B168" s="4" t="n">
        <v>1956</v>
      </c>
      <c r="C168" s="4" t="str">
        <f aca="false">C156</f>
        <v>Octubre</v>
      </c>
      <c r="D168" s="5" t="n">
        <v>7.7203349836267E-012</v>
      </c>
      <c r="E168" s="5"/>
      <c r="F168" s="5"/>
      <c r="G168" s="5"/>
      <c r="H168" s="5"/>
      <c r="I168" s="5"/>
      <c r="J168" s="5"/>
      <c r="K168" s="5"/>
      <c r="L168" s="5"/>
      <c r="M168" s="6" t="n">
        <f aca="false">D168*100/$D$770</f>
        <v>8.6593652059221E-012</v>
      </c>
      <c r="N168" s="6" t="n">
        <f aca="false">M168*100/$M$865</f>
        <v>1.44159197305074E-012</v>
      </c>
    </row>
    <row r="169" customFormat="false" ht="15" hidden="false" customHeight="false" outlineLevel="0" collapsed="false">
      <c r="B169" s="7" t="n">
        <v>1956</v>
      </c>
      <c r="C169" s="7" t="str">
        <f aca="false">C157</f>
        <v>Noviembre</v>
      </c>
      <c r="D169" s="8" t="n">
        <v>7.83977002856721E-012</v>
      </c>
      <c r="E169" s="8"/>
      <c r="F169" s="8"/>
      <c r="G169" s="8"/>
      <c r="H169" s="8"/>
      <c r="I169" s="8"/>
      <c r="J169" s="8"/>
      <c r="K169" s="8"/>
      <c r="L169" s="8"/>
      <c r="M169" s="9" t="n">
        <f aca="false">D169*100/$D$770</f>
        <v>8.79332722631616E-012</v>
      </c>
      <c r="N169" s="9" t="n">
        <f aca="false">M169*100/$M$865</f>
        <v>1.46389367400703E-012</v>
      </c>
    </row>
    <row r="170" customFormat="false" ht="15" hidden="false" customHeight="false" outlineLevel="0" collapsed="false">
      <c r="B170" s="10" t="n">
        <v>1956</v>
      </c>
      <c r="C170" s="10" t="str">
        <f aca="false">C158</f>
        <v>Diciembre</v>
      </c>
      <c r="D170" s="11" t="n">
        <v>8.18137513213612E-012</v>
      </c>
      <c r="E170" s="11"/>
      <c r="F170" s="11"/>
      <c r="G170" s="11"/>
      <c r="H170" s="11"/>
      <c r="I170" s="11"/>
      <c r="J170" s="11"/>
      <c r="K170" s="11"/>
      <c r="L170" s="11"/>
      <c r="M170" s="6" t="n">
        <f aca="false">D170*100/$D$770</f>
        <v>9.17648201872913E-012</v>
      </c>
      <c r="N170" s="6" t="n">
        <f aca="false">M170*100/$M$865</f>
        <v>1.52768043666726E-012</v>
      </c>
    </row>
    <row r="171" customFormat="false" ht="15" hidden="false" customHeight="false" outlineLevel="0" collapsed="false">
      <c r="B171" s="4" t="n">
        <v>1957</v>
      </c>
      <c r="C171" s="4" t="str">
        <f aca="false">C159</f>
        <v>Enero</v>
      </c>
      <c r="D171" s="5" t="n">
        <v>8.090717819622E-012</v>
      </c>
      <c r="E171" s="5"/>
      <c r="F171" s="5"/>
      <c r="G171" s="5"/>
      <c r="H171" s="5"/>
      <c r="I171" s="5"/>
      <c r="J171" s="5"/>
      <c r="K171" s="5"/>
      <c r="L171" s="5"/>
      <c r="M171" s="6" t="n">
        <f aca="false">D171*100/$D$770</f>
        <v>9.07479798826774E-012</v>
      </c>
      <c r="N171" s="6" t="n">
        <f aca="false">M171*100/$M$865</f>
        <v>1.51075230410619E-012</v>
      </c>
    </row>
    <row r="172" customFormat="false" ht="15" hidden="false" customHeight="false" outlineLevel="0" collapsed="false">
      <c r="B172" s="7" t="n">
        <v>1957</v>
      </c>
      <c r="C172" s="7" t="str">
        <f aca="false">C160</f>
        <v>Febrero</v>
      </c>
      <c r="D172" s="8" t="n">
        <v>8.15244829228788E-012</v>
      </c>
      <c r="E172" s="8"/>
      <c r="F172" s="8"/>
      <c r="G172" s="8"/>
      <c r="H172" s="8"/>
      <c r="I172" s="8"/>
      <c r="J172" s="8"/>
      <c r="K172" s="8"/>
      <c r="L172" s="8"/>
      <c r="M172" s="9" t="n">
        <f aca="false">D172*100/$D$770</f>
        <v>9.14403678532535E-012</v>
      </c>
      <c r="N172" s="9" t="n">
        <f aca="false">M172*100/$M$865</f>
        <v>1.52227902594877E-012</v>
      </c>
    </row>
    <row r="173" customFormat="false" ht="15" hidden="false" customHeight="false" outlineLevel="0" collapsed="false">
      <c r="B173" s="10" t="n">
        <v>1957</v>
      </c>
      <c r="C173" s="10" t="str">
        <f aca="false">C161</f>
        <v>Marzo</v>
      </c>
      <c r="D173" s="11" t="n">
        <v>8.44961938413112E-012</v>
      </c>
      <c r="E173" s="11"/>
      <c r="F173" s="11"/>
      <c r="G173" s="11"/>
      <c r="H173" s="11"/>
      <c r="I173" s="11"/>
      <c r="J173" s="11"/>
      <c r="K173" s="11"/>
      <c r="L173" s="11"/>
      <c r="M173" s="6" t="n">
        <f aca="false">D173*100/$D$770</f>
        <v>9.47735302333454E-012</v>
      </c>
      <c r="N173" s="6" t="n">
        <f aca="false">M173*100/$M$865</f>
        <v>1.57776877626821E-012</v>
      </c>
    </row>
    <row r="174" customFormat="false" ht="15" hidden="false" customHeight="false" outlineLevel="0" collapsed="false">
      <c r="B174" s="4" t="n">
        <v>1957</v>
      </c>
      <c r="C174" s="4" t="str">
        <f aca="false">C162</f>
        <v>Abril</v>
      </c>
      <c r="D174" s="5" t="n">
        <v>8.67581534315081E-012</v>
      </c>
      <c r="E174" s="5"/>
      <c r="F174" s="5"/>
      <c r="G174" s="5"/>
      <c r="H174" s="5"/>
      <c r="I174" s="5"/>
      <c r="J174" s="5"/>
      <c r="K174" s="5"/>
      <c r="L174" s="5"/>
      <c r="M174" s="6" t="n">
        <f aca="false">D174*100/$D$770</f>
        <v>9.73106136907463E-012</v>
      </c>
      <c r="N174" s="6" t="n">
        <f aca="false">M174*100/$M$865</f>
        <v>1.62000558070103E-012</v>
      </c>
    </row>
    <row r="175" customFormat="false" ht="15" hidden="false" customHeight="false" outlineLevel="0" collapsed="false">
      <c r="B175" s="7" t="n">
        <v>1957</v>
      </c>
      <c r="C175" s="7" t="str">
        <f aca="false">C163</f>
        <v>Mayo</v>
      </c>
      <c r="D175" s="8" t="n">
        <v>8.91886044084499E-012</v>
      </c>
      <c r="E175" s="8"/>
      <c r="F175" s="8"/>
      <c r="G175" s="8"/>
      <c r="H175" s="8"/>
      <c r="I175" s="8"/>
      <c r="J175" s="8"/>
      <c r="K175" s="8"/>
      <c r="L175" s="8"/>
      <c r="M175" s="9" t="n">
        <f aca="false">D175*100/$D$770</f>
        <v>1.00036682270551E-011</v>
      </c>
      <c r="N175" s="9" t="n">
        <f aca="false">M175*100/$M$865</f>
        <v>1.66538856766576E-012</v>
      </c>
    </row>
    <row r="176" customFormat="false" ht="15" hidden="false" customHeight="false" outlineLevel="0" collapsed="false">
      <c r="B176" s="10" t="n">
        <v>1957</v>
      </c>
      <c r="C176" s="10" t="str">
        <f aca="false">C164</f>
        <v>Junio</v>
      </c>
      <c r="D176" s="11" t="n">
        <v>9.26150929636721E-012</v>
      </c>
      <c r="E176" s="11"/>
      <c r="F176" s="11"/>
      <c r="G176" s="11"/>
      <c r="H176" s="11"/>
      <c r="I176" s="11"/>
      <c r="J176" s="11"/>
      <c r="K176" s="11"/>
      <c r="L176" s="11"/>
      <c r="M176" s="6" t="n">
        <f aca="false">D176*100/$D$770</f>
        <v>1.03879937237661E-011</v>
      </c>
      <c r="N176" s="6" t="n">
        <f aca="false">M176*100/$M$865</f>
        <v>1.72937022658904E-012</v>
      </c>
    </row>
    <row r="177" customFormat="false" ht="15" hidden="false" customHeight="false" outlineLevel="0" collapsed="false">
      <c r="B177" s="4" t="n">
        <v>1957</v>
      </c>
      <c r="C177" s="4" t="str">
        <f aca="false">C165</f>
        <v>Julio</v>
      </c>
      <c r="D177" s="5" t="n">
        <v>9.4319390795969E-012</v>
      </c>
      <c r="E177" s="5"/>
      <c r="F177" s="5"/>
      <c r="G177" s="5"/>
      <c r="H177" s="5"/>
      <c r="I177" s="5"/>
      <c r="J177" s="5"/>
      <c r="K177" s="5"/>
      <c r="L177" s="5"/>
      <c r="M177" s="6" t="n">
        <f aca="false">D177*100/$D$770</f>
        <v>1.05791530112947E-011</v>
      </c>
      <c r="N177" s="6" t="n">
        <f aca="false">M177*100/$M$865</f>
        <v>1.76119400211093E-012</v>
      </c>
    </row>
    <row r="178" customFormat="false" ht="15" hidden="false" customHeight="false" outlineLevel="0" collapsed="false">
      <c r="B178" s="7" t="n">
        <v>1957</v>
      </c>
      <c r="C178" s="7" t="str">
        <f aca="false">C166</f>
        <v>Agosto</v>
      </c>
      <c r="D178" s="8" t="n">
        <v>9.93875520662914E-012</v>
      </c>
      <c r="E178" s="8"/>
      <c r="F178" s="8"/>
      <c r="G178" s="8"/>
      <c r="H178" s="8"/>
      <c r="I178" s="8"/>
      <c r="J178" s="8"/>
      <c r="K178" s="8"/>
      <c r="L178" s="8"/>
      <c r="M178" s="9" t="n">
        <f aca="false">D178*100/$D$770</f>
        <v>1.1147613569746E-011</v>
      </c>
      <c r="N178" s="9" t="n">
        <f aca="false">M178*100/$M$865</f>
        <v>1.85583005897787E-012</v>
      </c>
    </row>
    <row r="179" customFormat="false" ht="15" hidden="false" customHeight="false" outlineLevel="0" collapsed="false">
      <c r="B179" s="10" t="n">
        <v>1957</v>
      </c>
      <c r="C179" s="10" t="str">
        <f aca="false">C167</f>
        <v>Septiembre</v>
      </c>
      <c r="D179" s="11" t="n">
        <v>9.9168364156101E-012</v>
      </c>
      <c r="E179" s="11"/>
      <c r="F179" s="11"/>
      <c r="G179" s="11"/>
      <c r="H179" s="11"/>
      <c r="I179" s="11"/>
      <c r="J179" s="11"/>
      <c r="K179" s="11"/>
      <c r="L179" s="11"/>
      <c r="M179" s="6" t="n">
        <f aca="false">D179*100/$D$770</f>
        <v>1.11230287794864E-011</v>
      </c>
      <c r="N179" s="6" t="n">
        <f aca="false">M179*100/$M$865</f>
        <v>1.85173723745406E-012</v>
      </c>
    </row>
    <row r="180" customFormat="false" ht="15" hidden="false" customHeight="false" outlineLevel="0" collapsed="false">
      <c r="B180" s="4" t="n">
        <v>1957</v>
      </c>
      <c r="C180" s="4" t="str">
        <f aca="false">C168</f>
        <v>Octubre</v>
      </c>
      <c r="D180" s="5" t="n">
        <v>1.00216589332046E-011</v>
      </c>
      <c r="E180" s="5"/>
      <c r="F180" s="5"/>
      <c r="G180" s="5"/>
      <c r="H180" s="5"/>
      <c r="I180" s="5"/>
      <c r="J180" s="5"/>
      <c r="K180" s="5"/>
      <c r="L180" s="5"/>
      <c r="M180" s="6" t="n">
        <f aca="false">D180*100/$D$770</f>
        <v>1.12406009397074E-011</v>
      </c>
      <c r="N180" s="6" t="n">
        <f aca="false">M180*100/$M$865</f>
        <v>1.8713103907278E-012</v>
      </c>
    </row>
    <row r="181" customFormat="false" ht="15" hidden="false" customHeight="false" outlineLevel="0" collapsed="false">
      <c r="B181" s="7" t="n">
        <v>1957</v>
      </c>
      <c r="C181" s="7" t="str">
        <f aca="false">C169</f>
        <v>Noviembre</v>
      </c>
      <c r="D181" s="8" t="n">
        <v>1.02737995836345E-011</v>
      </c>
      <c r="E181" s="8"/>
      <c r="F181" s="8"/>
      <c r="G181" s="8"/>
      <c r="H181" s="8"/>
      <c r="I181" s="8"/>
      <c r="J181" s="8"/>
      <c r="K181" s="8"/>
      <c r="L181" s="8"/>
      <c r="M181" s="9" t="n">
        <f aca="false">D181*100/$D$770</f>
        <v>1.15234096494281E-011</v>
      </c>
      <c r="N181" s="9" t="n">
        <f aca="false">M181*100/$M$865</f>
        <v>1.91839175941328E-012</v>
      </c>
    </row>
    <row r="182" customFormat="false" ht="15" hidden="false" customHeight="false" outlineLevel="0" collapsed="false">
      <c r="B182" s="10" t="n">
        <v>1957</v>
      </c>
      <c r="C182" s="10" t="str">
        <f aca="false">C170</f>
        <v>Diciembre</v>
      </c>
      <c r="D182" s="11" t="n">
        <v>1.02784219137134E-011</v>
      </c>
      <c r="E182" s="11"/>
      <c r="F182" s="11"/>
      <c r="G182" s="11"/>
      <c r="H182" s="11"/>
      <c r="I182" s="11"/>
      <c r="J182" s="11"/>
      <c r="K182" s="11"/>
      <c r="L182" s="11"/>
      <c r="M182" s="6" t="n">
        <f aca="false">D182*100/$D$770</f>
        <v>1.1528594197034E-011</v>
      </c>
      <c r="N182" s="6" t="n">
        <f aca="false">M182*100/$M$865</f>
        <v>1.91925487143532E-012</v>
      </c>
    </row>
    <row r="183" customFormat="false" ht="15" hidden="false" customHeight="false" outlineLevel="0" collapsed="false">
      <c r="B183" s="4" t="n">
        <v>1958</v>
      </c>
      <c r="C183" s="4" t="str">
        <f aca="false">C171</f>
        <v>Enero</v>
      </c>
      <c r="D183" s="5" t="n">
        <v>1.00061517613272E-011</v>
      </c>
      <c r="E183" s="5"/>
      <c r="F183" s="5"/>
      <c r="G183" s="5"/>
      <c r="H183" s="5"/>
      <c r="I183" s="5"/>
      <c r="J183" s="5"/>
      <c r="K183" s="5"/>
      <c r="L183" s="5"/>
      <c r="M183" s="6" t="n">
        <f aca="false">D183*100/$D$770</f>
        <v>1.12232076187075E-011</v>
      </c>
      <c r="N183" s="6" t="n">
        <f aca="false">M183*100/$M$865</f>
        <v>1.86841478910552E-012</v>
      </c>
    </row>
    <row r="184" customFormat="false" ht="15" hidden="false" customHeight="false" outlineLevel="0" collapsed="false">
      <c r="B184" s="7" t="n">
        <v>1958</v>
      </c>
      <c r="C184" s="7" t="str">
        <f aca="false">C172</f>
        <v>Febrero</v>
      </c>
      <c r="D184" s="8" t="n">
        <v>1.01446725562706E-011</v>
      </c>
      <c r="E184" s="8"/>
      <c r="F184" s="8"/>
      <c r="G184" s="8"/>
      <c r="H184" s="8"/>
      <c r="I184" s="8"/>
      <c r="J184" s="8"/>
      <c r="K184" s="8"/>
      <c r="L184" s="8"/>
      <c r="M184" s="9" t="n">
        <f aca="false">D184*100/$D$770</f>
        <v>1.13785768034091E-011</v>
      </c>
      <c r="N184" s="9" t="n">
        <f aca="false">M184*100/$M$865</f>
        <v>1.89428030744307E-012</v>
      </c>
    </row>
    <row r="185" customFormat="false" ht="15" hidden="false" customHeight="false" outlineLevel="0" collapsed="false">
      <c r="B185" s="10" t="n">
        <v>1958</v>
      </c>
      <c r="C185" s="10" t="str">
        <f aca="false">C173</f>
        <v>Marzo</v>
      </c>
      <c r="D185" s="11" t="n">
        <v>1.03122692984843E-011</v>
      </c>
      <c r="E185" s="11"/>
      <c r="F185" s="11"/>
      <c r="G185" s="11"/>
      <c r="H185" s="11"/>
      <c r="I185" s="11"/>
      <c r="J185" s="11"/>
      <c r="K185" s="11"/>
      <c r="L185" s="11"/>
      <c r="M185" s="6" t="n">
        <f aca="false">D185*100/$D$770</f>
        <v>1.15665584649858E-011</v>
      </c>
      <c r="N185" s="6" t="n">
        <f aca="false">M185*100/$M$865</f>
        <v>1.92557507882243E-012</v>
      </c>
    </row>
    <row r="186" customFormat="false" ht="15" hidden="false" customHeight="false" outlineLevel="0" collapsed="false">
      <c r="B186" s="4" t="n">
        <v>1958</v>
      </c>
      <c r="C186" s="4" t="str">
        <f aca="false">C174</f>
        <v>Abril</v>
      </c>
      <c r="D186" s="5" t="n">
        <v>1.07576531676944E-011</v>
      </c>
      <c r="E186" s="5"/>
      <c r="F186" s="5"/>
      <c r="G186" s="5"/>
      <c r="H186" s="5"/>
      <c r="I186" s="5"/>
      <c r="J186" s="5"/>
      <c r="K186" s="5"/>
      <c r="L186" s="5"/>
      <c r="M186" s="6" t="n">
        <f aca="false">D186*100/$D$770</f>
        <v>1.20661147133217E-011</v>
      </c>
      <c r="N186" s="6" t="n">
        <f aca="false">M186*100/$M$865</f>
        <v>2.00874009849337E-012</v>
      </c>
    </row>
    <row r="187" customFormat="false" ht="15" hidden="false" customHeight="false" outlineLevel="0" collapsed="false">
      <c r="B187" s="7" t="n">
        <v>1958</v>
      </c>
      <c r="C187" s="7" t="str">
        <f aca="false">C175</f>
        <v>Mayo</v>
      </c>
      <c r="D187" s="8" t="n">
        <v>1.14520464314747E-011</v>
      </c>
      <c r="E187" s="8"/>
      <c r="F187" s="8"/>
      <c r="G187" s="8"/>
      <c r="H187" s="8"/>
      <c r="I187" s="8"/>
      <c r="J187" s="8"/>
      <c r="K187" s="8"/>
      <c r="L187" s="8"/>
      <c r="M187" s="9" t="n">
        <f aca="false">D187*100/$D$770</f>
        <v>1.28449675584843E-011</v>
      </c>
      <c r="N187" s="9" t="n">
        <f aca="false">M187*100/$M$865</f>
        <v>2.13840179806071E-012</v>
      </c>
    </row>
    <row r="188" customFormat="false" ht="15" hidden="false" customHeight="false" outlineLevel="0" collapsed="false">
      <c r="B188" s="10" t="n">
        <v>1958</v>
      </c>
      <c r="C188" s="10" t="str">
        <f aca="false">C176</f>
        <v>Junio</v>
      </c>
      <c r="D188" s="11" t="n">
        <v>1.1957222376866E-011</v>
      </c>
      <c r="E188" s="11"/>
      <c r="F188" s="11"/>
      <c r="G188" s="11"/>
      <c r="H188" s="11"/>
      <c r="I188" s="11"/>
      <c r="J188" s="11"/>
      <c r="K188" s="11"/>
      <c r="L188" s="11"/>
      <c r="M188" s="6" t="n">
        <f aca="false">D188*100/$D$770</f>
        <v>1.34115884387528E-011</v>
      </c>
      <c r="N188" s="6" t="n">
        <f aca="false">M188*100/$M$865</f>
        <v>2.23273158937144E-012</v>
      </c>
    </row>
    <row r="189" customFormat="false" ht="15" hidden="false" customHeight="false" outlineLevel="0" collapsed="false">
      <c r="B189" s="4" t="n">
        <v>1958</v>
      </c>
      <c r="C189" s="4" t="str">
        <f aca="false">C177</f>
        <v>Julio</v>
      </c>
      <c r="D189" s="5" t="n">
        <v>1.23909758671681E-011</v>
      </c>
      <c r="E189" s="5"/>
      <c r="F189" s="5"/>
      <c r="G189" s="5"/>
      <c r="H189" s="5"/>
      <c r="I189" s="5"/>
      <c r="J189" s="5"/>
      <c r="K189" s="5"/>
      <c r="L189" s="5"/>
      <c r="M189" s="6" t="n">
        <f aca="false">D189*100/$D$770</f>
        <v>1.38980996963388E-011</v>
      </c>
      <c r="N189" s="6" t="n">
        <f aca="false">M189*100/$M$865</f>
        <v>2.31372490782567E-012</v>
      </c>
    </row>
    <row r="190" customFormat="false" ht="15" hidden="false" customHeight="false" outlineLevel="0" collapsed="false">
      <c r="B190" s="7" t="n">
        <v>1958</v>
      </c>
      <c r="C190" s="7" t="str">
        <f aca="false">C178</f>
        <v>Agosto</v>
      </c>
      <c r="D190" s="8" t="n">
        <v>1.29665305156954E-011</v>
      </c>
      <c r="E190" s="8"/>
      <c r="F190" s="8"/>
      <c r="G190" s="8"/>
      <c r="H190" s="8"/>
      <c r="I190" s="8"/>
      <c r="J190" s="8"/>
      <c r="K190" s="8"/>
      <c r="L190" s="8"/>
      <c r="M190" s="9" t="n">
        <f aca="false">D190*100/$D$770</f>
        <v>1.45436594949918E-011</v>
      </c>
      <c r="N190" s="9" t="n">
        <f aca="false">M190*100/$M$865</f>
        <v>2.42119627572987E-012</v>
      </c>
    </row>
    <row r="191" customFormat="false" ht="15" hidden="false" customHeight="false" outlineLevel="0" collapsed="false">
      <c r="B191" s="10" t="n">
        <v>1958</v>
      </c>
      <c r="C191" s="10" t="str">
        <f aca="false">C179</f>
        <v>Septiembre</v>
      </c>
      <c r="D191" s="11" t="n">
        <v>1.32144961583122E-011</v>
      </c>
      <c r="E191" s="11"/>
      <c r="F191" s="11"/>
      <c r="G191" s="11"/>
      <c r="H191" s="11"/>
      <c r="I191" s="11"/>
      <c r="J191" s="11"/>
      <c r="K191" s="11"/>
      <c r="L191" s="11"/>
      <c r="M191" s="6" t="n">
        <f aca="false">D191*100/$D$770</f>
        <v>1.48217853875203E-011</v>
      </c>
      <c r="N191" s="6" t="n">
        <f aca="false">M191*100/$M$865</f>
        <v>2.4674980593632E-012</v>
      </c>
    </row>
    <row r="192" customFormat="false" ht="15" hidden="false" customHeight="false" outlineLevel="0" collapsed="false">
      <c r="B192" s="4" t="n">
        <v>1958</v>
      </c>
      <c r="C192" s="4" t="str">
        <f aca="false">C180</f>
        <v>Octubre</v>
      </c>
      <c r="D192" s="5" t="n">
        <v>1.36072451075923E-011</v>
      </c>
      <c r="E192" s="5"/>
      <c r="F192" s="5"/>
      <c r="G192" s="5"/>
      <c r="H192" s="5"/>
      <c r="I192" s="5"/>
      <c r="J192" s="5"/>
      <c r="K192" s="5"/>
      <c r="L192" s="5"/>
      <c r="M192" s="6" t="n">
        <f aca="false">D192*100/$D$770</f>
        <v>1.5262304690539E-011</v>
      </c>
      <c r="N192" s="6" t="n">
        <f aca="false">M192*100/$M$865</f>
        <v>2.54083473891235E-012</v>
      </c>
    </row>
    <row r="193" customFormat="false" ht="15" hidden="false" customHeight="false" outlineLevel="0" collapsed="false">
      <c r="B193" s="7" t="n">
        <v>1958</v>
      </c>
      <c r="C193" s="7" t="str">
        <f aca="false">C181</f>
        <v>Noviembre</v>
      </c>
      <c r="D193" s="8" t="n">
        <v>1.42986562229345E-011</v>
      </c>
      <c r="E193" s="8"/>
      <c r="F193" s="8"/>
      <c r="G193" s="8"/>
      <c r="H193" s="8"/>
      <c r="I193" s="8"/>
      <c r="J193" s="8"/>
      <c r="K193" s="8"/>
      <c r="L193" s="8"/>
      <c r="M193" s="9" t="n">
        <f aca="false">D193*100/$D$770</f>
        <v>1.60378126662784E-011</v>
      </c>
      <c r="N193" s="9" t="n">
        <f aca="false">M193*100/$M$865</f>
        <v>2.66993959201384E-012</v>
      </c>
    </row>
    <row r="194" customFormat="false" ht="15" hidden="false" customHeight="false" outlineLevel="0" collapsed="false">
      <c r="B194" s="10" t="n">
        <v>1958</v>
      </c>
      <c r="C194" s="10" t="str">
        <f aca="false">C182</f>
        <v>Diciembre</v>
      </c>
      <c r="D194" s="11" t="n">
        <v>1.54946468539806E-011</v>
      </c>
      <c r="E194" s="11"/>
      <c r="F194" s="11"/>
      <c r="G194" s="11"/>
      <c r="H194" s="11"/>
      <c r="I194" s="11"/>
      <c r="J194" s="11"/>
      <c r="K194" s="11"/>
      <c r="L194" s="11"/>
      <c r="M194" s="6" t="n">
        <f aca="false">D194*100/$D$770</f>
        <v>1.73792725484018E-011</v>
      </c>
      <c r="N194" s="6" t="n">
        <f aca="false">M194*100/$M$865</f>
        <v>2.89326286713292E-012</v>
      </c>
    </row>
    <row r="195" customFormat="false" ht="15" hidden="false" customHeight="false" outlineLevel="0" collapsed="false">
      <c r="B195" s="4" t="n">
        <v>1959</v>
      </c>
      <c r="C195" s="4" t="str">
        <f aca="false">C183</f>
        <v>Enero</v>
      </c>
      <c r="D195" s="5" t="n">
        <v>1.82461261102693E-011</v>
      </c>
      <c r="E195" s="5"/>
      <c r="F195" s="5"/>
      <c r="G195" s="5"/>
      <c r="H195" s="5"/>
      <c r="I195" s="5"/>
      <c r="J195" s="5"/>
      <c r="K195" s="5"/>
      <c r="L195" s="5"/>
      <c r="M195" s="6" t="n">
        <f aca="false">D195*100/$D$770</f>
        <v>2.04654163215999E-011</v>
      </c>
      <c r="N195" s="6" t="n">
        <f aca="false">M195*100/$M$865</f>
        <v>3.40703725882623E-012</v>
      </c>
    </row>
    <row r="196" customFormat="false" ht="15" hidden="false" customHeight="false" outlineLevel="0" collapsed="false">
      <c r="B196" s="7" t="n">
        <v>1959</v>
      </c>
      <c r="C196" s="7" t="str">
        <f aca="false">C184</f>
        <v>Febrero</v>
      </c>
      <c r="D196" s="8" t="n">
        <v>1.99027095675591E-011</v>
      </c>
      <c r="E196" s="8"/>
      <c r="F196" s="8"/>
      <c r="G196" s="8"/>
      <c r="H196" s="8"/>
      <c r="I196" s="8"/>
      <c r="J196" s="8"/>
      <c r="K196" s="8"/>
      <c r="L196" s="8"/>
      <c r="M196" s="9" t="n">
        <f aca="false">D196*100/$D$770</f>
        <v>2.23234912861169E-011</v>
      </c>
      <c r="N196" s="9" t="n">
        <f aca="false">M196*100/$M$865</f>
        <v>3.71636547059196E-012</v>
      </c>
    </row>
    <row r="197" customFormat="false" ht="15" hidden="false" customHeight="false" outlineLevel="0" collapsed="false">
      <c r="B197" s="10" t="n">
        <v>1959</v>
      </c>
      <c r="C197" s="10" t="str">
        <f aca="false">C185</f>
        <v>Marzo</v>
      </c>
      <c r="D197" s="11" t="n">
        <v>2.13630676576307E-011</v>
      </c>
      <c r="E197" s="11"/>
      <c r="F197" s="11"/>
      <c r="G197" s="11"/>
      <c r="H197" s="11"/>
      <c r="I197" s="11"/>
      <c r="J197" s="11"/>
      <c r="K197" s="11"/>
      <c r="L197" s="11"/>
      <c r="M197" s="6" t="n">
        <f aca="false">D197*100/$D$770</f>
        <v>2.39614738425956E-011</v>
      </c>
      <c r="N197" s="6" t="n">
        <f aca="false">M197*100/$M$865</f>
        <v>3.98905318490639E-012</v>
      </c>
    </row>
    <row r="198" customFormat="false" ht="15" hidden="false" customHeight="false" outlineLevel="0" collapsed="false">
      <c r="B198" s="4" t="n">
        <v>1959</v>
      </c>
      <c r="C198" s="4" t="str">
        <f aca="false">C186</f>
        <v>Abril</v>
      </c>
      <c r="D198" s="5" t="n">
        <v>2.31293941774376E-011</v>
      </c>
      <c r="E198" s="5"/>
      <c r="F198" s="5"/>
      <c r="G198" s="5"/>
      <c r="H198" s="5"/>
      <c r="I198" s="5"/>
      <c r="J198" s="5"/>
      <c r="K198" s="5"/>
      <c r="L198" s="5"/>
      <c r="M198" s="6" t="n">
        <f aca="false">D198*100/$D$770</f>
        <v>2.59426400018816E-011</v>
      </c>
      <c r="N198" s="6" t="n">
        <f aca="false">M198*100/$M$865</f>
        <v>4.31887334661447E-012</v>
      </c>
    </row>
    <row r="199" customFormat="false" ht="15" hidden="false" customHeight="false" outlineLevel="0" collapsed="false">
      <c r="B199" s="7" t="n">
        <v>1959</v>
      </c>
      <c r="C199" s="7" t="str">
        <f aca="false">C187</f>
        <v>Mayo</v>
      </c>
      <c r="D199" s="8" t="n">
        <v>2.55422504785954E-011</v>
      </c>
      <c r="E199" s="8"/>
      <c r="F199" s="8"/>
      <c r="G199" s="8"/>
      <c r="H199" s="8"/>
      <c r="I199" s="8"/>
      <c r="J199" s="8"/>
      <c r="K199" s="8"/>
      <c r="L199" s="8"/>
      <c r="M199" s="9" t="n">
        <f aca="false">D199*100/$D$770</f>
        <v>2.86489738520899E-011</v>
      </c>
      <c r="N199" s="9" t="n">
        <f aca="false">M199*100/$M$865</f>
        <v>4.76941782211338E-012</v>
      </c>
    </row>
    <row r="200" customFormat="false" ht="15" hidden="false" customHeight="false" outlineLevel="0" collapsed="false">
      <c r="B200" s="10" t="n">
        <v>1959</v>
      </c>
      <c r="C200" s="10" t="str">
        <f aca="false">C188</f>
        <v>Junio</v>
      </c>
      <c r="D200" s="11" t="n">
        <v>2.71563383206442E-011</v>
      </c>
      <c r="E200" s="11"/>
      <c r="F200" s="11"/>
      <c r="G200" s="11"/>
      <c r="H200" s="11"/>
      <c r="I200" s="11"/>
      <c r="J200" s="11"/>
      <c r="K200" s="11"/>
      <c r="L200" s="11"/>
      <c r="M200" s="6" t="n">
        <f aca="false">D200*100/$D$770</f>
        <v>3.04593844273281E-011</v>
      </c>
      <c r="N200" s="6" t="n">
        <f aca="false">M200*100/$M$865</f>
        <v>5.0708109717411E-012</v>
      </c>
    </row>
    <row r="201" customFormat="false" ht="15" hidden="false" customHeight="false" outlineLevel="0" collapsed="false">
      <c r="B201" s="4" t="n">
        <v>1959</v>
      </c>
      <c r="C201" s="4" t="str">
        <f aca="false">C189</f>
        <v>Julio</v>
      </c>
      <c r="D201" s="5" t="n">
        <v>2.79868666606176E-011</v>
      </c>
      <c r="E201" s="5"/>
      <c r="F201" s="5"/>
      <c r="G201" s="5"/>
      <c r="H201" s="5"/>
      <c r="I201" s="5"/>
      <c r="J201" s="5"/>
      <c r="K201" s="5"/>
      <c r="L201" s="5"/>
      <c r="M201" s="6" t="n">
        <f aca="false">D201*100/$D$770</f>
        <v>3.13909305616539E-011</v>
      </c>
      <c r="N201" s="6" t="n">
        <f aca="false">M201*100/$M$865</f>
        <v>5.22589271247334E-012</v>
      </c>
    </row>
    <row r="202" customFormat="false" ht="15" hidden="false" customHeight="false" outlineLevel="0" collapsed="false">
      <c r="B202" s="7" t="n">
        <v>1959</v>
      </c>
      <c r="C202" s="7" t="str">
        <f aca="false">C190</f>
        <v>Agosto</v>
      </c>
      <c r="D202" s="8" t="n">
        <v>2.90447838189858E-011</v>
      </c>
      <c r="E202" s="8"/>
      <c r="F202" s="8"/>
      <c r="G202" s="8"/>
      <c r="H202" s="8"/>
      <c r="I202" s="8"/>
      <c r="J202" s="8"/>
      <c r="K202" s="8"/>
      <c r="L202" s="8"/>
      <c r="M202" s="9" t="n">
        <f aca="false">D202*100/$D$770</f>
        <v>3.2577522989489E-011</v>
      </c>
      <c r="N202" s="9" t="n">
        <f aca="false">M202*100/$M$865</f>
        <v>5.42343399622471E-012</v>
      </c>
    </row>
    <row r="203" customFormat="false" ht="15" hidden="false" customHeight="false" outlineLevel="0" collapsed="false">
      <c r="B203" s="10" t="n">
        <v>1959</v>
      </c>
      <c r="C203" s="10" t="str">
        <f aca="false">C191</f>
        <v>Septiembre</v>
      </c>
      <c r="D203" s="11" t="n">
        <v>2.95596517468005E-011</v>
      </c>
      <c r="E203" s="11"/>
      <c r="F203" s="11"/>
      <c r="G203" s="11"/>
      <c r="H203" s="11"/>
      <c r="I203" s="11"/>
      <c r="J203" s="11"/>
      <c r="K203" s="11"/>
      <c r="L203" s="11"/>
      <c r="M203" s="6" t="n">
        <f aca="false">D203*100/$D$770</f>
        <v>3.31550146953825E-011</v>
      </c>
      <c r="N203" s="6" t="n">
        <f aca="false">M203*100/$M$865</f>
        <v>5.51957353854937E-012</v>
      </c>
    </row>
    <row r="204" customFormat="false" ht="15" hidden="false" customHeight="false" outlineLevel="0" collapsed="false">
      <c r="B204" s="4" t="n">
        <v>1959</v>
      </c>
      <c r="C204" s="4" t="str">
        <f aca="false">C192</f>
        <v>Octubre</v>
      </c>
      <c r="D204" s="5" t="n">
        <v>2.97423083386259E-011</v>
      </c>
      <c r="E204" s="5"/>
      <c r="F204" s="5"/>
      <c r="G204" s="5"/>
      <c r="H204" s="5"/>
      <c r="I204" s="5"/>
      <c r="J204" s="5"/>
      <c r="K204" s="5"/>
      <c r="L204" s="5"/>
      <c r="M204" s="6" t="n">
        <f aca="false">D204*100/$D$770</f>
        <v>3.33598879475457E-011</v>
      </c>
      <c r="N204" s="6" t="n">
        <f aca="false">M204*100/$M$865</f>
        <v>5.55368038458115E-012</v>
      </c>
    </row>
    <row r="205" customFormat="false" ht="15" hidden="false" customHeight="false" outlineLevel="0" collapsed="false">
      <c r="B205" s="7" t="n">
        <v>1959</v>
      </c>
      <c r="C205" s="7" t="str">
        <f aca="false">C193</f>
        <v>Noviembre</v>
      </c>
      <c r="D205" s="8" t="n">
        <v>3.03648318250511E-011</v>
      </c>
      <c r="E205" s="8"/>
      <c r="F205" s="8"/>
      <c r="G205" s="8"/>
      <c r="H205" s="8"/>
      <c r="I205" s="8"/>
      <c r="J205" s="8"/>
      <c r="K205" s="8"/>
      <c r="L205" s="8"/>
      <c r="M205" s="9" t="n">
        <f aca="false">D205*100/$D$770</f>
        <v>3.40581294396121E-011</v>
      </c>
      <c r="N205" s="9" t="n">
        <f aca="false">M205*100/$M$865</f>
        <v>5.66992208432208E-012</v>
      </c>
    </row>
    <row r="206" customFormat="false" ht="15" hidden="false" customHeight="false" outlineLevel="0" collapsed="false">
      <c r="B206" s="10" t="n">
        <v>1959</v>
      </c>
      <c r="C206" s="10" t="str">
        <f aca="false">C194</f>
        <v>Diciembre</v>
      </c>
      <c r="D206" s="11" t="n">
        <v>3.12403906064377E-011</v>
      </c>
      <c r="E206" s="11"/>
      <c r="F206" s="11"/>
      <c r="G206" s="11"/>
      <c r="H206" s="11"/>
      <c r="I206" s="11"/>
      <c r="J206" s="11"/>
      <c r="K206" s="11"/>
      <c r="L206" s="11"/>
      <c r="M206" s="6" t="n">
        <f aca="false">D206*100/$D$770</f>
        <v>3.50401831022262E-011</v>
      </c>
      <c r="N206" s="6" t="n">
        <f aca="false">M206*100/$M$865</f>
        <v>5.83341220668826E-012</v>
      </c>
    </row>
    <row r="207" customFormat="false" ht="15" hidden="false" customHeight="false" outlineLevel="0" collapsed="false">
      <c r="B207" s="4" t="n">
        <v>1960</v>
      </c>
      <c r="C207" s="4" t="str">
        <f aca="false">C195</f>
        <v>Enero</v>
      </c>
      <c r="D207" s="5" t="n">
        <v>3.20964163155557E-011</v>
      </c>
      <c r="E207" s="5"/>
      <c r="F207" s="5"/>
      <c r="G207" s="5"/>
      <c r="H207" s="5"/>
      <c r="I207" s="5"/>
      <c r="J207" s="5"/>
      <c r="K207" s="5"/>
      <c r="L207" s="5"/>
      <c r="M207" s="6" t="n">
        <f aca="false">D207*100/$D$770</f>
        <v>3.60003278701193E-011</v>
      </c>
      <c r="N207" s="6" t="n">
        <f aca="false">M207*100/$M$865</f>
        <v>5.9932549847033E-012</v>
      </c>
      <c r="P207" s="12" t="n">
        <f aca="false">(M218-M206)/M206</f>
        <v>0.18505985223086</v>
      </c>
    </row>
    <row r="208" customFormat="false" ht="15" hidden="false" customHeight="false" outlineLevel="0" collapsed="false">
      <c r="B208" s="7" t="n">
        <v>1960</v>
      </c>
      <c r="C208" s="7" t="str">
        <f aca="false">C196</f>
        <v>Febrero</v>
      </c>
      <c r="D208" s="8" t="n">
        <v>3.23609328820033E-011</v>
      </c>
      <c r="E208" s="8"/>
      <c r="F208" s="8"/>
      <c r="G208" s="8"/>
      <c r="H208" s="8"/>
      <c r="I208" s="8"/>
      <c r="J208" s="8"/>
      <c r="K208" s="8"/>
      <c r="L208" s="8"/>
      <c r="M208" s="9" t="n">
        <f aca="false">D208*100/$D$770</f>
        <v>3.62970177879459E-011</v>
      </c>
      <c r="N208" s="9" t="n">
        <f aca="false">M208*100/$M$865</f>
        <v>6.04264726622198E-012</v>
      </c>
    </row>
    <row r="209" customFormat="false" ht="15" hidden="false" customHeight="false" outlineLevel="0" collapsed="false">
      <c r="B209" s="10" t="n">
        <v>1960</v>
      </c>
      <c r="C209" s="10" t="str">
        <f aca="false">C197</f>
        <v>Marzo</v>
      </c>
      <c r="D209" s="11" t="n">
        <v>3.25921984933675E-011</v>
      </c>
      <c r="E209" s="11"/>
      <c r="F209" s="11"/>
      <c r="G209" s="11"/>
      <c r="H209" s="11"/>
      <c r="I209" s="11"/>
      <c r="J209" s="11"/>
      <c r="K209" s="11"/>
      <c r="L209" s="11"/>
      <c r="M209" s="6" t="n">
        <f aca="false">D209*100/$D$770</f>
        <v>3.65564124117052E-011</v>
      </c>
      <c r="N209" s="6" t="n">
        <f aca="false">M209*100/$M$865</f>
        <v>6.08583070964669E-012</v>
      </c>
    </row>
    <row r="210" customFormat="false" ht="15" hidden="false" customHeight="false" outlineLevel="0" collapsed="false">
      <c r="B210" s="4" t="n">
        <v>1960</v>
      </c>
      <c r="C210" s="4" t="str">
        <f aca="false">C198</f>
        <v>Abril</v>
      </c>
      <c r="D210" s="5" t="n">
        <v>3.2559245753128E-011</v>
      </c>
      <c r="E210" s="5"/>
      <c r="F210" s="5"/>
      <c r="G210" s="5"/>
      <c r="H210" s="5"/>
      <c r="I210" s="5"/>
      <c r="J210" s="5"/>
      <c r="K210" s="5"/>
      <c r="L210" s="5"/>
      <c r="M210" s="6" t="n">
        <f aca="false">D210*100/$D$770</f>
        <v>3.65194516045803E-011</v>
      </c>
      <c r="N210" s="6" t="n">
        <f aca="false">M210*100/$M$865</f>
        <v>6.07967755619933E-012</v>
      </c>
    </row>
    <row r="211" customFormat="false" ht="15" hidden="false" customHeight="false" outlineLevel="0" collapsed="false">
      <c r="B211" s="7" t="n">
        <v>1960</v>
      </c>
      <c r="C211" s="7" t="str">
        <f aca="false">C199</f>
        <v>Mayo</v>
      </c>
      <c r="D211" s="8" t="n">
        <v>3.2493191165227E-011</v>
      </c>
      <c r="E211" s="8"/>
      <c r="F211" s="8"/>
      <c r="G211" s="8"/>
      <c r="H211" s="8"/>
      <c r="I211" s="8"/>
      <c r="J211" s="8"/>
      <c r="K211" s="8"/>
      <c r="L211" s="8"/>
      <c r="M211" s="9" t="n">
        <f aca="false">D211*100/$D$770</f>
        <v>3.64453627468592E-011</v>
      </c>
      <c r="N211" s="9" t="n">
        <f aca="false">M211*100/$M$865</f>
        <v>6.0673434069813E-012</v>
      </c>
    </row>
    <row r="212" customFormat="false" ht="15" hidden="false" customHeight="false" outlineLevel="0" collapsed="false">
      <c r="B212" s="10" t="n">
        <v>1960</v>
      </c>
      <c r="C212" s="10" t="str">
        <f aca="false">C200</f>
        <v>Junio</v>
      </c>
      <c r="D212" s="11" t="n">
        <v>3.23279801417638E-011</v>
      </c>
      <c r="E212" s="11"/>
      <c r="F212" s="11"/>
      <c r="G212" s="11"/>
      <c r="H212" s="11"/>
      <c r="I212" s="11"/>
      <c r="J212" s="11"/>
      <c r="K212" s="11"/>
      <c r="L212" s="11"/>
      <c r="M212" s="6" t="n">
        <f aca="false">D212*100/$D$770</f>
        <v>3.6260056980821E-011</v>
      </c>
      <c r="N212" s="6" t="n">
        <f aca="false">M212*100/$M$865</f>
        <v>6.03649411277462E-012</v>
      </c>
    </row>
    <row r="213" customFormat="false" ht="15" hidden="false" customHeight="false" outlineLevel="0" collapsed="false">
      <c r="B213" s="4" t="n">
        <v>1960</v>
      </c>
      <c r="C213" s="4" t="str">
        <f aca="false">C201</f>
        <v>Julio</v>
      </c>
      <c r="D213" s="5" t="n">
        <v>3.26253003410289E-011</v>
      </c>
      <c r="E213" s="5"/>
      <c r="F213" s="5"/>
      <c r="G213" s="5"/>
      <c r="H213" s="5"/>
      <c r="I213" s="5"/>
      <c r="J213" s="5"/>
      <c r="K213" s="5"/>
      <c r="L213" s="5"/>
      <c r="M213" s="6" t="n">
        <f aca="false">D213*100/$D$770</f>
        <v>3.65935404623013E-011</v>
      </c>
      <c r="N213" s="6" t="n">
        <f aca="false">M213*100/$M$865</f>
        <v>6.09201170541735E-012</v>
      </c>
    </row>
    <row r="214" customFormat="false" ht="15" hidden="false" customHeight="false" outlineLevel="0" collapsed="false">
      <c r="B214" s="7" t="n">
        <v>1960</v>
      </c>
      <c r="C214" s="7" t="str">
        <f aca="false">C202</f>
        <v>Agosto</v>
      </c>
      <c r="D214" s="8" t="n">
        <v>3.27906604719141E-011</v>
      </c>
      <c r="E214" s="8"/>
      <c r="F214" s="8"/>
      <c r="G214" s="8"/>
      <c r="H214" s="8"/>
      <c r="I214" s="8"/>
      <c r="J214" s="8"/>
      <c r="K214" s="8"/>
      <c r="L214" s="8"/>
      <c r="M214" s="9" t="n">
        <f aca="false">D214*100/$D$770</f>
        <v>3.67790134718107E-011</v>
      </c>
      <c r="N214" s="9" t="n">
        <f aca="false">M214*100/$M$865</f>
        <v>6.12288884194734E-012</v>
      </c>
    </row>
    <row r="215" customFormat="false" ht="15" hidden="false" customHeight="false" outlineLevel="0" collapsed="false">
      <c r="B215" s="10" t="n">
        <v>1960</v>
      </c>
      <c r="C215" s="10" t="str">
        <f aca="false">C203</f>
        <v>Septiembre</v>
      </c>
      <c r="D215" s="11" t="n">
        <v>3.28237623195755E-011</v>
      </c>
      <c r="E215" s="11"/>
      <c r="F215" s="11"/>
      <c r="G215" s="11"/>
      <c r="H215" s="11"/>
      <c r="I215" s="11"/>
      <c r="J215" s="11"/>
      <c r="K215" s="11"/>
      <c r="L215" s="11"/>
      <c r="M215" s="6" t="n">
        <f aca="false">D215*100/$D$770</f>
        <v>3.68161415224068E-011</v>
      </c>
      <c r="N215" s="6" t="n">
        <f aca="false">M215*100/$M$865</f>
        <v>6.12906983771799E-012</v>
      </c>
    </row>
    <row r="216" customFormat="false" ht="15" hidden="false" customHeight="false" outlineLevel="0" collapsed="false">
      <c r="B216" s="4" t="n">
        <v>1960</v>
      </c>
      <c r="C216" s="4" t="str">
        <f aca="false">C204</f>
        <v>Octubre</v>
      </c>
      <c r="D216" s="5" t="n">
        <v>3.30881297786011E-011</v>
      </c>
      <c r="E216" s="5"/>
      <c r="F216" s="5"/>
      <c r="G216" s="5"/>
      <c r="H216" s="5"/>
      <c r="I216" s="5"/>
      <c r="J216" s="5"/>
      <c r="K216" s="5"/>
      <c r="L216" s="5"/>
      <c r="M216" s="6" t="n">
        <f aca="false">D216*100/$D$770</f>
        <v>3.71126641967622E-011</v>
      </c>
      <c r="N216" s="6" t="n">
        <f aca="false">M216*100/$M$865</f>
        <v>6.17843427691336E-012</v>
      </c>
    </row>
    <row r="217" customFormat="false" ht="15" hidden="false" customHeight="false" outlineLevel="0" collapsed="false">
      <c r="B217" s="7" t="n">
        <v>1960</v>
      </c>
      <c r="C217" s="7" t="str">
        <f aca="false">C205</f>
        <v>Noviembre</v>
      </c>
      <c r="D217" s="8" t="n">
        <v>3.39144831107613E-011</v>
      </c>
      <c r="E217" s="8"/>
      <c r="F217" s="8"/>
      <c r="G217" s="8"/>
      <c r="H217" s="8"/>
      <c r="I217" s="8"/>
      <c r="J217" s="8"/>
      <c r="K217" s="8"/>
      <c r="L217" s="8"/>
      <c r="M217" s="9" t="n">
        <f aca="false">D217*100/$D$770</f>
        <v>3.80395275138957E-011</v>
      </c>
      <c r="N217" s="9" t="n">
        <f aca="false">M217*100/$M$865</f>
        <v>6.33273643259344E-012</v>
      </c>
    </row>
    <row r="218" customFormat="false" ht="15" hidden="false" customHeight="false" outlineLevel="0" collapsed="false">
      <c r="B218" s="10" t="n">
        <v>1960</v>
      </c>
      <c r="C218" s="10" t="str">
        <f aca="false">C206</f>
        <v>Diciembre</v>
      </c>
      <c r="D218" s="11" t="n">
        <v>3.70217326756994E-011</v>
      </c>
      <c r="E218" s="11"/>
      <c r="F218" s="11"/>
      <c r="G218" s="11"/>
      <c r="H218" s="11"/>
      <c r="I218" s="11"/>
      <c r="J218" s="11"/>
      <c r="K218" s="11"/>
      <c r="L218" s="11"/>
      <c r="M218" s="6" t="n">
        <f aca="false">D218*100/$D$770</f>
        <v>4.15247142092665E-011</v>
      </c>
      <c r="N218" s="6" t="n">
        <f aca="false">M218*100/$M$865</f>
        <v>6.91294260765968E-012</v>
      </c>
    </row>
    <row r="219" customFormat="false" ht="15" hidden="false" customHeight="false" outlineLevel="0" collapsed="false">
      <c r="B219" s="4" t="n">
        <v>1961</v>
      </c>
      <c r="C219" s="4" t="str">
        <f aca="false">C207</f>
        <v>Enero</v>
      </c>
      <c r="D219" s="5" t="n">
        <v>3.4773938290583E-011</v>
      </c>
      <c r="E219" s="5"/>
      <c r="F219" s="5"/>
      <c r="G219" s="5"/>
      <c r="H219" s="5"/>
      <c r="I219" s="5"/>
      <c r="J219" s="5"/>
      <c r="K219" s="5"/>
      <c r="L219" s="5"/>
      <c r="M219" s="6" t="n">
        <f aca="false">D219*100/$D$770</f>
        <v>3.90035188816253E-011</v>
      </c>
      <c r="N219" s="6" t="n">
        <f aca="false">M219*100/$M$865</f>
        <v>6.49321958404418E-012</v>
      </c>
      <c r="P219" s="12" t="n">
        <f aca="false">(M230-M218)/M218</f>
        <v>0.164284362174724</v>
      </c>
    </row>
    <row r="220" customFormat="false" ht="15" hidden="false" customHeight="false" outlineLevel="0" collapsed="false">
      <c r="B220" s="7" t="n">
        <v>1961</v>
      </c>
      <c r="C220" s="7" t="str">
        <f aca="false">C208</f>
        <v>Febrero</v>
      </c>
      <c r="D220" s="8" t="n">
        <v>3.52036658804938E-011</v>
      </c>
      <c r="E220" s="8"/>
      <c r="F220" s="8"/>
      <c r="G220" s="8"/>
      <c r="H220" s="8"/>
      <c r="I220" s="8"/>
      <c r="J220" s="8"/>
      <c r="K220" s="8"/>
      <c r="L220" s="8"/>
      <c r="M220" s="9" t="n">
        <f aca="false">D220*100/$D$770</f>
        <v>3.94855145654901E-011</v>
      </c>
      <c r="N220" s="9" t="n">
        <f aca="false">M220*100/$M$865</f>
        <v>6.57346115976954E-012</v>
      </c>
    </row>
    <row r="221" customFormat="false" ht="15" hidden="false" customHeight="false" outlineLevel="0" collapsed="false">
      <c r="B221" s="10" t="n">
        <v>1961</v>
      </c>
      <c r="C221" s="10" t="str">
        <f aca="false">C209</f>
        <v>Marzo</v>
      </c>
      <c r="D221" s="11" t="n">
        <v>3.56004407301651E-011</v>
      </c>
      <c r="E221" s="11"/>
      <c r="F221" s="11"/>
      <c r="G221" s="11"/>
      <c r="H221" s="11"/>
      <c r="I221" s="11"/>
      <c r="J221" s="11"/>
      <c r="K221" s="11"/>
      <c r="L221" s="11"/>
      <c r="M221" s="6" t="n">
        <f aca="false">D221*100/$D$770</f>
        <v>3.993054944223E-011</v>
      </c>
      <c r="N221" s="6" t="n">
        <f aca="false">M221*100/$M$865</f>
        <v>6.64754958204754E-012</v>
      </c>
    </row>
    <row r="222" customFormat="false" ht="15" hidden="false" customHeight="false" outlineLevel="0" collapsed="false">
      <c r="B222" s="4" t="n">
        <v>1961</v>
      </c>
      <c r="C222" s="4" t="str">
        <f aca="false">C210</f>
        <v>Abril</v>
      </c>
      <c r="D222" s="5" t="n">
        <v>3.63936922146638E-011</v>
      </c>
      <c r="E222" s="5"/>
      <c r="F222" s="5"/>
      <c r="G222" s="5"/>
      <c r="H222" s="5"/>
      <c r="I222" s="5"/>
      <c r="J222" s="5"/>
      <c r="K222" s="5"/>
      <c r="L222" s="5"/>
      <c r="M222" s="6" t="n">
        <f aca="false">D222*100/$D$770</f>
        <v>4.08202847087672E-011</v>
      </c>
      <c r="N222" s="6" t="n">
        <f aca="false">M222*100/$M$865</f>
        <v>6.79567074195695E-012</v>
      </c>
    </row>
    <row r="223" customFormat="false" ht="15" hidden="false" customHeight="false" outlineLevel="0" collapsed="false">
      <c r="B223" s="7" t="n">
        <v>1961</v>
      </c>
      <c r="C223" s="7" t="str">
        <f aca="false">C211</f>
        <v>Mayo</v>
      </c>
      <c r="D223" s="8" t="n">
        <v>3.66580596736895E-011</v>
      </c>
      <c r="E223" s="8"/>
      <c r="F223" s="8"/>
      <c r="G223" s="8"/>
      <c r="H223" s="8"/>
      <c r="I223" s="8"/>
      <c r="J223" s="8"/>
      <c r="K223" s="8"/>
      <c r="L223" s="8"/>
      <c r="M223" s="9" t="n">
        <f aca="false">D223*100/$D$770</f>
        <v>4.11168073831227E-011</v>
      </c>
      <c r="N223" s="9" t="n">
        <f aca="false">M223*100/$M$865</f>
        <v>6.84503518115233E-012</v>
      </c>
    </row>
    <row r="224" customFormat="false" ht="15" hidden="false" customHeight="false" outlineLevel="0" collapsed="false">
      <c r="B224" s="10" t="n">
        <v>1961</v>
      </c>
      <c r="C224" s="10" t="str">
        <f aca="false">C212</f>
        <v>Junio</v>
      </c>
      <c r="D224" s="11" t="n">
        <v>3.71538418515012E-011</v>
      </c>
      <c r="E224" s="11"/>
      <c r="F224" s="11"/>
      <c r="G224" s="11"/>
      <c r="H224" s="11"/>
      <c r="I224" s="11"/>
      <c r="J224" s="11"/>
      <c r="K224" s="11"/>
      <c r="L224" s="11"/>
      <c r="M224" s="6" t="n">
        <f aca="false">D224*100/$D$770</f>
        <v>4.16728919247085E-011</v>
      </c>
      <c r="N224" s="6" t="n">
        <f aca="false">M224*100/$M$865</f>
        <v>6.93761090609571E-012</v>
      </c>
    </row>
    <row r="225" customFormat="false" ht="15" hidden="false" customHeight="false" outlineLevel="0" collapsed="false">
      <c r="B225" s="4" t="n">
        <v>1961</v>
      </c>
      <c r="C225" s="4" t="str">
        <f aca="false">C213</f>
        <v>Julio</v>
      </c>
      <c r="D225" s="5" t="n">
        <v>3.77158277246358E-011</v>
      </c>
      <c r="E225" s="5"/>
      <c r="F225" s="5"/>
      <c r="G225" s="5"/>
      <c r="H225" s="5"/>
      <c r="I225" s="5"/>
      <c r="J225" s="5"/>
      <c r="K225" s="5"/>
      <c r="L225" s="5"/>
      <c r="M225" s="6" t="n">
        <f aca="false">D225*100/$D$770</f>
        <v>4.23032325674866E-011</v>
      </c>
      <c r="N225" s="6" t="n">
        <f aca="false">M225*100/$M$865</f>
        <v>7.04254862258042E-012</v>
      </c>
    </row>
    <row r="226" customFormat="false" ht="15" hidden="false" customHeight="false" outlineLevel="0" collapsed="false">
      <c r="B226" s="7" t="n">
        <v>1961</v>
      </c>
      <c r="C226" s="7" t="str">
        <f aca="false">C214</f>
        <v>Agosto</v>
      </c>
      <c r="D226" s="8" t="n">
        <v>3.80132970313228E-011</v>
      </c>
      <c r="E226" s="8"/>
      <c r="F226" s="8"/>
      <c r="G226" s="8"/>
      <c r="H226" s="8"/>
      <c r="I226" s="8"/>
      <c r="J226" s="8"/>
      <c r="K226" s="8"/>
      <c r="L226" s="8"/>
      <c r="M226" s="9" t="n">
        <f aca="false">D226*100/$D$770</f>
        <v>4.26368832924381E-011</v>
      </c>
      <c r="N226" s="9" t="n">
        <f aca="false">M226*100/$M$865</f>
        <v>7.09809405754644E-012</v>
      </c>
    </row>
    <row r="227" customFormat="false" ht="15" hidden="false" customHeight="false" outlineLevel="0" collapsed="false">
      <c r="B227" s="10" t="n">
        <v>1961</v>
      </c>
      <c r="C227" s="10" t="str">
        <f aca="false">C215</f>
        <v>Septiembre</v>
      </c>
      <c r="D227" s="11" t="n">
        <v>3.84100718809942E-011</v>
      </c>
      <c r="E227" s="11"/>
      <c r="F227" s="11"/>
      <c r="G227" s="11"/>
      <c r="H227" s="11"/>
      <c r="I227" s="11"/>
      <c r="J227" s="11"/>
      <c r="K227" s="11"/>
      <c r="L227" s="11"/>
      <c r="M227" s="6" t="n">
        <f aca="false">D227*100/$D$770</f>
        <v>4.3081918169178E-011</v>
      </c>
      <c r="N227" s="6" t="n">
        <f aca="false">M227*100/$M$865</f>
        <v>7.17218247982446E-012</v>
      </c>
    </row>
    <row r="228" customFormat="false" ht="15" hidden="false" customHeight="false" outlineLevel="0" collapsed="false">
      <c r="B228" s="4" t="n">
        <v>1961</v>
      </c>
      <c r="C228" s="4" t="str">
        <f aca="false">C216</f>
        <v>Octubre</v>
      </c>
      <c r="D228" s="5" t="n">
        <v>3.84430246212337E-011</v>
      </c>
      <c r="E228" s="5"/>
      <c r="F228" s="5"/>
      <c r="G228" s="5"/>
      <c r="H228" s="5"/>
      <c r="I228" s="5"/>
      <c r="J228" s="5"/>
      <c r="K228" s="5"/>
      <c r="L228" s="5"/>
      <c r="M228" s="6" t="n">
        <f aca="false">D228*100/$D$770</f>
        <v>4.3118878976303E-011</v>
      </c>
      <c r="N228" s="6" t="n">
        <f aca="false">M228*100/$M$865</f>
        <v>7.17833563327182E-012</v>
      </c>
    </row>
    <row r="229" customFormat="false" ht="15" hidden="false" customHeight="false" outlineLevel="0" collapsed="false">
      <c r="B229" s="7" t="n">
        <v>1961</v>
      </c>
      <c r="C229" s="7" t="str">
        <f aca="false">C217</f>
        <v>Noviembre</v>
      </c>
      <c r="D229" s="8" t="n">
        <v>3.96661528030651E-011</v>
      </c>
      <c r="E229" s="8"/>
      <c r="F229" s="8"/>
      <c r="G229" s="8"/>
      <c r="H229" s="8"/>
      <c r="I229" s="8"/>
      <c r="J229" s="8"/>
      <c r="K229" s="8"/>
      <c r="L229" s="8"/>
      <c r="M229" s="9" t="n">
        <f aca="false">D229*100/$D$770</f>
        <v>4.44907771701762E-011</v>
      </c>
      <c r="N229" s="9" t="n">
        <f aca="false">M229*100/$M$865</f>
        <v>7.40672621122987E-012</v>
      </c>
    </row>
    <row r="230" customFormat="false" ht="15" hidden="false" customHeight="false" outlineLevel="0" collapsed="false">
      <c r="B230" s="10" t="n">
        <v>1961</v>
      </c>
      <c r="C230" s="10" t="str">
        <f aca="false">C218</f>
        <v>Diciembre</v>
      </c>
      <c r="D230" s="11" t="n">
        <v>4.31038244149298E-011</v>
      </c>
      <c r="E230" s="11"/>
      <c r="F230" s="11"/>
      <c r="G230" s="11"/>
      <c r="H230" s="11"/>
      <c r="I230" s="11"/>
      <c r="J230" s="11"/>
      <c r="K230" s="11"/>
      <c r="L230" s="11"/>
      <c r="M230" s="6" t="n">
        <f aca="false">D230*100/$D$770</f>
        <v>4.83465753976235E-011</v>
      </c>
      <c r="N230" s="6" t="n">
        <f aca="false">M230*100/$M$865</f>
        <v>8.04863097470952E-012</v>
      </c>
    </row>
    <row r="231" customFormat="false" ht="15" hidden="false" customHeight="false" outlineLevel="0" collapsed="false">
      <c r="B231" s="4" t="n">
        <v>1962</v>
      </c>
      <c r="C231" s="4" t="str">
        <f aca="false">C219</f>
        <v>Enero</v>
      </c>
      <c r="D231" s="5" t="n">
        <v>4.13849140552865E-011</v>
      </c>
      <c r="E231" s="5"/>
      <c r="F231" s="5"/>
      <c r="G231" s="5"/>
      <c r="H231" s="5"/>
      <c r="I231" s="5"/>
      <c r="J231" s="5"/>
      <c r="K231" s="5"/>
      <c r="L231" s="5"/>
      <c r="M231" s="6" t="n">
        <f aca="false">D231*100/$D$770</f>
        <v>4.64185926621643E-011</v>
      </c>
      <c r="N231" s="6" t="n">
        <f aca="false">M231*100/$M$865</f>
        <v>7.72766467180805E-012</v>
      </c>
      <c r="P231" s="12" t="n">
        <f aca="false">(M242-M230)/M230</f>
        <v>0.306750057942633</v>
      </c>
    </row>
    <row r="232" customFormat="false" ht="15" hidden="false" customHeight="false" outlineLevel="0" collapsed="false">
      <c r="B232" s="7" t="n">
        <v>1962</v>
      </c>
      <c r="C232" s="7" t="str">
        <f aca="false">C220</f>
        <v>Febrero</v>
      </c>
      <c r="D232" s="8" t="n">
        <v>4.19800017760825E-011</v>
      </c>
      <c r="E232" s="8"/>
      <c r="F232" s="8"/>
      <c r="G232" s="8"/>
      <c r="H232" s="8"/>
      <c r="I232" s="8"/>
      <c r="J232" s="8"/>
      <c r="K232" s="8"/>
      <c r="L232" s="8"/>
      <c r="M232" s="9" t="n">
        <f aca="false">D232*100/$D$770</f>
        <v>4.70860613555384E-011</v>
      </c>
      <c r="N232" s="9" t="n">
        <f aca="false">M232*100/$M$865</f>
        <v>7.83878338406341E-012</v>
      </c>
    </row>
    <row r="233" customFormat="false" ht="15" hidden="false" customHeight="false" outlineLevel="0" collapsed="false">
      <c r="B233" s="10" t="n">
        <v>1962</v>
      </c>
      <c r="C233" s="10" t="str">
        <f aca="false">C221</f>
        <v>Marzo</v>
      </c>
      <c r="D233" s="11" t="n">
        <v>4.26409949773575E-011</v>
      </c>
      <c r="E233" s="11"/>
      <c r="F233" s="11"/>
      <c r="G233" s="11"/>
      <c r="H233" s="11"/>
      <c r="I233" s="11"/>
      <c r="J233" s="11"/>
      <c r="K233" s="11"/>
      <c r="L233" s="11"/>
      <c r="M233" s="6" t="n">
        <f aca="false">D233*100/$D$770</f>
        <v>4.78274516631625E-011</v>
      </c>
      <c r="N233" s="6" t="n">
        <f aca="false">M233*100/$M$865</f>
        <v>7.96220840321349E-012</v>
      </c>
    </row>
    <row r="234" customFormat="false" ht="15" hidden="false" customHeight="false" outlineLevel="0" collapsed="false">
      <c r="B234" s="4" t="n">
        <v>1962</v>
      </c>
      <c r="C234" s="4" t="str">
        <f aca="false">C222</f>
        <v>Abril</v>
      </c>
      <c r="D234" s="5" t="n">
        <v>4.40293341826523E-011</v>
      </c>
      <c r="E234" s="5"/>
      <c r="F234" s="5"/>
      <c r="G234" s="5"/>
      <c r="H234" s="5"/>
      <c r="I234" s="5"/>
      <c r="J234" s="5"/>
      <c r="K234" s="5"/>
      <c r="L234" s="5"/>
      <c r="M234" s="6" t="n">
        <f aca="false">D234*100/$D$770</f>
        <v>4.93846556230741E-011</v>
      </c>
      <c r="N234" s="6" t="n">
        <f aca="false">M234*100/$M$865</f>
        <v>8.22144827537827E-012</v>
      </c>
    </row>
    <row r="235" customFormat="false" ht="15" hidden="false" customHeight="false" outlineLevel="0" collapsed="false">
      <c r="B235" s="7" t="n">
        <v>1962</v>
      </c>
      <c r="C235" s="7" t="str">
        <f aca="false">C223</f>
        <v>Mayo</v>
      </c>
      <c r="D235" s="8" t="n">
        <v>4.55499316711709E-011</v>
      </c>
      <c r="E235" s="8"/>
      <c r="F235" s="8"/>
      <c r="G235" s="8"/>
      <c r="H235" s="8"/>
      <c r="I235" s="8"/>
      <c r="J235" s="8"/>
      <c r="K235" s="8"/>
      <c r="L235" s="8"/>
      <c r="M235" s="9" t="n">
        <f aca="false">D235*100/$D$770</f>
        <v>5.1090204541899E-011</v>
      </c>
      <c r="N235" s="9" t="n">
        <f aca="false">M235*100/$M$865</f>
        <v>8.50538428830238E-012</v>
      </c>
    </row>
    <row r="236" customFormat="false" ht="15" hidden="false" customHeight="false" outlineLevel="0" collapsed="false">
      <c r="B236" s="10" t="n">
        <v>1962</v>
      </c>
      <c r="C236" s="10" t="str">
        <f aca="false">C224</f>
        <v>Junio</v>
      </c>
      <c r="D236" s="11" t="n">
        <v>4.62109248724459E-011</v>
      </c>
      <c r="E236" s="11"/>
      <c r="F236" s="11"/>
      <c r="G236" s="11"/>
      <c r="H236" s="11"/>
      <c r="I236" s="11"/>
      <c r="J236" s="11"/>
      <c r="K236" s="11"/>
      <c r="L236" s="11"/>
      <c r="M236" s="6" t="n">
        <f aca="false">D236*100/$D$770</f>
        <v>5.1831594849523E-011</v>
      </c>
      <c r="N236" s="6" t="n">
        <f aca="false">M236*100/$M$865</f>
        <v>8.62880930745246E-012</v>
      </c>
    </row>
    <row r="237" customFormat="false" ht="15" hidden="false" customHeight="false" outlineLevel="0" collapsed="false">
      <c r="B237" s="4" t="n">
        <v>1962</v>
      </c>
      <c r="C237" s="4" t="str">
        <f aca="false">C225</f>
        <v>Julio</v>
      </c>
      <c r="D237" s="5" t="n">
        <v>4.8293508234099E-011</v>
      </c>
      <c r="E237" s="5"/>
      <c r="F237" s="5"/>
      <c r="G237" s="5"/>
      <c r="H237" s="5"/>
      <c r="I237" s="5"/>
      <c r="J237" s="5"/>
      <c r="K237" s="5"/>
      <c r="L237" s="5"/>
      <c r="M237" s="6" t="n">
        <f aca="false">D237*100/$D$770</f>
        <v>5.41674844111259E-011</v>
      </c>
      <c r="N237" s="6" t="n">
        <f aca="false">M237*100/$M$865</f>
        <v>9.01768303686126E-012</v>
      </c>
    </row>
    <row r="238" customFormat="false" ht="15" hidden="false" customHeight="false" outlineLevel="0" collapsed="false">
      <c r="B238" s="7" t="n">
        <v>1962</v>
      </c>
      <c r="C238" s="7" t="str">
        <f aca="false">C226</f>
        <v>Agosto</v>
      </c>
      <c r="D238" s="8" t="n">
        <v>4.89215486951347E-011</v>
      </c>
      <c r="E238" s="8"/>
      <c r="F238" s="8"/>
      <c r="G238" s="8"/>
      <c r="H238" s="8"/>
      <c r="I238" s="8"/>
      <c r="J238" s="8"/>
      <c r="K238" s="8"/>
      <c r="L238" s="8"/>
      <c r="M238" s="9" t="n">
        <f aca="false">D238*100/$D$770</f>
        <v>5.48719139116253E-011</v>
      </c>
      <c r="N238" s="9" t="n">
        <f aca="false">M238*100/$M$865</f>
        <v>9.13495490256401E-012</v>
      </c>
    </row>
    <row r="239" customFormat="false" ht="15" hidden="false" customHeight="false" outlineLevel="0" collapsed="false">
      <c r="B239" s="10" t="n">
        <v>1962</v>
      </c>
      <c r="C239" s="10" t="str">
        <f aca="false">C227</f>
        <v>Septiembre</v>
      </c>
      <c r="D239" s="11" t="n">
        <v>5.07306690450263E-011</v>
      </c>
      <c r="E239" s="11"/>
      <c r="F239" s="11"/>
      <c r="G239" s="11"/>
      <c r="H239" s="11"/>
      <c r="I239" s="11"/>
      <c r="J239" s="11"/>
      <c r="K239" s="11"/>
      <c r="L239" s="11"/>
      <c r="M239" s="6" t="n">
        <f aca="false">D239*100/$D$770</f>
        <v>5.69010789471323E-011</v>
      </c>
      <c r="N239" s="6" t="n">
        <f aca="false">M239*100/$M$865</f>
        <v>9.47276581105666E-012</v>
      </c>
    </row>
    <row r="240" customFormat="false" ht="15" hidden="false" customHeight="false" outlineLevel="0" collapsed="false">
      <c r="B240" s="4" t="n">
        <v>1962</v>
      </c>
      <c r="C240" s="4" t="str">
        <f aca="false">C228</f>
        <v>Octubre</v>
      </c>
      <c r="D240" s="5" t="n">
        <v>5.1599070670162E-011</v>
      </c>
      <c r="E240" s="5"/>
      <c r="F240" s="5"/>
      <c r="G240" s="5"/>
      <c r="H240" s="5"/>
      <c r="I240" s="5"/>
      <c r="J240" s="5"/>
      <c r="K240" s="5"/>
      <c r="L240" s="5"/>
      <c r="M240" s="6" t="n">
        <f aca="false">D240*100/$D$770</f>
        <v>5.78751049231313E-011</v>
      </c>
      <c r="N240" s="6" t="n">
        <f aca="false">M240*100/$M$865</f>
        <v>9.63491950190489E-012</v>
      </c>
    </row>
    <row r="241" customFormat="false" ht="15" hidden="false" customHeight="false" outlineLevel="0" collapsed="false">
      <c r="B241" s="7" t="n">
        <v>1962</v>
      </c>
      <c r="C241" s="7" t="str">
        <f aca="false">C229</f>
        <v>Noviembre</v>
      </c>
      <c r="D241" s="8" t="n">
        <v>5.13345541037141E-011</v>
      </c>
      <c r="E241" s="8"/>
      <c r="F241" s="8"/>
      <c r="G241" s="8"/>
      <c r="H241" s="8"/>
      <c r="I241" s="8"/>
      <c r="J241" s="8"/>
      <c r="K241" s="8"/>
      <c r="L241" s="8"/>
      <c r="M241" s="9" t="n">
        <f aca="false">D241*100/$D$770</f>
        <v>5.75784150053043E-011</v>
      </c>
      <c r="N241" s="9" t="n">
        <f aca="false">M241*100/$M$865</f>
        <v>9.58552722038616E-012</v>
      </c>
    </row>
    <row r="242" customFormat="false" ht="15" hidden="false" customHeight="false" outlineLevel="0" collapsed="false">
      <c r="B242" s="10" t="n">
        <v>1962</v>
      </c>
      <c r="C242" s="10" t="str">
        <f aca="false">C230</f>
        <v>Diciembre</v>
      </c>
      <c r="D242" s="11" t="n">
        <v>5.63259250517586E-011</v>
      </c>
      <c r="E242" s="11"/>
      <c r="F242" s="11"/>
      <c r="G242" s="11"/>
      <c r="H242" s="11"/>
      <c r="I242" s="11"/>
      <c r="J242" s="11"/>
      <c r="K242" s="11"/>
      <c r="L242" s="11"/>
      <c r="M242" s="6" t="n">
        <f aca="false">D242*100/$D$770</f>
        <v>6.31768902021724E-011</v>
      </c>
      <c r="N242" s="6" t="n">
        <f aca="false">M242*100/$M$865</f>
        <v>1.05175489925605E-011</v>
      </c>
    </row>
    <row r="243" customFormat="false" ht="15" hidden="false" customHeight="false" outlineLevel="0" collapsed="false">
      <c r="B243" s="4" t="n">
        <v>1963</v>
      </c>
      <c r="C243" s="4" t="str">
        <f aca="false">C231</f>
        <v>Enero</v>
      </c>
      <c r="D243" s="5" t="n">
        <v>5.40120760787413E-011</v>
      </c>
      <c r="E243" s="5"/>
      <c r="F243" s="5"/>
      <c r="G243" s="5"/>
      <c r="H243" s="5"/>
      <c r="I243" s="5"/>
      <c r="J243" s="5"/>
      <c r="K243" s="5"/>
      <c r="L243" s="5"/>
      <c r="M243" s="6" t="n">
        <f aca="false">D243*100/$D$770</f>
        <v>6.05816060168102E-011</v>
      </c>
      <c r="N243" s="6" t="n">
        <f aca="false">M243*100/$M$865</f>
        <v>1.0085491819727E-011</v>
      </c>
      <c r="P243" s="12" t="n">
        <f aca="false">(M254-M242)/M242</f>
        <v>0.238263525998407</v>
      </c>
    </row>
    <row r="244" customFormat="false" ht="15" hidden="false" customHeight="false" outlineLevel="0" collapsed="false">
      <c r="B244" s="7" t="n">
        <v>1963</v>
      </c>
      <c r="C244" s="7" t="str">
        <f aca="false">C232</f>
        <v>Febrero</v>
      </c>
      <c r="D244" s="8" t="n">
        <v>5.45078582565534E-011</v>
      </c>
      <c r="E244" s="8"/>
      <c r="F244" s="8"/>
      <c r="G244" s="8"/>
      <c r="H244" s="8"/>
      <c r="I244" s="8"/>
      <c r="J244" s="8"/>
      <c r="K244" s="8"/>
      <c r="L244" s="8"/>
      <c r="M244" s="9" t="n">
        <f aca="false">D244*100/$D$770</f>
        <v>6.11376905583965E-011</v>
      </c>
      <c r="N244" s="9" t="n">
        <f aca="false">M244*100/$M$865</f>
        <v>1.01780675446705E-011</v>
      </c>
    </row>
    <row r="245" customFormat="false" ht="15" hidden="false" customHeight="false" outlineLevel="0" collapsed="false">
      <c r="B245" s="10" t="n">
        <v>1963</v>
      </c>
      <c r="C245" s="10" t="str">
        <f aca="false">C233</f>
        <v>Marzo</v>
      </c>
      <c r="D245" s="11" t="n">
        <v>5.70860746885964E-011</v>
      </c>
      <c r="E245" s="11"/>
      <c r="F245" s="11"/>
      <c r="G245" s="11"/>
      <c r="H245" s="11"/>
      <c r="I245" s="11"/>
      <c r="J245" s="11"/>
      <c r="K245" s="11"/>
      <c r="L245" s="11"/>
      <c r="M245" s="6" t="n">
        <f aca="false">D245*100/$D$770</f>
        <v>6.40294974181141E-011</v>
      </c>
      <c r="N245" s="6" t="n">
        <f aca="false">M245*100/$M$865</f>
        <v>1.06594891566994E-011</v>
      </c>
    </row>
    <row r="246" customFormat="false" ht="15" hidden="false" customHeight="false" outlineLevel="0" collapsed="false">
      <c r="B246" s="4" t="n">
        <v>1963</v>
      </c>
      <c r="C246" s="4" t="str">
        <f aca="false">C234</f>
        <v>Abril</v>
      </c>
      <c r="D246" s="5" t="n">
        <v>5.7978631716079E-011</v>
      </c>
      <c r="E246" s="5"/>
      <c r="F246" s="5"/>
      <c r="G246" s="5"/>
      <c r="H246" s="5"/>
      <c r="I246" s="5"/>
      <c r="J246" s="5"/>
      <c r="K246" s="5"/>
      <c r="L246" s="5"/>
      <c r="M246" s="6" t="n">
        <f aca="false">D246*100/$D$770</f>
        <v>6.50306168364393E-011</v>
      </c>
      <c r="N246" s="6" t="n">
        <f aca="false">M246*100/$M$865</f>
        <v>1.08261533039207E-011</v>
      </c>
    </row>
    <row r="247" customFormat="false" ht="15" hidden="false" customHeight="false" outlineLevel="0" collapsed="false">
      <c r="B247" s="7" t="n">
        <v>1963</v>
      </c>
      <c r="C247" s="7" t="str">
        <f aca="false">C235</f>
        <v>Mayo</v>
      </c>
      <c r="D247" s="8" t="n">
        <v>5.7978631716079E-011</v>
      </c>
      <c r="E247" s="8"/>
      <c r="F247" s="8"/>
      <c r="G247" s="8"/>
      <c r="H247" s="8"/>
      <c r="I247" s="8"/>
      <c r="J247" s="8"/>
      <c r="K247" s="8"/>
      <c r="L247" s="8"/>
      <c r="M247" s="9" t="n">
        <f aca="false">D247*100/$D$770</f>
        <v>6.50306168364393E-011</v>
      </c>
      <c r="N247" s="9" t="n">
        <f aca="false">M247*100/$M$865</f>
        <v>1.08261533039207E-011</v>
      </c>
    </row>
    <row r="248" customFormat="false" ht="15" hidden="false" customHeight="false" outlineLevel="0" collapsed="false">
      <c r="B248" s="10" t="n">
        <v>1963</v>
      </c>
      <c r="C248" s="10" t="str">
        <f aca="false">C236</f>
        <v>Junio</v>
      </c>
      <c r="D248" s="11" t="n">
        <v>5.86397740247763E-011</v>
      </c>
      <c r="E248" s="11"/>
      <c r="F248" s="11"/>
      <c r="G248" s="11"/>
      <c r="H248" s="11"/>
      <c r="I248" s="11"/>
      <c r="J248" s="11"/>
      <c r="K248" s="11"/>
      <c r="L248" s="11"/>
      <c r="M248" s="6" t="n">
        <f aca="false">D248*100/$D$770</f>
        <v>6.5772174387535E-011</v>
      </c>
      <c r="N248" s="6" t="n">
        <f aca="false">M248*100/$M$865</f>
        <v>1.09496061653941E-011</v>
      </c>
    </row>
    <row r="249" customFormat="false" ht="15" hidden="false" customHeight="false" outlineLevel="0" collapsed="false">
      <c r="B249" s="4" t="n">
        <v>1963</v>
      </c>
      <c r="C249" s="4" t="str">
        <f aca="false">C237</f>
        <v>Julio</v>
      </c>
      <c r="D249" s="5" t="n">
        <v>5.95321819448373E-011</v>
      </c>
      <c r="E249" s="5"/>
      <c r="F249" s="5"/>
      <c r="G249" s="5"/>
      <c r="H249" s="5"/>
      <c r="I249" s="5"/>
      <c r="J249" s="5"/>
      <c r="K249" s="5"/>
      <c r="L249" s="5"/>
      <c r="M249" s="6" t="n">
        <f aca="false">D249*100/$D$770</f>
        <v>6.67731265623894E-011</v>
      </c>
      <c r="N249" s="6" t="n">
        <f aca="false">M249*100/$M$865</f>
        <v>1.11162424702922E-011</v>
      </c>
    </row>
    <row r="250" customFormat="false" ht="15" hidden="false" customHeight="false" outlineLevel="0" collapsed="false">
      <c r="B250" s="7" t="n">
        <v>1963</v>
      </c>
      <c r="C250" s="7" t="str">
        <f aca="false">C238</f>
        <v>Agosto</v>
      </c>
      <c r="D250" s="8" t="n">
        <v>5.97966985112847E-011</v>
      </c>
      <c r="E250" s="8"/>
      <c r="F250" s="8"/>
      <c r="G250" s="8"/>
      <c r="H250" s="8"/>
      <c r="I250" s="8"/>
      <c r="J250" s="8"/>
      <c r="K250" s="8"/>
      <c r="L250" s="8"/>
      <c r="M250" s="9" t="n">
        <f aca="false">D250*100/$D$770</f>
        <v>6.70698164802158E-011</v>
      </c>
      <c r="N250" s="9" t="n">
        <f aca="false">M250*100/$M$865</f>
        <v>1.11656347518108E-011</v>
      </c>
    </row>
    <row r="251" customFormat="false" ht="15" hidden="false" customHeight="false" outlineLevel="0" collapsed="false">
      <c r="B251" s="10" t="n">
        <v>1963</v>
      </c>
      <c r="C251" s="10" t="str">
        <f aca="false">C239</f>
        <v>Septiembre</v>
      </c>
      <c r="D251" s="11" t="n">
        <v>6.07222082790073E-011</v>
      </c>
      <c r="E251" s="11"/>
      <c r="F251" s="11"/>
      <c r="G251" s="11"/>
      <c r="H251" s="11"/>
      <c r="I251" s="11"/>
      <c r="J251" s="11"/>
      <c r="K251" s="11"/>
      <c r="L251" s="11"/>
      <c r="M251" s="6" t="n">
        <f aca="false">D251*100/$D$770</f>
        <v>6.81078967056665E-011</v>
      </c>
      <c r="N251" s="6" t="n">
        <f aca="false">M251*100/$M$865</f>
        <v>1.13384520524796E-011</v>
      </c>
    </row>
    <row r="252" customFormat="false" ht="15" hidden="false" customHeight="false" outlineLevel="0" collapsed="false">
      <c r="B252" s="4" t="n">
        <v>1963</v>
      </c>
      <c r="C252" s="4" t="str">
        <f aca="false">C240</f>
        <v>Octubre</v>
      </c>
      <c r="D252" s="5" t="n">
        <v>6.2606329662114E-011</v>
      </c>
      <c r="E252" s="5"/>
      <c r="F252" s="5"/>
      <c r="G252" s="5"/>
      <c r="H252" s="5"/>
      <c r="I252" s="5"/>
      <c r="J252" s="5"/>
      <c r="K252" s="5"/>
      <c r="L252" s="5"/>
      <c r="M252" s="6" t="n">
        <f aca="false">D252*100/$D$770</f>
        <v>7.02211852071641E-011</v>
      </c>
      <c r="N252" s="6" t="n">
        <f aca="false">M252*100/$M$865</f>
        <v>1.16902676495878E-011</v>
      </c>
    </row>
    <row r="253" customFormat="false" ht="15" hidden="false" customHeight="false" outlineLevel="0" collapsed="false">
      <c r="B253" s="7" t="n">
        <v>1963</v>
      </c>
      <c r="C253" s="7" t="str">
        <f aca="false">C241</f>
        <v>Noviembre</v>
      </c>
      <c r="D253" s="8" t="n">
        <v>6.41929817385334E-011</v>
      </c>
      <c r="E253" s="8"/>
      <c r="F253" s="8"/>
      <c r="G253" s="8"/>
      <c r="H253" s="8"/>
      <c r="I253" s="8"/>
      <c r="J253" s="8"/>
      <c r="K253" s="8"/>
      <c r="L253" s="8"/>
      <c r="M253" s="9" t="n">
        <f aca="false">D253*100/$D$770</f>
        <v>7.20008229837099E-011</v>
      </c>
      <c r="N253" s="9" t="n">
        <f aca="false">M253*100/$M$865</f>
        <v>1.19865378117299E-011</v>
      </c>
    </row>
    <row r="254" customFormat="false" ht="15" hidden="false" customHeight="false" outlineLevel="0" collapsed="false">
      <c r="B254" s="10" t="n">
        <v>1963</v>
      </c>
      <c r="C254" s="10" t="str">
        <f aca="false">C242</f>
        <v>Diciembre</v>
      </c>
      <c r="D254" s="11" t="n">
        <v>6.97463385597126E-011</v>
      </c>
      <c r="E254" s="11"/>
      <c r="F254" s="11"/>
      <c r="G254" s="11"/>
      <c r="H254" s="11"/>
      <c r="I254" s="11"/>
      <c r="J254" s="11"/>
      <c r="K254" s="11"/>
      <c r="L254" s="11"/>
      <c r="M254" s="6" t="n">
        <f aca="false">D254*100/$D$770</f>
        <v>7.82296388233562E-011</v>
      </c>
      <c r="N254" s="6" t="n">
        <f aca="false">M254*100/$M$865</f>
        <v>1.3023497300389E-011</v>
      </c>
    </row>
    <row r="255" customFormat="false" ht="15" hidden="false" customHeight="false" outlineLevel="0" collapsed="false">
      <c r="B255" s="4" t="n">
        <v>1964</v>
      </c>
      <c r="C255" s="4" t="str">
        <f aca="false">C243</f>
        <v>Enero</v>
      </c>
      <c r="D255" s="5" t="n">
        <v>6.9415618297942E-011</v>
      </c>
      <c r="E255" s="5"/>
      <c r="F255" s="5"/>
      <c r="G255" s="5"/>
      <c r="H255" s="5"/>
      <c r="I255" s="5"/>
      <c r="J255" s="5"/>
      <c r="K255" s="5"/>
      <c r="L255" s="5"/>
      <c r="M255" s="6" t="n">
        <f aca="false">D255*100/$D$770</f>
        <v>7.78586928043371E-011</v>
      </c>
      <c r="N255" s="6" t="n">
        <f aca="false">M255*100/$M$865</f>
        <v>1.2961743027329E-011</v>
      </c>
      <c r="P255" s="12" t="n">
        <f aca="false">(M266-M254)/M254</f>
        <v>0.181041946814492</v>
      </c>
    </row>
    <row r="256" customFormat="false" ht="15" hidden="false" customHeight="false" outlineLevel="0" collapsed="false">
      <c r="B256" s="7" t="n">
        <v>1964</v>
      </c>
      <c r="C256" s="7" t="str">
        <f aca="false">C244</f>
        <v>Febrero</v>
      </c>
      <c r="D256" s="8" t="n">
        <v>6.88867342724689E-011</v>
      </c>
      <c r="E256" s="8"/>
      <c r="F256" s="8"/>
      <c r="G256" s="8"/>
      <c r="H256" s="8"/>
      <c r="I256" s="8"/>
      <c r="J256" s="8"/>
      <c r="K256" s="8"/>
      <c r="L256" s="8"/>
      <c r="M256" s="9" t="n">
        <f aca="false">D256*100/$D$770</f>
        <v>7.72654802121552E-011</v>
      </c>
      <c r="N256" s="9" t="n">
        <f aca="false">M256*100/$M$865</f>
        <v>1.2862986306615E-011</v>
      </c>
    </row>
    <row r="257" customFormat="false" ht="15" hidden="false" customHeight="false" outlineLevel="0" collapsed="false">
      <c r="B257" s="10" t="n">
        <v>1964</v>
      </c>
      <c r="C257" s="10" t="str">
        <f aca="false">C245</f>
        <v>Marzo</v>
      </c>
      <c r="D257" s="11" t="n">
        <v>6.86884214013442E-011</v>
      </c>
      <c r="E257" s="11"/>
      <c r="F257" s="11"/>
      <c r="G257" s="11"/>
      <c r="H257" s="11"/>
      <c r="I257" s="11"/>
      <c r="J257" s="11"/>
      <c r="K257" s="11"/>
      <c r="L257" s="11"/>
      <c r="M257" s="6" t="n">
        <f aca="false">D257*100/$D$770</f>
        <v>7.70430463955209E-011</v>
      </c>
      <c r="N257" s="6" t="n">
        <f aca="false">M257*100/$M$865</f>
        <v>1.28259560166376E-011</v>
      </c>
    </row>
    <row r="258" customFormat="false" ht="15" hidden="false" customHeight="false" outlineLevel="0" collapsed="false">
      <c r="B258" s="4" t="n">
        <v>1964</v>
      </c>
      <c r="C258" s="4" t="str">
        <f aca="false">C246</f>
        <v>Abril</v>
      </c>
      <c r="D258" s="5" t="n">
        <v>7.13328415287099E-011</v>
      </c>
      <c r="E258" s="5"/>
      <c r="F258" s="5"/>
      <c r="G258" s="5"/>
      <c r="H258" s="5"/>
      <c r="I258" s="5"/>
      <c r="J258" s="5"/>
      <c r="K258" s="5"/>
      <c r="L258" s="5"/>
      <c r="M258" s="6" t="n">
        <f aca="false">D258*100/$D$770</f>
        <v>8.00091093564306E-011</v>
      </c>
      <c r="N258" s="6" t="n">
        <f aca="false">M258*100/$M$865</f>
        <v>1.33197396202078E-011</v>
      </c>
    </row>
    <row r="259" customFormat="false" ht="15" hidden="false" customHeight="false" outlineLevel="0" collapsed="false">
      <c r="B259" s="7" t="n">
        <v>1964</v>
      </c>
      <c r="C259" s="7" t="str">
        <f aca="false">C247</f>
        <v>Mayo</v>
      </c>
      <c r="D259" s="8" t="n">
        <v>7.14321470716941E-011</v>
      </c>
      <c r="E259" s="8"/>
      <c r="F259" s="8"/>
      <c r="G259" s="8"/>
      <c r="H259" s="8"/>
      <c r="I259" s="8"/>
      <c r="J259" s="8"/>
      <c r="K259" s="8"/>
      <c r="L259" s="8"/>
      <c r="M259" s="9" t="n">
        <f aca="false">D259*100/$D$770</f>
        <v>8.01204935082189E-011</v>
      </c>
      <c r="N259" s="9" t="n">
        <f aca="false">M259*100/$M$865</f>
        <v>1.33382826075198E-011</v>
      </c>
    </row>
    <row r="260" customFormat="false" ht="15" hidden="false" customHeight="false" outlineLevel="0" collapsed="false">
      <c r="B260" s="10" t="n">
        <v>1964</v>
      </c>
      <c r="C260" s="10" t="str">
        <f aca="false">C248</f>
        <v>Junio</v>
      </c>
      <c r="D260" s="11" t="n">
        <v>7.24237114273177E-011</v>
      </c>
      <c r="E260" s="11"/>
      <c r="F260" s="11"/>
      <c r="G260" s="11"/>
      <c r="H260" s="11"/>
      <c r="I260" s="11"/>
      <c r="J260" s="11"/>
      <c r="K260" s="11"/>
      <c r="L260" s="11"/>
      <c r="M260" s="6" t="n">
        <f aca="false">D260*100/$D$770</f>
        <v>8.12326625913907E-011</v>
      </c>
      <c r="N260" s="6" t="n">
        <f aca="false">M260*100/$M$865</f>
        <v>1.35234340574065E-011</v>
      </c>
    </row>
    <row r="261" customFormat="false" ht="15" hidden="false" customHeight="false" outlineLevel="0" collapsed="false">
      <c r="B261" s="4" t="n">
        <v>1964</v>
      </c>
      <c r="C261" s="4" t="str">
        <f aca="false">C249</f>
        <v>Julio</v>
      </c>
      <c r="D261" s="5" t="n">
        <v>7.26882279937656E-011</v>
      </c>
      <c r="E261" s="5"/>
      <c r="F261" s="5"/>
      <c r="G261" s="5"/>
      <c r="H261" s="5"/>
      <c r="I261" s="5"/>
      <c r="J261" s="5"/>
      <c r="K261" s="5"/>
      <c r="L261" s="5"/>
      <c r="M261" s="6" t="n">
        <f aca="false">D261*100/$D$770</f>
        <v>8.15293525092177E-011</v>
      </c>
      <c r="N261" s="6" t="n">
        <f aca="false">M261*100/$M$865</f>
        <v>1.35728263389253E-011</v>
      </c>
    </row>
    <row r="262" customFormat="false" ht="15" hidden="false" customHeight="false" outlineLevel="0" collapsed="false">
      <c r="B262" s="7" t="n">
        <v>1964</v>
      </c>
      <c r="C262" s="7" t="str">
        <f aca="false">C250</f>
        <v>Agosto</v>
      </c>
      <c r="D262" s="8" t="n">
        <v>7.23245549917556E-011</v>
      </c>
      <c r="E262" s="8"/>
      <c r="F262" s="8"/>
      <c r="G262" s="8"/>
      <c r="H262" s="8"/>
      <c r="I262" s="8"/>
      <c r="J262" s="8"/>
      <c r="K262" s="8"/>
      <c r="L262" s="8"/>
      <c r="M262" s="9" t="n">
        <f aca="false">D262*100/$D$770</f>
        <v>8.11214456830738E-011</v>
      </c>
      <c r="N262" s="9" t="n">
        <f aca="false">M262*100/$M$865</f>
        <v>1.35049189124179E-011</v>
      </c>
    </row>
    <row r="263" customFormat="false" ht="15" hidden="false" customHeight="false" outlineLevel="0" collapsed="false">
      <c r="B263" s="10" t="n">
        <v>1964</v>
      </c>
      <c r="C263" s="10" t="str">
        <f aca="false">C251</f>
        <v>Septiembre</v>
      </c>
      <c r="D263" s="11" t="n">
        <v>7.31179555836761E-011</v>
      </c>
      <c r="E263" s="11"/>
      <c r="F263" s="11"/>
      <c r="G263" s="11"/>
      <c r="H263" s="11"/>
      <c r="I263" s="11"/>
      <c r="J263" s="11"/>
      <c r="K263" s="11"/>
      <c r="L263" s="11"/>
      <c r="M263" s="6" t="n">
        <f aca="false">D263*100/$D$770</f>
        <v>8.20113481930821E-011</v>
      </c>
      <c r="N263" s="6" t="n">
        <f aca="false">M263*100/$M$865</f>
        <v>1.36530679146506E-011</v>
      </c>
    </row>
    <row r="264" customFormat="false" ht="15" hidden="false" customHeight="false" outlineLevel="0" collapsed="false">
      <c r="B264" s="4" t="n">
        <v>1964</v>
      </c>
      <c r="C264" s="4" t="str">
        <f aca="false">C252</f>
        <v>Octubre</v>
      </c>
      <c r="D264" s="5" t="n">
        <v>7.59936413224064E-011</v>
      </c>
      <c r="E264" s="5"/>
      <c r="F264" s="5"/>
      <c r="G264" s="5"/>
      <c r="H264" s="5"/>
      <c r="I264" s="5"/>
      <c r="J264" s="5"/>
      <c r="K264" s="5"/>
      <c r="L264" s="5"/>
      <c r="M264" s="6" t="n">
        <f aca="false">D264*100/$D$770</f>
        <v>8.52368057777516E-011</v>
      </c>
      <c r="N264" s="6" t="n">
        <f aca="false">M264*100/$M$865</f>
        <v>1.41900349616456E-011</v>
      </c>
    </row>
    <row r="265" customFormat="false" ht="15" hidden="false" customHeight="false" outlineLevel="0" collapsed="false">
      <c r="B265" s="7" t="n">
        <v>1964</v>
      </c>
      <c r="C265" s="7" t="str">
        <f aca="false">C253</f>
        <v>Noviembre</v>
      </c>
      <c r="D265" s="8" t="n">
        <v>7.6853096502228E-011</v>
      </c>
      <c r="E265" s="8"/>
      <c r="F265" s="8"/>
      <c r="G265" s="8"/>
      <c r="H265" s="8"/>
      <c r="I265" s="8"/>
      <c r="J265" s="8"/>
      <c r="K265" s="8"/>
      <c r="L265" s="8"/>
      <c r="M265" s="9" t="n">
        <f aca="false">D265*100/$D$770</f>
        <v>8.62007971454811E-011</v>
      </c>
      <c r="N265" s="9" t="n">
        <f aca="false">M265*100/$M$865</f>
        <v>1.43505181130963E-011</v>
      </c>
    </row>
    <row r="266" customFormat="false" ht="15" hidden="false" customHeight="false" outlineLevel="0" collapsed="false">
      <c r="B266" s="10" t="n">
        <v>1964</v>
      </c>
      <c r="C266" s="10" t="str">
        <f aca="false">C254</f>
        <v>Diciembre</v>
      </c>
      <c r="D266" s="11" t="n">
        <v>8.23733514757456E-011</v>
      </c>
      <c r="E266" s="11"/>
      <c r="F266" s="11"/>
      <c r="G266" s="11"/>
      <c r="H266" s="11"/>
      <c r="I266" s="11"/>
      <c r="J266" s="11"/>
      <c r="K266" s="11"/>
      <c r="L266" s="11"/>
      <c r="M266" s="6" t="n">
        <f aca="false">D266*100/$D$770</f>
        <v>9.23924849345311E-011</v>
      </c>
      <c r="N266" s="6" t="n">
        <f aca="false">M266*100/$M$865</f>
        <v>1.53812966059847E-011</v>
      </c>
    </row>
    <row r="267" customFormat="false" ht="15" hidden="false" customHeight="false" outlineLevel="0" collapsed="false">
      <c r="B267" s="4" t="n">
        <v>1965</v>
      </c>
      <c r="C267" s="4" t="str">
        <f aca="false">C255</f>
        <v>Enero</v>
      </c>
      <c r="D267" s="5" t="n">
        <v>7.93321564987084E-011</v>
      </c>
      <c r="E267" s="5"/>
      <c r="F267" s="5"/>
      <c r="G267" s="5"/>
      <c r="H267" s="5"/>
      <c r="I267" s="5"/>
      <c r="J267" s="5"/>
      <c r="K267" s="5"/>
      <c r="L267" s="5"/>
      <c r="M267" s="6" t="n">
        <f aca="false">D267*100/$D$770</f>
        <v>8.89813870968813E-011</v>
      </c>
      <c r="N267" s="6" t="n">
        <f aca="false">M267*100/$M$865</f>
        <v>1.48134245801365E-011</v>
      </c>
      <c r="P267" s="12" t="n">
        <f aca="false">(M278-M266)/M266</f>
        <v>0.382021312606008</v>
      </c>
    </row>
    <row r="268" customFormat="false" ht="15" hidden="false" customHeight="false" outlineLevel="0" collapsed="false">
      <c r="B268" s="7" t="n">
        <v>1965</v>
      </c>
      <c r="C268" s="7" t="str">
        <f aca="false">C256</f>
        <v>Febrero</v>
      </c>
      <c r="D268" s="8" t="n">
        <v>8.31666029602445E-011</v>
      </c>
      <c r="E268" s="8"/>
      <c r="F268" s="8"/>
      <c r="G268" s="8"/>
      <c r="H268" s="8"/>
      <c r="I268" s="8"/>
      <c r="J268" s="8"/>
      <c r="K268" s="8"/>
      <c r="L268" s="8"/>
      <c r="M268" s="9" t="n">
        <f aca="false">D268*100/$D$770</f>
        <v>9.32822202010686E-011</v>
      </c>
      <c r="N268" s="9" t="n">
        <f aca="false">M268*100/$M$865</f>
        <v>1.55294177658941E-011</v>
      </c>
    </row>
    <row r="269" customFormat="false" ht="15" hidden="false" customHeight="false" outlineLevel="0" collapsed="false">
      <c r="B269" s="10" t="n">
        <v>1965</v>
      </c>
      <c r="C269" s="10" t="str">
        <f aca="false">C257</f>
        <v>Marzo</v>
      </c>
      <c r="D269" s="11" t="n">
        <v>8.51829826265744E-011</v>
      </c>
      <c r="E269" s="11"/>
      <c r="F269" s="11"/>
      <c r="G269" s="11"/>
      <c r="H269" s="11"/>
      <c r="I269" s="11"/>
      <c r="J269" s="11"/>
      <c r="K269" s="11"/>
      <c r="L269" s="11"/>
      <c r="M269" s="6" t="n">
        <f aca="false">D269*100/$D$770</f>
        <v>9.55438536614788E-011</v>
      </c>
      <c r="N269" s="6" t="n">
        <f aca="false">M269*100/$M$865</f>
        <v>1.59059295037616E-011</v>
      </c>
    </row>
    <row r="270" customFormat="false" ht="15" hidden="false" customHeight="false" outlineLevel="0" collapsed="false">
      <c r="B270" s="4" t="n">
        <v>1965</v>
      </c>
      <c r="C270" s="4" t="str">
        <f aca="false">C258</f>
        <v>Abril</v>
      </c>
      <c r="D270" s="5" t="n">
        <v>8.60755396540575E-011</v>
      </c>
      <c r="E270" s="5"/>
      <c r="F270" s="5"/>
      <c r="G270" s="5"/>
      <c r="H270" s="5"/>
      <c r="I270" s="5"/>
      <c r="J270" s="5"/>
      <c r="K270" s="5"/>
      <c r="L270" s="5"/>
      <c r="M270" s="6" t="n">
        <f aca="false">D270*100/$D$770</f>
        <v>9.65449730798046E-011</v>
      </c>
      <c r="N270" s="6" t="n">
        <f aca="false">M270*100/$M$865</f>
        <v>1.6072593650983E-011</v>
      </c>
    </row>
    <row r="271" customFormat="false" ht="15" hidden="false" customHeight="false" outlineLevel="0" collapsed="false">
      <c r="B271" s="7" t="n">
        <v>1965</v>
      </c>
      <c r="C271" s="7" t="str">
        <f aca="false">C259</f>
        <v>Mayo</v>
      </c>
      <c r="D271" s="8" t="n">
        <v>8.79265591895027E-011</v>
      </c>
      <c r="E271" s="8"/>
      <c r="F271" s="8"/>
      <c r="G271" s="8"/>
      <c r="H271" s="8"/>
      <c r="I271" s="8"/>
      <c r="J271" s="8"/>
      <c r="K271" s="8"/>
      <c r="L271" s="8"/>
      <c r="M271" s="9" t="n">
        <f aca="false">D271*100/$D$770</f>
        <v>9.8621133530706E-011</v>
      </c>
      <c r="N271" s="9" t="n">
        <f aca="false">M271*100/$M$865</f>
        <v>1.64182282523205E-011</v>
      </c>
    </row>
    <row r="272" customFormat="false" ht="15" hidden="false" customHeight="false" outlineLevel="0" collapsed="false">
      <c r="B272" s="10" t="n">
        <v>1965</v>
      </c>
      <c r="C272" s="10" t="str">
        <f aca="false">C260</f>
        <v>Junio</v>
      </c>
      <c r="D272" s="11" t="n">
        <v>9.14635363443514E-011</v>
      </c>
      <c r="E272" s="11"/>
      <c r="F272" s="11"/>
      <c r="G272" s="11"/>
      <c r="H272" s="11"/>
      <c r="I272" s="11"/>
      <c r="J272" s="11"/>
      <c r="K272" s="11"/>
      <c r="L272" s="11"/>
      <c r="M272" s="6" t="n">
        <f aca="false">D272*100/$D$770</f>
        <v>1.02588315909941E-010</v>
      </c>
      <c r="N272" s="6" t="n">
        <f aca="false">M272*100/$M$865</f>
        <v>1.70786760031121E-011</v>
      </c>
    </row>
    <row r="273" customFormat="false" ht="15" hidden="false" customHeight="false" outlineLevel="0" collapsed="false">
      <c r="B273" s="4" t="n">
        <v>1965</v>
      </c>
      <c r="C273" s="4" t="str">
        <f aca="false">C261</f>
        <v>Julio</v>
      </c>
      <c r="D273" s="5" t="n">
        <v>9.54631938293507E-011</v>
      </c>
      <c r="E273" s="5"/>
      <c r="F273" s="5"/>
      <c r="G273" s="5"/>
      <c r="H273" s="5"/>
      <c r="I273" s="5"/>
      <c r="J273" s="5"/>
      <c r="K273" s="5"/>
      <c r="L273" s="5"/>
      <c r="M273" s="6" t="n">
        <f aca="false">D273*100/$D$770</f>
        <v>1.07074454780167E-010</v>
      </c>
      <c r="N273" s="6" t="n">
        <f aca="false">M273*100/$M$865</f>
        <v>1.78255184830764E-011</v>
      </c>
    </row>
    <row r="274" customFormat="false" ht="15" hidden="false" customHeight="false" outlineLevel="0" collapsed="false">
      <c r="B274" s="7" t="n">
        <v>1965</v>
      </c>
      <c r="C274" s="7" t="str">
        <f aca="false">C262</f>
        <v>Agosto</v>
      </c>
      <c r="D274" s="8" t="n">
        <v>9.75787299312432E-011</v>
      </c>
      <c r="E274" s="8"/>
      <c r="F274" s="8"/>
      <c r="G274" s="8"/>
      <c r="H274" s="8"/>
      <c r="I274" s="8"/>
      <c r="J274" s="8"/>
      <c r="K274" s="8"/>
      <c r="L274" s="8"/>
      <c r="M274" s="9" t="n">
        <f aca="false">D274*100/$D$770</f>
        <v>1.09447305148894E-010</v>
      </c>
      <c r="N274" s="9" t="n">
        <f aca="false">M274*100/$M$865</f>
        <v>1.82205453659325E-011</v>
      </c>
    </row>
    <row r="275" customFormat="false" ht="15" hidden="false" customHeight="false" outlineLevel="0" collapsed="false">
      <c r="B275" s="10" t="n">
        <v>1965</v>
      </c>
      <c r="C275" s="10" t="str">
        <f aca="false">C263</f>
        <v>Septiembre</v>
      </c>
      <c r="D275" s="11" t="n">
        <v>9.90331237244389E-011</v>
      </c>
      <c r="E275" s="11"/>
      <c r="F275" s="11"/>
      <c r="G275" s="11"/>
      <c r="H275" s="11"/>
      <c r="I275" s="11"/>
      <c r="J275" s="11"/>
      <c r="K275" s="11"/>
      <c r="L275" s="11"/>
      <c r="M275" s="6" t="n">
        <f aca="false">D275*100/$D$770</f>
        <v>1.11078597966527E-010</v>
      </c>
      <c r="N275" s="6" t="n">
        <f aca="false">M275*100/$M$865</f>
        <v>1.84921193873153E-011</v>
      </c>
    </row>
    <row r="276" customFormat="false" ht="15" hidden="false" customHeight="false" outlineLevel="0" collapsed="false">
      <c r="B276" s="4" t="n">
        <v>1965</v>
      </c>
      <c r="C276" s="4" t="str">
        <f aca="false">C264</f>
        <v>Octubre</v>
      </c>
      <c r="D276" s="5" t="n">
        <v>1.01578387416242E-010</v>
      </c>
      <c r="E276" s="5"/>
      <c r="F276" s="5"/>
      <c r="G276" s="5"/>
      <c r="H276" s="5"/>
      <c r="I276" s="5"/>
      <c r="J276" s="5"/>
      <c r="K276" s="5"/>
      <c r="L276" s="5"/>
      <c r="M276" s="6" t="n">
        <f aca="false">D276*100/$D$770</f>
        <v>1.13933444019119E-010</v>
      </c>
      <c r="N276" s="6" t="n">
        <f aca="false">M276*100/$M$865</f>
        <v>1.89673878458968E-011</v>
      </c>
    </row>
    <row r="277" customFormat="false" ht="15" hidden="false" customHeight="false" outlineLevel="0" collapsed="false">
      <c r="B277" s="7" t="n">
        <v>1965</v>
      </c>
      <c r="C277" s="7" t="str">
        <f aca="false">C265</f>
        <v>Noviembre</v>
      </c>
      <c r="D277" s="8" t="n">
        <v>1.05247473746893E-010</v>
      </c>
      <c r="E277" s="8"/>
      <c r="F277" s="8"/>
      <c r="G277" s="8"/>
      <c r="H277" s="8"/>
      <c r="I277" s="8"/>
      <c r="J277" s="8"/>
      <c r="K277" s="8"/>
      <c r="L277" s="8"/>
      <c r="M277" s="9" t="n">
        <f aca="false">D277*100/$D$770</f>
        <v>1.18048804113797E-010</v>
      </c>
      <c r="N277" s="9" t="n">
        <f aca="false">M277*100/$M$865</f>
        <v>1.96525038951245E-011</v>
      </c>
    </row>
    <row r="278" customFormat="false" ht="15" hidden="false" customHeight="false" outlineLevel="0" collapsed="false">
      <c r="B278" s="10" t="n">
        <v>1965</v>
      </c>
      <c r="C278" s="10" t="str">
        <f aca="false">C266</f>
        <v>Diciembre</v>
      </c>
      <c r="D278" s="11" t="n">
        <v>1.13841727330266E-010</v>
      </c>
      <c r="E278" s="11"/>
      <c r="F278" s="11"/>
      <c r="G278" s="11"/>
      <c r="H278" s="11"/>
      <c r="I278" s="11"/>
      <c r="J278" s="11"/>
      <c r="K278" s="11"/>
      <c r="L278" s="11"/>
      <c r="M278" s="6" t="n">
        <f aca="false">D278*100/$D$770</f>
        <v>1.27688383304151E-010</v>
      </c>
      <c r="N278" s="6" t="n">
        <f aca="false">M278*100/$M$865</f>
        <v>2.12572797249853E-011</v>
      </c>
    </row>
    <row r="279" customFormat="false" ht="15" hidden="false" customHeight="false" outlineLevel="0" collapsed="false">
      <c r="B279" s="4" t="n">
        <v>1966</v>
      </c>
      <c r="C279" s="4" t="str">
        <f aca="false">C267</f>
        <v>Enero</v>
      </c>
      <c r="D279" s="5" t="n">
        <v>1.11263510898223E-010</v>
      </c>
      <c r="E279" s="5"/>
      <c r="F279" s="5"/>
      <c r="G279" s="5"/>
      <c r="H279" s="5"/>
      <c r="I279" s="5"/>
      <c r="J279" s="5"/>
      <c r="K279" s="5"/>
      <c r="L279" s="5"/>
      <c r="M279" s="6" t="n">
        <f aca="false">D279*100/$D$770</f>
        <v>1.24796576444434E-010</v>
      </c>
      <c r="N279" s="6" t="n">
        <f aca="false">M279*100/$M$865</f>
        <v>2.07758581129564E-011</v>
      </c>
      <c r="P279" s="12" t="n">
        <f aca="false">(M290-M278)/M278</f>
        <v>0.299361614065966</v>
      </c>
    </row>
    <row r="280" customFormat="false" ht="15" hidden="false" customHeight="false" outlineLevel="0" collapsed="false">
      <c r="B280" s="7" t="n">
        <v>1966</v>
      </c>
      <c r="C280" s="7" t="str">
        <f aca="false">C268</f>
        <v>Febrero</v>
      </c>
      <c r="D280" s="8" t="n">
        <v>1.13709618154464E-010</v>
      </c>
      <c r="E280" s="8"/>
      <c r="F280" s="8"/>
      <c r="G280" s="8"/>
      <c r="H280" s="8"/>
      <c r="I280" s="8"/>
      <c r="J280" s="8"/>
      <c r="K280" s="8"/>
      <c r="L280" s="8"/>
      <c r="M280" s="9" t="n">
        <f aca="false">D280*100/$D$770</f>
        <v>1.27540205588709E-010</v>
      </c>
      <c r="N280" s="9" t="n">
        <f aca="false">M280*100/$M$865</f>
        <v>2.12326114265493E-011</v>
      </c>
    </row>
    <row r="281" customFormat="false" ht="15" hidden="false" customHeight="false" outlineLevel="0" collapsed="false">
      <c r="B281" s="10" t="n">
        <v>1966</v>
      </c>
      <c r="C281" s="10" t="str">
        <f aca="false">C269</f>
        <v>Marzo</v>
      </c>
      <c r="D281" s="11" t="n">
        <v>1.16188678150944E-010</v>
      </c>
      <c r="E281" s="11"/>
      <c r="F281" s="11"/>
      <c r="G281" s="11"/>
      <c r="H281" s="11"/>
      <c r="I281" s="11"/>
      <c r="J281" s="11"/>
      <c r="K281" s="11"/>
      <c r="L281" s="11"/>
      <c r="M281" s="6" t="n">
        <f aca="false">D281*100/$D$770</f>
        <v>1.30320795540109E-010</v>
      </c>
      <c r="N281" s="6" t="n">
        <f aca="false">M281*100/$M$865</f>
        <v>2.16955178935894E-011</v>
      </c>
    </row>
    <row r="282" customFormat="false" ht="15" hidden="false" customHeight="false" outlineLevel="0" collapsed="false">
      <c r="B282" s="4" t="n">
        <v>1966</v>
      </c>
      <c r="C282" s="4" t="str">
        <f aca="false">C270</f>
        <v>Abril</v>
      </c>
      <c r="D282" s="5" t="n">
        <v>1.18601832666946E-010</v>
      </c>
      <c r="E282" s="5"/>
      <c r="F282" s="5"/>
      <c r="G282" s="5"/>
      <c r="H282" s="5"/>
      <c r="I282" s="5"/>
      <c r="J282" s="5"/>
      <c r="K282" s="5"/>
      <c r="L282" s="5"/>
      <c r="M282" s="6" t="n">
        <f aca="false">D282*100/$D$770</f>
        <v>1.3302746387726E-010</v>
      </c>
      <c r="N282" s="6" t="n">
        <f aca="false">M282*100/$M$865</f>
        <v>2.21461180537349E-011</v>
      </c>
    </row>
    <row r="283" customFormat="false" ht="15" hidden="false" customHeight="false" outlineLevel="0" collapsed="false">
      <c r="B283" s="7" t="n">
        <v>1966</v>
      </c>
      <c r="C283" s="7" t="str">
        <f aca="false">C271</f>
        <v>Mayo</v>
      </c>
      <c r="D283" s="8" t="n">
        <v>1.19824811741356E-010</v>
      </c>
      <c r="E283" s="8"/>
      <c r="F283" s="8"/>
      <c r="G283" s="8"/>
      <c r="H283" s="8"/>
      <c r="I283" s="8"/>
      <c r="J283" s="8"/>
      <c r="K283" s="8"/>
      <c r="L283" s="8"/>
      <c r="M283" s="9" t="n">
        <f aca="false">D283*100/$D$770</f>
        <v>1.34399194827663E-010</v>
      </c>
      <c r="N283" s="9" t="n">
        <f aca="false">M283*100/$M$865</f>
        <v>2.23744807893698E-011</v>
      </c>
    </row>
    <row r="284" customFormat="false" ht="15" hidden="false" customHeight="false" outlineLevel="0" collapsed="false">
      <c r="B284" s="10" t="n">
        <v>1966</v>
      </c>
      <c r="C284" s="10" t="str">
        <f aca="false">C272</f>
        <v>Junio</v>
      </c>
      <c r="D284" s="11" t="n">
        <v>1.2084947794464E-010</v>
      </c>
      <c r="E284" s="11"/>
      <c r="F284" s="11"/>
      <c r="G284" s="11"/>
      <c r="H284" s="11"/>
      <c r="I284" s="11"/>
      <c r="J284" s="11"/>
      <c r="K284" s="11"/>
      <c r="L284" s="11"/>
      <c r="M284" s="6" t="n">
        <f aca="false">D284*100/$D$770</f>
        <v>1.35548491961429E-010</v>
      </c>
      <c r="N284" s="6" t="n">
        <f aca="false">M284*100/$M$865</f>
        <v>2.2565813235027E-011</v>
      </c>
    </row>
    <row r="285" customFormat="false" ht="15" hidden="false" customHeight="false" outlineLevel="0" collapsed="false">
      <c r="B285" s="4" t="n">
        <v>1966</v>
      </c>
      <c r="C285" s="4" t="str">
        <f aca="false">C273</f>
        <v>Julio</v>
      </c>
      <c r="D285" s="5" t="n">
        <v>1.22766701175409E-010</v>
      </c>
      <c r="E285" s="5"/>
      <c r="F285" s="5"/>
      <c r="G285" s="5"/>
      <c r="H285" s="5"/>
      <c r="I285" s="5"/>
      <c r="J285" s="5"/>
      <c r="K285" s="5"/>
      <c r="L285" s="5"/>
      <c r="M285" s="6" t="n">
        <f aca="false">D285*100/$D$770</f>
        <v>1.37698908513524E-010</v>
      </c>
      <c r="N285" s="6" t="n">
        <f aca="false">M285*100/$M$865</f>
        <v>2.29238098279061E-011</v>
      </c>
    </row>
    <row r="286" customFormat="false" ht="15" hidden="false" customHeight="false" outlineLevel="0" collapsed="false">
      <c r="B286" s="7" t="n">
        <v>1966</v>
      </c>
      <c r="C286" s="7" t="str">
        <f aca="false">C274</f>
        <v>Agosto</v>
      </c>
      <c r="D286" s="8" t="n">
        <v>1.24187993120943E-010</v>
      </c>
      <c r="E286" s="8"/>
      <c r="F286" s="8"/>
      <c r="G286" s="8"/>
      <c r="H286" s="8"/>
      <c r="I286" s="8"/>
      <c r="J286" s="8"/>
      <c r="K286" s="8"/>
      <c r="L286" s="8"/>
      <c r="M286" s="9" t="n">
        <f aca="false">D286*100/$D$770</f>
        <v>1.3929307328056E-010</v>
      </c>
      <c r="N286" s="9" t="n">
        <f aca="false">M286*100/$M$865</f>
        <v>2.31892028535181E-011</v>
      </c>
    </row>
    <row r="287" customFormat="false" ht="15" hidden="false" customHeight="false" outlineLevel="0" collapsed="false">
      <c r="B287" s="10" t="n">
        <v>1966</v>
      </c>
      <c r="C287" s="10" t="str">
        <f aca="false">C275</f>
        <v>Septiembre</v>
      </c>
      <c r="D287" s="11" t="n">
        <v>1.26072263611471E-010</v>
      </c>
      <c r="E287" s="11"/>
      <c r="F287" s="11"/>
      <c r="G287" s="11"/>
      <c r="H287" s="11"/>
      <c r="I287" s="11"/>
      <c r="J287" s="11"/>
      <c r="K287" s="11"/>
      <c r="L287" s="11"/>
      <c r="M287" s="6" t="n">
        <f aca="false">D287*100/$D$770</f>
        <v>1.41406529025528E-010</v>
      </c>
      <c r="N287" s="6" t="n">
        <f aca="false">M287*100/$M$865</f>
        <v>2.35410462929495E-011</v>
      </c>
    </row>
    <row r="288" customFormat="false" ht="15" hidden="false" customHeight="false" outlineLevel="0" collapsed="false">
      <c r="B288" s="4" t="n">
        <v>1966</v>
      </c>
      <c r="C288" s="4" t="str">
        <f aca="false">C276</f>
        <v>Octubre</v>
      </c>
      <c r="D288" s="5" t="n">
        <v>1.30105022944132E-010</v>
      </c>
      <c r="E288" s="5"/>
      <c r="F288" s="5"/>
      <c r="G288" s="5"/>
      <c r="H288" s="5"/>
      <c r="I288" s="5"/>
      <c r="J288" s="5"/>
      <c r="K288" s="5"/>
      <c r="L288" s="5"/>
      <c r="M288" s="6" t="n">
        <f aca="false">D288*100/$D$770</f>
        <v>1.4592979594635E-010</v>
      </c>
      <c r="N288" s="6" t="n">
        <f aca="false">M288*100/$M$865</f>
        <v>2.42940697686846E-011</v>
      </c>
    </row>
    <row r="289" customFormat="false" ht="15" hidden="false" customHeight="false" outlineLevel="0" collapsed="false">
      <c r="B289" s="7" t="n">
        <v>1966</v>
      </c>
      <c r="C289" s="7" t="str">
        <f aca="false">C277</f>
        <v>Noviembre</v>
      </c>
      <c r="D289" s="8" t="n">
        <v>1.33146068813747E-010</v>
      </c>
      <c r="E289" s="8"/>
      <c r="F289" s="8"/>
      <c r="G289" s="8"/>
      <c r="H289" s="8"/>
      <c r="I289" s="8"/>
      <c r="J289" s="8"/>
      <c r="K289" s="8"/>
      <c r="L289" s="8"/>
      <c r="M289" s="9" t="n">
        <f aca="false">D289*100/$D$770</f>
        <v>1.49340726540528E-010</v>
      </c>
      <c r="N289" s="9" t="n">
        <f aca="false">M289*100/$M$865</f>
        <v>2.48619139522095E-011</v>
      </c>
    </row>
    <row r="290" customFormat="false" ht="15" hidden="false" customHeight="false" outlineLevel="0" collapsed="false">
      <c r="B290" s="10" t="n">
        <v>1966</v>
      </c>
      <c r="C290" s="10" t="str">
        <f aca="false">C278</f>
        <v>Diciembre</v>
      </c>
      <c r="D290" s="11" t="n">
        <v>1.47921570571912E-010</v>
      </c>
      <c r="E290" s="11"/>
      <c r="F290" s="11"/>
      <c r="G290" s="11"/>
      <c r="H290" s="11"/>
      <c r="I290" s="11"/>
      <c r="J290" s="11"/>
      <c r="K290" s="11"/>
      <c r="L290" s="11"/>
      <c r="M290" s="6" t="n">
        <f aca="false">D290*100/$D$770</f>
        <v>1.65913383827556E-010</v>
      </c>
      <c r="N290" s="6" t="n">
        <f aca="false">M290*100/$M$865</f>
        <v>2.76208932941087E-011</v>
      </c>
    </row>
    <row r="291" customFormat="false" ht="15" hidden="false" customHeight="false" outlineLevel="0" collapsed="false">
      <c r="B291" s="4" t="n">
        <v>1967</v>
      </c>
      <c r="C291" s="4" t="str">
        <f aca="false">C279</f>
        <v>Enero</v>
      </c>
      <c r="D291" s="5" t="n">
        <v>1.40979576330594E-010</v>
      </c>
      <c r="E291" s="5"/>
      <c r="F291" s="5"/>
      <c r="G291" s="5"/>
      <c r="H291" s="5"/>
      <c r="I291" s="5"/>
      <c r="J291" s="5"/>
      <c r="K291" s="5"/>
      <c r="L291" s="5"/>
      <c r="M291" s="6" t="n">
        <f aca="false">D291*100/$D$770</f>
        <v>1.58127029541056E-010</v>
      </c>
      <c r="N291" s="6" t="n">
        <f aca="false">M291*100/$M$865</f>
        <v>2.63246382486382E-011</v>
      </c>
      <c r="P291" s="12" t="n">
        <f aca="false">(M302-M290)/M290</f>
        <v>0.273518290968069</v>
      </c>
    </row>
    <row r="292" customFormat="false" ht="15" hidden="false" customHeight="false" outlineLevel="0" collapsed="false">
      <c r="B292" s="7" t="n">
        <v>1967</v>
      </c>
      <c r="C292" s="7" t="str">
        <f aca="false">C280</f>
        <v>Febrero</v>
      </c>
      <c r="D292" s="8" t="n">
        <v>1.43988564104501E-010</v>
      </c>
      <c r="E292" s="8"/>
      <c r="F292" s="8"/>
      <c r="G292" s="8"/>
      <c r="H292" s="8"/>
      <c r="I292" s="8"/>
      <c r="J292" s="8"/>
      <c r="K292" s="8"/>
      <c r="L292" s="8"/>
      <c r="M292" s="9" t="n">
        <f aca="false">D292*100/$D$770</f>
        <v>1.61502002788936E-010</v>
      </c>
      <c r="N292" s="9" t="n">
        <f aca="false">M292*100/$M$865</f>
        <v>2.68864963326555E-011</v>
      </c>
    </row>
    <row r="293" customFormat="false" ht="15" hidden="false" customHeight="false" outlineLevel="0" collapsed="false">
      <c r="B293" s="10" t="n">
        <v>1967</v>
      </c>
      <c r="C293" s="10" t="str">
        <f aca="false">C281</f>
        <v>Marzo</v>
      </c>
      <c r="D293" s="11" t="n">
        <v>1.47161570042497E-010</v>
      </c>
      <c r="E293" s="11"/>
      <c r="F293" s="11"/>
      <c r="G293" s="11"/>
      <c r="H293" s="11"/>
      <c r="I293" s="11"/>
      <c r="J293" s="11"/>
      <c r="K293" s="11"/>
      <c r="L293" s="11"/>
      <c r="M293" s="6" t="n">
        <f aca="false">D293*100/$D$770</f>
        <v>1.65060943855086E-010</v>
      </c>
      <c r="N293" s="6" t="n">
        <f aca="false">M293*100/$M$865</f>
        <v>2.74789809722933E-011</v>
      </c>
    </row>
    <row r="294" customFormat="false" ht="15" hidden="false" customHeight="false" outlineLevel="0" collapsed="false">
      <c r="B294" s="4" t="n">
        <v>1967</v>
      </c>
      <c r="C294" s="4" t="str">
        <f aca="false">C282</f>
        <v>Abril</v>
      </c>
      <c r="D294" s="5" t="n">
        <v>1.48946385882619E-010</v>
      </c>
      <c r="E294" s="5"/>
      <c r="F294" s="5"/>
      <c r="G294" s="5"/>
      <c r="H294" s="5"/>
      <c r="I294" s="5"/>
      <c r="J294" s="5"/>
      <c r="K294" s="5"/>
      <c r="L294" s="5"/>
      <c r="M294" s="6" t="n">
        <f aca="false">D294*100/$D$770</f>
        <v>1.67062848204795E-010</v>
      </c>
      <c r="N294" s="6" t="n">
        <f aca="false">M294*100/$M$865</f>
        <v>2.78122535820894E-011</v>
      </c>
    </row>
    <row r="295" customFormat="false" ht="15" hidden="false" customHeight="false" outlineLevel="0" collapsed="false">
      <c r="B295" s="7" t="n">
        <v>1967</v>
      </c>
      <c r="C295" s="7" t="str">
        <f aca="false">C283</f>
        <v>Mayo</v>
      </c>
      <c r="D295" s="8" t="n">
        <v>1.5036737961331E-010</v>
      </c>
      <c r="E295" s="8"/>
      <c r="F295" s="8"/>
      <c r="G295" s="8"/>
      <c r="H295" s="8"/>
      <c r="I295" s="8"/>
      <c r="J295" s="8"/>
      <c r="K295" s="8"/>
      <c r="L295" s="8"/>
      <c r="M295" s="9" t="n">
        <f aca="false">D295*100/$D$770</f>
        <v>1.6865667848489E-010</v>
      </c>
      <c r="N295" s="9" t="n">
        <f aca="false">M295*100/$M$865</f>
        <v>2.80775909230551E-011</v>
      </c>
    </row>
    <row r="296" customFormat="false" ht="15" hidden="false" customHeight="false" outlineLevel="0" collapsed="false">
      <c r="B296" s="10" t="n">
        <v>1967</v>
      </c>
      <c r="C296" s="10" t="str">
        <f aca="false">C284</f>
        <v>Junio</v>
      </c>
      <c r="D296" s="11" t="n">
        <v>1.56913195434643E-010</v>
      </c>
      <c r="E296" s="11"/>
      <c r="F296" s="11"/>
      <c r="G296" s="11"/>
      <c r="H296" s="11"/>
      <c r="I296" s="11"/>
      <c r="J296" s="11"/>
      <c r="K296" s="11"/>
      <c r="L296" s="11"/>
      <c r="M296" s="6" t="n">
        <f aca="false">D296*100/$D$770</f>
        <v>1.75998666868534E-010</v>
      </c>
      <c r="N296" s="6" t="n">
        <f aca="false">M296*100/$M$865</f>
        <v>2.92998689155405E-011</v>
      </c>
    </row>
    <row r="297" customFormat="false" ht="15" hidden="false" customHeight="false" outlineLevel="0" collapsed="false">
      <c r="B297" s="4" t="n">
        <v>1967</v>
      </c>
      <c r="C297" s="4" t="str">
        <f aca="false">C285</f>
        <v>Julio</v>
      </c>
      <c r="D297" s="5" t="n">
        <v>1.64747299381179E-010</v>
      </c>
      <c r="E297" s="5"/>
      <c r="F297" s="5"/>
      <c r="G297" s="5"/>
      <c r="H297" s="5"/>
      <c r="I297" s="5"/>
      <c r="J297" s="5"/>
      <c r="K297" s="5"/>
      <c r="L297" s="5"/>
      <c r="M297" s="6" t="n">
        <f aca="false">D297*100/$D$770</f>
        <v>1.84785638842947E-010</v>
      </c>
      <c r="N297" s="6" t="n">
        <f aca="false">M297*100/$M$865</f>
        <v>3.07627045812626E-011</v>
      </c>
    </row>
    <row r="298" customFormat="false" ht="15" hidden="false" customHeight="false" outlineLevel="0" collapsed="false">
      <c r="B298" s="7" t="n">
        <v>1967</v>
      </c>
      <c r="C298" s="7" t="str">
        <f aca="false">C286</f>
        <v>Agosto</v>
      </c>
      <c r="D298" s="8" t="n">
        <v>1.65307943287516E-010</v>
      </c>
      <c r="E298" s="8"/>
      <c r="F298" s="8"/>
      <c r="G298" s="8"/>
      <c r="H298" s="8"/>
      <c r="I298" s="8"/>
      <c r="J298" s="8"/>
      <c r="K298" s="8"/>
      <c r="L298" s="8"/>
      <c r="M298" s="9" t="n">
        <f aca="false">D298*100/$D$770</f>
        <v>1.85414474294484E-010</v>
      </c>
      <c r="N298" s="9" t="n">
        <f aca="false">M298*100/$M$865</f>
        <v>3.08673917168376E-011</v>
      </c>
    </row>
    <row r="299" customFormat="false" ht="15" hidden="false" customHeight="false" outlineLevel="0" collapsed="false">
      <c r="B299" s="10" t="n">
        <v>1967</v>
      </c>
      <c r="C299" s="10" t="str">
        <f aca="false">C287</f>
        <v>Septiembre</v>
      </c>
      <c r="D299" s="11" t="n">
        <v>1.66068391139197E-010</v>
      </c>
      <c r="E299" s="11"/>
      <c r="F299" s="11"/>
      <c r="G299" s="11"/>
      <c r="H299" s="11"/>
      <c r="I299" s="11"/>
      <c r="J299" s="11"/>
      <c r="K299" s="11"/>
      <c r="L299" s="11"/>
      <c r="M299" s="6" t="n">
        <f aca="false">D299*100/$D$770</f>
        <v>1.86267415997368E-010</v>
      </c>
      <c r="N299" s="6" t="n">
        <f aca="false">M299*100/$M$865</f>
        <v>3.10093875656229E-011</v>
      </c>
    </row>
    <row r="300" customFormat="false" ht="15" hidden="false" customHeight="false" outlineLevel="0" collapsed="false">
      <c r="B300" s="4" t="n">
        <v>1967</v>
      </c>
      <c r="C300" s="4" t="str">
        <f aca="false">C288</f>
        <v>Octubre</v>
      </c>
      <c r="D300" s="5" t="n">
        <v>1.70829391120409E-010</v>
      </c>
      <c r="E300" s="5"/>
      <c r="F300" s="5"/>
      <c r="G300" s="5"/>
      <c r="H300" s="5"/>
      <c r="I300" s="5"/>
      <c r="J300" s="5"/>
      <c r="K300" s="5"/>
      <c r="L300" s="5"/>
      <c r="M300" s="6" t="n">
        <f aca="false">D300*100/$D$770</f>
        <v>1.91607500031304E-010</v>
      </c>
      <c r="N300" s="6" t="n">
        <f aca="false">M300*100/$M$865</f>
        <v>3.18983929483124E-011</v>
      </c>
    </row>
    <row r="301" customFormat="false" ht="15" hidden="false" customHeight="false" outlineLevel="0" collapsed="false">
      <c r="B301" s="7" t="n">
        <v>1967</v>
      </c>
      <c r="C301" s="7" t="str">
        <f aca="false">C289</f>
        <v>Noviembre</v>
      </c>
      <c r="D301" s="8" t="n">
        <v>1.74762844910086E-010</v>
      </c>
      <c r="E301" s="8"/>
      <c r="F301" s="8"/>
      <c r="G301" s="8"/>
      <c r="H301" s="8"/>
      <c r="I301" s="8"/>
      <c r="J301" s="8"/>
      <c r="K301" s="8"/>
      <c r="L301" s="8"/>
      <c r="M301" s="9" t="n">
        <f aca="false">D301*100/$D$770</f>
        <v>1.96019382800337E-010</v>
      </c>
      <c r="N301" s="9" t="n">
        <f aca="false">M301*100/$M$865</f>
        <v>3.26328734367355E-011</v>
      </c>
    </row>
    <row r="302" customFormat="false" ht="15" hidden="false" customHeight="false" outlineLevel="0" collapsed="false">
      <c r="B302" s="10" t="n">
        <v>1967</v>
      </c>
      <c r="C302" s="10" t="str">
        <f aca="false">C290</f>
        <v>Diciembre</v>
      </c>
      <c r="D302" s="11" t="n">
        <v>1.88380825752054E-010</v>
      </c>
      <c r="E302" s="11"/>
      <c r="F302" s="11"/>
      <c r="G302" s="11"/>
      <c r="H302" s="11"/>
      <c r="I302" s="11"/>
      <c r="J302" s="11"/>
      <c r="K302" s="11"/>
      <c r="L302" s="11"/>
      <c r="M302" s="6" t="n">
        <f aca="false">D302*100/$D$770</f>
        <v>2.11293729020798E-010</v>
      </c>
      <c r="N302" s="6" t="n">
        <f aca="false">M302*100/$M$865</f>
        <v>3.51757128229247E-011</v>
      </c>
    </row>
    <row r="303" customFormat="false" ht="15" hidden="false" customHeight="false" outlineLevel="0" collapsed="false">
      <c r="B303" s="4" t="n">
        <v>1968</v>
      </c>
      <c r="C303" s="4" t="str">
        <f aca="false">C291</f>
        <v>Enero</v>
      </c>
      <c r="D303" s="5" t="n">
        <v>1.81902108270574E-010</v>
      </c>
      <c r="E303" s="5"/>
      <c r="F303" s="5"/>
      <c r="G303" s="5"/>
      <c r="H303" s="5"/>
      <c r="I303" s="5"/>
      <c r="J303" s="5"/>
      <c r="K303" s="5"/>
      <c r="L303" s="5"/>
      <c r="M303" s="6" t="n">
        <f aca="false">D303*100/$D$770</f>
        <v>2.04027000199172E-010</v>
      </c>
      <c r="N303" s="6" t="n">
        <f aca="false">M303*100/$M$865</f>
        <v>3.39659638759201E-011</v>
      </c>
      <c r="P303" s="12" t="n">
        <f aca="false">(M314-M302)/M302</f>
        <v>0.0956315943612035</v>
      </c>
    </row>
    <row r="304" customFormat="false" ht="15" hidden="false" customHeight="false" outlineLevel="0" collapsed="false">
      <c r="B304" s="7" t="n">
        <v>1968</v>
      </c>
      <c r="C304" s="7" t="str">
        <f aca="false">C292</f>
        <v>Febrero</v>
      </c>
      <c r="D304" s="8" t="n">
        <v>1.83686924110697E-010</v>
      </c>
      <c r="E304" s="8"/>
      <c r="F304" s="8"/>
      <c r="G304" s="8"/>
      <c r="H304" s="8"/>
      <c r="I304" s="8"/>
      <c r="J304" s="8"/>
      <c r="K304" s="8"/>
      <c r="L304" s="8"/>
      <c r="M304" s="9" t="n">
        <f aca="false">D304*100/$D$770</f>
        <v>2.06028904548882E-010</v>
      </c>
      <c r="N304" s="9" t="n">
        <f aca="false">M304*100/$M$865</f>
        <v>3.42992364857164E-011</v>
      </c>
    </row>
    <row r="305" customFormat="false" ht="15" hidden="false" customHeight="false" outlineLevel="0" collapsed="false">
      <c r="B305" s="10" t="n">
        <v>1968</v>
      </c>
      <c r="C305" s="10" t="str">
        <f aca="false">C293</f>
        <v>Marzo</v>
      </c>
      <c r="D305" s="11" t="n">
        <v>1.82497046883949E-010</v>
      </c>
      <c r="E305" s="11"/>
      <c r="F305" s="11"/>
      <c r="G305" s="11"/>
      <c r="H305" s="11"/>
      <c r="I305" s="11"/>
      <c r="J305" s="11"/>
      <c r="K305" s="11"/>
      <c r="L305" s="11"/>
      <c r="M305" s="6" t="n">
        <f aca="false">D305*100/$D$770</f>
        <v>2.04694301649076E-010</v>
      </c>
      <c r="N305" s="6" t="n">
        <f aca="false">M305*100/$M$865</f>
        <v>3.40770547458523E-011</v>
      </c>
    </row>
    <row r="306" customFormat="false" ht="15" hidden="false" customHeight="false" outlineLevel="0" collapsed="false">
      <c r="B306" s="4" t="n">
        <v>1968</v>
      </c>
      <c r="C306" s="4" t="str">
        <f aca="false">C294</f>
        <v>Abril</v>
      </c>
      <c r="D306" s="5" t="n">
        <v>1.81736599032267E-010</v>
      </c>
      <c r="E306" s="5"/>
      <c r="F306" s="5"/>
      <c r="G306" s="5"/>
      <c r="H306" s="5"/>
      <c r="I306" s="5"/>
      <c r="J306" s="5"/>
      <c r="K306" s="5"/>
      <c r="L306" s="5"/>
      <c r="M306" s="6" t="n">
        <f aca="false">D306*100/$D$770</f>
        <v>2.03841359946192E-010</v>
      </c>
      <c r="N306" s="6" t="n">
        <f aca="false">M306*100/$M$865</f>
        <v>3.39350588970668E-011</v>
      </c>
    </row>
    <row r="307" customFormat="false" ht="15" hidden="false" customHeight="false" outlineLevel="0" collapsed="false">
      <c r="B307" s="7" t="n">
        <v>1968</v>
      </c>
      <c r="C307" s="7" t="str">
        <f aca="false">C295</f>
        <v>Mayo</v>
      </c>
      <c r="D307" s="8" t="n">
        <v>1.81934911903392E-010</v>
      </c>
      <c r="E307" s="8"/>
      <c r="F307" s="8"/>
      <c r="G307" s="8"/>
      <c r="H307" s="8"/>
      <c r="I307" s="8"/>
      <c r="J307" s="8"/>
      <c r="K307" s="8"/>
      <c r="L307" s="8"/>
      <c r="M307" s="9" t="n">
        <f aca="false">D307*100/$D$770</f>
        <v>2.04063793762827E-010</v>
      </c>
      <c r="N307" s="9" t="n">
        <f aca="false">M307*100/$M$865</f>
        <v>3.39720891870442E-011</v>
      </c>
    </row>
    <row r="308" customFormat="false" ht="15" hidden="false" customHeight="false" outlineLevel="0" collapsed="false">
      <c r="B308" s="10" t="n">
        <v>1968</v>
      </c>
      <c r="C308" s="10" t="str">
        <f aca="false">C296</f>
        <v>Junio</v>
      </c>
      <c r="D308" s="11" t="n">
        <v>1.82565636298022E-010</v>
      </c>
      <c r="E308" s="11"/>
      <c r="F308" s="11"/>
      <c r="G308" s="11"/>
      <c r="H308" s="11"/>
      <c r="I308" s="11"/>
      <c r="J308" s="11"/>
      <c r="K308" s="11"/>
      <c r="L308" s="11"/>
      <c r="M308" s="6" t="n">
        <f aca="false">D308*100/$D$770</f>
        <v>2.04771233645807E-010</v>
      </c>
      <c r="N308" s="6" t="n">
        <f aca="false">M308*100/$M$865</f>
        <v>3.40898622145662E-011</v>
      </c>
    </row>
    <row r="309" customFormat="false" ht="15" hidden="false" customHeight="false" outlineLevel="0" collapsed="false">
      <c r="B309" s="4" t="n">
        <v>1968</v>
      </c>
      <c r="C309" s="13" t="str">
        <f aca="false">C297</f>
        <v>Julio</v>
      </c>
      <c r="D309" s="14" t="n">
        <v>1.82464243251131E-010</v>
      </c>
      <c r="E309" s="14"/>
      <c r="F309" s="14"/>
      <c r="G309" s="14"/>
      <c r="H309" s="14"/>
      <c r="I309" s="14"/>
      <c r="J309" s="14"/>
      <c r="K309" s="14"/>
      <c r="L309" s="14"/>
      <c r="M309" s="6" t="n">
        <f aca="false">D309*100/$D$770</f>
        <v>2.04657508085422E-010</v>
      </c>
      <c r="N309" s="6" t="n">
        <f aca="false">M309*100/$M$865</f>
        <v>3.40709294347282E-011</v>
      </c>
    </row>
    <row r="310" customFormat="false" ht="15" hidden="false" customHeight="false" outlineLevel="0" collapsed="false">
      <c r="B310" s="7" t="n">
        <v>1968</v>
      </c>
      <c r="C310" s="7" t="str">
        <f aca="false">C298</f>
        <v>Agosto</v>
      </c>
      <c r="D310" s="8" t="n">
        <v>1.82762458094927E-010</v>
      </c>
      <c r="E310" s="8"/>
      <c r="F310" s="8"/>
      <c r="G310" s="8"/>
      <c r="H310" s="8"/>
      <c r="I310" s="8"/>
      <c r="J310" s="8"/>
      <c r="K310" s="8"/>
      <c r="L310" s="8"/>
      <c r="M310" s="9" t="n">
        <f aca="false">D310*100/$D$770</f>
        <v>2.04991995027729E-010</v>
      </c>
      <c r="N310" s="9" t="n">
        <f aca="false">M310*100/$M$865</f>
        <v>3.41266140813106E-011</v>
      </c>
    </row>
    <row r="311" customFormat="false" ht="15" hidden="false" customHeight="false" outlineLevel="0" collapsed="false">
      <c r="B311" s="10" t="n">
        <v>1968</v>
      </c>
      <c r="C311" s="13" t="str">
        <f aca="false">C299</f>
        <v>Septiembre</v>
      </c>
      <c r="D311" s="14" t="n">
        <v>1.85307721786731E-010</v>
      </c>
      <c r="E311" s="14"/>
      <c r="F311" s="14"/>
      <c r="G311" s="14"/>
      <c r="H311" s="14"/>
      <c r="I311" s="14"/>
      <c r="J311" s="14"/>
      <c r="K311" s="14"/>
      <c r="L311" s="14"/>
      <c r="M311" s="6" t="n">
        <f aca="false">D311*100/$D$770</f>
        <v>2.07846841080322E-010</v>
      </c>
      <c r="N311" s="6" t="n">
        <f aca="false">M311*100/$M$865</f>
        <v>3.46018825398922E-011</v>
      </c>
    </row>
    <row r="312" customFormat="false" ht="15" hidden="false" customHeight="false" outlineLevel="0" collapsed="false">
      <c r="B312" s="4" t="n">
        <v>1968</v>
      </c>
      <c r="C312" s="4" t="str">
        <f aca="false">C300</f>
        <v>Octubre</v>
      </c>
      <c r="D312" s="5" t="n">
        <v>1.88942960732611E-010</v>
      </c>
      <c r="E312" s="5"/>
      <c r="F312" s="5"/>
      <c r="G312" s="5"/>
      <c r="H312" s="5"/>
      <c r="I312" s="5"/>
      <c r="J312" s="5"/>
      <c r="K312" s="5"/>
      <c r="L312" s="5"/>
      <c r="M312" s="6" t="n">
        <f aca="false">D312*100/$D$770</f>
        <v>2.11924236907048E-010</v>
      </c>
      <c r="N312" s="6" t="n">
        <f aca="false">M312*100/$M$865</f>
        <v>3.52806783817327E-011</v>
      </c>
    </row>
    <row r="313" customFormat="false" ht="15" hidden="false" customHeight="false" outlineLevel="0" collapsed="false">
      <c r="B313" s="7" t="n">
        <v>1968</v>
      </c>
      <c r="C313" s="7" t="str">
        <f aca="false">C301</f>
        <v>Noviembre</v>
      </c>
      <c r="D313" s="8" t="n">
        <v>1.89570702978802E-010</v>
      </c>
      <c r="E313" s="8"/>
      <c r="F313" s="8"/>
      <c r="G313" s="8"/>
      <c r="H313" s="8"/>
      <c r="I313" s="8"/>
      <c r="J313" s="8"/>
      <c r="K313" s="8"/>
      <c r="L313" s="8"/>
      <c r="M313" s="9" t="n">
        <f aca="false">D313*100/$D$770</f>
        <v>2.12628331920604E-010</v>
      </c>
      <c r="N313" s="9" t="n">
        <f aca="false">M313*100/$M$865</f>
        <v>3.53978945627888E-011</v>
      </c>
    </row>
    <row r="314" customFormat="false" ht="15" hidden="false" customHeight="false" outlineLevel="0" collapsed="false">
      <c r="B314" s="10" t="n">
        <v>1968</v>
      </c>
      <c r="C314" s="10" t="str">
        <f aca="false">C302</f>
        <v>Diciembre</v>
      </c>
      <c r="D314" s="11" t="n">
        <v>2.06395984465803E-010</v>
      </c>
      <c r="E314" s="11"/>
      <c r="F314" s="11"/>
      <c r="G314" s="11"/>
      <c r="H314" s="11"/>
      <c r="I314" s="11"/>
      <c r="J314" s="11"/>
      <c r="K314" s="11"/>
      <c r="L314" s="11"/>
      <c r="M314" s="6" t="n">
        <f aca="false">D314*100/$D$770</f>
        <v>2.31500085205581E-010</v>
      </c>
      <c r="N314" s="6" t="n">
        <f aca="false">M314*100/$M$865</f>
        <v>3.85396223229728E-011</v>
      </c>
    </row>
    <row r="315" customFormat="false" ht="15" hidden="false" customHeight="false" outlineLevel="0" collapsed="false">
      <c r="B315" s="4" t="n">
        <v>1969</v>
      </c>
      <c r="C315" s="4" t="str">
        <f aca="false">C303</f>
        <v>Enero</v>
      </c>
      <c r="D315" s="5" t="n">
        <v>1.96875475577599E-010</v>
      </c>
      <c r="E315" s="5"/>
      <c r="F315" s="5"/>
      <c r="G315" s="5"/>
      <c r="H315" s="5"/>
      <c r="I315" s="5"/>
      <c r="J315" s="5"/>
      <c r="K315" s="5"/>
      <c r="L315" s="5"/>
      <c r="M315" s="6" t="n">
        <f aca="false">D315*100/$D$770</f>
        <v>2.20821589572422E-010</v>
      </c>
      <c r="N315" s="6" t="n">
        <f aca="false">M315*100/$M$865</f>
        <v>3.67618899808269E-011</v>
      </c>
      <c r="P315" s="12" t="n">
        <f aca="false">(M326-M314)/M314</f>
        <v>0.0666228390200941</v>
      </c>
    </row>
    <row r="316" customFormat="false" ht="15" hidden="false" customHeight="false" outlineLevel="0" collapsed="false">
      <c r="B316" s="7" t="n">
        <v>1969</v>
      </c>
      <c r="C316" s="7" t="str">
        <f aca="false">C304</f>
        <v>Febrero</v>
      </c>
      <c r="D316" s="8" t="n">
        <v>1.94231800987342E-010</v>
      </c>
      <c r="E316" s="8"/>
      <c r="F316" s="8"/>
      <c r="G316" s="8"/>
      <c r="H316" s="8"/>
      <c r="I316" s="8"/>
      <c r="J316" s="8"/>
      <c r="K316" s="8"/>
      <c r="L316" s="8"/>
      <c r="M316" s="9" t="n">
        <f aca="false">D316*100/$D$770</f>
        <v>2.17856362828867E-010</v>
      </c>
      <c r="N316" s="9" t="n">
        <f aca="false">M316*100/$M$865</f>
        <v>3.62682455888731E-011</v>
      </c>
    </row>
    <row r="317" customFormat="false" ht="15" hidden="false" customHeight="false" outlineLevel="0" collapsed="false">
      <c r="B317" s="10" t="n">
        <v>1969</v>
      </c>
      <c r="C317" s="10" t="str">
        <f aca="false">C305</f>
        <v>Marzo</v>
      </c>
      <c r="D317" s="11" t="n">
        <v>1.96413242569714E-010</v>
      </c>
      <c r="E317" s="11"/>
      <c r="F317" s="11"/>
      <c r="G317" s="11"/>
      <c r="H317" s="11"/>
      <c r="I317" s="11"/>
      <c r="J317" s="11"/>
      <c r="K317" s="11"/>
      <c r="L317" s="11"/>
      <c r="M317" s="6" t="n">
        <f aca="false">D317*100/$D$770</f>
        <v>2.20303134811845E-010</v>
      </c>
      <c r="N317" s="6" t="n">
        <f aca="false">M317*100/$M$865</f>
        <v>3.6675578778624E-011</v>
      </c>
    </row>
    <row r="318" customFormat="false" ht="15" hidden="false" customHeight="false" outlineLevel="0" collapsed="false">
      <c r="B318" s="4" t="n">
        <v>1969</v>
      </c>
      <c r="C318" s="4" t="str">
        <f aca="false">C306</f>
        <v>Abril</v>
      </c>
      <c r="D318" s="5" t="n">
        <v>1.96611555440839E-010</v>
      </c>
      <c r="E318" s="5"/>
      <c r="F318" s="5"/>
      <c r="G318" s="5"/>
      <c r="H318" s="5"/>
      <c r="I318" s="5"/>
      <c r="J318" s="5"/>
      <c r="K318" s="5"/>
      <c r="L318" s="5"/>
      <c r="M318" s="6" t="n">
        <f aca="false">D318*100/$D$770</f>
        <v>2.2052556862848E-010</v>
      </c>
      <c r="N318" s="6" t="n">
        <f aca="false">M318*100/$M$865</f>
        <v>3.67126090686014E-011</v>
      </c>
    </row>
    <row r="319" customFormat="false" ht="15" hidden="false" customHeight="false" outlineLevel="0" collapsed="false">
      <c r="B319" s="7" t="n">
        <v>1969</v>
      </c>
      <c r="C319" s="7" t="str">
        <f aca="false">C307</f>
        <v>Mayo</v>
      </c>
      <c r="D319" s="8" t="n">
        <v>1.93900782510728E-010</v>
      </c>
      <c r="E319" s="8"/>
      <c r="F319" s="8"/>
      <c r="G319" s="8"/>
      <c r="H319" s="8"/>
      <c r="I319" s="8"/>
      <c r="J319" s="8"/>
      <c r="K319" s="8"/>
      <c r="L319" s="8"/>
      <c r="M319" s="9" t="n">
        <f aca="false">D319*100/$D$770</f>
        <v>2.17485082322906E-010</v>
      </c>
      <c r="N319" s="9" t="n">
        <f aca="false">M319*100/$M$865</f>
        <v>3.62064356311665E-011</v>
      </c>
    </row>
    <row r="320" customFormat="false" ht="15" hidden="false" customHeight="false" outlineLevel="0" collapsed="false">
      <c r="B320" s="10" t="n">
        <v>1969</v>
      </c>
      <c r="C320" s="10" t="str">
        <f aca="false">C308</f>
        <v>Junio</v>
      </c>
      <c r="D320" s="11" t="n">
        <v>1.9581830395634E-010</v>
      </c>
      <c r="E320" s="11"/>
      <c r="F320" s="11"/>
      <c r="G320" s="11"/>
      <c r="H320" s="11"/>
      <c r="I320" s="11"/>
      <c r="J320" s="11"/>
      <c r="K320" s="11"/>
      <c r="L320" s="11"/>
      <c r="M320" s="6" t="n">
        <f aca="false">D320*100/$D$770</f>
        <v>2.19635833361942E-010</v>
      </c>
      <c r="N320" s="6" t="n">
        <f aca="false">M320*100/$M$865</f>
        <v>3.6564487908692E-011</v>
      </c>
    </row>
    <row r="321" customFormat="false" ht="15" hidden="false" customHeight="false" outlineLevel="0" collapsed="false">
      <c r="B321" s="4" t="n">
        <v>1969</v>
      </c>
      <c r="C321" s="4" t="str">
        <f aca="false">C309</f>
        <v>Julio</v>
      </c>
      <c r="D321" s="5" t="n">
        <v>1.98429174913779E-010</v>
      </c>
      <c r="E321" s="5"/>
      <c r="F321" s="5"/>
      <c r="G321" s="5"/>
      <c r="H321" s="5"/>
      <c r="I321" s="5"/>
      <c r="J321" s="5"/>
      <c r="K321" s="5"/>
      <c r="L321" s="5"/>
      <c r="M321" s="6" t="n">
        <f aca="false">D321*100/$D$770</f>
        <v>2.22564266541843E-010</v>
      </c>
      <c r="N321" s="6" t="n">
        <f aca="false">M321*100/$M$865</f>
        <v>3.70520069895217E-011</v>
      </c>
    </row>
    <row r="322" customFormat="false" ht="15" hidden="false" customHeight="false" outlineLevel="0" collapsed="false">
      <c r="B322" s="7" t="n">
        <v>1969</v>
      </c>
      <c r="C322" s="7" t="str">
        <f aca="false">C310</f>
        <v>Agosto</v>
      </c>
      <c r="D322" s="8" t="n">
        <v>1.96942573917453E-010</v>
      </c>
      <c r="E322" s="8"/>
      <c r="F322" s="8"/>
      <c r="G322" s="8"/>
      <c r="H322" s="8"/>
      <c r="I322" s="8"/>
      <c r="J322" s="8"/>
      <c r="K322" s="8"/>
      <c r="L322" s="8"/>
      <c r="M322" s="9" t="n">
        <f aca="false">D322*100/$D$770</f>
        <v>2.20896849134441E-010</v>
      </c>
      <c r="N322" s="9" t="n">
        <f aca="false">M322*100/$M$865</f>
        <v>3.6774419026308E-011</v>
      </c>
    </row>
    <row r="323" customFormat="false" ht="15" hidden="false" customHeight="false" outlineLevel="0" collapsed="false">
      <c r="B323" s="10" t="n">
        <v>1969</v>
      </c>
      <c r="C323" s="10" t="str">
        <f aca="false">C311</f>
        <v>Septiembre</v>
      </c>
      <c r="D323" s="11" t="n">
        <v>2.00612107570369E-010</v>
      </c>
      <c r="E323" s="11"/>
      <c r="F323" s="11"/>
      <c r="G323" s="11"/>
      <c r="H323" s="11"/>
      <c r="I323" s="11"/>
      <c r="J323" s="11"/>
      <c r="K323" s="11"/>
      <c r="L323" s="11"/>
      <c r="M323" s="6" t="n">
        <f aca="false">D323*100/$D$770</f>
        <v>2.25012710959532E-010</v>
      </c>
      <c r="N323" s="6" t="n">
        <f aca="false">M323*100/$M$865</f>
        <v>3.74596186025054E-011</v>
      </c>
    </row>
    <row r="324" customFormat="false" ht="15" hidden="false" customHeight="false" outlineLevel="0" collapsed="false">
      <c r="B324" s="4" t="n">
        <v>1969</v>
      </c>
      <c r="C324" s="4" t="str">
        <f aca="false">C312</f>
        <v>Octubre</v>
      </c>
      <c r="D324" s="5" t="n">
        <v>2.03652407902875E-010</v>
      </c>
      <c r="E324" s="5"/>
      <c r="F324" s="5"/>
      <c r="G324" s="5"/>
      <c r="H324" s="5"/>
      <c r="I324" s="5"/>
      <c r="J324" s="5"/>
      <c r="K324" s="5"/>
      <c r="L324" s="5"/>
      <c r="M324" s="6" t="n">
        <f aca="false">D324*100/$D$770</f>
        <v>2.28422805336355E-010</v>
      </c>
      <c r="N324" s="6" t="n">
        <f aca="false">M324*100/$M$865</f>
        <v>3.80273235744139E-011</v>
      </c>
    </row>
    <row r="325" customFormat="false" ht="15" hidden="false" customHeight="false" outlineLevel="0" collapsed="false">
      <c r="B325" s="7" t="n">
        <v>1969</v>
      </c>
      <c r="C325" s="7" t="str">
        <f aca="false">C313</f>
        <v>Noviembre</v>
      </c>
      <c r="D325" s="8" t="n">
        <v>2.05106205266383E-010</v>
      </c>
      <c r="E325" s="8"/>
      <c r="F325" s="8"/>
      <c r="G325" s="8"/>
      <c r="H325" s="8"/>
      <c r="I325" s="8"/>
      <c r="J325" s="8"/>
      <c r="K325" s="8"/>
      <c r="L325" s="8"/>
      <c r="M325" s="9" t="n">
        <f aca="false">D325*100/$D$770</f>
        <v>2.30053429180103E-010</v>
      </c>
      <c r="N325" s="9" t="n">
        <f aca="false">M325*100/$M$865</f>
        <v>3.82987862265035E-011</v>
      </c>
    </row>
    <row r="326" customFormat="false" ht="15" hidden="false" customHeight="false" outlineLevel="0" collapsed="false">
      <c r="B326" s="10" t="n">
        <v>1969</v>
      </c>
      <c r="C326" s="10" t="str">
        <f aca="false">C314</f>
        <v>Diciembre</v>
      </c>
      <c r="D326" s="11" t="n">
        <v>2.20146670913262E-010</v>
      </c>
      <c r="E326" s="11"/>
      <c r="F326" s="11"/>
      <c r="G326" s="11"/>
      <c r="H326" s="11"/>
      <c r="I326" s="11"/>
      <c r="J326" s="11"/>
      <c r="K326" s="11"/>
      <c r="L326" s="11"/>
      <c r="M326" s="6" t="n">
        <f aca="false">D326*100/$D$770</f>
        <v>2.46923278115371E-010</v>
      </c>
      <c r="N326" s="6" t="n">
        <f aca="false">M326*100/$M$865</f>
        <v>4.11072413768914E-011</v>
      </c>
    </row>
    <row r="327" customFormat="false" ht="15" hidden="false" customHeight="false" outlineLevel="0" collapsed="false">
      <c r="B327" s="4" t="n">
        <v>1970</v>
      </c>
      <c r="C327" s="4" t="str">
        <f aca="false">C315</f>
        <v>Enero</v>
      </c>
      <c r="D327" s="5" t="n">
        <v>2.09767303274923E-010</v>
      </c>
      <c r="E327" s="5"/>
      <c r="F327" s="5"/>
      <c r="G327" s="5"/>
      <c r="H327" s="5"/>
      <c r="I327" s="5"/>
      <c r="J327" s="5"/>
      <c r="K327" s="5"/>
      <c r="L327" s="5"/>
      <c r="M327" s="6" t="n">
        <f aca="false">D327*100/$D$770</f>
        <v>2.35281460088365E-010</v>
      </c>
      <c r="N327" s="6" t="n">
        <f aca="false">M327*100/$M$865</f>
        <v>3.91691372525878E-011</v>
      </c>
      <c r="P327" s="12" t="n">
        <f aca="false">(M338-M326)/M326</f>
        <v>0.217423108444014</v>
      </c>
    </row>
    <row r="328" customFormat="false" ht="15" hidden="false" customHeight="false" outlineLevel="0" collapsed="false">
      <c r="B328" s="15" t="n">
        <v>1970</v>
      </c>
      <c r="C328" s="15" t="str">
        <f aca="false">C316</f>
        <v>Febrero</v>
      </c>
      <c r="D328" s="16" t="n">
        <v>2.12610781810523E-010</v>
      </c>
      <c r="E328" s="16"/>
      <c r="F328" s="16"/>
      <c r="G328" s="16"/>
      <c r="H328" s="16"/>
      <c r="I328" s="16"/>
      <c r="J328" s="16"/>
      <c r="K328" s="16"/>
      <c r="L328" s="16"/>
      <c r="M328" s="17" t="n">
        <f aca="false">D328*100/$D$770</f>
        <v>2.38470793083265E-010</v>
      </c>
      <c r="N328" s="17" t="n">
        <f aca="false">M328*100/$M$865</f>
        <v>3.97000903577519E-011</v>
      </c>
    </row>
    <row r="329" customFormat="false" ht="15" hidden="false" customHeight="false" outlineLevel="0" collapsed="false">
      <c r="B329" s="10" t="n">
        <v>1970</v>
      </c>
      <c r="C329" s="10" t="str">
        <f aca="false">C317</f>
        <v>Marzo</v>
      </c>
      <c r="D329" s="11" t="n">
        <v>2.15354358373451E-010</v>
      </c>
      <c r="E329" s="11"/>
      <c r="F329" s="11"/>
      <c r="G329" s="11"/>
      <c r="H329" s="11"/>
      <c r="I329" s="11"/>
      <c r="J329" s="11"/>
      <c r="K329" s="11"/>
      <c r="L329" s="11"/>
      <c r="M329" s="6" t="n">
        <f aca="false">D329*100/$D$770</f>
        <v>2.41548072952492E-010</v>
      </c>
      <c r="N329" s="6" t="n">
        <f aca="false">M329*100/$M$865</f>
        <v>4.02123891063107E-011</v>
      </c>
    </row>
    <row r="330" customFormat="false" ht="15" hidden="false" customHeight="false" outlineLevel="0" collapsed="false">
      <c r="B330" s="4" t="n">
        <v>1970</v>
      </c>
      <c r="C330" s="4" t="str">
        <f aca="false">C318</f>
        <v>Abril</v>
      </c>
      <c r="D330" s="5" t="n">
        <v>2.17006468608084E-010</v>
      </c>
      <c r="E330" s="5"/>
      <c r="F330" s="5"/>
      <c r="G330" s="5"/>
      <c r="H330" s="5"/>
      <c r="I330" s="5"/>
      <c r="J330" s="5"/>
      <c r="K330" s="5"/>
      <c r="L330" s="5"/>
      <c r="M330" s="6" t="n">
        <f aca="false">D330*100/$D$770</f>
        <v>2.43401130612875E-010</v>
      </c>
      <c r="N330" s="6" t="n">
        <f aca="false">M330*100/$M$865</f>
        <v>4.05208820483777E-011</v>
      </c>
    </row>
    <row r="331" customFormat="false" ht="15" hidden="false" customHeight="false" outlineLevel="0" collapsed="false">
      <c r="B331" s="15" t="n">
        <v>1970</v>
      </c>
      <c r="C331" s="15" t="str">
        <f aca="false">C319</f>
        <v>Mayo</v>
      </c>
      <c r="D331" s="16" t="n">
        <v>2.1861086446771E-010</v>
      </c>
      <c r="E331" s="16"/>
      <c r="F331" s="16"/>
      <c r="G331" s="16"/>
      <c r="H331" s="16"/>
      <c r="I331" s="16"/>
      <c r="J331" s="16"/>
      <c r="K331" s="16"/>
      <c r="L331" s="16"/>
      <c r="M331" s="17" t="n">
        <f aca="false">D331*100/$D$770</f>
        <v>2.45200670362489E-010</v>
      </c>
      <c r="N331" s="17" t="n">
        <f aca="false">M331*100/$M$865</f>
        <v>4.08204654469916E-011</v>
      </c>
    </row>
    <row r="332" customFormat="false" ht="15" hidden="false" customHeight="false" outlineLevel="0" collapsed="false">
      <c r="B332" s="10" t="n">
        <v>1970</v>
      </c>
      <c r="C332" s="10" t="str">
        <f aca="false">C320</f>
        <v>Junio</v>
      </c>
      <c r="D332" s="11" t="n">
        <v>2.20213769253116E-010</v>
      </c>
      <c r="E332" s="11"/>
      <c r="F332" s="11"/>
      <c r="G332" s="11"/>
      <c r="H332" s="11"/>
      <c r="I332" s="11"/>
      <c r="J332" s="11"/>
      <c r="K332" s="11"/>
      <c r="L332" s="11"/>
      <c r="M332" s="6" t="n">
        <f aca="false">D332*100/$D$770</f>
        <v>2.4699853767739E-010</v>
      </c>
      <c r="N332" s="6" t="n">
        <f aca="false">M332*100/$M$865</f>
        <v>4.11197704223724E-011</v>
      </c>
    </row>
    <row r="333" customFormat="false" ht="15" hidden="false" customHeight="false" outlineLevel="0" collapsed="false">
      <c r="B333" s="4" t="n">
        <v>1970</v>
      </c>
      <c r="C333" s="4" t="str">
        <f aca="false">C321</f>
        <v>Julio</v>
      </c>
      <c r="D333" s="5" t="n">
        <v>2.22923051109007E-010</v>
      </c>
      <c r="E333" s="5"/>
      <c r="F333" s="5"/>
      <c r="G333" s="5"/>
      <c r="H333" s="5"/>
      <c r="I333" s="5"/>
      <c r="J333" s="5"/>
      <c r="K333" s="5"/>
      <c r="L333" s="5"/>
      <c r="M333" s="6" t="n">
        <f aca="false">D333*100/$D$770</f>
        <v>2.50037351548251E-010</v>
      </c>
      <c r="N333" s="6" t="n">
        <f aca="false">M333*100/$M$865</f>
        <v>4.16256654365742E-011</v>
      </c>
    </row>
    <row r="334" customFormat="false" ht="15" hidden="false" customHeight="false" outlineLevel="0" collapsed="false">
      <c r="B334" s="15" t="n">
        <v>1970</v>
      </c>
      <c r="C334" s="15" t="str">
        <f aca="false">C322</f>
        <v>Agosto</v>
      </c>
      <c r="D334" s="16" t="n">
        <v>2.25435511167993E-010</v>
      </c>
      <c r="E334" s="16"/>
      <c r="F334" s="16"/>
      <c r="G334" s="16"/>
      <c r="H334" s="16"/>
      <c r="I334" s="16"/>
      <c r="J334" s="16"/>
      <c r="K334" s="16"/>
      <c r="L334" s="16"/>
      <c r="M334" s="17" t="n">
        <f aca="false">D334*100/$D$770</f>
        <v>2.5285540403719E-010</v>
      </c>
      <c r="N334" s="17" t="n">
        <f aca="false">M334*100/$M$865</f>
        <v>4.20948085840317E-011</v>
      </c>
    </row>
    <row r="335" customFormat="false" ht="15" hidden="false" customHeight="false" outlineLevel="0" collapsed="false">
      <c r="B335" s="10" t="n">
        <v>1970</v>
      </c>
      <c r="C335" s="10" t="str">
        <f aca="false">C323</f>
        <v>Septiembre</v>
      </c>
      <c r="D335" s="11" t="n">
        <v>2.30031001910898E-010</v>
      </c>
      <c r="E335" s="11"/>
      <c r="F335" s="11"/>
      <c r="G335" s="11"/>
      <c r="H335" s="11"/>
      <c r="I335" s="11"/>
      <c r="J335" s="11"/>
      <c r="K335" s="11"/>
      <c r="L335" s="11"/>
      <c r="M335" s="6" t="n">
        <f aca="false">D335*100/$D$770</f>
        <v>2.58009847818145E-010</v>
      </c>
      <c r="N335" s="6" t="n">
        <f aca="false">M335*100/$M$865</f>
        <v>4.29529089878679E-011</v>
      </c>
    </row>
    <row r="336" customFormat="false" ht="15" hidden="false" customHeight="false" outlineLevel="0" collapsed="false">
      <c r="B336" s="4" t="n">
        <v>1970</v>
      </c>
      <c r="C336" s="4" t="str">
        <f aca="false">C324</f>
        <v>Octubre</v>
      </c>
      <c r="D336" s="5" t="n">
        <v>2.39153393982634E-010</v>
      </c>
      <c r="E336" s="5"/>
      <c r="F336" s="5"/>
      <c r="G336" s="5"/>
      <c r="H336" s="5"/>
      <c r="I336" s="5"/>
      <c r="J336" s="5"/>
      <c r="K336" s="5"/>
      <c r="L336" s="5"/>
      <c r="M336" s="6" t="n">
        <f aca="false">D336*100/$D$770</f>
        <v>2.68241803383325E-010</v>
      </c>
      <c r="N336" s="6" t="n">
        <f aca="false">M336*100/$M$865</f>
        <v>4.46563023268262E-011</v>
      </c>
    </row>
    <row r="337" customFormat="false" ht="15" hidden="false" customHeight="false" outlineLevel="0" collapsed="false">
      <c r="B337" s="15" t="n">
        <v>1970</v>
      </c>
      <c r="C337" s="15" t="str">
        <f aca="false">C325</f>
        <v>Noviembre</v>
      </c>
      <c r="D337" s="16" t="n">
        <v>2.45335387694536E-010</v>
      </c>
      <c r="E337" s="16"/>
      <c r="F337" s="16"/>
      <c r="G337" s="16"/>
      <c r="H337" s="16"/>
      <c r="I337" s="16"/>
      <c r="J337" s="16"/>
      <c r="K337" s="16"/>
      <c r="L337" s="16"/>
      <c r="M337" s="17" t="n">
        <f aca="false">D337*100/$D$770</f>
        <v>2.75175717697355E-010</v>
      </c>
      <c r="N337" s="17" t="n">
        <f aca="false">M337*100/$M$865</f>
        <v>4.58106450504812E-011</v>
      </c>
    </row>
    <row r="338" customFormat="false" ht="15" hidden="false" customHeight="false" outlineLevel="0" collapsed="false">
      <c r="B338" s="10" t="n">
        <v>1970</v>
      </c>
      <c r="C338" s="10" t="str">
        <f aca="false">C326</f>
        <v>Diciembre</v>
      </c>
      <c r="D338" s="11" t="n">
        <v>2.68011644416825E-010</v>
      </c>
      <c r="E338" s="11"/>
      <c r="F338" s="11"/>
      <c r="G338" s="11"/>
      <c r="H338" s="11"/>
      <c r="I338" s="11"/>
      <c r="J338" s="11"/>
      <c r="K338" s="11"/>
      <c r="L338" s="11"/>
      <c r="M338" s="6" t="n">
        <f aca="false">D338*100/$D$770</f>
        <v>3.00610104790401E-010</v>
      </c>
      <c r="N338" s="6" t="n">
        <f aca="false">M338*100/$M$865</f>
        <v>5.00449055766136E-011</v>
      </c>
    </row>
    <row r="339" customFormat="false" ht="15" hidden="false" customHeight="false" outlineLevel="0" collapsed="false">
      <c r="B339" s="4" t="n">
        <v>1971</v>
      </c>
      <c r="C339" s="4" t="str">
        <f aca="false">C327</f>
        <v>Enero</v>
      </c>
      <c r="D339" s="5" t="n">
        <v>2.67251196565144E-010</v>
      </c>
      <c r="E339" s="5"/>
      <c r="F339" s="5"/>
      <c r="G339" s="5"/>
      <c r="H339" s="5"/>
      <c r="I339" s="5"/>
      <c r="J339" s="5"/>
      <c r="K339" s="5"/>
      <c r="L339" s="5"/>
      <c r="M339" s="6" t="n">
        <f aca="false">D339*100/$D$770</f>
        <v>2.99757163087517E-010</v>
      </c>
      <c r="N339" s="6" t="n">
        <f aca="false">M339*100/$M$865</f>
        <v>4.99029097278283E-011</v>
      </c>
      <c r="P339" s="12" t="n">
        <f aca="false">(M350-M338)/M338</f>
        <v>0.391217509346627</v>
      </c>
    </row>
    <row r="340" customFormat="false" ht="15" hidden="false" customHeight="false" outlineLevel="0" collapsed="false">
      <c r="B340" s="15" t="n">
        <v>1971</v>
      </c>
      <c r="C340" s="15" t="str">
        <f aca="false">C328</f>
        <v>Febrero</v>
      </c>
      <c r="D340" s="16" t="n">
        <v>2.76175275765755E-010</v>
      </c>
      <c r="E340" s="16"/>
      <c r="F340" s="16"/>
      <c r="G340" s="16"/>
      <c r="H340" s="16"/>
      <c r="I340" s="16"/>
      <c r="J340" s="16"/>
      <c r="K340" s="16"/>
      <c r="L340" s="16"/>
      <c r="M340" s="17" t="n">
        <f aca="false">D340*100/$D$770</f>
        <v>3.09766684836062E-010</v>
      </c>
      <c r="N340" s="17" t="n">
        <f aca="false">M340*100/$M$865</f>
        <v>5.15692727768091E-011</v>
      </c>
    </row>
    <row r="341" customFormat="false" ht="15" hidden="false" customHeight="false" outlineLevel="0" collapsed="false">
      <c r="B341" s="10" t="n">
        <v>1971</v>
      </c>
      <c r="C341" s="10" t="str">
        <f aca="false">C329</f>
        <v>Marzo</v>
      </c>
      <c r="D341" s="11" t="n">
        <v>2.7908436156699E-010</v>
      </c>
      <c r="E341" s="11"/>
      <c r="F341" s="11"/>
      <c r="G341" s="11"/>
      <c r="H341" s="11"/>
      <c r="I341" s="11"/>
      <c r="J341" s="11"/>
      <c r="K341" s="11"/>
      <c r="L341" s="11"/>
      <c r="M341" s="6" t="n">
        <f aca="false">D341*100/$D$770</f>
        <v>3.1302960495827E-010</v>
      </c>
      <c r="N341" s="6" t="n">
        <f aca="false">M341*100/$M$865</f>
        <v>5.21124765042213E-011</v>
      </c>
    </row>
    <row r="342" customFormat="false" ht="15" hidden="false" customHeight="false" outlineLevel="0" collapsed="false">
      <c r="B342" s="4" t="n">
        <v>1971</v>
      </c>
      <c r="C342" s="4" t="str">
        <f aca="false">C330</f>
        <v>Abril</v>
      </c>
      <c r="D342" s="5" t="n">
        <v>2.81596821625976E-010</v>
      </c>
      <c r="E342" s="5"/>
      <c r="F342" s="5"/>
      <c r="G342" s="5"/>
      <c r="H342" s="5"/>
      <c r="I342" s="5"/>
      <c r="J342" s="5"/>
      <c r="K342" s="5"/>
      <c r="L342" s="5"/>
      <c r="M342" s="6" t="n">
        <f aca="false">D342*100/$D$770</f>
        <v>3.15847657447209E-010</v>
      </c>
      <c r="N342" s="6" t="n">
        <f aca="false">M342*100/$M$865</f>
        <v>5.25816196516788E-011</v>
      </c>
    </row>
    <row r="343" customFormat="false" ht="15" hidden="false" customHeight="false" outlineLevel="0" collapsed="false">
      <c r="B343" s="15" t="n">
        <v>1971</v>
      </c>
      <c r="C343" s="15" t="str">
        <f aca="false">C331</f>
        <v>Mayo</v>
      </c>
      <c r="D343" s="16" t="n">
        <v>2.88439361216888E-010</v>
      </c>
      <c r="E343" s="16"/>
      <c r="F343" s="16"/>
      <c r="G343" s="16"/>
      <c r="H343" s="16"/>
      <c r="I343" s="16"/>
      <c r="J343" s="16"/>
      <c r="K343" s="16"/>
      <c r="L343" s="16"/>
      <c r="M343" s="17" t="n">
        <f aca="false">D343*100/$D$770</f>
        <v>3.2352246033845E-010</v>
      </c>
      <c r="N343" s="17" t="n">
        <f aca="false">M343*100/$M$865</f>
        <v>5.3859303867514E-011</v>
      </c>
    </row>
    <row r="344" customFormat="false" ht="15" hidden="false" customHeight="false" outlineLevel="0" collapsed="false">
      <c r="B344" s="10" t="n">
        <v>1971</v>
      </c>
      <c r="C344" s="10" t="str">
        <f aca="false">C332</f>
        <v>Junio</v>
      </c>
      <c r="D344" s="11" t="n">
        <v>2.97430538757354E-010</v>
      </c>
      <c r="E344" s="11"/>
      <c r="F344" s="11"/>
      <c r="G344" s="11"/>
      <c r="H344" s="11"/>
      <c r="I344" s="11"/>
      <c r="J344" s="11"/>
      <c r="K344" s="11"/>
      <c r="L344" s="11"/>
      <c r="M344" s="6" t="n">
        <f aca="false">D344*100/$D$770</f>
        <v>3.33607241649015E-010</v>
      </c>
      <c r="N344" s="6" t="n">
        <f aca="false">M344*100/$M$865</f>
        <v>5.55381959619761E-011</v>
      </c>
    </row>
    <row r="345" customFormat="false" ht="15" hidden="false" customHeight="false" outlineLevel="0" collapsed="false">
      <c r="B345" s="4" t="n">
        <v>1971</v>
      </c>
      <c r="C345" s="4" t="str">
        <f aca="false">C333</f>
        <v>Julio</v>
      </c>
      <c r="D345" s="5" t="n">
        <v>3.10222464482006E-010</v>
      </c>
      <c r="E345" s="5"/>
      <c r="F345" s="5"/>
      <c r="G345" s="5"/>
      <c r="H345" s="5"/>
      <c r="I345" s="5"/>
      <c r="J345" s="5"/>
      <c r="K345" s="5"/>
      <c r="L345" s="5"/>
      <c r="M345" s="6" t="n">
        <f aca="false">D345*100/$D$770</f>
        <v>3.47955059039285E-010</v>
      </c>
      <c r="N345" s="6" t="n">
        <f aca="false">M345*100/$M$865</f>
        <v>5.79267888771318E-011</v>
      </c>
    </row>
    <row r="346" customFormat="false" ht="15" hidden="false" customHeight="false" outlineLevel="0" collapsed="false">
      <c r="B346" s="15" t="n">
        <v>1971</v>
      </c>
      <c r="C346" s="15" t="str">
        <f aca="false">C334</f>
        <v>Agosto</v>
      </c>
      <c r="D346" s="16" t="n">
        <v>3.18353292198119E-010</v>
      </c>
      <c r="E346" s="16"/>
      <c r="F346" s="16"/>
      <c r="G346" s="16"/>
      <c r="H346" s="16"/>
      <c r="I346" s="16"/>
      <c r="J346" s="16"/>
      <c r="K346" s="16"/>
      <c r="L346" s="16"/>
      <c r="M346" s="17" t="n">
        <f aca="false">D346*100/$D$770</f>
        <v>3.57074845521294E-010</v>
      </c>
      <c r="N346" s="17" t="n">
        <f aca="false">M346*100/$M$865</f>
        <v>5.94450307662034E-011</v>
      </c>
    </row>
    <row r="347" customFormat="false" ht="15" hidden="false" customHeight="false" outlineLevel="0" collapsed="false">
      <c r="B347" s="10" t="n">
        <v>1971</v>
      </c>
      <c r="C347" s="10" t="str">
        <f aca="false">C335</f>
        <v>Septiembre</v>
      </c>
      <c r="D347" s="11" t="n">
        <v>3.21229574366536E-010</v>
      </c>
      <c r="E347" s="11"/>
      <c r="F347" s="11"/>
      <c r="G347" s="11"/>
      <c r="H347" s="11"/>
      <c r="I347" s="11"/>
      <c r="J347" s="11"/>
      <c r="K347" s="11"/>
      <c r="L347" s="11"/>
      <c r="M347" s="6" t="n">
        <f aca="false">D347*100/$D$770</f>
        <v>3.60300972079847E-010</v>
      </c>
      <c r="N347" s="6" t="n">
        <f aca="false">M347*100/$M$865</f>
        <v>5.99821091824914E-011</v>
      </c>
    </row>
    <row r="348" customFormat="false" ht="15" hidden="false" customHeight="false" outlineLevel="0" collapsed="false">
      <c r="B348" s="4" t="n">
        <v>1971</v>
      </c>
      <c r="C348" s="4" t="str">
        <f aca="false">C336</f>
        <v>Octubre</v>
      </c>
      <c r="D348" s="5" t="n">
        <v>3.24533794835802E-010</v>
      </c>
      <c r="E348" s="5"/>
      <c r="F348" s="5"/>
      <c r="G348" s="5"/>
      <c r="H348" s="5"/>
      <c r="I348" s="5"/>
      <c r="J348" s="5"/>
      <c r="K348" s="5"/>
      <c r="L348" s="5"/>
      <c r="M348" s="6" t="n">
        <f aca="false">D348*100/$D$770</f>
        <v>3.64007087400612E-010</v>
      </c>
      <c r="N348" s="6" t="n">
        <f aca="false">M348*100/$M$865</f>
        <v>6.05990950666254E-011</v>
      </c>
    </row>
    <row r="349" customFormat="false" ht="15" hidden="false" customHeight="false" outlineLevel="0" collapsed="false">
      <c r="B349" s="15" t="n">
        <v>1971</v>
      </c>
      <c r="C349" s="15" t="str">
        <f aca="false">C337</f>
        <v>Noviembre</v>
      </c>
      <c r="D349" s="16" t="n">
        <v>3.33295346946544E-010</v>
      </c>
      <c r="E349" s="16"/>
      <c r="F349" s="16"/>
      <c r="G349" s="16"/>
      <c r="H349" s="16"/>
      <c r="I349" s="16"/>
      <c r="J349" s="16"/>
      <c r="K349" s="16"/>
      <c r="L349" s="16"/>
      <c r="M349" s="17" t="n">
        <f aca="false">D349*100/$D$770</f>
        <v>3.73834313765599E-010</v>
      </c>
      <c r="N349" s="17" t="n">
        <f aca="false">M349*100/$M$865</f>
        <v>6.22351099832189E-011</v>
      </c>
    </row>
    <row r="350" customFormat="false" ht="15" hidden="false" customHeight="false" outlineLevel="0" collapsed="false">
      <c r="B350" s="10" t="n">
        <v>1971</v>
      </c>
      <c r="C350" s="10" t="str">
        <f aca="false">C338</f>
        <v>Diciembre</v>
      </c>
      <c r="D350" s="11" t="n">
        <v>3.72862492421469E-010</v>
      </c>
      <c r="E350" s="11"/>
      <c r="F350" s="11"/>
      <c r="G350" s="11"/>
      <c r="H350" s="11"/>
      <c r="I350" s="11"/>
      <c r="J350" s="11"/>
      <c r="K350" s="11"/>
      <c r="L350" s="11"/>
      <c r="M350" s="6" t="n">
        <f aca="false">D350*100/$D$770</f>
        <v>4.1821404127093E-010</v>
      </c>
      <c r="N350" s="6" t="n">
        <f aca="false">M350*100/$M$865</f>
        <v>6.96233488917834E-011</v>
      </c>
    </row>
    <row r="351" customFormat="false" ht="15" hidden="false" customHeight="false" outlineLevel="0" collapsed="false">
      <c r="B351" s="4" t="n">
        <v>1972</v>
      </c>
      <c r="C351" s="4" t="str">
        <f aca="false">C339</f>
        <v>Enero</v>
      </c>
      <c r="D351" s="5" t="n">
        <v>3.92298644865908E-010</v>
      </c>
      <c r="E351" s="5"/>
      <c r="F351" s="5"/>
      <c r="G351" s="5"/>
      <c r="H351" s="5"/>
      <c r="I351" s="5"/>
      <c r="J351" s="5"/>
      <c r="K351" s="5"/>
      <c r="L351" s="5"/>
      <c r="M351" s="6" t="n">
        <f aca="false">D351*100/$D$770</f>
        <v>4.40014227735807E-010</v>
      </c>
      <c r="N351" s="6" t="n">
        <f aca="false">M351*100/$M$865</f>
        <v>7.3252595732797E-011</v>
      </c>
      <c r="P351" s="12" t="n">
        <f aca="false">(M362-M350)/M350</f>
        <v>0.64148634544095</v>
      </c>
    </row>
    <row r="352" customFormat="false" ht="15" hidden="false" customHeight="false" outlineLevel="0" collapsed="false">
      <c r="B352" s="15" t="n">
        <v>1972</v>
      </c>
      <c r="C352" s="15" t="str">
        <f aca="false">C340</f>
        <v>Febrero</v>
      </c>
      <c r="D352" s="16" t="n">
        <v>4.06471305317339E-010</v>
      </c>
      <c r="E352" s="16"/>
      <c r="F352" s="16"/>
      <c r="G352" s="16"/>
      <c r="H352" s="16"/>
      <c r="I352" s="16"/>
      <c r="J352" s="16"/>
      <c r="K352" s="16"/>
      <c r="L352" s="16"/>
      <c r="M352" s="17" t="n">
        <f aca="false">D352*100/$D$770</f>
        <v>4.55910719668961E-010</v>
      </c>
      <c r="N352" s="17" t="n">
        <f aca="false">M352*100/$M$865</f>
        <v>7.58990085616299E-011</v>
      </c>
    </row>
    <row r="353" customFormat="false" ht="15" hidden="false" customHeight="false" outlineLevel="0" collapsed="false">
      <c r="B353" s="10" t="n">
        <v>1972</v>
      </c>
      <c r="C353" s="10" t="str">
        <f aca="false">C341</f>
        <v>Marzo</v>
      </c>
      <c r="D353" s="11" t="n">
        <v>4.23667864284866E-010</v>
      </c>
      <c r="E353" s="11"/>
      <c r="F353" s="11"/>
      <c r="G353" s="11"/>
      <c r="H353" s="11"/>
      <c r="I353" s="11"/>
      <c r="J353" s="11"/>
      <c r="K353" s="11"/>
      <c r="L353" s="11"/>
      <c r="M353" s="6" t="n">
        <f aca="false">D353*100/$D$770</f>
        <v>4.7519890919711E-010</v>
      </c>
      <c r="N353" s="6" t="n">
        <f aca="false">M353*100/$M$865</f>
        <v>7.91100637068089E-011</v>
      </c>
    </row>
    <row r="354" customFormat="false" ht="15" hidden="false" customHeight="false" outlineLevel="0" collapsed="false">
      <c r="B354" s="4" t="n">
        <v>1972</v>
      </c>
      <c r="C354" s="4" t="str">
        <f aca="false">C342</f>
        <v>Abril</v>
      </c>
      <c r="D354" s="5" t="n">
        <v>4.44326697588871E-010</v>
      </c>
      <c r="E354" s="5"/>
      <c r="F354" s="5"/>
      <c r="G354" s="5"/>
      <c r="H354" s="5"/>
      <c r="I354" s="5"/>
      <c r="J354" s="5"/>
      <c r="K354" s="5"/>
      <c r="L354" s="5"/>
      <c r="M354" s="6" t="n">
        <f aca="false">D354*100/$D$770</f>
        <v>4.98370492125447E-010</v>
      </c>
      <c r="N354" s="6" t="n">
        <f aca="false">M354*100/$M$865</f>
        <v>8.29676175988108E-011</v>
      </c>
    </row>
    <row r="355" customFormat="false" ht="15" hidden="false" customHeight="false" outlineLevel="0" collapsed="false">
      <c r="B355" s="15" t="n">
        <v>1972</v>
      </c>
      <c r="C355" s="15" t="str">
        <f aca="false">C343</f>
        <v>Mayo</v>
      </c>
      <c r="D355" s="16" t="n">
        <v>4.51467452023579E-010</v>
      </c>
      <c r="E355" s="16"/>
      <c r="F355" s="16"/>
      <c r="G355" s="16"/>
      <c r="H355" s="16"/>
      <c r="I355" s="16"/>
      <c r="J355" s="16"/>
      <c r="K355" s="16"/>
      <c r="L355" s="16"/>
      <c r="M355" s="17" t="n">
        <f aca="false">D355*100/$D$770</f>
        <v>5.06379781958994E-010</v>
      </c>
      <c r="N355" s="17" t="n">
        <f aca="false">M355*100/$M$865</f>
        <v>8.43009864612284E-011</v>
      </c>
    </row>
    <row r="356" customFormat="false" ht="15" hidden="false" customHeight="false" outlineLevel="0" collapsed="false">
      <c r="B356" s="10" t="n">
        <v>1972</v>
      </c>
      <c r="C356" s="10" t="str">
        <f aca="false">C344</f>
        <v>Junio</v>
      </c>
      <c r="D356" s="11" t="n">
        <v>4.76290855621203E-010</v>
      </c>
      <c r="E356" s="11"/>
      <c r="F356" s="11"/>
      <c r="G356" s="11"/>
      <c r="H356" s="11"/>
      <c r="I356" s="11"/>
      <c r="J356" s="11"/>
      <c r="K356" s="11"/>
      <c r="L356" s="11"/>
      <c r="M356" s="6" t="n">
        <f aca="false">D356*100/$D$770</f>
        <v>5.34222475036653E-010</v>
      </c>
      <c r="N356" s="6" t="n">
        <f aca="false">M356*100/$M$865</f>
        <v>8.89361764427547E-011</v>
      </c>
    </row>
    <row r="357" customFormat="false" ht="15" hidden="false" customHeight="false" outlineLevel="0" collapsed="false">
      <c r="B357" s="4" t="n">
        <v>1972</v>
      </c>
      <c r="C357" s="4" t="str">
        <f aca="false">C345</f>
        <v>Julio</v>
      </c>
      <c r="D357" s="5" t="n">
        <v>4.99925873066298E-010</v>
      </c>
      <c r="E357" s="5"/>
      <c r="F357" s="5"/>
      <c r="G357" s="5"/>
      <c r="H357" s="5"/>
      <c r="I357" s="5"/>
      <c r="J357" s="5"/>
      <c r="K357" s="5"/>
      <c r="L357" s="5"/>
      <c r="M357" s="6" t="n">
        <f aca="false">D357*100/$D$770</f>
        <v>5.60732237649217E-010</v>
      </c>
      <c r="N357" s="6" t="n">
        <f aca="false">M357*100/$M$865</f>
        <v>9.33494631076499E-011</v>
      </c>
    </row>
    <row r="358" customFormat="false" ht="15" hidden="false" customHeight="false" outlineLevel="0" collapsed="false">
      <c r="B358" s="15" t="n">
        <v>1972</v>
      </c>
      <c r="C358" s="15" t="str">
        <f aca="false">C346</f>
        <v>Agosto</v>
      </c>
      <c r="D358" s="16" t="n">
        <v>4.99298130820105E-010</v>
      </c>
      <c r="E358" s="16"/>
      <c r="F358" s="16"/>
      <c r="G358" s="16"/>
      <c r="H358" s="16"/>
      <c r="I358" s="16"/>
      <c r="J358" s="16"/>
      <c r="K358" s="16"/>
      <c r="L358" s="16"/>
      <c r="M358" s="17" t="n">
        <f aca="false">D358*100/$D$770</f>
        <v>5.60028142635658E-010</v>
      </c>
      <c r="N358" s="17" t="n">
        <f aca="false">M358*100/$M$865</f>
        <v>9.32322469265935E-011</v>
      </c>
    </row>
    <row r="359" customFormat="false" ht="15" hidden="false" customHeight="false" outlineLevel="0" collapsed="false">
      <c r="B359" s="10" t="n">
        <v>1972</v>
      </c>
      <c r="C359" s="10" t="str">
        <f aca="false">C347</f>
        <v>Septiembre</v>
      </c>
      <c r="D359" s="11" t="n">
        <v>5.11527921564204E-010</v>
      </c>
      <c r="E359" s="11"/>
      <c r="F359" s="11"/>
      <c r="G359" s="11"/>
      <c r="H359" s="11"/>
      <c r="I359" s="11"/>
      <c r="J359" s="11"/>
      <c r="K359" s="11"/>
      <c r="L359" s="11"/>
      <c r="M359" s="6" t="n">
        <f aca="false">D359*100/$D$770</f>
        <v>5.73745452139683E-010</v>
      </c>
      <c r="N359" s="6" t="n">
        <f aca="false">M359*100/$M$865</f>
        <v>9.55158742829419E-011</v>
      </c>
    </row>
    <row r="360" customFormat="false" ht="15" hidden="false" customHeight="false" outlineLevel="0" collapsed="false">
      <c r="B360" s="4" t="n">
        <v>1972</v>
      </c>
      <c r="C360" s="4" t="str">
        <f aca="false">C348</f>
        <v>Octubre</v>
      </c>
      <c r="D360" s="5" t="n">
        <v>5.36285717896191E-010</v>
      </c>
      <c r="E360" s="5"/>
      <c r="F360" s="5"/>
      <c r="G360" s="5"/>
      <c r="H360" s="5"/>
      <c r="I360" s="5"/>
      <c r="J360" s="5"/>
      <c r="K360" s="5"/>
      <c r="L360" s="5"/>
      <c r="M360" s="6" t="n">
        <f aca="false">D360*100/$D$770</f>
        <v>6.01514558090032E-010</v>
      </c>
      <c r="N360" s="6" t="n">
        <f aca="false">M360*100/$M$865</f>
        <v>1.0013881364222E-010</v>
      </c>
    </row>
    <row r="361" customFormat="false" ht="15" hidden="false" customHeight="false" outlineLevel="0" collapsed="false">
      <c r="B361" s="15" t="n">
        <v>1972</v>
      </c>
      <c r="C361" s="15" t="str">
        <f aca="false">C349</f>
        <v>Noviembre</v>
      </c>
      <c r="D361" s="16" t="n">
        <v>5.6243319540027E-010</v>
      </c>
      <c r="E361" s="16"/>
      <c r="F361" s="16"/>
      <c r="G361" s="16"/>
      <c r="H361" s="16"/>
      <c r="I361" s="16"/>
      <c r="J361" s="16"/>
      <c r="K361" s="16"/>
      <c r="L361" s="16"/>
      <c r="M361" s="17" t="n">
        <f aca="false">D361*100/$D$770</f>
        <v>6.30842373191533E-010</v>
      </c>
      <c r="N361" s="17" t="n">
        <f aca="false">M361*100/$M$865</f>
        <v>1.05021243454572E-010</v>
      </c>
    </row>
    <row r="362" customFormat="false" ht="15" hidden="false" customHeight="false" outlineLevel="0" collapsed="false">
      <c r="B362" s="10" t="n">
        <v>1972</v>
      </c>
      <c r="C362" s="10" t="str">
        <f aca="false">C350</f>
        <v>Diciembre</v>
      </c>
      <c r="D362" s="11" t="n">
        <v>6.12048690036921E-010</v>
      </c>
      <c r="E362" s="11"/>
      <c r="F362" s="11"/>
      <c r="G362" s="11"/>
      <c r="H362" s="11"/>
      <c r="I362" s="11"/>
      <c r="J362" s="11"/>
      <c r="K362" s="11"/>
      <c r="L362" s="11"/>
      <c r="M362" s="6" t="n">
        <f aca="false">D362*100/$D$770</f>
        <v>6.86492638217909E-010</v>
      </c>
      <c r="N362" s="6" t="n">
        <f aca="false">M362*100/$M$865</f>
        <v>1.14285776529734E-010</v>
      </c>
    </row>
    <row r="363" customFormat="false" ht="15" hidden="false" customHeight="false" outlineLevel="0" collapsed="false">
      <c r="B363" s="4" t="n">
        <v>1973</v>
      </c>
      <c r="C363" s="4" t="str">
        <f aca="false">C351</f>
        <v>Enero</v>
      </c>
      <c r="D363" s="5" t="n">
        <v>6.40343314416336E-010</v>
      </c>
      <c r="E363" s="5"/>
      <c r="F363" s="5"/>
      <c r="G363" s="5"/>
      <c r="H363" s="5"/>
      <c r="I363" s="5"/>
      <c r="J363" s="5"/>
      <c r="K363" s="5"/>
      <c r="L363" s="5"/>
      <c r="M363" s="6" t="n">
        <f aca="false">D363*100/$D$770</f>
        <v>7.18228759304024E-010</v>
      </c>
      <c r="N363" s="6" t="n">
        <f aca="false">M363*100/$M$865</f>
        <v>1.1956913579748E-010</v>
      </c>
      <c r="P363" s="12" t="n">
        <f aca="false">(M374-M362)/M362</f>
        <v>0.437673427127108</v>
      </c>
    </row>
    <row r="364" customFormat="false" ht="15" hidden="false" customHeight="false" outlineLevel="0" collapsed="false">
      <c r="B364" s="15" t="n">
        <v>1973</v>
      </c>
      <c r="C364" s="15" t="str">
        <f aca="false">C352</f>
        <v>Febrero</v>
      </c>
      <c r="D364" s="16" t="n">
        <v>6.88803226533272E-010</v>
      </c>
      <c r="E364" s="16"/>
      <c r="F364" s="16"/>
      <c r="G364" s="16"/>
      <c r="H364" s="16"/>
      <c r="I364" s="16"/>
      <c r="J364" s="16"/>
      <c r="K364" s="16"/>
      <c r="L364" s="16"/>
      <c r="M364" s="17" t="n">
        <f aca="false">D364*100/$D$770</f>
        <v>7.72582887428955E-010</v>
      </c>
      <c r="N364" s="17" t="n">
        <f aca="false">M364*100/$M$865</f>
        <v>1.28617890867134E-010</v>
      </c>
    </row>
    <row r="365" customFormat="false" ht="15" hidden="false" customHeight="false" outlineLevel="0" collapsed="false">
      <c r="B365" s="10" t="n">
        <v>1973</v>
      </c>
      <c r="C365" s="10" t="str">
        <f aca="false">C353</f>
        <v>Marzo</v>
      </c>
      <c r="D365" s="11" t="n">
        <v>7.47972033690943E-010</v>
      </c>
      <c r="E365" s="11"/>
      <c r="F365" s="11"/>
      <c r="G365" s="11"/>
      <c r="H365" s="11"/>
      <c r="I365" s="11"/>
      <c r="J365" s="11"/>
      <c r="K365" s="11"/>
      <c r="L365" s="11"/>
      <c r="M365" s="6" t="n">
        <f aca="false">D365*100/$D$770</f>
        <v>8.38948441652143E-010</v>
      </c>
      <c r="N365" s="6" t="n">
        <f aca="false">M365*100/$M$865</f>
        <v>1.39666281595566E-010</v>
      </c>
    </row>
    <row r="366" customFormat="false" ht="15" hidden="false" customHeight="false" outlineLevel="0" collapsed="false">
      <c r="B366" s="4" t="n">
        <v>1973</v>
      </c>
      <c r="C366" s="4" t="str">
        <f aca="false">C354</f>
        <v>Abril</v>
      </c>
      <c r="D366" s="5" t="n">
        <v>7.81389989086784E-010</v>
      </c>
      <c r="E366" s="5"/>
      <c r="F366" s="5"/>
      <c r="G366" s="5"/>
      <c r="H366" s="5"/>
      <c r="I366" s="5"/>
      <c r="J366" s="5"/>
      <c r="K366" s="5"/>
      <c r="L366" s="5"/>
      <c r="M366" s="6" t="n">
        <f aca="false">D366*100/$D$770</f>
        <v>8.76431048407098E-010</v>
      </c>
      <c r="N366" s="6" t="n">
        <f aca="false">M366*100/$M$865</f>
        <v>1.45906303091599E-010</v>
      </c>
    </row>
    <row r="367" customFormat="false" ht="15" hidden="false" customHeight="false" outlineLevel="0" collapsed="false">
      <c r="B367" s="15" t="n">
        <v>1973</v>
      </c>
      <c r="C367" s="15" t="str">
        <f aca="false">C355</f>
        <v>Mayo</v>
      </c>
      <c r="D367" s="16" t="n">
        <v>8.08429128973817E-010</v>
      </c>
      <c r="E367" s="16"/>
      <c r="F367" s="16"/>
      <c r="G367" s="16"/>
      <c r="H367" s="16"/>
      <c r="I367" s="16"/>
      <c r="J367" s="16"/>
      <c r="K367" s="16"/>
      <c r="L367" s="16"/>
      <c r="M367" s="17" t="n">
        <f aca="false">D367*100/$D$770</f>
        <v>9.067589794661E-010</v>
      </c>
      <c r="N367" s="17" t="n">
        <f aca="false">M367*100/$M$865</f>
        <v>1.50955229997234E-010</v>
      </c>
    </row>
    <row r="368" customFormat="false" ht="15" hidden="false" customHeight="false" outlineLevel="0" collapsed="false">
      <c r="B368" s="10" t="n">
        <v>1973</v>
      </c>
      <c r="C368" s="10" t="str">
        <f aca="false">C356</f>
        <v>Junio</v>
      </c>
      <c r="D368" s="11" t="n">
        <v>7.84695700630268E-010</v>
      </c>
      <c r="E368" s="11"/>
      <c r="F368" s="11"/>
      <c r="G368" s="11"/>
      <c r="H368" s="11"/>
      <c r="I368" s="11"/>
      <c r="J368" s="11"/>
      <c r="K368" s="11"/>
      <c r="L368" s="11"/>
      <c r="M368" s="6" t="n">
        <f aca="false">D368*100/$D$770</f>
        <v>8.80138836162574E-010</v>
      </c>
      <c r="N368" s="6" t="n">
        <f aca="false">M368*100/$M$865</f>
        <v>1.46523567398966E-010</v>
      </c>
    </row>
    <row r="369" customFormat="false" ht="15" hidden="false" customHeight="false" outlineLevel="0" collapsed="false">
      <c r="B369" s="4" t="n">
        <v>1973</v>
      </c>
      <c r="C369" s="4" t="str">
        <f aca="false">C357</f>
        <v>Julio</v>
      </c>
      <c r="D369" s="5" t="n">
        <v>7.84630093364634E-010</v>
      </c>
      <c r="E369" s="5"/>
      <c r="F369" s="5"/>
      <c r="G369" s="5"/>
      <c r="H369" s="5"/>
      <c r="I369" s="5"/>
      <c r="J369" s="5"/>
      <c r="K369" s="5"/>
      <c r="L369" s="5"/>
      <c r="M369" s="6" t="n">
        <f aca="false">D369*100/$D$770</f>
        <v>8.80065249035267E-010</v>
      </c>
      <c r="N369" s="6" t="n">
        <f aca="false">M369*100/$M$865</f>
        <v>1.46511316776718E-010</v>
      </c>
    </row>
    <row r="370" customFormat="false" ht="15" hidden="false" customHeight="false" outlineLevel="0" collapsed="false">
      <c r="B370" s="15" t="n">
        <v>1973</v>
      </c>
      <c r="C370" s="15" t="str">
        <f aca="false">C358</f>
        <v>Agosto</v>
      </c>
      <c r="D370" s="16" t="n">
        <v>7.90910497974991E-010</v>
      </c>
      <c r="E370" s="16"/>
      <c r="F370" s="16"/>
      <c r="G370" s="16"/>
      <c r="H370" s="16"/>
      <c r="I370" s="16"/>
      <c r="J370" s="16"/>
      <c r="K370" s="16"/>
      <c r="L370" s="16"/>
      <c r="M370" s="17" t="n">
        <f aca="false">D370*100/$D$770</f>
        <v>8.87109544040261E-010</v>
      </c>
      <c r="N370" s="17" t="n">
        <f aca="false">M370*100/$M$865</f>
        <v>1.47684035433746E-010</v>
      </c>
    </row>
    <row r="371" customFormat="false" ht="15" hidden="false" customHeight="false" outlineLevel="0" collapsed="false">
      <c r="B371" s="10" t="n">
        <v>1973</v>
      </c>
      <c r="C371" s="10" t="str">
        <f aca="false">C359</f>
        <v>Septiembre</v>
      </c>
      <c r="D371" s="11" t="n">
        <v>7.95042264635791E-010</v>
      </c>
      <c r="E371" s="11"/>
      <c r="F371" s="11"/>
      <c r="G371" s="11"/>
      <c r="H371" s="11"/>
      <c r="I371" s="11"/>
      <c r="J371" s="11"/>
      <c r="K371" s="11"/>
      <c r="L371" s="11"/>
      <c r="M371" s="6" t="n">
        <f aca="false">D371*100/$D$770</f>
        <v>8.91743860625927E-010</v>
      </c>
      <c r="N371" s="6" t="n">
        <f aca="false">M371*100/$M$865</f>
        <v>1.48455546212146E-010</v>
      </c>
    </row>
    <row r="372" customFormat="false" ht="15" hidden="false" customHeight="false" outlineLevel="0" collapsed="false">
      <c r="B372" s="4" t="n">
        <v>1973</v>
      </c>
      <c r="C372" s="4" t="str">
        <f aca="false">C360</f>
        <v>Octubre</v>
      </c>
      <c r="D372" s="5" t="n">
        <v>8.07371957352557E-010</v>
      </c>
      <c r="E372" s="5"/>
      <c r="F372" s="5"/>
      <c r="G372" s="5"/>
      <c r="H372" s="5"/>
      <c r="I372" s="5"/>
      <c r="J372" s="5"/>
      <c r="K372" s="5"/>
      <c r="L372" s="5"/>
      <c r="M372" s="6" t="n">
        <f aca="false">D372*100/$D$770</f>
        <v>9.05573223255619E-010</v>
      </c>
      <c r="N372" s="6" t="n">
        <f aca="false">M372*100/$M$865</f>
        <v>1.50757827925098E-010</v>
      </c>
    </row>
    <row r="373" customFormat="false" ht="15" hidden="false" customHeight="false" outlineLevel="0" collapsed="false">
      <c r="B373" s="15" t="n">
        <v>1973</v>
      </c>
      <c r="C373" s="15" t="str">
        <f aca="false">C361</f>
        <v>Noviembre</v>
      </c>
      <c r="D373" s="16" t="n">
        <v>8.13783576494182E-010</v>
      </c>
      <c r="E373" s="16"/>
      <c r="F373" s="16"/>
      <c r="G373" s="16"/>
      <c r="H373" s="16"/>
      <c r="I373" s="16"/>
      <c r="J373" s="16"/>
      <c r="K373" s="16"/>
      <c r="L373" s="16"/>
      <c r="M373" s="17" t="n">
        <f aca="false">D373*100/$D$770</f>
        <v>9.12764692515225E-010</v>
      </c>
      <c r="N373" s="17" t="n">
        <f aca="false">M373*100/$M$865</f>
        <v>1.51955047826622E-010</v>
      </c>
    </row>
    <row r="374" customFormat="false" ht="15" hidden="false" customHeight="false" outlineLevel="0" collapsed="false">
      <c r="B374" s="10" t="n">
        <v>1973</v>
      </c>
      <c r="C374" s="10" t="str">
        <f aca="false">C362</f>
        <v>Diciembre</v>
      </c>
      <c r="D374" s="11" t="n">
        <v>8.79926137774037E-010</v>
      </c>
      <c r="E374" s="11"/>
      <c r="F374" s="11"/>
      <c r="G374" s="11"/>
      <c r="H374" s="11"/>
      <c r="I374" s="11"/>
      <c r="J374" s="11"/>
      <c r="K374" s="11"/>
      <c r="L374" s="11"/>
      <c r="M374" s="6" t="n">
        <f aca="false">D374*100/$D$770</f>
        <v>9.86952223884271E-010</v>
      </c>
      <c r="N374" s="6" t="n">
        <f aca="false">M374*100/$M$865</f>
        <v>1.64305624015385E-010</v>
      </c>
    </row>
    <row r="375" customFormat="false" ht="15" hidden="false" customHeight="false" outlineLevel="0" collapsed="false">
      <c r="B375" s="4" t="n">
        <v>1974</v>
      </c>
      <c r="C375" s="4" t="str">
        <f aca="false">C363</f>
        <v>Enero</v>
      </c>
      <c r="D375" s="5" t="n">
        <v>8.29588963215401E-010</v>
      </c>
      <c r="E375" s="5"/>
      <c r="F375" s="5"/>
      <c r="G375" s="5"/>
      <c r="H375" s="5"/>
      <c r="I375" s="5"/>
      <c r="J375" s="5"/>
      <c r="K375" s="5"/>
      <c r="L375" s="5"/>
      <c r="M375" s="6" t="n">
        <f aca="false">D375*100/$D$770</f>
        <v>9.30492500457514E-010</v>
      </c>
      <c r="N375" s="6" t="n">
        <f aca="false">M375*100/$M$865</f>
        <v>1.54906334095494E-010</v>
      </c>
      <c r="P375" s="12" t="n">
        <f aca="false">(M386-M374)/M374</f>
        <v>0.401015710124397</v>
      </c>
    </row>
    <row r="376" customFormat="false" ht="15" hidden="false" customHeight="false" outlineLevel="0" collapsed="false">
      <c r="B376" s="15" t="n">
        <v>1974</v>
      </c>
      <c r="C376" s="15" t="str">
        <f aca="false">C364</f>
        <v>Febrero</v>
      </c>
      <c r="D376" s="16" t="n">
        <v>8.42574728588518E-010</v>
      </c>
      <c r="E376" s="16"/>
      <c r="F376" s="16"/>
      <c r="G376" s="16"/>
      <c r="H376" s="16"/>
      <c r="I376" s="16"/>
      <c r="J376" s="16"/>
      <c r="K376" s="16"/>
      <c r="L376" s="16"/>
      <c r="M376" s="17" t="n">
        <f aca="false">D376*100/$D$770</f>
        <v>9.45057734360281E-010</v>
      </c>
      <c r="N376" s="17" t="n">
        <f aca="false">M376*100/$M$865</f>
        <v>1.57331122030928E-010</v>
      </c>
    </row>
    <row r="377" customFormat="false" ht="15" hidden="false" customHeight="false" outlineLevel="0" collapsed="false">
      <c r="B377" s="10" t="n">
        <v>1974</v>
      </c>
      <c r="C377" s="10" t="str">
        <f aca="false">C365</f>
        <v>Marzo</v>
      </c>
      <c r="D377" s="11" t="n">
        <v>8.52590274117426E-010</v>
      </c>
      <c r="E377" s="11"/>
      <c r="F377" s="11"/>
      <c r="G377" s="11"/>
      <c r="H377" s="11"/>
      <c r="I377" s="11"/>
      <c r="J377" s="11"/>
      <c r="K377" s="11"/>
      <c r="L377" s="11"/>
      <c r="M377" s="6" t="n">
        <f aca="false">D377*100/$D$770</f>
        <v>9.56291478317673E-010</v>
      </c>
      <c r="N377" s="6" t="n">
        <f aca="false">M377*100/$M$865</f>
        <v>1.59201290886401E-010</v>
      </c>
    </row>
    <row r="378" customFormat="false" ht="15" hidden="false" customHeight="false" outlineLevel="0" collapsed="false">
      <c r="B378" s="4" t="n">
        <v>1974</v>
      </c>
      <c r="C378" s="4" t="str">
        <f aca="false">C366</f>
        <v>Abril</v>
      </c>
      <c r="D378" s="5" t="n">
        <v>8.76785935468858E-010</v>
      </c>
      <c r="E378" s="5"/>
      <c r="F378" s="5"/>
      <c r="G378" s="5"/>
      <c r="H378" s="5"/>
      <c r="I378" s="5"/>
      <c r="J378" s="5"/>
      <c r="K378" s="5"/>
      <c r="L378" s="5"/>
      <c r="M378" s="6" t="n">
        <f aca="false">D378*100/$D$770</f>
        <v>9.83430076381774E-010</v>
      </c>
      <c r="N378" s="6" t="n">
        <f aca="false">M378*100/$M$865</f>
        <v>1.63719264686871E-010</v>
      </c>
    </row>
    <row r="379" customFormat="false" ht="15" hidden="false" customHeight="false" outlineLevel="0" collapsed="false">
      <c r="B379" s="15" t="n">
        <v>1974</v>
      </c>
      <c r="C379" s="15" t="str">
        <f aca="false">C367</f>
        <v>Mayo</v>
      </c>
      <c r="D379" s="16" t="n">
        <v>9.05975204379665E-010</v>
      </c>
      <c r="E379" s="16"/>
      <c r="F379" s="16"/>
      <c r="G379" s="16"/>
      <c r="H379" s="16"/>
      <c r="I379" s="16"/>
      <c r="J379" s="16"/>
      <c r="K379" s="16"/>
      <c r="L379" s="16"/>
      <c r="M379" s="17" t="n">
        <f aca="false">D379*100/$D$770</f>
        <v>1.01616965829481E-009</v>
      </c>
      <c r="N379" s="17" t="n">
        <f aca="false">M379*100/$M$865</f>
        <v>1.69169677894366E-010</v>
      </c>
    </row>
    <row r="380" customFormat="false" ht="15" hidden="false" customHeight="false" outlineLevel="0" collapsed="false">
      <c r="B380" s="10" t="n">
        <v>1974</v>
      </c>
      <c r="C380" s="10" t="str">
        <f aca="false">C368</f>
        <v>Junio</v>
      </c>
      <c r="D380" s="11" t="n">
        <v>9.40682938974926E-010</v>
      </c>
      <c r="E380" s="11"/>
      <c r="F380" s="11"/>
      <c r="G380" s="11"/>
      <c r="H380" s="11"/>
      <c r="I380" s="11"/>
      <c r="J380" s="11"/>
      <c r="K380" s="11"/>
      <c r="L380" s="11"/>
      <c r="M380" s="6" t="n">
        <f aca="false">D380*100/$D$770</f>
        <v>1.05509892107525E-009</v>
      </c>
      <c r="N380" s="6" t="n">
        <f aca="false">M380*100/$M$865</f>
        <v>1.75650535486869E-010</v>
      </c>
    </row>
    <row r="381" customFormat="false" ht="15" hidden="false" customHeight="false" outlineLevel="0" collapsed="false">
      <c r="B381" s="4" t="n">
        <v>1974</v>
      </c>
      <c r="C381" s="4" t="str">
        <f aca="false">C369</f>
        <v>Julio</v>
      </c>
      <c r="D381" s="5" t="n">
        <v>9.62273693665794E-010</v>
      </c>
      <c r="E381" s="5"/>
      <c r="F381" s="5"/>
      <c r="G381" s="5"/>
      <c r="H381" s="5"/>
      <c r="I381" s="5"/>
      <c r="J381" s="5"/>
      <c r="K381" s="5"/>
      <c r="L381" s="5"/>
      <c r="M381" s="6" t="n">
        <f aca="false">D381*100/$D$770</f>
        <v>1.07931577569829E-009</v>
      </c>
      <c r="N381" s="6" t="n">
        <f aca="false">M381*100/$M$865</f>
        <v>1.7968210389944E-010</v>
      </c>
    </row>
    <row r="382" customFormat="false" ht="15" hidden="false" customHeight="false" outlineLevel="0" collapsed="false">
      <c r="B382" s="15" t="n">
        <v>1974</v>
      </c>
      <c r="C382" s="15" t="str">
        <f aca="false">C370</f>
        <v>Agosto</v>
      </c>
      <c r="D382" s="16" t="n">
        <v>9.80150182477176E-010</v>
      </c>
      <c r="E382" s="16"/>
      <c r="F382" s="16"/>
      <c r="G382" s="16"/>
      <c r="H382" s="16"/>
      <c r="I382" s="16"/>
      <c r="J382" s="16"/>
      <c r="K382" s="16"/>
      <c r="L382" s="16"/>
      <c r="M382" s="17" t="n">
        <f aca="false">D382*100/$D$770</f>
        <v>1.0993665954549E-009</v>
      </c>
      <c r="N382" s="17" t="n">
        <f aca="false">M382*100/$M$865</f>
        <v>1.83020120038827E-010</v>
      </c>
    </row>
    <row r="383" customFormat="false" ht="15" hidden="false" customHeight="false" outlineLevel="0" collapsed="false">
      <c r="B383" s="10" t="n">
        <v>1974</v>
      </c>
      <c r="C383" s="10" t="str">
        <f aca="false">C371</f>
        <v>Septiembre</v>
      </c>
      <c r="D383" s="11" t="n">
        <v>1.0125452609588E-009</v>
      </c>
      <c r="E383" s="11"/>
      <c r="F383" s="11"/>
      <c r="G383" s="11"/>
      <c r="H383" s="11"/>
      <c r="I383" s="11"/>
      <c r="J383" s="11"/>
      <c r="K383" s="11"/>
      <c r="L383" s="11"/>
      <c r="M383" s="6" t="n">
        <f aca="false">D383*100/$D$770</f>
        <v>1.13570191199775E-009</v>
      </c>
      <c r="N383" s="6" t="n">
        <f aca="false">M383*100/$M$865</f>
        <v>1.89069143197084E-010</v>
      </c>
    </row>
    <row r="384" customFormat="false" ht="15" hidden="false" customHeight="false" outlineLevel="0" collapsed="false">
      <c r="B384" s="4" t="n">
        <v>1974</v>
      </c>
      <c r="C384" s="4" t="str">
        <f aca="false">C372</f>
        <v>Octubre</v>
      </c>
      <c r="D384" s="5" t="n">
        <v>1.0508226272343E-009</v>
      </c>
      <c r="E384" s="5"/>
      <c r="F384" s="5"/>
      <c r="G384" s="5"/>
      <c r="H384" s="5"/>
      <c r="I384" s="5"/>
      <c r="J384" s="5"/>
      <c r="K384" s="5"/>
      <c r="L384" s="5"/>
      <c r="M384" s="6" t="n">
        <f aca="false">D384*100/$D$770</f>
        <v>1.17863498347759E-009</v>
      </c>
      <c r="N384" s="6" t="n">
        <f aca="false">M384*100/$M$865</f>
        <v>1.96216546009179E-010</v>
      </c>
    </row>
    <row r="385" customFormat="false" ht="15" hidden="false" customHeight="false" outlineLevel="0" collapsed="false">
      <c r="B385" s="15" t="n">
        <v>1974</v>
      </c>
      <c r="C385" s="15" t="str">
        <f aca="false">C373</f>
        <v>Noviembre</v>
      </c>
      <c r="D385" s="16" t="n">
        <v>1.09428893179186E-009</v>
      </c>
      <c r="E385" s="16"/>
      <c r="F385" s="16"/>
      <c r="G385" s="16"/>
      <c r="H385" s="16"/>
      <c r="I385" s="16"/>
      <c r="J385" s="16"/>
      <c r="K385" s="16"/>
      <c r="L385" s="16"/>
      <c r="M385" s="17" t="n">
        <f aca="false">D385*100/$D$770</f>
        <v>1.22738812775359E-009</v>
      </c>
      <c r="N385" s="17" t="n">
        <f aca="false">M385*100/$M$865</f>
        <v>2.04332861671808E-010</v>
      </c>
    </row>
    <row r="386" customFormat="false" ht="15" hidden="false" customHeight="false" outlineLevel="0" collapsed="false">
      <c r="B386" s="10" t="n">
        <v>1974</v>
      </c>
      <c r="C386" s="10" t="str">
        <f aca="false">C374</f>
        <v>Diciembre</v>
      </c>
      <c r="D386" s="11" t="n">
        <v>1.23279034277051E-009</v>
      </c>
      <c r="E386" s="11"/>
      <c r="F386" s="11"/>
      <c r="G386" s="11"/>
      <c r="H386" s="11"/>
      <c r="I386" s="11"/>
      <c r="J386" s="11"/>
      <c r="K386" s="11"/>
      <c r="L386" s="11"/>
      <c r="M386" s="6" t="n">
        <f aca="false">D386*100/$D$770</f>
        <v>1.38273557080407E-009</v>
      </c>
      <c r="N386" s="6" t="n">
        <f aca="false">M386*100/$M$865</f>
        <v>2.30194760507347E-010</v>
      </c>
    </row>
    <row r="387" customFormat="false" ht="15" hidden="false" customHeight="false" outlineLevel="0" collapsed="false">
      <c r="B387" s="4" t="n">
        <v>1975</v>
      </c>
      <c r="C387" s="4" t="str">
        <f aca="false">C375</f>
        <v>Enero</v>
      </c>
      <c r="D387" s="5" t="n">
        <v>1.26842701660419E-009</v>
      </c>
      <c r="E387" s="5"/>
      <c r="F387" s="5"/>
      <c r="G387" s="5"/>
      <c r="H387" s="5"/>
      <c r="I387" s="5"/>
      <c r="J387" s="5"/>
      <c r="K387" s="5"/>
      <c r="L387" s="5"/>
      <c r="M387" s="6" t="n">
        <f aca="false">D387*100/$D$770</f>
        <v>1.42270676040979E-009</v>
      </c>
      <c r="N387" s="6" t="n">
        <f aca="false">M387*100/$M$865</f>
        <v>2.36849075773953E-010</v>
      </c>
      <c r="P387" s="12" t="n">
        <f aca="false">(M398-M386)/M386</f>
        <v>3.34959723263748</v>
      </c>
    </row>
    <row r="388" customFormat="false" ht="15" hidden="false" customHeight="false" outlineLevel="0" collapsed="false">
      <c r="B388" s="18" t="n">
        <v>1975</v>
      </c>
      <c r="C388" s="18" t="str">
        <f aca="false">C376</f>
        <v>Febrero</v>
      </c>
      <c r="D388" s="19" t="n">
        <v>1.32699641192584E-009</v>
      </c>
      <c r="E388" s="19"/>
      <c r="F388" s="19"/>
      <c r="G388" s="19"/>
      <c r="H388" s="19"/>
      <c r="I388" s="19"/>
      <c r="J388" s="19"/>
      <c r="K388" s="19"/>
      <c r="L388" s="19"/>
      <c r="M388" s="20" t="n">
        <f aca="false">D388*100/$D$770</f>
        <v>1.48839999587895E-009</v>
      </c>
      <c r="N388" s="20" t="n">
        <f aca="false">M388*100/$M$865</f>
        <v>2.47785540362756E-010</v>
      </c>
    </row>
    <row r="389" customFormat="false" ht="15" hidden="false" customHeight="false" outlineLevel="0" collapsed="false">
      <c r="B389" s="10" t="n">
        <v>1975</v>
      </c>
      <c r="C389" s="10" t="str">
        <f aca="false">C377</f>
        <v>Marzo</v>
      </c>
      <c r="D389" s="11" t="n">
        <v>1.43462214905201E-009</v>
      </c>
      <c r="E389" s="11"/>
      <c r="F389" s="11"/>
      <c r="G389" s="11"/>
      <c r="H389" s="11"/>
      <c r="I389" s="11"/>
      <c r="J389" s="11"/>
      <c r="K389" s="11"/>
      <c r="L389" s="11"/>
      <c r="M389" s="6" t="n">
        <f aca="false">D389*100/$D$770</f>
        <v>1.60911633335765E-009</v>
      </c>
      <c r="N389" s="6" t="n">
        <f aca="false">M389*100/$M$865</f>
        <v>2.67882129314375E-010</v>
      </c>
    </row>
    <row r="390" customFormat="false" ht="15" hidden="false" customHeight="false" outlineLevel="0" collapsed="false">
      <c r="B390" s="4" t="n">
        <v>1975</v>
      </c>
      <c r="C390" s="4" t="str">
        <f aca="false">C378</f>
        <v>Abril</v>
      </c>
      <c r="D390" s="5" t="n">
        <v>1.57375428442528E-009</v>
      </c>
      <c r="E390" s="5"/>
      <c r="F390" s="5"/>
      <c r="G390" s="5"/>
      <c r="H390" s="5"/>
      <c r="I390" s="5"/>
      <c r="J390" s="5"/>
      <c r="K390" s="5"/>
      <c r="L390" s="5"/>
      <c r="M390" s="6" t="n">
        <f aca="false">D390*100/$D$770</f>
        <v>1.7651712162911E-009</v>
      </c>
      <c r="N390" s="6" t="n">
        <f aca="false">M390*100/$M$865</f>
        <v>2.93861801177434E-010</v>
      </c>
    </row>
    <row r="391" customFormat="false" ht="15" hidden="false" customHeight="false" outlineLevel="0" collapsed="false">
      <c r="B391" s="18" t="n">
        <v>1975</v>
      </c>
      <c r="C391" s="18" t="str">
        <f aca="false">C379</f>
        <v>Mayo</v>
      </c>
      <c r="D391" s="19" t="n">
        <v>1.63496288111452E-009</v>
      </c>
      <c r="E391" s="19"/>
      <c r="F391" s="19"/>
      <c r="G391" s="19"/>
      <c r="H391" s="19"/>
      <c r="I391" s="19"/>
      <c r="J391" s="19"/>
      <c r="K391" s="19"/>
      <c r="L391" s="19"/>
      <c r="M391" s="20" t="n">
        <f aca="false">D391*100/$D$770</f>
        <v>1.83382466119967E-009</v>
      </c>
      <c r="N391" s="20" t="n">
        <f aca="false">M391*100/$M$865</f>
        <v>3.0529107488849E-010</v>
      </c>
    </row>
    <row r="392" customFormat="false" ht="15" hidden="false" customHeight="false" outlineLevel="0" collapsed="false">
      <c r="B392" s="10" t="n">
        <v>1975</v>
      </c>
      <c r="C392" s="10" t="str">
        <f aca="false">C380</f>
        <v>Junio</v>
      </c>
      <c r="D392" s="11" t="n">
        <v>1.98059388507471E-009</v>
      </c>
      <c r="E392" s="11"/>
      <c r="F392" s="11"/>
      <c r="G392" s="11"/>
      <c r="H392" s="11"/>
      <c r="I392" s="11"/>
      <c r="J392" s="11"/>
      <c r="K392" s="11"/>
      <c r="L392" s="11"/>
      <c r="M392" s="6" t="n">
        <f aca="false">D392*100/$D$770</f>
        <v>2.22149502733382E-009</v>
      </c>
      <c r="N392" s="6" t="n">
        <f aca="false">M392*100/$M$865</f>
        <v>3.69829580277594E-010</v>
      </c>
    </row>
    <row r="393" customFormat="false" ht="15" hidden="false" customHeight="false" outlineLevel="0" collapsed="false">
      <c r="B393" s="4" t="n">
        <v>1975</v>
      </c>
      <c r="C393" s="4" t="str">
        <f aca="false">C381</f>
        <v>Julio</v>
      </c>
      <c r="D393" s="5" t="n">
        <v>2.66853079748675E-009</v>
      </c>
      <c r="E393" s="5"/>
      <c r="F393" s="5"/>
      <c r="G393" s="5"/>
      <c r="H393" s="5"/>
      <c r="I393" s="5"/>
      <c r="J393" s="5"/>
      <c r="K393" s="5"/>
      <c r="L393" s="5"/>
      <c r="M393" s="6" t="n">
        <f aca="false">D393*100/$D$770</f>
        <v>2.99310623019537E-009</v>
      </c>
      <c r="N393" s="6" t="n">
        <f aca="false">M393*100/$M$865</f>
        <v>4.98285707246405E-010</v>
      </c>
    </row>
    <row r="394" customFormat="false" ht="15" hidden="false" customHeight="false" outlineLevel="0" collapsed="false">
      <c r="B394" s="18" t="n">
        <v>1975</v>
      </c>
      <c r="C394" s="18" t="str">
        <f aca="false">C382</f>
        <v>Agosto</v>
      </c>
      <c r="D394" s="19" t="n">
        <v>3.26819611613502E-009</v>
      </c>
      <c r="E394" s="19"/>
      <c r="F394" s="19"/>
      <c r="G394" s="19"/>
      <c r="H394" s="19"/>
      <c r="I394" s="19"/>
      <c r="J394" s="19"/>
      <c r="K394" s="19"/>
      <c r="L394" s="19"/>
      <c r="M394" s="20" t="n">
        <f aca="false">D394*100/$D$770</f>
        <v>3.66570929813397E-009</v>
      </c>
      <c r="N394" s="20" t="n">
        <f aca="false">M394*100/$M$865</f>
        <v>6.10259178826801E-010</v>
      </c>
    </row>
    <row r="395" customFormat="false" ht="15" hidden="false" customHeight="false" outlineLevel="0" collapsed="false">
      <c r="B395" s="10" t="n">
        <v>1975</v>
      </c>
      <c r="C395" s="10" t="str">
        <f aca="false">C383</f>
        <v>Septiembre</v>
      </c>
      <c r="D395" s="11" t="n">
        <v>3.62138686638545E-009</v>
      </c>
      <c r="E395" s="11"/>
      <c r="F395" s="11"/>
      <c r="G395" s="11"/>
      <c r="H395" s="11"/>
      <c r="I395" s="11"/>
      <c r="J395" s="11"/>
      <c r="K395" s="11"/>
      <c r="L395" s="11"/>
      <c r="M395" s="6" t="n">
        <f aca="false">D395*100/$D$770</f>
        <v>4.0618589082556E-009</v>
      </c>
      <c r="N395" s="6" t="n">
        <f aca="false">M395*100/$M$865</f>
        <v>6.76209290006771E-010</v>
      </c>
    </row>
    <row r="396" customFormat="false" ht="15" hidden="false" customHeight="false" outlineLevel="0" collapsed="false">
      <c r="B396" s="4" t="n">
        <v>1975</v>
      </c>
      <c r="C396" s="4" t="str">
        <f aca="false">C384</f>
        <v>Octubre</v>
      </c>
      <c r="D396" s="5" t="n">
        <v>4.12091164048684E-009</v>
      </c>
      <c r="E396" s="5"/>
      <c r="F396" s="5"/>
      <c r="G396" s="5"/>
      <c r="H396" s="5"/>
      <c r="I396" s="5"/>
      <c r="J396" s="5"/>
      <c r="K396" s="5"/>
      <c r="L396" s="5"/>
      <c r="M396" s="6" t="n">
        <f aca="false">D396*100/$D$770</f>
        <v>4.62214126096741E-009</v>
      </c>
      <c r="N396" s="6" t="n">
        <f aca="false">M396*100/$M$865</f>
        <v>7.69483857264767E-010</v>
      </c>
    </row>
    <row r="397" customFormat="false" ht="15" hidden="false" customHeight="false" outlineLevel="0" collapsed="false">
      <c r="B397" s="18" t="n">
        <v>1975</v>
      </c>
      <c r="C397" s="18" t="str">
        <f aca="false">C385</f>
        <v>Noviembre</v>
      </c>
      <c r="D397" s="19" t="n">
        <v>4.48987795597411E-009</v>
      </c>
      <c r="E397" s="19"/>
      <c r="F397" s="19"/>
      <c r="G397" s="19"/>
      <c r="H397" s="19"/>
      <c r="I397" s="19"/>
      <c r="J397" s="19"/>
      <c r="K397" s="19"/>
      <c r="L397" s="19"/>
      <c r="M397" s="20" t="n">
        <f aca="false">D397*100/$D$770</f>
        <v>5.0359852303371E-009</v>
      </c>
      <c r="N397" s="20" t="n">
        <f aca="false">M397*100/$M$865</f>
        <v>8.38379686248951E-010</v>
      </c>
    </row>
    <row r="398" customFormat="false" ht="15" hidden="false" customHeight="false" outlineLevel="0" collapsed="false">
      <c r="B398" s="10" t="n">
        <v>1975</v>
      </c>
      <c r="C398" s="10" t="str">
        <f aca="false">C386</f>
        <v>Diciembre</v>
      </c>
      <c r="D398" s="11" t="n">
        <v>5.36214146333682E-009</v>
      </c>
      <c r="E398" s="11"/>
      <c r="F398" s="11"/>
      <c r="G398" s="11"/>
      <c r="H398" s="11"/>
      <c r="I398" s="11"/>
      <c r="J398" s="11"/>
      <c r="K398" s="11"/>
      <c r="L398" s="11"/>
      <c r="M398" s="6" t="n">
        <f aca="false">D398*100/$D$770</f>
        <v>6.01434281223881E-009</v>
      </c>
      <c r="N398" s="6" t="n">
        <f aca="false">M398*100/$M$865</f>
        <v>1.0012544932704E-009</v>
      </c>
    </row>
    <row r="399" customFormat="false" ht="15" hidden="false" customHeight="false" outlineLevel="0" collapsed="false">
      <c r="B399" s="4" t="n">
        <v>1976</v>
      </c>
      <c r="C399" s="4" t="str">
        <f aca="false">C387</f>
        <v>Enero</v>
      </c>
      <c r="D399" s="5" t="n">
        <v>5.83934485638001E-009</v>
      </c>
      <c r="E399" s="5"/>
      <c r="F399" s="5"/>
      <c r="G399" s="5"/>
      <c r="H399" s="5"/>
      <c r="I399" s="5"/>
      <c r="J399" s="5"/>
      <c r="K399" s="5"/>
      <c r="L399" s="5"/>
      <c r="M399" s="6" t="n">
        <f aca="false">D399*100/$D$770</f>
        <v>6.54958881731889E-009</v>
      </c>
      <c r="N399" s="6" t="n">
        <f aca="false">M399*100/$M$865</f>
        <v>1.0903610647317E-009</v>
      </c>
      <c r="P399" s="12" t="n">
        <f aca="false">(M410-M398)/M398</f>
        <v>3.47549608471256</v>
      </c>
    </row>
    <row r="400" customFormat="false" ht="15" hidden="false" customHeight="false" outlineLevel="0" collapsed="false">
      <c r="B400" s="18" t="n">
        <v>1976</v>
      </c>
      <c r="C400" s="18" t="str">
        <f aca="false">C388</f>
        <v>Febrero</v>
      </c>
      <c r="D400" s="19" t="n">
        <v>6.94795853819365E-009</v>
      </c>
      <c r="E400" s="19"/>
      <c r="F400" s="19"/>
      <c r="G400" s="19"/>
      <c r="H400" s="19"/>
      <c r="I400" s="19"/>
      <c r="J400" s="19"/>
      <c r="K400" s="19"/>
      <c r="L400" s="19"/>
      <c r="M400" s="20" t="n">
        <f aca="false">D400*100/$D$770</f>
        <v>7.79304402534622E-009</v>
      </c>
      <c r="N400" s="20" t="n">
        <f aca="false">M400*100/$M$865</f>
        <v>1.2973687384021E-009</v>
      </c>
    </row>
    <row r="401" customFormat="false" ht="15" hidden="false" customHeight="false" outlineLevel="0" collapsed="false">
      <c r="B401" s="10" t="n">
        <v>1976</v>
      </c>
      <c r="C401" s="10" t="str">
        <f aca="false">C389</f>
        <v>Marzo</v>
      </c>
      <c r="D401" s="11" t="n">
        <v>9.55838217336666E-009</v>
      </c>
      <c r="E401" s="11"/>
      <c r="F401" s="11"/>
      <c r="G401" s="11"/>
      <c r="H401" s="11"/>
      <c r="I401" s="11"/>
      <c r="J401" s="11"/>
      <c r="K401" s="11"/>
      <c r="L401" s="11"/>
      <c r="M401" s="6" t="n">
        <f aca="false">D401*100/$D$770</f>
        <v>1.0720975474833E-008</v>
      </c>
      <c r="N401" s="6" t="n">
        <f aca="false">M401*100/$M$865</f>
        <v>1.78480429226191E-009</v>
      </c>
    </row>
    <row r="402" customFormat="false" ht="15" hidden="false" customHeight="false" outlineLevel="0" collapsed="false">
      <c r="B402" s="4" t="n">
        <v>1976</v>
      </c>
      <c r="C402" s="4" t="str">
        <f aca="false">C390</f>
        <v>Abril</v>
      </c>
      <c r="D402" s="5" t="n">
        <v>1.28008721699664E-008</v>
      </c>
      <c r="E402" s="5"/>
      <c r="F402" s="5"/>
      <c r="G402" s="5"/>
      <c r="H402" s="5"/>
      <c r="I402" s="5"/>
      <c r="J402" s="5"/>
      <c r="K402" s="5"/>
      <c r="L402" s="5"/>
      <c r="M402" s="6" t="n">
        <f aca="false">D402*100/$D$770</f>
        <v>1.43578519985401E-008</v>
      </c>
      <c r="N402" s="6" t="n">
        <f aca="false">M402*100/$M$865</f>
        <v>2.39026345455329E-009</v>
      </c>
    </row>
    <row r="403" customFormat="false" ht="15" hidden="false" customHeight="false" outlineLevel="0" collapsed="false">
      <c r="B403" s="18" t="n">
        <v>1976</v>
      </c>
      <c r="C403" s="18" t="str">
        <f aca="false">C391</f>
        <v>Mayo</v>
      </c>
      <c r="D403" s="19" t="n">
        <v>1.43487563166923E-008</v>
      </c>
      <c r="E403" s="19"/>
      <c r="F403" s="19"/>
      <c r="G403" s="19"/>
      <c r="H403" s="19"/>
      <c r="I403" s="19"/>
      <c r="J403" s="19"/>
      <c r="K403" s="19"/>
      <c r="L403" s="19"/>
      <c r="M403" s="20" t="n">
        <f aca="false">D403*100/$D$770</f>
        <v>1.6094006472586E-008</v>
      </c>
      <c r="N403" s="20" t="n">
        <f aca="false">M403*100/$M$865</f>
        <v>2.67929461263969E-009</v>
      </c>
    </row>
    <row r="404" customFormat="false" ht="15" hidden="false" customHeight="false" outlineLevel="0" collapsed="false">
      <c r="B404" s="10" t="n">
        <v>1976</v>
      </c>
      <c r="C404" s="10" t="str">
        <f aca="false">C392</f>
        <v>Junio</v>
      </c>
      <c r="D404" s="11" t="n">
        <v>1.47407597288629E-008</v>
      </c>
      <c r="E404" s="11"/>
      <c r="F404" s="11"/>
      <c r="G404" s="11"/>
      <c r="H404" s="11"/>
      <c r="I404" s="11"/>
      <c r="J404" s="11"/>
      <c r="K404" s="11"/>
      <c r="L404" s="11"/>
      <c r="M404" s="6" t="n">
        <f aca="false">D404*100/$D$770</f>
        <v>1.6533689558249E-008</v>
      </c>
      <c r="N404" s="6" t="n">
        <f aca="false">M404*100/$M$865</f>
        <v>2.75249208057238E-009</v>
      </c>
    </row>
    <row r="405" customFormat="false" ht="15" hidden="false" customHeight="false" outlineLevel="0" collapsed="false">
      <c r="B405" s="4" t="n">
        <v>1976</v>
      </c>
      <c r="C405" s="4" t="str">
        <f aca="false">C393</f>
        <v>Julio</v>
      </c>
      <c r="D405" s="5" t="n">
        <v>1.53658180414604E-008</v>
      </c>
      <c r="E405" s="5"/>
      <c r="F405" s="5"/>
      <c r="G405" s="5"/>
      <c r="H405" s="5"/>
      <c r="I405" s="5"/>
      <c r="J405" s="5"/>
      <c r="K405" s="5"/>
      <c r="L405" s="5"/>
      <c r="M405" s="6" t="n">
        <f aca="false">D405*100/$D$770</f>
        <v>1.7234774189325E-008</v>
      </c>
      <c r="N405" s="6" t="n">
        <f aca="false">M405*100/$M$865</f>
        <v>2.86920709980927E-009</v>
      </c>
    </row>
    <row r="406" customFormat="false" ht="15" hidden="false" customHeight="false" outlineLevel="0" collapsed="false">
      <c r="B406" s="18" t="n">
        <v>1976</v>
      </c>
      <c r="C406" s="18" t="str">
        <f aca="false">C394</f>
        <v>Agosto</v>
      </c>
      <c r="D406" s="19" t="n">
        <v>1.62131955201083E-008</v>
      </c>
      <c r="E406" s="19"/>
      <c r="F406" s="19"/>
      <c r="G406" s="19"/>
      <c r="H406" s="19"/>
      <c r="I406" s="19"/>
      <c r="J406" s="19"/>
      <c r="K406" s="19"/>
      <c r="L406" s="19"/>
      <c r="M406" s="20" t="n">
        <f aca="false">D406*100/$D$770</f>
        <v>1.81852188358912E-008</v>
      </c>
      <c r="N406" s="20" t="n">
        <f aca="false">M406*100/$M$865</f>
        <v>3.02743502307341E-009</v>
      </c>
    </row>
    <row r="407" customFormat="false" ht="15" hidden="false" customHeight="false" outlineLevel="0" collapsed="false">
      <c r="B407" s="10" t="n">
        <v>1976</v>
      </c>
      <c r="C407" s="10" t="str">
        <f aca="false">C395</f>
        <v>Septiembre</v>
      </c>
      <c r="D407" s="11" t="n">
        <v>1.79246505086566E-008</v>
      </c>
      <c r="E407" s="11"/>
      <c r="F407" s="11"/>
      <c r="G407" s="11"/>
      <c r="H407" s="11"/>
      <c r="I407" s="11"/>
      <c r="J407" s="11"/>
      <c r="K407" s="11"/>
      <c r="L407" s="11"/>
      <c r="M407" s="6" t="n">
        <f aca="false">D407*100/$D$770</f>
        <v>2.01048393977926E-008</v>
      </c>
      <c r="N407" s="6" t="n">
        <f aca="false">M407*100/$M$865</f>
        <v>3.3470092098103E-009</v>
      </c>
    </row>
    <row r="408" customFormat="false" ht="15" hidden="false" customHeight="false" outlineLevel="0" collapsed="false">
      <c r="B408" s="4" t="n">
        <v>1976</v>
      </c>
      <c r="C408" s="4" t="str">
        <f aca="false">C396</f>
        <v>Octubre</v>
      </c>
      <c r="D408" s="5" t="n">
        <v>1.9441072989362E-008</v>
      </c>
      <c r="E408" s="5"/>
      <c r="F408" s="5"/>
      <c r="G408" s="5"/>
      <c r="H408" s="5"/>
      <c r="I408" s="5"/>
      <c r="J408" s="5"/>
      <c r="K408" s="5"/>
      <c r="L408" s="5"/>
      <c r="M408" s="6" t="n">
        <f aca="false">D408*100/$D$770</f>
        <v>2.18057054994252E-008</v>
      </c>
      <c r="N408" s="6" t="n">
        <f aca="false">M408*100/$M$865</f>
        <v>3.63016563768226E-009</v>
      </c>
    </row>
    <row r="409" customFormat="false" ht="15" hidden="false" customHeight="false" outlineLevel="0" collapsed="false">
      <c r="B409" s="18" t="n">
        <v>1976</v>
      </c>
      <c r="C409" s="18" t="str">
        <f aca="false">C397</f>
        <v>Noviembre</v>
      </c>
      <c r="D409" s="19" t="n">
        <v>2.09873169544471E-008</v>
      </c>
      <c r="E409" s="19"/>
      <c r="F409" s="19"/>
      <c r="G409" s="19"/>
      <c r="H409" s="19"/>
      <c r="I409" s="19"/>
      <c r="J409" s="19"/>
      <c r="K409" s="19"/>
      <c r="L409" s="19"/>
      <c r="M409" s="20" t="n">
        <f aca="false">D409*100/$D$770</f>
        <v>2.35400202952885E-008</v>
      </c>
      <c r="N409" s="20" t="n">
        <f aca="false">M409*100/$M$865</f>
        <v>3.91889053021246E-009</v>
      </c>
    </row>
    <row r="410" customFormat="false" ht="15" hidden="false" customHeight="false" outlineLevel="0" collapsed="false">
      <c r="B410" s="10" t="n">
        <v>1976</v>
      </c>
      <c r="C410" s="10" t="str">
        <f aca="false">C398</f>
        <v>Diciembre</v>
      </c>
      <c r="D410" s="11" t="n">
        <v>2.39982431248388E-008</v>
      </c>
      <c r="E410" s="11"/>
      <c r="F410" s="11"/>
      <c r="G410" s="11"/>
      <c r="H410" s="11"/>
      <c r="I410" s="11"/>
      <c r="J410" s="11"/>
      <c r="K410" s="11"/>
      <c r="L410" s="11"/>
      <c r="M410" s="6" t="n">
        <f aca="false">D410*100/$D$770</f>
        <v>2.69171677082939E-008</v>
      </c>
      <c r="N410" s="6" t="n">
        <f aca="false">M410*100/$M$865</f>
        <v>4.48111056443255E-009</v>
      </c>
    </row>
    <row r="411" customFormat="false" ht="15" hidden="false" customHeight="false" outlineLevel="0" collapsed="false">
      <c r="B411" s="4" t="n">
        <v>1977</v>
      </c>
      <c r="C411" s="4" t="str">
        <f aca="false">C399</f>
        <v>Enero</v>
      </c>
      <c r="D411" s="5" t="n">
        <v>2.59259038751397E-008</v>
      </c>
      <c r="E411" s="5"/>
      <c r="F411" s="5"/>
      <c r="G411" s="5"/>
      <c r="H411" s="5"/>
      <c r="I411" s="5"/>
      <c r="J411" s="5"/>
      <c r="K411" s="5"/>
      <c r="L411" s="5"/>
      <c r="M411" s="6" t="n">
        <f aca="false">D411*100/$D$770</f>
        <v>2.90792913033683E-008</v>
      </c>
      <c r="N411" s="6" t="n">
        <f aca="false">M411*100/$M$865</f>
        <v>4.84105611994176E-009</v>
      </c>
      <c r="P411" s="12" t="n">
        <f aca="false">(M422-M410)/M410</f>
        <v>1.60435177015893</v>
      </c>
    </row>
    <row r="412" customFormat="false" ht="15" hidden="false" customHeight="false" outlineLevel="0" collapsed="false">
      <c r="B412" s="18" t="n">
        <v>1977</v>
      </c>
      <c r="C412" s="18" t="str">
        <f aca="false">C400</f>
        <v>Febrero</v>
      </c>
      <c r="D412" s="19" t="n">
        <v>2.80660427016455E-008</v>
      </c>
      <c r="E412" s="19"/>
      <c r="F412" s="19"/>
      <c r="G412" s="19"/>
      <c r="H412" s="19"/>
      <c r="I412" s="19"/>
      <c r="J412" s="19"/>
      <c r="K412" s="19"/>
      <c r="L412" s="19"/>
      <c r="M412" s="20" t="n">
        <f aca="false">D412*100/$D$770</f>
        <v>3.14797368448364E-008</v>
      </c>
      <c r="N412" s="20" t="n">
        <f aca="false">M412*100/$M$865</f>
        <v>5.24067698614098E-009</v>
      </c>
    </row>
    <row r="413" customFormat="false" ht="15" hidden="false" customHeight="false" outlineLevel="0" collapsed="false">
      <c r="B413" s="10" t="n">
        <v>1977</v>
      </c>
      <c r="C413" s="10" t="str">
        <f aca="false">C401</f>
        <v>Marzo</v>
      </c>
      <c r="D413" s="11" t="n">
        <v>3.01839645222885E-008</v>
      </c>
      <c r="E413" s="11"/>
      <c r="F413" s="11"/>
      <c r="G413" s="11"/>
      <c r="H413" s="11"/>
      <c r="I413" s="11"/>
      <c r="J413" s="11"/>
      <c r="K413" s="11"/>
      <c r="L413" s="11"/>
      <c r="M413" s="6" t="n">
        <f aca="false">D413*100/$D$770</f>
        <v>3.38552631091027E-008</v>
      </c>
      <c r="N413" s="6" t="n">
        <f aca="false">M413*100/$M$865</f>
        <v>5.6361493461698E-009</v>
      </c>
    </row>
    <row r="414" customFormat="false" ht="15" hidden="false" customHeight="false" outlineLevel="0" collapsed="false">
      <c r="B414" s="4" t="n">
        <v>1977</v>
      </c>
      <c r="C414" s="4" t="str">
        <f aca="false">C402</f>
        <v>Abril</v>
      </c>
      <c r="D414" s="5" t="n">
        <v>3.19983036319467E-008</v>
      </c>
      <c r="E414" s="5"/>
      <c r="F414" s="5"/>
      <c r="G414" s="5"/>
      <c r="H414" s="5"/>
      <c r="I414" s="5"/>
      <c r="J414" s="5"/>
      <c r="K414" s="5"/>
      <c r="L414" s="5"/>
      <c r="M414" s="6" t="n">
        <f aca="false">D414*100/$D$770</f>
        <v>3.58902816661003E-008</v>
      </c>
      <c r="N414" s="6" t="n">
        <f aca="false">M414*100/$M$865</f>
        <v>5.97493473597767E-009</v>
      </c>
    </row>
    <row r="415" customFormat="false" ht="15" hidden="false" customHeight="false" outlineLevel="0" collapsed="false">
      <c r="B415" s="18" t="n">
        <v>1977</v>
      </c>
      <c r="C415" s="18" t="str">
        <f aca="false">C403</f>
        <v>Mayo</v>
      </c>
      <c r="D415" s="19" t="n">
        <v>3.40768610932086E-008</v>
      </c>
      <c r="E415" s="19"/>
      <c r="F415" s="19"/>
      <c r="G415" s="19"/>
      <c r="H415" s="19"/>
      <c r="I415" s="19"/>
      <c r="J415" s="19"/>
      <c r="K415" s="19"/>
      <c r="L415" s="19"/>
      <c r="M415" s="20" t="n">
        <f aca="false">D415*100/$D$770</f>
        <v>3.82216556539821E-008</v>
      </c>
      <c r="N415" s="20" t="n">
        <f aca="false">M415*100/$M$865</f>
        <v>6.36305672265762E-009</v>
      </c>
    </row>
    <row r="416" customFormat="false" ht="15" hidden="false" customHeight="false" outlineLevel="0" collapsed="false">
      <c r="B416" s="10" t="n">
        <v>1977</v>
      </c>
      <c r="C416" s="10" t="str">
        <f aca="false">C404</f>
        <v>Junio</v>
      </c>
      <c r="D416" s="11" t="n">
        <v>3.66828115057246E-008</v>
      </c>
      <c r="E416" s="11"/>
      <c r="F416" s="11"/>
      <c r="G416" s="11"/>
      <c r="H416" s="11"/>
      <c r="I416" s="11"/>
      <c r="J416" s="11"/>
      <c r="K416" s="11"/>
      <c r="L416" s="11"/>
      <c r="M416" s="6" t="n">
        <f aca="false">D416*100/$D$770</f>
        <v>4.11445697993342E-008</v>
      </c>
      <c r="N416" s="6" t="n">
        <f aca="false">M416*100/$M$865</f>
        <v>6.84965700681868E-009</v>
      </c>
    </row>
    <row r="417" customFormat="false" ht="15" hidden="false" customHeight="false" outlineLevel="0" collapsed="false">
      <c r="B417" s="4" t="n">
        <v>1977</v>
      </c>
      <c r="C417" s="4" t="str">
        <f aca="false">C405</f>
        <v>Julio</v>
      </c>
      <c r="D417" s="5" t="n">
        <v>3.93795683381767E-008</v>
      </c>
      <c r="E417" s="5"/>
      <c r="F417" s="5"/>
      <c r="G417" s="5"/>
      <c r="H417" s="5"/>
      <c r="I417" s="5"/>
      <c r="J417" s="5"/>
      <c r="K417" s="5"/>
      <c r="L417" s="5"/>
      <c r="M417" s="6" t="n">
        <f aca="false">D417*100/$D$770</f>
        <v>4.4169335218619E-008</v>
      </c>
      <c r="N417" s="6" t="n">
        <f aca="false">M417*100/$M$865</f>
        <v>7.35321326586412E-009</v>
      </c>
    </row>
    <row r="418" customFormat="false" ht="15" hidden="false" customHeight="false" outlineLevel="0" collapsed="false">
      <c r="B418" s="18" t="n">
        <v>1977</v>
      </c>
      <c r="C418" s="18" t="str">
        <f aca="false">C406</f>
        <v>Agosto</v>
      </c>
      <c r="D418" s="19" t="n">
        <v>4.38442918720765E-008</v>
      </c>
      <c r="E418" s="19"/>
      <c r="F418" s="19"/>
      <c r="G418" s="19"/>
      <c r="H418" s="19"/>
      <c r="I418" s="19"/>
      <c r="J418" s="19"/>
      <c r="K418" s="19"/>
      <c r="L418" s="19"/>
      <c r="M418" s="20" t="n">
        <f aca="false">D418*100/$D$770</f>
        <v>4.91771064753724E-008</v>
      </c>
      <c r="N418" s="20" t="n">
        <f aca="false">M418*100/$M$865</f>
        <v>8.18689595217382E-009</v>
      </c>
    </row>
    <row r="419" customFormat="false" ht="15" hidden="false" customHeight="false" outlineLevel="0" collapsed="false">
      <c r="B419" s="10" t="n">
        <v>1977</v>
      </c>
      <c r="C419" s="10" t="str">
        <f aca="false">C407</f>
        <v>Septiembre</v>
      </c>
      <c r="D419" s="11" t="n">
        <v>4.74820656441286E-008</v>
      </c>
      <c r="E419" s="11"/>
      <c r="F419" s="11"/>
      <c r="G419" s="11"/>
      <c r="H419" s="11"/>
      <c r="I419" s="11"/>
      <c r="J419" s="11"/>
      <c r="K419" s="11"/>
      <c r="L419" s="11"/>
      <c r="M419" s="6" t="n">
        <f aca="false">D419*100/$D$770</f>
        <v>5.32573454411078E-008</v>
      </c>
      <c r="N419" s="6" t="n">
        <f aca="false">M419*100/$M$865</f>
        <v>8.8661651135103E-009</v>
      </c>
    </row>
    <row r="420" customFormat="false" ht="15" hidden="false" customHeight="false" outlineLevel="0" collapsed="false">
      <c r="B420" s="4" t="n">
        <v>1977</v>
      </c>
      <c r="C420" s="4" t="str">
        <f aca="false">C408</f>
        <v>Octubre</v>
      </c>
      <c r="D420" s="5" t="n">
        <v>5.34141553169293E-008</v>
      </c>
      <c r="E420" s="5"/>
      <c r="F420" s="5"/>
      <c r="G420" s="5"/>
      <c r="H420" s="5"/>
      <c r="I420" s="5"/>
      <c r="J420" s="5"/>
      <c r="K420" s="5"/>
      <c r="L420" s="5"/>
      <c r="M420" s="6" t="n">
        <f aca="false">D420*100/$D$770</f>
        <v>5.99109596974842E-008</v>
      </c>
      <c r="N420" s="6" t="n">
        <f aca="false">M420*100/$M$865</f>
        <v>9.97384410332915E-009</v>
      </c>
    </row>
    <row r="421" customFormat="false" ht="15" hidden="false" customHeight="false" outlineLevel="0" collapsed="false">
      <c r="B421" s="18" t="n">
        <v>1977</v>
      </c>
      <c r="C421" s="18" t="str">
        <f aca="false">C409</f>
        <v>Noviembre</v>
      </c>
      <c r="D421" s="19" t="n">
        <v>5.82419554231517E-008</v>
      </c>
      <c r="E421" s="19"/>
      <c r="F421" s="19"/>
      <c r="G421" s="19"/>
      <c r="H421" s="19"/>
      <c r="I421" s="19"/>
      <c r="J421" s="19"/>
      <c r="K421" s="19"/>
      <c r="L421" s="19"/>
      <c r="M421" s="20" t="n">
        <f aca="false">D421*100/$D$770</f>
        <v>6.53259688064971E-008</v>
      </c>
      <c r="N421" s="20" t="n">
        <f aca="false">M421*100/$M$865</f>
        <v>1.08753228468531E-008</v>
      </c>
    </row>
    <row r="422" customFormat="false" ht="15" hidden="false" customHeight="false" outlineLevel="0" collapsed="false">
      <c r="B422" s="10" t="n">
        <v>1977</v>
      </c>
      <c r="C422" s="10" t="str">
        <f aca="false">C410</f>
        <v>Diciembre</v>
      </c>
      <c r="D422" s="11" t="n">
        <v>6.24998669628783E-008</v>
      </c>
      <c r="E422" s="11"/>
      <c r="F422" s="11"/>
      <c r="G422" s="11"/>
      <c r="H422" s="11"/>
      <c r="I422" s="11"/>
      <c r="J422" s="11"/>
      <c r="K422" s="11"/>
      <c r="L422" s="11"/>
      <c r="M422" s="6" t="n">
        <f aca="false">D422*100/$D$770</f>
        <v>7.010177336876E-008</v>
      </c>
      <c r="N422" s="6" t="n">
        <f aca="false">M422*100/$M$865</f>
        <v>1.16703882307578E-008</v>
      </c>
    </row>
    <row r="423" customFormat="false" ht="15" hidden="false" customHeight="false" outlineLevel="0" collapsed="false">
      <c r="B423" s="4" t="n">
        <v>1978</v>
      </c>
      <c r="C423" s="4" t="str">
        <f aca="false">C411</f>
        <v>Enero</v>
      </c>
      <c r="D423" s="5" t="n">
        <v>7.08483915149628E-008</v>
      </c>
      <c r="E423" s="5"/>
      <c r="F423" s="5"/>
      <c r="G423" s="5"/>
      <c r="H423" s="5"/>
      <c r="I423" s="5"/>
      <c r="J423" s="5"/>
      <c r="K423" s="5"/>
      <c r="L423" s="5"/>
      <c r="M423" s="6" t="n">
        <f aca="false">D423*100/$D$770</f>
        <v>7.94657353186528E-008</v>
      </c>
      <c r="N423" s="6" t="n">
        <f aca="false">M423*100/$M$865</f>
        <v>1.32292799118346E-008</v>
      </c>
      <c r="P423" s="12" t="n">
        <f aca="false">(M434-M422)/M422</f>
        <v>1.69844450806375</v>
      </c>
    </row>
    <row r="424" customFormat="false" ht="15" hidden="false" customHeight="false" outlineLevel="0" collapsed="false">
      <c r="B424" s="18" t="n">
        <v>1978</v>
      </c>
      <c r="C424" s="18" t="str">
        <f aca="false">C412</f>
        <v>Febrero</v>
      </c>
      <c r="D424" s="19" t="n">
        <v>7.52440783125234E-008</v>
      </c>
      <c r="E424" s="19"/>
      <c r="F424" s="19"/>
      <c r="G424" s="19"/>
      <c r="H424" s="19"/>
      <c r="I424" s="19"/>
      <c r="J424" s="19"/>
      <c r="K424" s="19"/>
      <c r="L424" s="19"/>
      <c r="M424" s="20" t="n">
        <f aca="false">D424*100/$D$770</f>
        <v>8.43960728482617E-008</v>
      </c>
      <c r="N424" s="20" t="n">
        <f aca="false">M424*100/$M$865</f>
        <v>1.40500716024604E-008</v>
      </c>
    </row>
    <row r="425" customFormat="false" ht="15" hidden="false" customHeight="false" outlineLevel="0" collapsed="false">
      <c r="B425" s="10" t="n">
        <v>1978</v>
      </c>
      <c r="C425" s="10" t="str">
        <f aca="false">C413</f>
        <v>Marzo</v>
      </c>
      <c r="D425" s="11" t="n">
        <v>8.23863238214507E-008</v>
      </c>
      <c r="E425" s="11"/>
      <c r="F425" s="11"/>
      <c r="G425" s="11"/>
      <c r="H425" s="11"/>
      <c r="I425" s="11"/>
      <c r="J425" s="11"/>
      <c r="K425" s="11"/>
      <c r="L425" s="11"/>
      <c r="M425" s="6" t="n">
        <f aca="false">D425*100/$D$770</f>
        <v>9.24070351165214E-008</v>
      </c>
      <c r="N425" s="6" t="n">
        <f aca="false">M425*100/$M$865</f>
        <v>1.5383718888111E-008</v>
      </c>
    </row>
    <row r="426" customFormat="false" ht="15" hidden="false" customHeight="false" outlineLevel="0" collapsed="false">
      <c r="B426" s="4" t="n">
        <v>1978</v>
      </c>
      <c r="C426" s="4" t="str">
        <f aca="false">C414</f>
        <v>Abril</v>
      </c>
      <c r="D426" s="5" t="n">
        <v>9.15102069674057E-008</v>
      </c>
      <c r="E426" s="5"/>
      <c r="F426" s="5"/>
      <c r="G426" s="5"/>
      <c r="H426" s="5"/>
      <c r="I426" s="5"/>
      <c r="J426" s="5"/>
      <c r="K426" s="5"/>
      <c r="L426" s="5"/>
      <c r="M426" s="6" t="n">
        <f aca="false">D426*100/$D$770</f>
        <v>1.02640663116413E-007</v>
      </c>
      <c r="N426" s="6" t="n">
        <f aca="false">M426*100/$M$865</f>
        <v>1.70873906503022E-008</v>
      </c>
    </row>
    <row r="427" customFormat="false" ht="15" hidden="false" customHeight="false" outlineLevel="0" collapsed="false">
      <c r="B427" s="18" t="n">
        <v>1978</v>
      </c>
      <c r="C427" s="18" t="str">
        <f aca="false">C415</f>
        <v>Mayo</v>
      </c>
      <c r="D427" s="19" t="n">
        <v>9.94635968514596E-008</v>
      </c>
      <c r="E427" s="19"/>
      <c r="F427" s="19"/>
      <c r="G427" s="19"/>
      <c r="H427" s="19"/>
      <c r="I427" s="19"/>
      <c r="J427" s="19"/>
      <c r="K427" s="19"/>
      <c r="L427" s="19"/>
      <c r="M427" s="20" t="n">
        <f aca="false">D427*100/$D$770</f>
        <v>1.11561429867748E-007</v>
      </c>
      <c r="N427" s="20" t="n">
        <f aca="false">M427*100/$M$865</f>
        <v>1.85725001746572E-008</v>
      </c>
    </row>
    <row r="428" customFormat="false" ht="15" hidden="false" customHeight="false" outlineLevel="0" collapsed="false">
      <c r="B428" s="10" t="n">
        <v>1978</v>
      </c>
      <c r="C428" s="10" t="str">
        <f aca="false">C416</f>
        <v>Junio</v>
      </c>
      <c r="D428" s="11" t="n">
        <v>1.05919948219655E-007</v>
      </c>
      <c r="E428" s="11"/>
      <c r="F428" s="11"/>
      <c r="G428" s="11"/>
      <c r="H428" s="11"/>
      <c r="I428" s="11"/>
      <c r="J428" s="11"/>
      <c r="K428" s="11"/>
      <c r="L428" s="11"/>
      <c r="M428" s="6" t="n">
        <f aca="false">D428*100/$D$770</f>
        <v>1.18803072168701E-007</v>
      </c>
      <c r="N428" s="6" t="n">
        <f aca="false">M428*100/$M$865</f>
        <v>1.97780727731682E-008</v>
      </c>
    </row>
    <row r="429" customFormat="false" ht="15" hidden="false" customHeight="false" outlineLevel="0" collapsed="false">
      <c r="B429" s="4" t="n">
        <v>1978</v>
      </c>
      <c r="C429" s="4" t="str">
        <f aca="false">C417</f>
        <v>Julio</v>
      </c>
      <c r="D429" s="5" t="n">
        <v>1.12908613084027E-007</v>
      </c>
      <c r="E429" s="5"/>
      <c r="F429" s="5"/>
      <c r="G429" s="5"/>
      <c r="H429" s="5"/>
      <c r="I429" s="5"/>
      <c r="J429" s="5"/>
      <c r="K429" s="5"/>
      <c r="L429" s="5"/>
      <c r="M429" s="6" t="n">
        <f aca="false">D429*100/$D$770</f>
        <v>1.26641773661672E-007</v>
      </c>
      <c r="N429" s="6" t="n">
        <f aca="false">M429*100/$M$865</f>
        <v>2.10830424658288E-008</v>
      </c>
    </row>
    <row r="430" customFormat="false" ht="15" hidden="false" customHeight="false" outlineLevel="0" collapsed="false">
      <c r="B430" s="18" t="n">
        <v>1978</v>
      </c>
      <c r="C430" s="18" t="str">
        <f aca="false">C418</f>
        <v>Agosto</v>
      </c>
      <c r="D430" s="19" t="n">
        <v>1.21723843866652E-007</v>
      </c>
      <c r="E430" s="19"/>
      <c r="F430" s="19"/>
      <c r="G430" s="19"/>
      <c r="H430" s="19"/>
      <c r="I430" s="19"/>
      <c r="J430" s="19"/>
      <c r="K430" s="19"/>
      <c r="L430" s="19"/>
      <c r="M430" s="20" t="n">
        <f aca="false">D430*100/$D$770</f>
        <v>1.36529207676275E-007</v>
      </c>
      <c r="N430" s="20" t="n">
        <f aca="false">M430*100/$M$865</f>
        <v>2.2729080618807E-008</v>
      </c>
    </row>
    <row r="431" customFormat="false" ht="15" hidden="false" customHeight="false" outlineLevel="0" collapsed="false">
      <c r="B431" s="10" t="n">
        <v>1978</v>
      </c>
      <c r="C431" s="10" t="str">
        <f aca="false">C419</f>
        <v>Septiembre</v>
      </c>
      <c r="D431" s="11" t="n">
        <v>1.29504269141304E-007</v>
      </c>
      <c r="E431" s="11"/>
      <c r="F431" s="11"/>
      <c r="G431" s="11"/>
      <c r="H431" s="11"/>
      <c r="I431" s="11"/>
      <c r="J431" s="11"/>
      <c r="K431" s="11"/>
      <c r="L431" s="11"/>
      <c r="M431" s="6" t="n">
        <f aca="false">D431*100/$D$770</f>
        <v>1.45255972001072E-007</v>
      </c>
      <c r="N431" s="6" t="n">
        <f aca="false">M431*100/$M$865</f>
        <v>2.41818930481442E-008</v>
      </c>
    </row>
    <row r="432" customFormat="false" ht="15" hidden="false" customHeight="false" outlineLevel="0" collapsed="false">
      <c r="B432" s="4" t="n">
        <v>1978</v>
      </c>
      <c r="C432" s="4" t="str">
        <f aca="false">C420</f>
        <v>Octubre</v>
      </c>
      <c r="D432" s="5" t="n">
        <v>1.42139632072963E-007</v>
      </c>
      <c r="E432" s="5"/>
      <c r="F432" s="5"/>
      <c r="G432" s="5"/>
      <c r="H432" s="5"/>
      <c r="I432" s="5"/>
      <c r="J432" s="5"/>
      <c r="K432" s="5"/>
      <c r="L432" s="5"/>
      <c r="M432" s="6" t="n">
        <f aca="false">D432*100/$D$770</f>
        <v>1.59428183746631E-007</v>
      </c>
      <c r="N432" s="6" t="n">
        <f aca="false">M432*100/$M$865</f>
        <v>2.65412515238441E-008</v>
      </c>
    </row>
    <row r="433" customFormat="false" ht="15" hidden="false" customHeight="false" outlineLevel="0" collapsed="false">
      <c r="B433" s="18" t="n">
        <v>1978</v>
      </c>
      <c r="C433" s="18" t="str">
        <f aca="false">C421</f>
        <v>Noviembre</v>
      </c>
      <c r="D433" s="19" t="n">
        <v>1.54639307250695E-007</v>
      </c>
      <c r="E433" s="19"/>
      <c r="F433" s="19"/>
      <c r="G433" s="19"/>
      <c r="H433" s="19"/>
      <c r="I433" s="19"/>
      <c r="J433" s="19"/>
      <c r="K433" s="19"/>
      <c r="L433" s="19"/>
      <c r="M433" s="20" t="n">
        <f aca="false">D433*100/$D$770</f>
        <v>1.73448203933441E-007</v>
      </c>
      <c r="N433" s="20" t="n">
        <f aca="false">M433*100/$M$865</f>
        <v>2.88752734853491E-008</v>
      </c>
    </row>
    <row r="434" customFormat="false" ht="15" hidden="false" customHeight="false" outlineLevel="0" collapsed="false">
      <c r="B434" s="10" t="n">
        <v>1978</v>
      </c>
      <c r="C434" s="10" t="str">
        <f aca="false">C422</f>
        <v>Diciembre</v>
      </c>
      <c r="D434" s="11" t="n">
        <v>1.68652422760694E-007</v>
      </c>
      <c r="E434" s="11"/>
      <c r="F434" s="11"/>
      <c r="G434" s="11"/>
      <c r="H434" s="11"/>
      <c r="I434" s="11"/>
      <c r="J434" s="11"/>
      <c r="K434" s="11"/>
      <c r="L434" s="11"/>
      <c r="M434" s="6" t="n">
        <f aca="false">D434*100/$D$770</f>
        <v>1.8916574535246E-007</v>
      </c>
      <c r="N434" s="6" t="n">
        <f aca="false">M434*100/$M$865</f>
        <v>3.14918950282602E-008</v>
      </c>
    </row>
    <row r="435" customFormat="false" ht="15" hidden="false" customHeight="false" outlineLevel="0" collapsed="false">
      <c r="B435" s="4" t="n">
        <v>1979</v>
      </c>
      <c r="C435" s="4" t="str">
        <f aca="false">C423</f>
        <v>Enero</v>
      </c>
      <c r="D435" s="5" t="n">
        <v>1.90190989853899E-007</v>
      </c>
      <c r="E435" s="5"/>
      <c r="F435" s="5"/>
      <c r="G435" s="5"/>
      <c r="H435" s="5"/>
      <c r="I435" s="5"/>
      <c r="J435" s="5"/>
      <c r="K435" s="5"/>
      <c r="L435" s="5"/>
      <c r="M435" s="6" t="n">
        <f aca="false">D435*100/$D$770</f>
        <v>2.13324064760604E-007</v>
      </c>
      <c r="N435" s="6" t="n">
        <f aca="false">M435*100/$M$865</f>
        <v>3.55137186276804E-008</v>
      </c>
      <c r="P435" s="12" t="n">
        <f aca="false">(M446-M434)/M434</f>
        <v>1.39735474060191</v>
      </c>
    </row>
    <row r="436" customFormat="false" ht="15" hidden="false" customHeight="false" outlineLevel="0" collapsed="false">
      <c r="B436" s="18" t="n">
        <v>1979</v>
      </c>
      <c r="C436" s="18" t="str">
        <f aca="false">C424</f>
        <v>Febrero</v>
      </c>
      <c r="D436" s="19" t="n">
        <v>2.04347248488921E-007</v>
      </c>
      <c r="E436" s="19"/>
      <c r="F436" s="19"/>
      <c r="G436" s="19"/>
      <c r="H436" s="19"/>
      <c r="I436" s="19"/>
      <c r="J436" s="19"/>
      <c r="K436" s="19"/>
      <c r="L436" s="19"/>
      <c r="M436" s="20" t="n">
        <f aca="false">D436*100/$D$770</f>
        <v>2.29202159911931E-007</v>
      </c>
      <c r="N436" s="20" t="n">
        <f aca="false">M436*100/$M$865</f>
        <v>3.81570688009511E-008</v>
      </c>
    </row>
    <row r="437" customFormat="false" ht="15" hidden="false" customHeight="false" outlineLevel="0" collapsed="false">
      <c r="B437" s="10" t="n">
        <v>1979</v>
      </c>
      <c r="C437" s="10" t="str">
        <f aca="false">C425</f>
        <v>Marzo</v>
      </c>
      <c r="D437" s="11" t="n">
        <v>2.20183947768736E-007</v>
      </c>
      <c r="E437" s="11"/>
      <c r="F437" s="11"/>
      <c r="G437" s="11"/>
      <c r="H437" s="11"/>
      <c r="I437" s="11"/>
      <c r="J437" s="11"/>
      <c r="K437" s="11"/>
      <c r="L437" s="11"/>
      <c r="M437" s="6" t="n">
        <f aca="false">D437*100/$D$770</f>
        <v>2.46965088983159E-007</v>
      </c>
      <c r="N437" s="6" t="n">
        <f aca="false">M437*100/$M$865</f>
        <v>4.11142019577141E-008</v>
      </c>
    </row>
    <row r="438" customFormat="false" ht="15" hidden="false" customHeight="false" outlineLevel="0" collapsed="false">
      <c r="B438" s="4" t="n">
        <v>1979</v>
      </c>
      <c r="C438" s="4" t="str">
        <f aca="false">C426</f>
        <v>Abril</v>
      </c>
      <c r="D438" s="5" t="n">
        <v>2.35600164118798E-007</v>
      </c>
      <c r="E438" s="5"/>
      <c r="F438" s="5"/>
      <c r="G438" s="5"/>
      <c r="H438" s="5"/>
      <c r="I438" s="5"/>
      <c r="J438" s="5"/>
      <c r="K438" s="5"/>
      <c r="L438" s="5"/>
      <c r="M438" s="6" t="n">
        <f aca="false">D438*100/$D$770</f>
        <v>2.64256391465734E-007</v>
      </c>
      <c r="N438" s="6" t="n">
        <f aca="false">M438*100/$M$865</f>
        <v>4.39928197627958E-008</v>
      </c>
    </row>
    <row r="439" customFormat="false" ht="15" hidden="false" customHeight="false" outlineLevel="0" collapsed="false">
      <c r="B439" s="18" t="n">
        <v>1979</v>
      </c>
      <c r="C439" s="18" t="str">
        <f aca="false">C427</f>
        <v>Mayo</v>
      </c>
      <c r="D439" s="19" t="n">
        <v>2.51905060703374E-007</v>
      </c>
      <c r="E439" s="19"/>
      <c r="F439" s="19"/>
      <c r="G439" s="19"/>
      <c r="H439" s="19"/>
      <c r="I439" s="19"/>
      <c r="J439" s="19"/>
      <c r="K439" s="19"/>
      <c r="L439" s="19"/>
      <c r="M439" s="20" t="n">
        <f aca="false">D439*100/$D$770</f>
        <v>2.82544465036384E-007</v>
      </c>
      <c r="N439" s="20" t="n">
        <f aca="false">M439*100/$M$865</f>
        <v>4.70373778146934E-008</v>
      </c>
    </row>
    <row r="440" customFormat="false" ht="15" hidden="false" customHeight="false" outlineLevel="0" collapsed="false">
      <c r="B440" s="10" t="n">
        <v>1979</v>
      </c>
      <c r="C440" s="10" t="str">
        <f aca="false">C428</f>
        <v>Junio</v>
      </c>
      <c r="D440" s="11" t="n">
        <v>2.76327365336092E-007</v>
      </c>
      <c r="E440" s="11"/>
      <c r="F440" s="11"/>
      <c r="G440" s="11"/>
      <c r="H440" s="11"/>
      <c r="I440" s="11"/>
      <c r="J440" s="11"/>
      <c r="K440" s="11"/>
      <c r="L440" s="11"/>
      <c r="M440" s="6" t="n">
        <f aca="false">D440*100/$D$770</f>
        <v>3.0993727317664E-007</v>
      </c>
      <c r="N440" s="6" t="n">
        <f aca="false">M440*100/$M$865</f>
        <v>5.15976719465663E-008</v>
      </c>
    </row>
    <row r="441" customFormat="false" ht="15" hidden="false" customHeight="false" outlineLevel="0" collapsed="false">
      <c r="B441" s="4" t="n">
        <v>1979</v>
      </c>
      <c r="C441" s="4" t="str">
        <f aca="false">C429</f>
        <v>Julio</v>
      </c>
      <c r="D441" s="5" t="n">
        <v>2.96090063034488E-007</v>
      </c>
      <c r="E441" s="5"/>
      <c r="F441" s="5"/>
      <c r="G441" s="5"/>
      <c r="H441" s="5"/>
      <c r="I441" s="5"/>
      <c r="J441" s="5"/>
      <c r="K441" s="5"/>
      <c r="L441" s="5"/>
      <c r="M441" s="6" t="n">
        <f aca="false">D441*100/$D$770</f>
        <v>3.32103722843343E-007</v>
      </c>
      <c r="N441" s="6" t="n">
        <f aca="false">M441*100/$M$865</f>
        <v>5.52878934755877E-008</v>
      </c>
    </row>
    <row r="442" customFormat="false" ht="15" hidden="false" customHeight="false" outlineLevel="0" collapsed="false">
      <c r="B442" s="18" t="n">
        <v>1979</v>
      </c>
      <c r="C442" s="18" t="str">
        <f aca="false">C430</f>
        <v>Agosto</v>
      </c>
      <c r="D442" s="19" t="n">
        <v>3.29992617551498E-007</v>
      </c>
      <c r="E442" s="19"/>
      <c r="F442" s="19"/>
      <c r="G442" s="19"/>
      <c r="H442" s="19"/>
      <c r="I442" s="19"/>
      <c r="J442" s="19"/>
      <c r="K442" s="19"/>
      <c r="L442" s="19"/>
      <c r="M442" s="20" t="n">
        <f aca="false">D442*100/$D$770</f>
        <v>3.70129870879547E-007</v>
      </c>
      <c r="N442" s="20" t="n">
        <f aca="false">M442*100/$M$865</f>
        <v>6.16184025223179E-008</v>
      </c>
    </row>
    <row r="443" customFormat="false" ht="15" hidden="false" customHeight="false" outlineLevel="0" collapsed="false">
      <c r="B443" s="10" t="n">
        <v>1979</v>
      </c>
      <c r="C443" s="10" t="str">
        <f aca="false">C431</f>
        <v>Septiembre</v>
      </c>
      <c r="D443" s="11" t="n">
        <v>3.52582391969085E-007</v>
      </c>
      <c r="E443" s="11"/>
      <c r="F443" s="11"/>
      <c r="G443" s="11"/>
      <c r="H443" s="11"/>
      <c r="I443" s="11"/>
      <c r="J443" s="11"/>
      <c r="K443" s="11"/>
      <c r="L443" s="11"/>
      <c r="M443" s="6" t="n">
        <f aca="false">D443*100/$D$770</f>
        <v>3.95467256759323E-007</v>
      </c>
      <c r="N443" s="6" t="n">
        <f aca="false">M443*100/$M$865</f>
        <v>6.58365145009412E-008</v>
      </c>
    </row>
    <row r="444" customFormat="false" ht="15" hidden="false" customHeight="false" outlineLevel="0" collapsed="false">
      <c r="B444" s="4" t="n">
        <v>1979</v>
      </c>
      <c r="C444" s="4" t="str">
        <f aca="false">C432</f>
        <v>Octubre</v>
      </c>
      <c r="D444" s="5" t="n">
        <v>3.67886777752723E-007</v>
      </c>
      <c r="E444" s="5"/>
      <c r="F444" s="5"/>
      <c r="G444" s="5"/>
      <c r="H444" s="5"/>
      <c r="I444" s="5"/>
      <c r="J444" s="5"/>
      <c r="K444" s="5"/>
      <c r="L444" s="5"/>
      <c r="M444" s="6" t="n">
        <f aca="false">D444*100/$D$770</f>
        <v>4.12633126638532E-007</v>
      </c>
      <c r="N444" s="6" t="n">
        <f aca="false">M444*100/$M$865</f>
        <v>6.86942505635545E-008</v>
      </c>
    </row>
    <row r="445" customFormat="false" ht="15" hidden="false" customHeight="false" outlineLevel="0" collapsed="false">
      <c r="B445" s="18" t="n">
        <v>1979</v>
      </c>
      <c r="C445" s="18" t="str">
        <f aca="false">C433</f>
        <v>Noviembre</v>
      </c>
      <c r="D445" s="19" t="n">
        <v>3.86793598849424E-007</v>
      </c>
      <c r="E445" s="19"/>
      <c r="F445" s="19"/>
      <c r="G445" s="19"/>
      <c r="H445" s="19"/>
      <c r="I445" s="19"/>
      <c r="J445" s="19"/>
      <c r="K445" s="19"/>
      <c r="L445" s="19"/>
      <c r="M445" s="20" t="n">
        <f aca="false">D445*100/$D$770</f>
        <v>4.33839598780814E-007</v>
      </c>
      <c r="N445" s="20" t="n">
        <f aca="false">M445*100/$M$865</f>
        <v>7.22246571568843E-008</v>
      </c>
    </row>
    <row r="446" customFormat="false" ht="15" hidden="false" customHeight="false" outlineLevel="0" collapsed="false">
      <c r="B446" s="10" t="n">
        <v>1979</v>
      </c>
      <c r="C446" s="10" t="str">
        <f aca="false">C434</f>
        <v>Diciembre</v>
      </c>
      <c r="D446" s="11" t="n">
        <v>4.04319685219347E-007</v>
      </c>
      <c r="E446" s="11"/>
      <c r="F446" s="11"/>
      <c r="G446" s="11"/>
      <c r="H446" s="11"/>
      <c r="I446" s="11"/>
      <c r="J446" s="11"/>
      <c r="K446" s="11"/>
      <c r="L446" s="11"/>
      <c r="M446" s="6" t="n">
        <f aca="false">D446*100/$D$770</f>
        <v>4.53497396380214E-007</v>
      </c>
      <c r="N446" s="6" t="n">
        <f aca="false">M446*100/$M$865</f>
        <v>7.54972438365372E-008</v>
      </c>
    </row>
    <row r="447" customFormat="false" ht="15" hidden="false" customHeight="false" outlineLevel="0" collapsed="false">
      <c r="B447" s="4" t="n">
        <v>1980</v>
      </c>
      <c r="C447" s="4" t="str">
        <f aca="false">C435</f>
        <v>Enero</v>
      </c>
      <c r="D447" s="5" t="n">
        <v>4.33470186200459E-007</v>
      </c>
      <c r="E447" s="5"/>
      <c r="F447" s="5"/>
      <c r="G447" s="5"/>
      <c r="H447" s="5"/>
      <c r="I447" s="5"/>
      <c r="J447" s="5"/>
      <c r="K447" s="5"/>
      <c r="L447" s="5"/>
      <c r="M447" s="6" t="n">
        <f aca="false">D447*100/$D$770</f>
        <v>4.86193494990751E-007</v>
      </c>
      <c r="N447" s="6" t="n">
        <f aca="false">M447*100/$M$865</f>
        <v>8.09404180399755E-008</v>
      </c>
      <c r="P447" s="12" t="n">
        <f aca="false">(M458-M446)/M446</f>
        <v>0.876346068741707</v>
      </c>
    </row>
    <row r="448" customFormat="false" ht="15" hidden="false" customHeight="false" outlineLevel="0" collapsed="false">
      <c r="B448" s="18" t="n">
        <v>1980</v>
      </c>
      <c r="C448" s="18" t="str">
        <f aca="false">C436</f>
        <v>Febrero</v>
      </c>
      <c r="D448" s="19" t="n">
        <v>4.56641479563449E-007</v>
      </c>
      <c r="E448" s="19"/>
      <c r="F448" s="19"/>
      <c r="G448" s="19"/>
      <c r="H448" s="19"/>
      <c r="I448" s="19"/>
      <c r="J448" s="19"/>
      <c r="K448" s="19"/>
      <c r="L448" s="19"/>
      <c r="M448" s="20" t="n">
        <f aca="false">D448*100/$D$770</f>
        <v>5.12183130408026E-007</v>
      </c>
      <c r="N448" s="20" t="n">
        <f aca="false">M448*100/$M$865</f>
        <v>8.52671150794346E-008</v>
      </c>
    </row>
    <row r="449" customFormat="false" ht="15" hidden="false" customHeight="false" outlineLevel="0" collapsed="false">
      <c r="B449" s="10" t="n">
        <v>1980</v>
      </c>
      <c r="C449" s="10" t="str">
        <f aca="false">C437</f>
        <v>Marzo</v>
      </c>
      <c r="D449" s="11" t="n">
        <v>4.83108046950393E-007</v>
      </c>
      <c r="E449" s="11"/>
      <c r="F449" s="11"/>
      <c r="G449" s="11"/>
      <c r="H449" s="11"/>
      <c r="I449" s="11"/>
      <c r="J449" s="11"/>
      <c r="K449" s="11"/>
      <c r="L449" s="11"/>
      <c r="M449" s="6" t="n">
        <f aca="false">D449*100/$D$770</f>
        <v>5.41868846537798E-007</v>
      </c>
      <c r="N449" s="6" t="n">
        <f aca="false">M449*100/$M$865</f>
        <v>9.02091274636306E-008</v>
      </c>
    </row>
    <row r="450" customFormat="false" ht="15" hidden="false" customHeight="false" outlineLevel="0" collapsed="false">
      <c r="B450" s="4" t="n">
        <v>1980</v>
      </c>
      <c r="C450" s="4" t="str">
        <f aca="false">C438</f>
        <v>Abril</v>
      </c>
      <c r="D450" s="5" t="n">
        <v>5.12944442072237E-007</v>
      </c>
      <c r="E450" s="5"/>
      <c r="F450" s="5"/>
      <c r="G450" s="5"/>
      <c r="H450" s="5"/>
      <c r="I450" s="5"/>
      <c r="J450" s="5"/>
      <c r="K450" s="5"/>
      <c r="L450" s="5"/>
      <c r="M450" s="6" t="n">
        <f aca="false">D450*100/$D$770</f>
        <v>5.75334265115643E-007</v>
      </c>
      <c r="N450" s="6" t="n">
        <f aca="false">M450*100/$M$865</f>
        <v>9.57803763542086E-008</v>
      </c>
    </row>
    <row r="451" customFormat="false" ht="15" hidden="false" customHeight="false" outlineLevel="0" collapsed="false">
      <c r="B451" s="18" t="n">
        <v>1980</v>
      </c>
      <c r="C451" s="18" t="str">
        <f aca="false">C439</f>
        <v>Mayo</v>
      </c>
      <c r="D451" s="19" t="n">
        <v>5.42616819029993E-007</v>
      </c>
      <c r="E451" s="19"/>
      <c r="F451" s="19"/>
      <c r="G451" s="19"/>
      <c r="H451" s="19"/>
      <c r="I451" s="19"/>
      <c r="J451" s="19"/>
      <c r="K451" s="19"/>
      <c r="L451" s="19"/>
      <c r="M451" s="20" t="n">
        <f aca="false">D451*100/$D$770</f>
        <v>6.08615715875218E-007</v>
      </c>
      <c r="N451" s="20" t="n">
        <f aca="false">M451*100/$M$865</f>
        <v>1.01320998689166E-007</v>
      </c>
    </row>
    <row r="452" customFormat="false" ht="15" hidden="false" customHeight="false" outlineLevel="0" collapsed="false">
      <c r="B452" s="10" t="n">
        <v>1980</v>
      </c>
      <c r="C452" s="10" t="str">
        <f aca="false">C440</f>
        <v>Junio</v>
      </c>
      <c r="D452" s="11" t="n">
        <v>5.7375044872235E-007</v>
      </c>
      <c r="E452" s="11"/>
      <c r="F452" s="11"/>
      <c r="G452" s="11"/>
      <c r="H452" s="11"/>
      <c r="I452" s="11"/>
      <c r="J452" s="11"/>
      <c r="K452" s="11"/>
      <c r="L452" s="11"/>
      <c r="M452" s="6" t="n">
        <f aca="false">D452*100/$D$770</f>
        <v>6.43536152652096E-007</v>
      </c>
      <c r="N452" s="6" t="n">
        <f aca="false">M452*100/$M$865</f>
        <v>1.07134475792378E-007</v>
      </c>
    </row>
    <row r="453" customFormat="false" ht="15" hidden="false" customHeight="false" outlineLevel="0" collapsed="false">
      <c r="B453" s="4" t="n">
        <v>1980</v>
      </c>
      <c r="C453" s="4" t="str">
        <f aca="false">C441</f>
        <v>Julio</v>
      </c>
      <c r="D453" s="5" t="n">
        <v>5.99993354976446E-007</v>
      </c>
      <c r="E453" s="5"/>
      <c r="F453" s="5"/>
      <c r="G453" s="5"/>
      <c r="H453" s="5"/>
      <c r="I453" s="5"/>
      <c r="J453" s="5"/>
      <c r="K453" s="5"/>
      <c r="L453" s="5"/>
      <c r="M453" s="6" t="n">
        <f aca="false">D453*100/$D$770</f>
        <v>6.72971003575138E-007</v>
      </c>
      <c r="N453" s="6" t="n">
        <f aca="false">M453*100/$M$865</f>
        <v>1.12034724691637E-007</v>
      </c>
    </row>
    <row r="454" customFormat="false" ht="15" hidden="false" customHeight="false" outlineLevel="0" collapsed="false">
      <c r="B454" s="18" t="n">
        <v>1980</v>
      </c>
      <c r="C454" s="18" t="str">
        <f aca="false">C442</f>
        <v>Agosto</v>
      </c>
      <c r="D454" s="19" t="n">
        <v>6.20525446971837E-007</v>
      </c>
      <c r="E454" s="19"/>
      <c r="F454" s="19"/>
      <c r="G454" s="19"/>
      <c r="H454" s="19"/>
      <c r="I454" s="19"/>
      <c r="J454" s="19"/>
      <c r="K454" s="19"/>
      <c r="L454" s="19"/>
      <c r="M454" s="20" t="n">
        <f aca="false">D454*100/$D$770</f>
        <v>6.96000429552993E-007</v>
      </c>
      <c r="N454" s="20" t="n">
        <f aca="false">M454*100/$M$865</f>
        <v>1.15868612608841E-007</v>
      </c>
    </row>
    <row r="455" customFormat="false" ht="15" hidden="false" customHeight="false" outlineLevel="0" collapsed="false">
      <c r="B455" s="10" t="n">
        <v>1980</v>
      </c>
      <c r="C455" s="10" t="str">
        <f aca="false">C443</f>
        <v>Septiembre</v>
      </c>
      <c r="D455" s="11" t="n">
        <v>6.48721660452802E-007</v>
      </c>
      <c r="E455" s="11"/>
      <c r="F455" s="11"/>
      <c r="G455" s="11"/>
      <c r="H455" s="11"/>
      <c r="I455" s="11"/>
      <c r="J455" s="11"/>
      <c r="K455" s="11"/>
      <c r="L455" s="11"/>
      <c r="M455" s="6" t="n">
        <f aca="false">D455*100/$D$770</f>
        <v>7.27626169948149E-007</v>
      </c>
      <c r="N455" s="6" t="n">
        <f aca="false">M455*100/$M$865</f>
        <v>1.21133595943216E-007</v>
      </c>
    </row>
    <row r="456" customFormat="false" ht="15" hidden="false" customHeight="false" outlineLevel="0" collapsed="false">
      <c r="B456" s="4" t="n">
        <v>1980</v>
      </c>
      <c r="C456" s="4" t="str">
        <f aca="false">C444</f>
        <v>Octubre</v>
      </c>
      <c r="D456" s="5" t="n">
        <v>6.98120949327698E-007</v>
      </c>
      <c r="E456" s="5"/>
      <c r="F456" s="5"/>
      <c r="G456" s="5"/>
      <c r="H456" s="5"/>
      <c r="I456" s="5"/>
      <c r="J456" s="5"/>
      <c r="K456" s="5"/>
      <c r="L456" s="5"/>
      <c r="M456" s="6" t="n">
        <f aca="false">D456*100/$D$770</f>
        <v>7.8303393194135E-007</v>
      </c>
      <c r="N456" s="6" t="n">
        <f aca="false">M456*100/$M$865</f>
        <v>1.30357757649605E-007</v>
      </c>
    </row>
    <row r="457" customFormat="false" ht="15" hidden="false" customHeight="false" outlineLevel="0" collapsed="false">
      <c r="B457" s="18" t="n">
        <v>1980</v>
      </c>
      <c r="C457" s="18" t="str">
        <f aca="false">C445</f>
        <v>Noviembre</v>
      </c>
      <c r="D457" s="19" t="n">
        <v>7.30775474723419E-007</v>
      </c>
      <c r="E457" s="19"/>
      <c r="F457" s="19"/>
      <c r="G457" s="19"/>
      <c r="H457" s="19"/>
      <c r="I457" s="19"/>
      <c r="J457" s="19"/>
      <c r="K457" s="19"/>
      <c r="L457" s="19"/>
      <c r="M457" s="20" t="n">
        <f aca="false">D457*100/$D$770</f>
        <v>8.19660252123997E-007</v>
      </c>
      <c r="N457" s="20" t="n">
        <f aca="false">M457*100/$M$865</f>
        <v>1.36455226450387E-007</v>
      </c>
    </row>
    <row r="458" customFormat="false" ht="15" hidden="false" customHeight="false" outlineLevel="0" collapsed="false">
      <c r="B458" s="10" t="n">
        <v>1980</v>
      </c>
      <c r="C458" s="10" t="str">
        <f aca="false">C446</f>
        <v>Diciembre</v>
      </c>
      <c r="D458" s="11" t="n">
        <v>7.58643651876206E-007</v>
      </c>
      <c r="E458" s="11"/>
      <c r="F458" s="11"/>
      <c r="G458" s="11"/>
      <c r="H458" s="11"/>
      <c r="I458" s="11"/>
      <c r="J458" s="11"/>
      <c r="K458" s="11"/>
      <c r="L458" s="11"/>
      <c r="M458" s="6" t="n">
        <f aca="false">D458*100/$D$770</f>
        <v>8.50918056882614E-007</v>
      </c>
      <c r="N458" s="6" t="n">
        <f aca="false">M458*100/$M$865</f>
        <v>1.41658956673521E-007</v>
      </c>
    </row>
    <row r="459" customFormat="false" ht="15" hidden="false" customHeight="false" outlineLevel="0" collapsed="false">
      <c r="B459" s="4" t="n">
        <v>1981</v>
      </c>
      <c r="C459" s="4" t="str">
        <f aca="false">C447</f>
        <v>Enero</v>
      </c>
      <c r="D459" s="5" t="n">
        <v>7.95786310671063E-007</v>
      </c>
      <c r="E459" s="5"/>
      <c r="F459" s="5"/>
      <c r="G459" s="5"/>
      <c r="H459" s="5"/>
      <c r="I459" s="5"/>
      <c r="J459" s="5"/>
      <c r="K459" s="5"/>
      <c r="L459" s="5"/>
      <c r="M459" s="6" t="n">
        <f aca="false">D459*100/$D$770</f>
        <v>8.92578405546983E-007</v>
      </c>
      <c r="N459" s="6" t="n">
        <f aca="false">M459*100/$M$865</f>
        <v>1.48594479405369E-007</v>
      </c>
      <c r="P459" s="12" t="n">
        <f aca="false">(M470-M458)/M458</f>
        <v>1.31274199571531</v>
      </c>
    </row>
    <row r="460" customFormat="false" ht="15" hidden="false" customHeight="false" outlineLevel="0" collapsed="false">
      <c r="B460" s="18" t="n">
        <v>1981</v>
      </c>
      <c r="C460" s="18" t="str">
        <f aca="false">C448</f>
        <v>Febrero</v>
      </c>
      <c r="D460" s="19" t="n">
        <v>8.29037265754377E-007</v>
      </c>
      <c r="E460" s="19"/>
      <c r="F460" s="19"/>
      <c r="G460" s="19"/>
      <c r="H460" s="19"/>
      <c r="I460" s="19"/>
      <c r="J460" s="19"/>
      <c r="K460" s="19"/>
      <c r="L460" s="19"/>
      <c r="M460" s="20" t="n">
        <f aca="false">D460*100/$D$770</f>
        <v>9.29873699614245E-007</v>
      </c>
      <c r="N460" s="20" t="n">
        <f aca="false">M460*100/$M$865</f>
        <v>1.54803317499317E-007</v>
      </c>
    </row>
    <row r="461" customFormat="false" ht="15" hidden="false" customHeight="false" outlineLevel="0" collapsed="false">
      <c r="B461" s="10" t="n">
        <v>1981</v>
      </c>
      <c r="C461" s="10" t="str">
        <f aca="false">C449</f>
        <v>Marzo</v>
      </c>
      <c r="D461" s="11" t="n">
        <v>8.78690037246499E-007</v>
      </c>
      <c r="E461" s="11"/>
      <c r="F461" s="11"/>
      <c r="G461" s="11"/>
      <c r="H461" s="11"/>
      <c r="I461" s="11"/>
      <c r="J461" s="11"/>
      <c r="K461" s="11"/>
      <c r="L461" s="11"/>
      <c r="M461" s="6" t="n">
        <f aca="false">D461*100/$D$770</f>
        <v>9.85565775508406E-007</v>
      </c>
      <c r="N461" s="6" t="n">
        <f aca="false">M461*100/$M$865</f>
        <v>1.640748111553E-007</v>
      </c>
    </row>
    <row r="462" customFormat="false" ht="15" hidden="false" customHeight="false" outlineLevel="0" collapsed="false">
      <c r="B462" s="4" t="n">
        <v>1981</v>
      </c>
      <c r="C462" s="4" t="str">
        <f aca="false">C450</f>
        <v>Abril</v>
      </c>
      <c r="D462" s="5" t="n">
        <v>9.48024988429198E-007</v>
      </c>
      <c r="E462" s="5"/>
      <c r="F462" s="5"/>
      <c r="G462" s="5"/>
      <c r="H462" s="5"/>
      <c r="I462" s="5"/>
      <c r="J462" s="5"/>
      <c r="K462" s="5"/>
      <c r="L462" s="5"/>
      <c r="M462" s="6" t="n">
        <f aca="false">D462*100/$D$770</f>
        <v>1.06333398959485E-006</v>
      </c>
      <c r="N462" s="6" t="n">
        <f aca="false">M462*100/$M$865</f>
        <v>1.7702149148573E-007</v>
      </c>
    </row>
    <row r="463" customFormat="false" ht="15" hidden="false" customHeight="false" outlineLevel="0" collapsed="false">
      <c r="B463" s="18" t="n">
        <v>1981</v>
      </c>
      <c r="C463" s="18" t="str">
        <f aca="false">C451</f>
        <v>Mayo</v>
      </c>
      <c r="D463" s="19" t="n">
        <v>1.01944744351847E-006</v>
      </c>
      <c r="E463" s="19"/>
      <c r="F463" s="19"/>
      <c r="G463" s="19"/>
      <c r="H463" s="19"/>
      <c r="I463" s="19"/>
      <c r="J463" s="19"/>
      <c r="K463" s="19"/>
      <c r="L463" s="19"/>
      <c r="M463" s="20" t="n">
        <f aca="false">D463*100/$D$770</f>
        <v>1.14344361227745E-006</v>
      </c>
      <c r="N463" s="20" t="n">
        <f aca="false">M463*100/$M$865</f>
        <v>1.90357964342236E-007</v>
      </c>
    </row>
    <row r="464" customFormat="false" ht="15" hidden="false" customHeight="false" outlineLevel="0" collapsed="false">
      <c r="B464" s="10" t="n">
        <v>1981</v>
      </c>
      <c r="C464" s="10" t="str">
        <f aca="false">C452</f>
        <v>Junio</v>
      </c>
      <c r="D464" s="11" t="n">
        <v>1.11502530095526E-006</v>
      </c>
      <c r="E464" s="11"/>
      <c r="F464" s="11"/>
      <c r="G464" s="11"/>
      <c r="H464" s="11"/>
      <c r="I464" s="11"/>
      <c r="J464" s="11"/>
      <c r="K464" s="11"/>
      <c r="L464" s="11"/>
      <c r="M464" s="6" t="n">
        <f aca="false">D464*100/$D$770</f>
        <v>1.25064667728693E-006</v>
      </c>
      <c r="N464" s="6" t="n">
        <f aca="false">M464*100/$M$865</f>
        <v>2.08204893571923E-007</v>
      </c>
    </row>
    <row r="465" customFormat="false" ht="15" hidden="false" customHeight="false" outlineLevel="0" collapsed="false">
      <c r="B465" s="4" t="n">
        <v>1981</v>
      </c>
      <c r="C465" s="4" t="str">
        <f aca="false">C453</f>
        <v>Julio</v>
      </c>
      <c r="D465" s="5" t="n">
        <v>1.22924158612933E-006</v>
      </c>
      <c r="E465" s="5"/>
      <c r="F465" s="5"/>
      <c r="G465" s="5"/>
      <c r="H465" s="5"/>
      <c r="I465" s="5"/>
      <c r="J465" s="5"/>
      <c r="K465" s="5"/>
      <c r="L465" s="5"/>
      <c r="M465" s="6" t="n">
        <f aca="false">D465*100/$D$770</f>
        <v>1.37875517619062E-006</v>
      </c>
      <c r="N465" s="6" t="n">
        <f aca="false">M465*100/$M$865</f>
        <v>2.29532113213015E-007</v>
      </c>
    </row>
    <row r="466" customFormat="false" ht="15" hidden="false" customHeight="false" outlineLevel="0" collapsed="false">
      <c r="B466" s="18" t="n">
        <v>1981</v>
      </c>
      <c r="C466" s="18" t="str">
        <f aca="false">C454</f>
        <v>Agosto</v>
      </c>
      <c r="D466" s="19" t="n">
        <v>1.3266087326289E-006</v>
      </c>
      <c r="E466" s="19"/>
      <c r="F466" s="19"/>
      <c r="G466" s="19"/>
      <c r="H466" s="19"/>
      <c r="I466" s="19"/>
      <c r="J466" s="19"/>
      <c r="K466" s="19"/>
      <c r="L466" s="19"/>
      <c r="M466" s="20" t="n">
        <f aca="false">D466*100/$D$770</f>
        <v>1.48796516285394E-006</v>
      </c>
      <c r="N466" s="20" t="n">
        <f aca="false">M466*100/$M$865</f>
        <v>2.47713150322197E-007</v>
      </c>
    </row>
    <row r="467" customFormat="false" ht="15" hidden="false" customHeight="false" outlineLevel="0" collapsed="false">
      <c r="B467" s="10" t="n">
        <v>1981</v>
      </c>
      <c r="C467" s="10" t="str">
        <f aca="false">C455</f>
        <v>Septiembre</v>
      </c>
      <c r="D467" s="11" t="n">
        <v>1.4214410529562E-006</v>
      </c>
      <c r="E467" s="11"/>
      <c r="F467" s="11"/>
      <c r="G467" s="11"/>
      <c r="H467" s="11"/>
      <c r="I467" s="11"/>
      <c r="J467" s="11"/>
      <c r="K467" s="11"/>
      <c r="L467" s="11"/>
      <c r="M467" s="6" t="n">
        <f aca="false">D467*100/$D$770</f>
        <v>1.59433201050766E-006</v>
      </c>
      <c r="N467" s="6" t="n">
        <f aca="false">M467*100/$M$865</f>
        <v>2.65420867935429E-007</v>
      </c>
    </row>
    <row r="468" customFormat="false" ht="15" hidden="false" customHeight="false" outlineLevel="0" collapsed="false">
      <c r="B468" s="4" t="n">
        <v>1981</v>
      </c>
      <c r="C468" s="4" t="str">
        <f aca="false">C456</f>
        <v>Octubre</v>
      </c>
      <c r="D468" s="5" t="n">
        <v>1.50419567210974E-006</v>
      </c>
      <c r="E468" s="5"/>
      <c r="F468" s="5"/>
      <c r="G468" s="5"/>
      <c r="H468" s="5"/>
      <c r="I468" s="5"/>
      <c r="J468" s="5"/>
      <c r="K468" s="5"/>
      <c r="L468" s="5"/>
      <c r="M468" s="6" t="n">
        <f aca="false">D468*100/$D$770</f>
        <v>1.68715213699793E-006</v>
      </c>
      <c r="N468" s="6" t="n">
        <f aca="false">M468*100/$M$865</f>
        <v>2.80873357362069E-007</v>
      </c>
    </row>
    <row r="469" customFormat="false" ht="15" hidden="false" customHeight="false" outlineLevel="0" collapsed="false">
      <c r="B469" s="18" t="n">
        <v>1981</v>
      </c>
      <c r="C469" s="18" t="str">
        <f aca="false">C457</f>
        <v>Noviembre</v>
      </c>
      <c r="D469" s="19" t="n">
        <v>1.61259676782978E-006</v>
      </c>
      <c r="E469" s="19"/>
      <c r="F469" s="19"/>
      <c r="G469" s="19"/>
      <c r="H469" s="19"/>
      <c r="I469" s="19"/>
      <c r="J469" s="19"/>
      <c r="K469" s="19"/>
      <c r="L469" s="19"/>
      <c r="M469" s="20" t="n">
        <f aca="false">D469*100/$D$770</f>
        <v>1.80873814052663E-006</v>
      </c>
      <c r="N469" s="20" t="n">
        <f aca="false">M469*100/$M$865</f>
        <v>3.01114726394803E-007</v>
      </c>
    </row>
    <row r="470" customFormat="false" ht="15" hidden="false" customHeight="false" outlineLevel="0" collapsed="false">
      <c r="B470" s="10" t="n">
        <v>1981</v>
      </c>
      <c r="C470" s="10" t="str">
        <f aca="false">C458</f>
        <v>Diciembre</v>
      </c>
      <c r="D470" s="11" t="n">
        <v>1.75454703347693E-006</v>
      </c>
      <c r="E470" s="11"/>
      <c r="F470" s="11"/>
      <c r="G470" s="11"/>
      <c r="H470" s="11"/>
      <c r="I470" s="11"/>
      <c r="J470" s="11"/>
      <c r="K470" s="11"/>
      <c r="L470" s="11"/>
      <c r="M470" s="6" t="n">
        <f aca="false">D470*100/$D$770</f>
        <v>1.96795392506489E-006</v>
      </c>
      <c r="N470" s="6" t="n">
        <f aca="false">M470*100/$M$865</f>
        <v>3.27620618168067E-007</v>
      </c>
    </row>
    <row r="471" customFormat="false" ht="15" hidden="false" customHeight="false" outlineLevel="0" collapsed="false">
      <c r="B471" s="4" t="n">
        <v>1982</v>
      </c>
      <c r="C471" s="4" t="str">
        <f aca="false">C459</f>
        <v>Enero</v>
      </c>
      <c r="D471" s="5" t="n">
        <v>1.96374474640021E-006</v>
      </c>
      <c r="E471" s="5"/>
      <c r="F471" s="5"/>
      <c r="G471" s="5"/>
      <c r="H471" s="5"/>
      <c r="I471" s="5"/>
      <c r="J471" s="5"/>
      <c r="K471" s="5"/>
      <c r="L471" s="5"/>
      <c r="M471" s="6" t="n">
        <f aca="false">D471*100/$D$770</f>
        <v>2.20259651509346E-006</v>
      </c>
      <c r="N471" s="6" t="n">
        <f aca="false">M471*100/$M$865</f>
        <v>3.66683397745684E-007</v>
      </c>
      <c r="P471" s="12" t="n">
        <f aca="false">(M482-M470)/M470</f>
        <v>2.09730602532507</v>
      </c>
    </row>
    <row r="472" customFormat="false" ht="15" hidden="false" customHeight="false" outlineLevel="0" collapsed="false">
      <c r="B472" s="18" t="n">
        <v>1982</v>
      </c>
      <c r="C472" s="18" t="str">
        <f aca="false">C460</f>
        <v>Febrero</v>
      </c>
      <c r="D472" s="19" t="n">
        <v>2.0675235120414E-006</v>
      </c>
      <c r="E472" s="19"/>
      <c r="F472" s="19"/>
      <c r="G472" s="19"/>
      <c r="H472" s="19"/>
      <c r="I472" s="19"/>
      <c r="J472" s="19"/>
      <c r="K472" s="19"/>
      <c r="L472" s="19"/>
      <c r="M472" s="20" t="n">
        <f aca="false">D472*100/$D$770</f>
        <v>2.31899797101639E-006</v>
      </c>
      <c r="N472" s="20" t="n">
        <f aca="false">M472*100/$M$865</f>
        <v>3.86061654756389E-007</v>
      </c>
    </row>
    <row r="473" customFormat="false" ht="15" hidden="false" customHeight="false" outlineLevel="0" collapsed="false">
      <c r="B473" s="10" t="n">
        <v>1982</v>
      </c>
      <c r="C473" s="10" t="str">
        <f aca="false">C461</f>
        <v>Marzo</v>
      </c>
      <c r="D473" s="11" t="n">
        <v>2.16503976596287E-006</v>
      </c>
      <c r="E473" s="11"/>
      <c r="F473" s="11"/>
      <c r="G473" s="11"/>
      <c r="H473" s="11"/>
      <c r="I473" s="11"/>
      <c r="J473" s="11"/>
      <c r="K473" s="11"/>
      <c r="L473" s="11"/>
      <c r="M473" s="6" t="n">
        <f aca="false">D473*100/$D$770</f>
        <v>2.42837520115087E-006</v>
      </c>
      <c r="N473" s="6" t="n">
        <f aca="false">M473*100/$M$865</f>
        <v>4.04270534188863E-007</v>
      </c>
    </row>
    <row r="474" customFormat="false" ht="15" hidden="false" customHeight="false" outlineLevel="0" collapsed="false">
      <c r="B474" s="4" t="n">
        <v>1982</v>
      </c>
      <c r="C474" s="4" t="str">
        <f aca="false">C462</f>
        <v>Abril</v>
      </c>
      <c r="D474" s="5" t="n">
        <v>2.25569707847702E-006</v>
      </c>
      <c r="E474" s="5"/>
      <c r="F474" s="5"/>
      <c r="G474" s="5"/>
      <c r="H474" s="5"/>
      <c r="I474" s="5"/>
      <c r="J474" s="5"/>
      <c r="K474" s="5"/>
      <c r="L474" s="5"/>
      <c r="M474" s="6" t="n">
        <f aca="false">D474*100/$D$770</f>
        <v>2.53005923161229E-006</v>
      </c>
      <c r="N474" s="6" t="n">
        <f aca="false">M474*100/$M$865</f>
        <v>4.2119866674994E-007</v>
      </c>
    </row>
    <row r="475" customFormat="false" ht="15" hidden="false" customHeight="false" outlineLevel="0" collapsed="false">
      <c r="B475" s="18" t="n">
        <v>1982</v>
      </c>
      <c r="C475" s="18" t="str">
        <f aca="false">C463</f>
        <v>Mayo</v>
      </c>
      <c r="D475" s="19" t="n">
        <v>2.32473381481592E-006</v>
      </c>
      <c r="E475" s="19"/>
      <c r="F475" s="19"/>
      <c r="G475" s="19"/>
      <c r="H475" s="19"/>
      <c r="I475" s="19"/>
      <c r="J475" s="19"/>
      <c r="K475" s="19"/>
      <c r="L475" s="19"/>
      <c r="M475" s="20" t="n">
        <f aca="false">D475*100/$D$770</f>
        <v>2.60749295875643E-006</v>
      </c>
      <c r="N475" s="20" t="n">
        <f aca="false">M475*100/$M$865</f>
        <v>4.34089662433786E-007</v>
      </c>
    </row>
    <row r="476" customFormat="false" ht="15" hidden="false" customHeight="false" outlineLevel="0" collapsed="false">
      <c r="B476" s="10" t="n">
        <v>1982</v>
      </c>
      <c r="C476" s="10" t="str">
        <f aca="false">C464</f>
        <v>Junio</v>
      </c>
      <c r="D476" s="11" t="n">
        <v>2.50828505117268E-006</v>
      </c>
      <c r="E476" s="11"/>
      <c r="F476" s="11"/>
      <c r="G476" s="11"/>
      <c r="H476" s="11"/>
      <c r="I476" s="11"/>
      <c r="J476" s="11"/>
      <c r="K476" s="11"/>
      <c r="L476" s="11"/>
      <c r="M476" s="6" t="n">
        <f aca="false">D476*100/$D$770</f>
        <v>2.81336967174655E-006</v>
      </c>
      <c r="N476" s="6" t="n">
        <f aca="false">M476*100/$M$865</f>
        <v>4.68363562405305E-007</v>
      </c>
    </row>
    <row r="477" customFormat="false" ht="15" hidden="false" customHeight="false" outlineLevel="0" collapsed="false">
      <c r="B477" s="4" t="n">
        <v>1982</v>
      </c>
      <c r="C477" s="4" t="str">
        <f aca="false">C465</f>
        <v>Julio</v>
      </c>
      <c r="D477" s="5" t="n">
        <v>2.91609385006445E-006</v>
      </c>
      <c r="E477" s="5"/>
      <c r="F477" s="5"/>
      <c r="G477" s="5"/>
      <c r="H477" s="5"/>
      <c r="I477" s="5"/>
      <c r="J477" s="5"/>
      <c r="K477" s="5"/>
      <c r="L477" s="5"/>
      <c r="M477" s="6" t="n">
        <f aca="false">D477*100/$D$770</f>
        <v>3.27078056535176E-006</v>
      </c>
      <c r="N477" s="6" t="n">
        <f aca="false">M477*100/$M$865</f>
        <v>5.44512316606858E-007</v>
      </c>
    </row>
    <row r="478" customFormat="false" ht="15" hidden="false" customHeight="false" outlineLevel="0" collapsed="false">
      <c r="B478" s="18" t="n">
        <v>1982</v>
      </c>
      <c r="C478" s="18" t="str">
        <f aca="false">C466</f>
        <v>Agosto</v>
      </c>
      <c r="D478" s="19" t="n">
        <v>3.34447947317818E-006</v>
      </c>
      <c r="E478" s="19"/>
      <c r="F478" s="19"/>
      <c r="G478" s="19"/>
      <c r="H478" s="19"/>
      <c r="I478" s="19"/>
      <c r="J478" s="19"/>
      <c r="K478" s="19"/>
      <c r="L478" s="19"/>
      <c r="M478" s="20" t="n">
        <f aca="false">D478*100/$D$770</f>
        <v>3.75127105797617E-006</v>
      </c>
      <c r="N478" s="20" t="n">
        <f aca="false">M478*100/$M$865</f>
        <v>6.24503311422603E-007</v>
      </c>
    </row>
    <row r="479" customFormat="false" ht="15" hidden="false" customHeight="false" outlineLevel="0" collapsed="false">
      <c r="B479" s="10" t="n">
        <v>1982</v>
      </c>
      <c r="C479" s="10" t="str">
        <f aca="false">C467</f>
        <v>Septiembre</v>
      </c>
      <c r="D479" s="11" t="n">
        <v>3.91526268420475E-006</v>
      </c>
      <c r="E479" s="11"/>
      <c r="F479" s="11"/>
      <c r="G479" s="11"/>
      <c r="H479" s="11"/>
      <c r="I479" s="11"/>
      <c r="J479" s="11"/>
      <c r="K479" s="11"/>
      <c r="L479" s="11"/>
      <c r="M479" s="6" t="n">
        <f aca="false">D479*100/$D$770</f>
        <v>4.39147906555231E-006</v>
      </c>
      <c r="N479" s="6" t="n">
        <f aca="false">M479*100/$M$865</f>
        <v>7.31083724981484E-007</v>
      </c>
    </row>
    <row r="480" customFormat="false" ht="15" hidden="false" customHeight="false" outlineLevel="0" collapsed="false">
      <c r="B480" s="4" t="n">
        <v>1982</v>
      </c>
      <c r="C480" s="4" t="str">
        <f aca="false">C468</f>
        <v>Octubre</v>
      </c>
      <c r="D480" s="5" t="n">
        <v>4.41208861396978E-006</v>
      </c>
      <c r="E480" s="5"/>
      <c r="F480" s="5"/>
      <c r="G480" s="5"/>
      <c r="H480" s="5"/>
      <c r="I480" s="5"/>
      <c r="J480" s="5"/>
      <c r="K480" s="5"/>
      <c r="L480" s="5"/>
      <c r="M480" s="6" t="n">
        <f aca="false">D480*100/$D$770</f>
        <v>4.94873431143624E-006</v>
      </c>
      <c r="N480" s="6" t="n">
        <f aca="false">M480*100/$M$865</f>
        <v>8.23854346187908E-007</v>
      </c>
    </row>
    <row r="481" customFormat="false" ht="15" hidden="false" customHeight="false" outlineLevel="0" collapsed="false">
      <c r="B481" s="18" t="n">
        <v>1982</v>
      </c>
      <c r="C481" s="18" t="str">
        <f aca="false">C469</f>
        <v>Noviembre</v>
      </c>
      <c r="D481" s="19" t="n">
        <v>4.91264222928228E-006</v>
      </c>
      <c r="E481" s="19"/>
      <c r="F481" s="19"/>
      <c r="G481" s="19"/>
      <c r="H481" s="19"/>
      <c r="I481" s="19"/>
      <c r="J481" s="19"/>
      <c r="K481" s="19"/>
      <c r="L481" s="19"/>
      <c r="M481" s="20" t="n">
        <f aca="false">D481*100/$D$770</f>
        <v>5.51017064409902E-006</v>
      </c>
      <c r="N481" s="20" t="n">
        <f aca="false">M481*100/$M$865</f>
        <v>9.17321025476616E-007</v>
      </c>
    </row>
    <row r="482" customFormat="false" ht="15" hidden="false" customHeight="false" outlineLevel="0" collapsed="false">
      <c r="B482" s="10" t="n">
        <v>1982</v>
      </c>
      <c r="C482" s="10" t="str">
        <f aca="false">C470</f>
        <v>Diciembre</v>
      </c>
      <c r="D482" s="11" t="n">
        <v>5.43436909850433E-006</v>
      </c>
      <c r="E482" s="11"/>
      <c r="F482" s="11"/>
      <c r="G482" s="11"/>
      <c r="H482" s="11"/>
      <c r="I482" s="11"/>
      <c r="J482" s="11"/>
      <c r="K482" s="11"/>
      <c r="L482" s="11"/>
      <c r="M482" s="6" t="n">
        <f aca="false">D482*100/$D$770</f>
        <v>6.09535554966562E-006</v>
      </c>
      <c r="N482" s="6" t="n">
        <f aca="false">M482*100/$M$865</f>
        <v>1.01474131467268E-006</v>
      </c>
    </row>
    <row r="483" customFormat="false" ht="15" hidden="false" customHeight="false" outlineLevel="0" collapsed="false">
      <c r="B483" s="4" t="n">
        <v>1983</v>
      </c>
      <c r="C483" s="4" t="str">
        <f aca="false">C471</f>
        <v>Enero</v>
      </c>
      <c r="D483" s="5" t="n">
        <v>6.30277072363984E-006</v>
      </c>
      <c r="E483" s="5"/>
      <c r="F483" s="5"/>
      <c r="G483" s="5"/>
      <c r="H483" s="5"/>
      <c r="I483" s="5"/>
      <c r="J483" s="5"/>
      <c r="K483" s="5"/>
      <c r="L483" s="5"/>
      <c r="M483" s="6" t="n">
        <f aca="false">D483*100/$D$770</f>
        <v>7.06938152566442E-006</v>
      </c>
      <c r="N483" s="6" t="n">
        <f aca="false">M483*100/$M$865</f>
        <v>1.17689500552088E-006</v>
      </c>
      <c r="P483" s="12" t="n">
        <f aca="false">(M494-M482)/M482</f>
        <v>4.33693683806177</v>
      </c>
    </row>
    <row r="484" customFormat="false" ht="15" hidden="false" customHeight="false" outlineLevel="0" collapsed="false">
      <c r="B484" s="18" t="n">
        <v>1983</v>
      </c>
      <c r="C484" s="18" t="str">
        <f aca="false">C472</f>
        <v>Febrero</v>
      </c>
      <c r="D484" s="19" t="n">
        <v>7.12435261829933E-006</v>
      </c>
      <c r="E484" s="19"/>
      <c r="F484" s="19"/>
      <c r="G484" s="19"/>
      <c r="H484" s="19"/>
      <c r="I484" s="19"/>
      <c r="J484" s="19"/>
      <c r="K484" s="19"/>
      <c r="L484" s="19"/>
      <c r="M484" s="20" t="n">
        <f aca="false">D484*100/$D$770</f>
        <v>7.99089305172101E-006</v>
      </c>
      <c r="N484" s="20" t="n">
        <f aca="false">M484*100/$M$865</f>
        <v>1.33030620685564E-006</v>
      </c>
    </row>
    <row r="485" customFormat="false" ht="15" hidden="false" customHeight="false" outlineLevel="0" collapsed="false">
      <c r="B485" s="10" t="n">
        <v>1983</v>
      </c>
      <c r="C485" s="10" t="str">
        <f aca="false">C473</f>
        <v>Marzo</v>
      </c>
      <c r="D485" s="11" t="n">
        <v>7.92655054811198E-006</v>
      </c>
      <c r="E485" s="11"/>
      <c r="F485" s="11"/>
      <c r="G485" s="11"/>
      <c r="H485" s="11"/>
      <c r="I485" s="11"/>
      <c r="J485" s="11"/>
      <c r="K485" s="11"/>
      <c r="L485" s="11"/>
      <c r="M485" s="6" t="n">
        <f aca="false">D485*100/$D$770</f>
        <v>8.89066292652756E-006</v>
      </c>
      <c r="N485" s="6" t="n">
        <f aca="false">M485*100/$M$865</f>
        <v>1.48009790616253E-006</v>
      </c>
    </row>
    <row r="486" customFormat="false" ht="15" hidden="false" customHeight="false" outlineLevel="0" collapsed="false">
      <c r="B486" s="4" t="n">
        <v>1983</v>
      </c>
      <c r="C486" s="4" t="str">
        <f aca="false">C474</f>
        <v>Abril</v>
      </c>
      <c r="D486" s="5" t="n">
        <v>8.74067707167653E-006</v>
      </c>
      <c r="E486" s="5"/>
      <c r="F486" s="5"/>
      <c r="G486" s="5"/>
      <c r="H486" s="5"/>
      <c r="I486" s="5"/>
      <c r="J486" s="5"/>
      <c r="K486" s="5"/>
      <c r="L486" s="5"/>
      <c r="M486" s="6" t="n">
        <f aca="false">D486*100/$D$770</f>
        <v>9.80381227902644E-006</v>
      </c>
      <c r="N486" s="6" t="n">
        <f aca="false">M486*100/$M$865</f>
        <v>1.63211699133272E-006</v>
      </c>
    </row>
    <row r="487" customFormat="false" ht="15" hidden="false" customHeight="false" outlineLevel="0" collapsed="false">
      <c r="B487" s="18" t="n">
        <v>1983</v>
      </c>
      <c r="C487" s="18" t="str">
        <f aca="false">C475</f>
        <v>Mayo</v>
      </c>
      <c r="D487" s="19" t="n">
        <v>9.53243748195636E-006</v>
      </c>
      <c r="E487" s="19"/>
      <c r="F487" s="19"/>
      <c r="G487" s="19"/>
      <c r="H487" s="19"/>
      <c r="I487" s="19"/>
      <c r="J487" s="19"/>
      <c r="K487" s="19"/>
      <c r="L487" s="19"/>
      <c r="M487" s="20" t="n">
        <f aca="false">D487*100/$D$770</f>
        <v>1.06918751108523E-005</v>
      </c>
      <c r="N487" s="20" t="n">
        <f aca="false">M487*100/$M$865</f>
        <v>1.77995972800923E-006</v>
      </c>
    </row>
    <row r="488" customFormat="false" ht="15" hidden="false" customHeight="false" outlineLevel="0" collapsed="false">
      <c r="B488" s="10" t="n">
        <v>1983</v>
      </c>
      <c r="C488" s="10" t="str">
        <f aca="false">C476</f>
        <v>Junio</v>
      </c>
      <c r="D488" s="11" t="n">
        <v>1.10414045915668E-005</v>
      </c>
      <c r="E488" s="11"/>
      <c r="F488" s="11"/>
      <c r="G488" s="11"/>
      <c r="H488" s="11"/>
      <c r="I488" s="11"/>
      <c r="J488" s="11"/>
      <c r="K488" s="11"/>
      <c r="L488" s="11"/>
      <c r="M488" s="6" t="n">
        <f aca="false">D488*100/$D$770</f>
        <v>1.23843790389271E-005</v>
      </c>
      <c r="N488" s="6" t="n">
        <f aca="false">M488*100/$M$865</f>
        <v>2.06172403971661E-006</v>
      </c>
    </row>
    <row r="489" customFormat="false" ht="15" hidden="false" customHeight="false" outlineLevel="0" collapsed="false">
      <c r="B489" s="4" t="n">
        <v>1983</v>
      </c>
      <c r="C489" s="4" t="str">
        <f aca="false">C477</f>
        <v>Julio</v>
      </c>
      <c r="D489" s="5" t="n">
        <v>1.24161750214689E-005</v>
      </c>
      <c r="E489" s="5"/>
      <c r="F489" s="5"/>
      <c r="G489" s="5"/>
      <c r="H489" s="5"/>
      <c r="I489" s="5"/>
      <c r="J489" s="5"/>
      <c r="K489" s="5"/>
      <c r="L489" s="5"/>
      <c r="M489" s="6" t="n">
        <f aca="false">D489*100/$D$770</f>
        <v>1.39263638429637E-005</v>
      </c>
      <c r="N489" s="6" t="n">
        <f aca="false">M489*100/$M$865</f>
        <v>2.31843026046189E-006</v>
      </c>
    </row>
    <row r="490" customFormat="false" ht="15" hidden="false" customHeight="false" outlineLevel="0" collapsed="false">
      <c r="B490" s="18" t="n">
        <v>1983</v>
      </c>
      <c r="C490" s="18" t="str">
        <f aca="false">C478</f>
        <v>Agosto</v>
      </c>
      <c r="D490" s="19" t="n">
        <v>1.4557357599928E-005</v>
      </c>
      <c r="E490" s="19"/>
      <c r="F490" s="19"/>
      <c r="G490" s="19"/>
      <c r="H490" s="19"/>
      <c r="I490" s="19"/>
      <c r="J490" s="19"/>
      <c r="K490" s="19"/>
      <c r="L490" s="19"/>
      <c r="M490" s="20" t="n">
        <f aca="false">D490*100/$D$770</f>
        <v>1.632798008873E-005</v>
      </c>
      <c r="N490" s="20" t="n">
        <f aca="false">M490*100/$M$865</f>
        <v>2.71824602292415E-006</v>
      </c>
    </row>
    <row r="491" customFormat="false" ht="15" hidden="false" customHeight="false" outlineLevel="0" collapsed="false">
      <c r="B491" s="10" t="n">
        <v>1983</v>
      </c>
      <c r="C491" s="10" t="str">
        <f aca="false">C479</f>
        <v>Septiembre</v>
      </c>
      <c r="D491" s="11" t="n">
        <v>1.76677384207259E-005</v>
      </c>
      <c r="E491" s="11"/>
      <c r="F491" s="11"/>
      <c r="G491" s="11"/>
      <c r="H491" s="11"/>
      <c r="I491" s="11"/>
      <c r="J491" s="11"/>
      <c r="K491" s="11"/>
      <c r="L491" s="11"/>
      <c r="M491" s="6" t="n">
        <f aca="false">D491*100/$D$770</f>
        <v>1.98166788969949E-005</v>
      </c>
      <c r="N491" s="6" t="n">
        <f aca="false">M491*100/$M$865</f>
        <v>3.2990368867795E-006</v>
      </c>
    </row>
    <row r="492" customFormat="false" ht="15" hidden="false" customHeight="false" outlineLevel="0" collapsed="false">
      <c r="B492" s="4" t="n">
        <v>1983</v>
      </c>
      <c r="C492" s="4" t="str">
        <f aca="false">C480</f>
        <v>Octubre</v>
      </c>
      <c r="D492" s="5" t="n">
        <v>2.06662886751001E-005</v>
      </c>
      <c r="E492" s="5"/>
      <c r="F492" s="5"/>
      <c r="G492" s="5"/>
      <c r="H492" s="5"/>
      <c r="I492" s="5"/>
      <c r="J492" s="5"/>
      <c r="K492" s="5"/>
      <c r="L492" s="5"/>
      <c r="M492" s="6" t="n">
        <f aca="false">D492*100/$D$770</f>
        <v>2.31799451018947E-005</v>
      </c>
      <c r="N492" s="6" t="n">
        <f aca="false">M492*100/$M$865</f>
        <v>3.85894600816641E-006</v>
      </c>
    </row>
    <row r="493" customFormat="false" ht="15" hidden="false" customHeight="false" outlineLevel="0" collapsed="false">
      <c r="B493" s="18" t="n">
        <v>1983</v>
      </c>
      <c r="C493" s="18" t="str">
        <f aca="false">C481</f>
        <v>Noviembre</v>
      </c>
      <c r="D493" s="19" t="n">
        <v>2.4641492542908E-005</v>
      </c>
      <c r="E493" s="19"/>
      <c r="F493" s="19"/>
      <c r="G493" s="19"/>
      <c r="H493" s="19"/>
      <c r="I493" s="19"/>
      <c r="J493" s="19"/>
      <c r="K493" s="19"/>
      <c r="L493" s="19"/>
      <c r="M493" s="20" t="n">
        <f aca="false">D493*100/$D$770</f>
        <v>2.76386560428508E-005</v>
      </c>
      <c r="N493" s="20" t="n">
        <f aca="false">M493*100/$M$865</f>
        <v>4.60122234711099E-006</v>
      </c>
    </row>
    <row r="494" customFormat="false" ht="15" hidden="false" customHeight="false" outlineLevel="0" collapsed="false">
      <c r="B494" s="10" t="n">
        <v>1983</v>
      </c>
      <c r="C494" s="10" t="str">
        <f aca="false">C482</f>
        <v>Diciembre</v>
      </c>
      <c r="D494" s="11" t="n">
        <v>2.90028846334323E-005</v>
      </c>
      <c r="E494" s="11"/>
      <c r="F494" s="11"/>
      <c r="G494" s="11"/>
      <c r="H494" s="11"/>
      <c r="I494" s="11"/>
      <c r="J494" s="11"/>
      <c r="K494" s="11"/>
      <c r="L494" s="11"/>
      <c r="M494" s="6" t="n">
        <f aca="false">D494*100/$D$770</f>
        <v>3.25305275740947E-005</v>
      </c>
      <c r="N494" s="6" t="n">
        <f aca="false">M494*100/$M$865</f>
        <v>5.41561030337986E-006</v>
      </c>
    </row>
    <row r="495" customFormat="false" ht="15" hidden="false" customHeight="false" outlineLevel="0" collapsed="false">
      <c r="B495" s="4" t="n">
        <v>1984</v>
      </c>
      <c r="C495" s="4" t="str">
        <f aca="false">C483</f>
        <v>Enero</v>
      </c>
      <c r="D495" s="5" t="n">
        <v>3.26396146535311E-005</v>
      </c>
      <c r="E495" s="5"/>
      <c r="F495" s="5"/>
      <c r="G495" s="5"/>
      <c r="H495" s="5"/>
      <c r="I495" s="5"/>
      <c r="J495" s="5"/>
      <c r="K495" s="5"/>
      <c r="L495" s="5"/>
      <c r="M495" s="6" t="n">
        <f aca="false">D495*100/$D$770</f>
        <v>3.6609595835532E-005</v>
      </c>
      <c r="N495" s="6" t="n">
        <f aca="false">M495*100/$M$865</f>
        <v>6.0946845684533E-006</v>
      </c>
      <c r="P495" s="12" t="n">
        <f aca="false">(M506-M494)/M494</f>
        <v>6.87980052439464</v>
      </c>
    </row>
    <row r="496" customFormat="false" ht="15" hidden="false" customHeight="false" outlineLevel="0" collapsed="false">
      <c r="B496" s="18" t="n">
        <v>1984</v>
      </c>
      <c r="C496" s="18" t="str">
        <f aca="false">C484</f>
        <v>Febrero</v>
      </c>
      <c r="D496" s="19" t="n">
        <v>3.81715000059569E-005</v>
      </c>
      <c r="E496" s="19"/>
      <c r="F496" s="19"/>
      <c r="G496" s="19"/>
      <c r="H496" s="19"/>
      <c r="I496" s="19"/>
      <c r="J496" s="19"/>
      <c r="K496" s="19"/>
      <c r="L496" s="19"/>
      <c r="M496" s="20" t="n">
        <f aca="false">D496*100/$D$770</f>
        <v>4.28143286153321E-005</v>
      </c>
      <c r="N496" s="20" t="n">
        <f aca="false">M496*100/$M$865</f>
        <v>7.12763476255845E-006</v>
      </c>
    </row>
    <row r="497" customFormat="false" ht="15" hidden="false" customHeight="false" outlineLevel="0" collapsed="false">
      <c r="B497" s="10" t="n">
        <v>1984</v>
      </c>
      <c r="C497" s="10" t="str">
        <f aca="false">C485</f>
        <v>Marzo</v>
      </c>
      <c r="D497" s="11" t="n">
        <v>4.59101752024771E-005</v>
      </c>
      <c r="E497" s="11"/>
      <c r="F497" s="11"/>
      <c r="G497" s="11"/>
      <c r="H497" s="11"/>
      <c r="I497" s="11"/>
      <c r="J497" s="11"/>
      <c r="K497" s="11"/>
      <c r="L497" s="11"/>
      <c r="M497" s="6" t="n">
        <f aca="false">D497*100/$D$770</f>
        <v>5.14942647682061E-005</v>
      </c>
      <c r="N497" s="6" t="n">
        <f aca="false">M497*100/$M$865</f>
        <v>8.57265134137402E-006</v>
      </c>
    </row>
    <row r="498" customFormat="false" ht="15" hidden="false" customHeight="false" outlineLevel="0" collapsed="false">
      <c r="B498" s="4" t="n">
        <v>1984</v>
      </c>
      <c r="C498" s="4" t="str">
        <f aca="false">C486</f>
        <v>Abril</v>
      </c>
      <c r="D498" s="5" t="n">
        <v>5.44092982506783E-005</v>
      </c>
      <c r="E498" s="5"/>
      <c r="F498" s="5"/>
      <c r="G498" s="5"/>
      <c r="H498" s="5"/>
      <c r="I498" s="5"/>
      <c r="J498" s="5"/>
      <c r="K498" s="5"/>
      <c r="L498" s="5"/>
      <c r="M498" s="6" t="n">
        <f aca="false">D498*100/$D$770</f>
        <v>6.10271426239635E-005</v>
      </c>
      <c r="N498" s="6" t="n">
        <f aca="false">M498*100/$M$865</f>
        <v>1.01596637689749E-005</v>
      </c>
    </row>
    <row r="499" customFormat="false" ht="15" hidden="false" customHeight="false" outlineLevel="0" collapsed="false">
      <c r="B499" s="18" t="n">
        <v>1984</v>
      </c>
      <c r="C499" s="18" t="str">
        <f aca="false">C487</f>
        <v>Mayo</v>
      </c>
      <c r="D499" s="19" t="n">
        <v>6.36986906349408E-005</v>
      </c>
      <c r="E499" s="19"/>
      <c r="F499" s="19"/>
      <c r="G499" s="19"/>
      <c r="H499" s="19"/>
      <c r="I499" s="19"/>
      <c r="J499" s="19"/>
      <c r="K499" s="19"/>
      <c r="L499" s="19"/>
      <c r="M499" s="20" t="n">
        <f aca="false">D499*100/$D$770</f>
        <v>7.14464108768357E-005</v>
      </c>
      <c r="N499" s="20" t="n">
        <f aca="false">M499*100/$M$865</f>
        <v>1.18942405100195E-005</v>
      </c>
    </row>
    <row r="500" customFormat="false" ht="15" hidden="false" customHeight="false" outlineLevel="0" collapsed="false">
      <c r="B500" s="10" t="n">
        <v>1984</v>
      </c>
      <c r="C500" s="10" t="str">
        <f aca="false">C488</f>
        <v>Junio</v>
      </c>
      <c r="D500" s="11" t="n">
        <v>7.5105408410158E-005</v>
      </c>
      <c r="E500" s="11"/>
      <c r="F500" s="11"/>
      <c r="G500" s="11"/>
      <c r="H500" s="11"/>
      <c r="I500" s="11"/>
      <c r="J500" s="11"/>
      <c r="K500" s="11"/>
      <c r="L500" s="11"/>
      <c r="M500" s="6" t="n">
        <f aca="false">D500*100/$D$770</f>
        <v>8.42405364200888E-005</v>
      </c>
      <c r="N500" s="6" t="n">
        <f aca="false">M500*100/$M$865</f>
        <v>1.40241782417996E-005</v>
      </c>
    </row>
    <row r="501" customFormat="false" ht="15" hidden="false" customHeight="false" outlineLevel="0" collapsed="false">
      <c r="B501" s="4" t="n">
        <v>1984</v>
      </c>
      <c r="C501" s="4" t="str">
        <f aca="false">C489</f>
        <v>Julio</v>
      </c>
      <c r="D501" s="5" t="n">
        <v>8.88382019669888E-005</v>
      </c>
      <c r="E501" s="5"/>
      <c r="F501" s="5"/>
      <c r="G501" s="5"/>
      <c r="H501" s="5"/>
      <c r="I501" s="5"/>
      <c r="J501" s="5"/>
      <c r="K501" s="5"/>
      <c r="L501" s="5"/>
      <c r="M501" s="6" t="n">
        <f aca="false">D501*100/$D$770</f>
        <v>9.96436601133395E-005</v>
      </c>
      <c r="N501" s="6" t="n">
        <f aca="false">M501*100/$M$865</f>
        <v>1.65884562169232E-005</v>
      </c>
    </row>
    <row r="502" customFormat="false" ht="15" hidden="false" customHeight="false" outlineLevel="0" collapsed="false">
      <c r="B502" s="21" t="n">
        <v>1984</v>
      </c>
      <c r="C502" s="21" t="str">
        <f aca="false">C490</f>
        <v>Agosto</v>
      </c>
      <c r="D502" s="22" t="n">
        <v>0.000109131722087343</v>
      </c>
      <c r="E502" s="22"/>
      <c r="F502" s="22"/>
      <c r="G502" s="22"/>
      <c r="H502" s="22"/>
      <c r="I502" s="22"/>
      <c r="J502" s="22"/>
      <c r="K502" s="22"/>
      <c r="L502" s="22"/>
      <c r="M502" s="23" t="n">
        <f aca="false">D502*100/$D$770</f>
        <v>0.00012240549653735</v>
      </c>
      <c r="N502" s="23" t="n">
        <f aca="false">M502*100/$M$865</f>
        <v>2.03777964168614E-005</v>
      </c>
    </row>
    <row r="503" customFormat="false" ht="15" hidden="false" customHeight="false" outlineLevel="0" collapsed="false">
      <c r="B503" s="10" t="n">
        <v>1984</v>
      </c>
      <c r="C503" s="10" t="str">
        <f aca="false">C491</f>
        <v>Septiembre</v>
      </c>
      <c r="D503" s="11" t="n">
        <v>0.000139191778342035</v>
      </c>
      <c r="E503" s="11"/>
      <c r="F503" s="11"/>
      <c r="G503" s="11"/>
      <c r="H503" s="11"/>
      <c r="I503" s="11"/>
      <c r="J503" s="11"/>
      <c r="K503" s="11"/>
      <c r="L503" s="11"/>
      <c r="M503" s="6" t="n">
        <f aca="false">D503*100/$D$770</f>
        <v>0.000156121780321925</v>
      </c>
      <c r="N503" s="6" t="n">
        <f aca="false">M503*100/$M$865</f>
        <v>2.59908087923764E-005</v>
      </c>
    </row>
    <row r="504" customFormat="false" ht="15" hidden="false" customHeight="false" outlineLevel="0" collapsed="false">
      <c r="B504" s="4" t="n">
        <v>1984</v>
      </c>
      <c r="C504" s="4" t="str">
        <f aca="false">C492</f>
        <v>Octubre</v>
      </c>
      <c r="D504" s="5" t="n">
        <v>0.000166090757252482</v>
      </c>
      <c r="E504" s="5"/>
      <c r="F504" s="5"/>
      <c r="G504" s="5"/>
      <c r="H504" s="5"/>
      <c r="I504" s="5"/>
      <c r="J504" s="5"/>
      <c r="K504" s="5"/>
      <c r="L504" s="5"/>
      <c r="M504" s="6" t="n">
        <f aca="false">D504*100/$D$770</f>
        <v>0.000186292502518041</v>
      </c>
      <c r="N504" s="6" t="n">
        <f aca="false">M504*100/$M$865</f>
        <v>3.10135639141166E-005</v>
      </c>
    </row>
    <row r="505" customFormat="false" ht="15" hidden="false" customHeight="false" outlineLevel="0" collapsed="false">
      <c r="B505" s="21" t="n">
        <v>1984</v>
      </c>
      <c r="C505" s="21" t="str">
        <f aca="false">C493</f>
        <v>Noviembre</v>
      </c>
      <c r="D505" s="22" t="n">
        <v>0.000190961875225113</v>
      </c>
      <c r="E505" s="22"/>
      <c r="F505" s="22"/>
      <c r="G505" s="22"/>
      <c r="H505" s="22"/>
      <c r="I505" s="22"/>
      <c r="J505" s="22"/>
      <c r="K505" s="22"/>
      <c r="L505" s="22"/>
      <c r="M505" s="23" t="n">
        <f aca="false">D505*100/$D$770</f>
        <v>0.000214188713506468</v>
      </c>
      <c r="N505" s="23" t="n">
        <f aca="false">M505*100/$M$865</f>
        <v>3.56576634390961E-005</v>
      </c>
    </row>
    <row r="506" customFormat="false" ht="15" hidden="false" customHeight="false" outlineLevel="0" collapsed="false">
      <c r="B506" s="10" t="n">
        <v>1984</v>
      </c>
      <c r="C506" s="10" t="str">
        <f aca="false">C494</f>
        <v>Diciembre</v>
      </c>
      <c r="D506" s="11" t="n">
        <v>0.000228536945543477</v>
      </c>
      <c r="E506" s="11"/>
      <c r="F506" s="11"/>
      <c r="G506" s="11"/>
      <c r="H506" s="11"/>
      <c r="I506" s="11"/>
      <c r="J506" s="11"/>
      <c r="K506" s="11"/>
      <c r="L506" s="11"/>
      <c r="M506" s="6" t="n">
        <f aca="false">D506*100/$D$770</f>
        <v>0.000256334068237186</v>
      </c>
      <c r="N506" s="6" t="n">
        <f aca="false">M506*100/$M$865</f>
        <v>4.26739289084896E-005</v>
      </c>
    </row>
    <row r="507" customFormat="false" ht="15" hidden="false" customHeight="false" outlineLevel="0" collapsed="false">
      <c r="B507" s="4" t="n">
        <v>1985</v>
      </c>
      <c r="C507" s="4" t="str">
        <f aca="false">C495</f>
        <v>Enero</v>
      </c>
      <c r="D507" s="5" t="n">
        <v>0.00028598803520088</v>
      </c>
      <c r="E507" s="5"/>
      <c r="F507" s="5"/>
      <c r="G507" s="5"/>
      <c r="H507" s="5"/>
      <c r="I507" s="5"/>
      <c r="J507" s="5"/>
      <c r="K507" s="5"/>
      <c r="L507" s="5"/>
      <c r="M507" s="6" t="n">
        <f aca="false">D507*100/$D$770</f>
        <v>0.000320772977672683</v>
      </c>
      <c r="N507" s="6" t="n">
        <f aca="false">M507*100/$M$865</f>
        <v>5.34015760726059E-005</v>
      </c>
      <c r="P507" s="12" t="n">
        <f aca="false">(M518-M506)/M506</f>
        <v>3.85417889998042</v>
      </c>
    </row>
    <row r="508" customFormat="false" ht="15" hidden="false" customHeight="false" outlineLevel="0" collapsed="false">
      <c r="B508" s="21" t="n">
        <v>1985</v>
      </c>
      <c r="C508" s="21" t="str">
        <f aca="false">C496</f>
        <v>Febrero</v>
      </c>
      <c r="D508" s="22" t="n">
        <v>0.000345183681694493</v>
      </c>
      <c r="E508" s="22"/>
      <c r="F508" s="22"/>
      <c r="G508" s="22"/>
      <c r="H508" s="22"/>
      <c r="I508" s="22"/>
      <c r="J508" s="22"/>
      <c r="K508" s="22"/>
      <c r="L508" s="22"/>
      <c r="M508" s="23" t="n">
        <f aca="false">D508*100/$D$770</f>
        <v>0.000387168635720679</v>
      </c>
      <c r="N508" s="23" t="n">
        <f aca="false">M508*100/$M$865</f>
        <v>6.44549784192298E-005</v>
      </c>
    </row>
    <row r="509" customFormat="false" ht="15" hidden="false" customHeight="false" outlineLevel="0" collapsed="false">
      <c r="B509" s="10" t="n">
        <v>1985</v>
      </c>
      <c r="C509" s="10" t="str">
        <f aca="false">C497</f>
        <v>Marzo</v>
      </c>
      <c r="D509" s="11" t="n">
        <v>0.000436586531318132</v>
      </c>
      <c r="E509" s="11"/>
      <c r="F509" s="11"/>
      <c r="G509" s="11"/>
      <c r="H509" s="11"/>
      <c r="I509" s="11"/>
      <c r="J509" s="11"/>
      <c r="K509" s="11"/>
      <c r="L509" s="11"/>
      <c r="M509" s="6" t="n">
        <f aca="false">D509*100/$D$770</f>
        <v>0.000489688883537861</v>
      </c>
      <c r="N509" s="6" t="n">
        <f aca="false">M509*100/$M$865</f>
        <v>8.15223225967623E-005</v>
      </c>
    </row>
    <row r="510" customFormat="false" ht="15" hidden="false" customHeight="false" outlineLevel="0" collapsed="false">
      <c r="B510" s="4" t="n">
        <v>1985</v>
      </c>
      <c r="C510" s="4" t="str">
        <f aca="false">C498</f>
        <v>Abril</v>
      </c>
      <c r="D510" s="5" t="n">
        <v>0.000565266236416336</v>
      </c>
      <c r="E510" s="5"/>
      <c r="F510" s="5"/>
      <c r="G510" s="5"/>
      <c r="H510" s="5"/>
      <c r="I510" s="5"/>
      <c r="J510" s="5"/>
      <c r="K510" s="5"/>
      <c r="L510" s="5"/>
      <c r="M510" s="6" t="n">
        <f aca="false">D510*100/$D$770</f>
        <v>0.000634019999143451</v>
      </c>
      <c r="N510" s="6" t="n">
        <f aca="false">M510*100/$M$865</f>
        <v>0.000105550247597105</v>
      </c>
    </row>
    <row r="511" customFormat="false" ht="15" hidden="false" customHeight="false" outlineLevel="0" collapsed="false">
      <c r="B511" s="21" t="n">
        <v>1985</v>
      </c>
      <c r="C511" s="21" t="str">
        <f aca="false">C499</f>
        <v>Mayo</v>
      </c>
      <c r="D511" s="22" t="n">
        <v>0.000707067394641595</v>
      </c>
      <c r="E511" s="22"/>
      <c r="F511" s="22"/>
      <c r="G511" s="22"/>
      <c r="H511" s="22"/>
      <c r="I511" s="22"/>
      <c r="J511" s="22"/>
      <c r="K511" s="22"/>
      <c r="L511" s="22"/>
      <c r="M511" s="23" t="n">
        <f aca="false">D511*100/$D$770</f>
        <v>0.000793068540210569</v>
      </c>
      <c r="N511" s="23" t="n">
        <f aca="false">M511*100/$M$865</f>
        <v>0.000132028297047079</v>
      </c>
    </row>
    <row r="512" customFormat="false" ht="15" hidden="false" customHeight="false" outlineLevel="0" collapsed="false">
      <c r="B512" s="10" t="n">
        <v>1985</v>
      </c>
      <c r="C512" s="10" t="str">
        <f aca="false">C500</f>
        <v>Junio</v>
      </c>
      <c r="D512" s="11" t="n">
        <v>0.000922974941550288</v>
      </c>
      <c r="E512" s="11"/>
      <c r="F512" s="11"/>
      <c r="G512" s="11"/>
      <c r="H512" s="11"/>
      <c r="I512" s="11"/>
      <c r="J512" s="11"/>
      <c r="K512" s="11"/>
      <c r="L512" s="11"/>
      <c r="M512" s="6" t="n">
        <f aca="false">D512*100/$D$770</f>
        <v>0.00103523708644104</v>
      </c>
      <c r="N512" s="6" t="n">
        <f aca="false">M512*100/$M$865</f>
        <v>0.000172343981172801</v>
      </c>
    </row>
    <row r="513" customFormat="false" ht="15" hidden="false" customHeight="false" outlineLevel="0" collapsed="false">
      <c r="B513" s="4" t="n">
        <v>1985</v>
      </c>
      <c r="C513" s="4" t="str">
        <f aca="false">C501</f>
        <v>Julio</v>
      </c>
      <c r="D513" s="5" t="n">
        <v>0.000980083084137321</v>
      </c>
      <c r="E513" s="5"/>
      <c r="F513" s="5"/>
      <c r="G513" s="5"/>
      <c r="H513" s="5"/>
      <c r="I513" s="5"/>
      <c r="J513" s="5"/>
      <c r="K513" s="5"/>
      <c r="L513" s="5"/>
      <c r="M513" s="6" t="n">
        <f aca="false">D513*100/$D$770</f>
        <v>0.00109929133589288</v>
      </c>
      <c r="N513" s="6" t="n">
        <f aca="false">M513*100/$M$865</f>
        <v>0.000183007590993346</v>
      </c>
    </row>
    <row r="514" customFormat="false" ht="15" hidden="false" customHeight="false" outlineLevel="0" collapsed="false">
      <c r="B514" s="21" t="n">
        <v>1985</v>
      </c>
      <c r="C514" s="21" t="str">
        <f aca="false">C502</f>
        <v>Agosto</v>
      </c>
      <c r="D514" s="22" t="n">
        <v>0.00101020278336078</v>
      </c>
      <c r="E514" s="22"/>
      <c r="F514" s="22"/>
      <c r="G514" s="22"/>
      <c r="H514" s="22"/>
      <c r="I514" s="22"/>
      <c r="J514" s="22"/>
      <c r="K514" s="22"/>
      <c r="L514" s="22"/>
      <c r="M514" s="23" t="n">
        <f aca="false">D514*100/$D$770</f>
        <v>0.00113307451706593</v>
      </c>
      <c r="N514" s="23" t="n">
        <f aca="false">M514*100/$M$865</f>
        <v>0.000188631740298179</v>
      </c>
    </row>
    <row r="515" customFormat="false" ht="15" hidden="false" customHeight="false" outlineLevel="0" collapsed="false">
      <c r="B515" s="10" t="n">
        <v>1985</v>
      </c>
      <c r="C515" s="10" t="str">
        <f aca="false">C503</f>
        <v>Septiembre</v>
      </c>
      <c r="D515" s="11" t="n">
        <v>0.00103033228531704</v>
      </c>
      <c r="E515" s="11"/>
      <c r="F515" s="11"/>
      <c r="G515" s="11"/>
      <c r="H515" s="11"/>
      <c r="I515" s="11"/>
      <c r="J515" s="11"/>
      <c r="K515" s="11"/>
      <c r="L515" s="11"/>
      <c r="M515" s="6" t="n">
        <f aca="false">D515*100/$D$770</f>
        <v>0.00115565238567166</v>
      </c>
      <c r="N515" s="6" t="n">
        <f aca="false">M515*100/$M$865</f>
        <v>0.000192390453942496</v>
      </c>
    </row>
    <row r="516" customFormat="false" ht="15" hidden="false" customHeight="false" outlineLevel="0" collapsed="false">
      <c r="B516" s="4" t="n">
        <v>1985</v>
      </c>
      <c r="C516" s="4" t="str">
        <f aca="false">C504</f>
        <v>Octubre</v>
      </c>
      <c r="D516" s="5" t="n">
        <v>0.00105031267985141</v>
      </c>
      <c r="E516" s="5"/>
      <c r="F516" s="5"/>
      <c r="G516" s="5"/>
      <c r="H516" s="5"/>
      <c r="I516" s="5"/>
      <c r="J516" s="5"/>
      <c r="K516" s="5"/>
      <c r="L516" s="5"/>
      <c r="M516" s="6" t="n">
        <f aca="false">D516*100/$D$770</f>
        <v>0.00117806301080625</v>
      </c>
      <c r="N516" s="6" t="n">
        <f aca="false">M516*100/$M$865</f>
        <v>0.000196121325263523</v>
      </c>
    </row>
    <row r="517" customFormat="false" ht="15" hidden="false" customHeight="false" outlineLevel="0" collapsed="false">
      <c r="B517" s="21" t="n">
        <v>1985</v>
      </c>
      <c r="C517" s="21" t="str">
        <f aca="false">C505</f>
        <v>Noviembre</v>
      </c>
      <c r="D517" s="22" t="n">
        <v>0.00107521361930842</v>
      </c>
      <c r="E517" s="22"/>
      <c r="F517" s="22"/>
      <c r="G517" s="22"/>
      <c r="H517" s="22"/>
      <c r="I517" s="22"/>
      <c r="J517" s="22"/>
      <c r="K517" s="22"/>
      <c r="L517" s="22"/>
      <c r="M517" s="23" t="n">
        <f aca="false">D517*100/$D$770</f>
        <v>0.00120599267048891</v>
      </c>
      <c r="N517" s="23" t="n">
        <f aca="false">M517*100/$M$865</f>
        <v>0.00020077099325316</v>
      </c>
    </row>
    <row r="518" customFormat="false" ht="15" hidden="false" customHeight="false" outlineLevel="0" collapsed="false">
      <c r="B518" s="10" t="n">
        <v>1985</v>
      </c>
      <c r="C518" s="10" t="str">
        <f aca="false">C506</f>
        <v>Diciembre</v>
      </c>
      <c r="D518" s="11" t="n">
        <v>0.00110935921892312</v>
      </c>
      <c r="E518" s="11"/>
      <c r="F518" s="11"/>
      <c r="G518" s="11"/>
      <c r="H518" s="11"/>
      <c r="I518" s="11"/>
      <c r="J518" s="11"/>
      <c r="K518" s="11"/>
      <c r="L518" s="11"/>
      <c r="M518" s="6" t="n">
        <f aca="false">D518*100/$D$770</f>
        <v>0.00124429142538309</v>
      </c>
      <c r="N518" s="6" t="n">
        <f aca="false">M518*100/$M$865</f>
        <v>0.000207146885286855</v>
      </c>
    </row>
    <row r="519" customFormat="false" ht="15" hidden="false" customHeight="false" outlineLevel="0" collapsed="false">
      <c r="B519" s="4" t="n">
        <v>1986</v>
      </c>
      <c r="C519" s="4" t="str">
        <f aca="false">C507</f>
        <v>Enero</v>
      </c>
      <c r="D519" s="5" t="n">
        <v>0.00114290838885023</v>
      </c>
      <c r="E519" s="5"/>
      <c r="F519" s="5"/>
      <c r="G519" s="5"/>
      <c r="H519" s="5"/>
      <c r="I519" s="5"/>
      <c r="J519" s="5"/>
      <c r="K519" s="5"/>
      <c r="L519" s="5"/>
      <c r="M519" s="6" t="n">
        <f aca="false">D519*100/$D$770</f>
        <v>0.00128192120639266</v>
      </c>
      <c r="N519" s="6" t="n">
        <f aca="false">M519*100/$M$865</f>
        <v>0.000213411408027384</v>
      </c>
      <c r="P519" s="12" t="n">
        <f aca="false">(M530-M518)/M518</f>
        <v>0.819086021505385</v>
      </c>
    </row>
    <row r="520" customFormat="false" ht="15" hidden="false" customHeight="false" outlineLevel="0" collapsed="false">
      <c r="B520" s="21" t="n">
        <v>1986</v>
      </c>
      <c r="C520" s="21" t="str">
        <f aca="false">C508</f>
        <v>Febrero</v>
      </c>
      <c r="D520" s="22" t="n">
        <v>0.00116229235369701</v>
      </c>
      <c r="E520" s="22"/>
      <c r="F520" s="22"/>
      <c r="G520" s="22"/>
      <c r="H520" s="22"/>
      <c r="I520" s="22"/>
      <c r="J520" s="22"/>
      <c r="K520" s="22"/>
      <c r="L520" s="22"/>
      <c r="M520" s="23" t="n">
        <f aca="false">D520*100/$D$770</f>
        <v>0.00130366285764263</v>
      </c>
      <c r="N520" s="23" t="n">
        <f aca="false">M520*100/$M$865</f>
        <v>0.000217030910055247</v>
      </c>
    </row>
    <row r="521" customFormat="false" ht="15" hidden="false" customHeight="false" outlineLevel="0" collapsed="false">
      <c r="B521" s="10" t="n">
        <v>1986</v>
      </c>
      <c r="C521" s="10" t="str">
        <f aca="false">C509</f>
        <v>Marzo</v>
      </c>
      <c r="D521" s="11" t="n">
        <v>0.00121626924042418</v>
      </c>
      <c r="E521" s="11"/>
      <c r="F521" s="11"/>
      <c r="G521" s="11"/>
      <c r="H521" s="11"/>
      <c r="I521" s="11"/>
      <c r="J521" s="11"/>
      <c r="K521" s="11"/>
      <c r="L521" s="11"/>
      <c r="M521" s="6" t="n">
        <f aca="false">D521*100/$D$770</f>
        <v>0.00136420499420025</v>
      </c>
      <c r="N521" s="6" t="n">
        <f aca="false">M521*100/$M$865</f>
        <v>0.000227109831086677</v>
      </c>
    </row>
    <row r="522" customFormat="false" ht="15" hidden="false" customHeight="false" outlineLevel="0" collapsed="false">
      <c r="B522" s="4" t="n">
        <v>1986</v>
      </c>
      <c r="C522" s="4" t="str">
        <f aca="false">C510</f>
        <v>Abril</v>
      </c>
      <c r="D522" s="5" t="n">
        <v>0.00127382470527692</v>
      </c>
      <c r="E522" s="5"/>
      <c r="F522" s="5"/>
      <c r="G522" s="5"/>
      <c r="H522" s="5"/>
      <c r="I522" s="5"/>
      <c r="J522" s="5"/>
      <c r="K522" s="5"/>
      <c r="L522" s="5"/>
      <c r="M522" s="6" t="n">
        <f aca="false">D522*100/$D$770</f>
        <v>0.00142876097406556</v>
      </c>
      <c r="N522" s="6" t="n">
        <f aca="false">M522*100/$M$865</f>
        <v>0.000237856967877098</v>
      </c>
    </row>
    <row r="523" customFormat="false" ht="15" hidden="false" customHeight="false" outlineLevel="0" collapsed="false">
      <c r="B523" s="21" t="n">
        <v>1986</v>
      </c>
      <c r="C523" s="21" t="str">
        <f aca="false">C511</f>
        <v>Mayo</v>
      </c>
      <c r="D523" s="22" t="n">
        <v>0.00132511765840992</v>
      </c>
      <c r="E523" s="22"/>
      <c r="F523" s="22"/>
      <c r="G523" s="22"/>
      <c r="H523" s="22"/>
      <c r="I523" s="22"/>
      <c r="J523" s="22"/>
      <c r="K523" s="22"/>
      <c r="L523" s="22"/>
      <c r="M523" s="23" t="n">
        <f aca="false">D523*100/$D$770</f>
        <v>0.00148629272814241</v>
      </c>
      <c r="N523" s="23" t="n">
        <f aca="false">M523*100/$M$865</f>
        <v>0.000247434727089285</v>
      </c>
    </row>
    <row r="524" customFormat="false" ht="15" hidden="false" customHeight="false" outlineLevel="0" collapsed="false">
      <c r="B524" s="10" t="n">
        <v>1986</v>
      </c>
      <c r="C524" s="10" t="str">
        <f aca="false">C512</f>
        <v>Junio</v>
      </c>
      <c r="D524" s="11" t="n">
        <v>0.00138535705685682</v>
      </c>
      <c r="E524" s="11"/>
      <c r="F524" s="11"/>
      <c r="G524" s="11"/>
      <c r="H524" s="11"/>
      <c r="I524" s="11"/>
      <c r="J524" s="11"/>
      <c r="K524" s="11"/>
      <c r="L524" s="11"/>
      <c r="M524" s="6" t="n">
        <f aca="false">D524*100/$D$770</f>
        <v>0.00155385909048848</v>
      </c>
      <c r="N524" s="6" t="n">
        <f aca="false">M524*100/$M$865</f>
        <v>0.000258683025698948</v>
      </c>
    </row>
    <row r="525" customFormat="false" ht="15" hidden="false" customHeight="false" outlineLevel="0" collapsed="false">
      <c r="B525" s="4" t="n">
        <v>1986</v>
      </c>
      <c r="C525" s="4" t="str">
        <f aca="false">C513</f>
        <v>Julio</v>
      </c>
      <c r="D525" s="5" t="n">
        <v>0.00147914562523083</v>
      </c>
      <c r="E525" s="5"/>
      <c r="F525" s="5"/>
      <c r="G525" s="5"/>
      <c r="H525" s="5"/>
      <c r="I525" s="5"/>
      <c r="J525" s="5"/>
      <c r="K525" s="5"/>
      <c r="L525" s="5"/>
      <c r="M525" s="6" t="n">
        <f aca="false">D525*100/$D$770</f>
        <v>0.00165905523384412</v>
      </c>
      <c r="N525" s="6" t="n">
        <f aca="false">M525*100/$M$865</f>
        <v>0.00027619584704914</v>
      </c>
    </row>
    <row r="526" customFormat="false" ht="15" hidden="false" customHeight="false" outlineLevel="0" collapsed="false">
      <c r="B526" s="21" t="n">
        <v>1986</v>
      </c>
      <c r="C526" s="21" t="str">
        <f aca="false">C514</f>
        <v>Agosto</v>
      </c>
      <c r="D526" s="22" t="n">
        <v>0.00160901818970422</v>
      </c>
      <c r="E526" s="22"/>
      <c r="F526" s="22"/>
      <c r="G526" s="22"/>
      <c r="H526" s="22"/>
      <c r="I526" s="22"/>
      <c r="J526" s="22"/>
      <c r="K526" s="22"/>
      <c r="L526" s="22"/>
      <c r="M526" s="23" t="n">
        <f aca="false">D526*100/$D$770</f>
        <v>0.00180472429721894</v>
      </c>
      <c r="N526" s="23" t="n">
        <f aca="false">M526*100/$M$865</f>
        <v>0.000300446510635813</v>
      </c>
    </row>
    <row r="527" customFormat="false" ht="15" hidden="false" customHeight="false" outlineLevel="0" collapsed="false">
      <c r="B527" s="10" t="n">
        <v>1986</v>
      </c>
      <c r="C527" s="10" t="str">
        <f aca="false">C515</f>
        <v>Septiembre</v>
      </c>
      <c r="D527" s="11" t="n">
        <v>0.00172532197878487</v>
      </c>
      <c r="E527" s="11"/>
      <c r="F527" s="11"/>
      <c r="G527" s="11"/>
      <c r="H527" s="11"/>
      <c r="I527" s="11"/>
      <c r="J527" s="11"/>
      <c r="K527" s="11"/>
      <c r="L527" s="11"/>
      <c r="M527" s="6" t="n">
        <f aca="false">D527*100/$D$770</f>
        <v>0.00193517420471878</v>
      </c>
      <c r="N527" s="6" t="n">
        <f aca="false">M527*100/$M$865</f>
        <v>0.000322163522802983</v>
      </c>
    </row>
    <row r="528" customFormat="false" ht="15" hidden="false" customHeight="false" outlineLevel="0" collapsed="false">
      <c r="B528" s="4" t="n">
        <v>1986</v>
      </c>
      <c r="C528" s="4" t="str">
        <f aca="false">C516</f>
        <v>Octubre</v>
      </c>
      <c r="D528" s="5" t="n">
        <v>0.00182984628153556</v>
      </c>
      <c r="E528" s="5"/>
      <c r="F528" s="5"/>
      <c r="G528" s="5"/>
      <c r="H528" s="5"/>
      <c r="I528" s="5"/>
      <c r="J528" s="5"/>
      <c r="K528" s="5"/>
      <c r="L528" s="5"/>
      <c r="M528" s="6" t="n">
        <f aca="false">D528*100/$D$770</f>
        <v>0.00205241187799749</v>
      </c>
      <c r="N528" s="6" t="n">
        <f aca="false">M528*100/$M$865</f>
        <v>0.000341680991430146</v>
      </c>
    </row>
    <row r="529" customFormat="false" ht="15" hidden="false" customHeight="false" outlineLevel="0" collapsed="false">
      <c r="B529" s="21" t="n">
        <v>1986</v>
      </c>
      <c r="C529" s="21" t="str">
        <f aca="false">C517</f>
        <v>Noviembre</v>
      </c>
      <c r="D529" s="22" t="n">
        <v>0.00192676610576943</v>
      </c>
      <c r="E529" s="22"/>
      <c r="F529" s="22"/>
      <c r="G529" s="22"/>
      <c r="H529" s="22"/>
      <c r="I529" s="22"/>
      <c r="J529" s="22"/>
      <c r="K529" s="22"/>
      <c r="L529" s="22"/>
      <c r="M529" s="23" t="n">
        <f aca="false">D529*100/$D$770</f>
        <v>0.00216112013424735</v>
      </c>
      <c r="N529" s="23" t="n">
        <f aca="false">M529*100/$M$865</f>
        <v>0.000359778501569454</v>
      </c>
    </row>
    <row r="530" customFormat="false" ht="15" hidden="false" customHeight="false" outlineLevel="0" collapsed="false">
      <c r="B530" s="10" t="n">
        <v>1986</v>
      </c>
      <c r="C530" s="10" t="str">
        <f aca="false">C518</f>
        <v>Diciembre</v>
      </c>
      <c r="D530" s="11" t="n">
        <v>0.00201801984797118</v>
      </c>
      <c r="E530" s="11"/>
      <c r="F530" s="11"/>
      <c r="G530" s="11"/>
      <c r="H530" s="11"/>
      <c r="I530" s="11"/>
      <c r="J530" s="11"/>
      <c r="K530" s="11"/>
      <c r="L530" s="11"/>
      <c r="M530" s="6" t="n">
        <f aca="false">D530*100/$D$770</f>
        <v>0.00226347313859338</v>
      </c>
      <c r="N530" s="6" t="n">
        <f aca="false">M530*100/$M$865</f>
        <v>0.000376818003423697</v>
      </c>
    </row>
    <row r="531" customFormat="false" ht="15" hidden="false" customHeight="false" outlineLevel="0" collapsed="false">
      <c r="B531" s="4" t="n">
        <v>1987</v>
      </c>
      <c r="C531" s="4" t="str">
        <f aca="false">C519</f>
        <v>Enero</v>
      </c>
      <c r="D531" s="5" t="n">
        <v>0.0021710040628388</v>
      </c>
      <c r="E531" s="5"/>
      <c r="F531" s="5"/>
      <c r="G531" s="5"/>
      <c r="H531" s="5"/>
      <c r="I531" s="5"/>
      <c r="J531" s="5"/>
      <c r="K531" s="5"/>
      <c r="L531" s="5"/>
      <c r="M531" s="6" t="n">
        <f aca="false">D531*100/$D$770</f>
        <v>0.00243506493999702</v>
      </c>
      <c r="N531" s="6" t="n">
        <f aca="false">M531*100/$M$865</f>
        <v>0.000405384227120512</v>
      </c>
      <c r="P531" s="12" t="n">
        <f aca="false">(M542-M530)/M530</f>
        <v>1.74789419240432</v>
      </c>
    </row>
    <row r="532" customFormat="false" ht="15" hidden="false" customHeight="false" outlineLevel="0" collapsed="false">
      <c r="B532" s="21" t="n">
        <v>1987</v>
      </c>
      <c r="C532" s="21" t="str">
        <f aca="false">C520</f>
        <v>Febrero</v>
      </c>
      <c r="D532" s="22" t="n">
        <v>0.00231116503942317</v>
      </c>
      <c r="E532" s="22"/>
      <c r="F532" s="22"/>
      <c r="G532" s="22"/>
      <c r="H532" s="22"/>
      <c r="I532" s="22"/>
      <c r="J532" s="22"/>
      <c r="K532" s="22"/>
      <c r="L532" s="22"/>
      <c r="M532" s="23" t="n">
        <f aca="false">D532*100/$D$770</f>
        <v>0.00259227380288144</v>
      </c>
      <c r="N532" s="23" t="n">
        <f aca="false">M532*100/$M$865</f>
        <v>0.000431556011014281</v>
      </c>
    </row>
    <row r="533" customFormat="false" ht="15" hidden="false" customHeight="false" outlineLevel="0" collapsed="false">
      <c r="B533" s="10" t="n">
        <v>1987</v>
      </c>
      <c r="C533" s="10" t="str">
        <f aca="false">C521</f>
        <v>Marzo</v>
      </c>
      <c r="D533" s="11" t="n">
        <v>0.00250202253945296</v>
      </c>
      <c r="E533" s="11"/>
      <c r="F533" s="11"/>
      <c r="G533" s="11"/>
      <c r="H533" s="11"/>
      <c r="I533" s="11"/>
      <c r="J533" s="11"/>
      <c r="K533" s="11"/>
      <c r="L533" s="11"/>
      <c r="M533" s="6" t="n">
        <f aca="false">D533*100/$D$770</f>
        <v>0.0028063454459581</v>
      </c>
      <c r="N533" s="6" t="n">
        <f aca="false">M533*100/$M$865</f>
        <v>0.000467194184827074</v>
      </c>
    </row>
    <row r="534" customFormat="false" ht="15" hidden="false" customHeight="false" outlineLevel="0" collapsed="false">
      <c r="B534" s="4" t="n">
        <v>1987</v>
      </c>
      <c r="C534" s="4" t="str">
        <f aca="false">C522</f>
        <v>Abril</v>
      </c>
      <c r="D534" s="5" t="n">
        <v>0.00258552269571599</v>
      </c>
      <c r="E534" s="5"/>
      <c r="F534" s="5"/>
      <c r="G534" s="5"/>
      <c r="H534" s="5"/>
      <c r="I534" s="5"/>
      <c r="J534" s="5"/>
      <c r="K534" s="5"/>
      <c r="L534" s="5"/>
      <c r="M534" s="6" t="n">
        <f aca="false">D534*100/$D$770</f>
        <v>0.00290000178980414</v>
      </c>
      <c r="N534" s="6" t="n">
        <f aca="false">M534*100/$M$865</f>
        <v>0.000482785885870171</v>
      </c>
    </row>
    <row r="535" customFormat="false" ht="15" hidden="false" customHeight="false" outlineLevel="0" collapsed="false">
      <c r="B535" s="21" t="n">
        <v>1987</v>
      </c>
      <c r="C535" s="21" t="str">
        <f aca="false">C523</f>
        <v>Mayo</v>
      </c>
      <c r="D535" s="22" t="n">
        <v>0.00269288003948274</v>
      </c>
      <c r="E535" s="22"/>
      <c r="F535" s="22"/>
      <c r="G535" s="22"/>
      <c r="H535" s="22"/>
      <c r="I535" s="22"/>
      <c r="J535" s="22"/>
      <c r="K535" s="22"/>
      <c r="L535" s="22"/>
      <c r="M535" s="23" t="n">
        <f aca="false">D535*100/$D$770</f>
        <v>0.00302041708903476</v>
      </c>
      <c r="N535" s="23" t="n">
        <f aca="false">M535*100/$M$865</f>
        <v>0.000502832358639866</v>
      </c>
    </row>
    <row r="536" customFormat="false" ht="15" hidden="false" customHeight="false" outlineLevel="0" collapsed="false">
      <c r="B536" s="10" t="n">
        <v>1987</v>
      </c>
      <c r="C536" s="10" t="str">
        <f aca="false">C524</f>
        <v>Junio</v>
      </c>
      <c r="D536" s="11" t="n">
        <v>0.00290908580123523</v>
      </c>
      <c r="E536" s="11"/>
      <c r="F536" s="11"/>
      <c r="G536" s="11"/>
      <c r="H536" s="11"/>
      <c r="I536" s="11"/>
      <c r="J536" s="11"/>
      <c r="K536" s="11"/>
      <c r="L536" s="11"/>
      <c r="M536" s="6" t="n">
        <f aca="false">D536*100/$D$770</f>
        <v>0.00326292012220754</v>
      </c>
      <c r="N536" s="6" t="n">
        <f aca="false">M536*100/$M$865</f>
        <v>0.000543203727412169</v>
      </c>
    </row>
    <row r="537" customFormat="false" ht="15" hidden="false" customHeight="false" outlineLevel="0" collapsed="false">
      <c r="B537" s="4" t="n">
        <v>1987</v>
      </c>
      <c r="C537" s="4" t="str">
        <f aca="false">C525</f>
        <v>Julio</v>
      </c>
      <c r="D537" s="5" t="n">
        <v>0.00320282742237482</v>
      </c>
      <c r="E537" s="5"/>
      <c r="F537" s="5"/>
      <c r="G537" s="5"/>
      <c r="H537" s="5"/>
      <c r="I537" s="5"/>
      <c r="J537" s="5"/>
      <c r="K537" s="5"/>
      <c r="L537" s="5"/>
      <c r="M537" s="6" t="n">
        <f aca="false">D537*100/$D$770</f>
        <v>0.00359238976038021</v>
      </c>
      <c r="N537" s="6" t="n">
        <f aca="false">M537*100/$M$865</f>
        <v>0.00059805310429592</v>
      </c>
    </row>
    <row r="538" customFormat="false" ht="15" hidden="false" customHeight="false" outlineLevel="0" collapsed="false">
      <c r="B538" s="21" t="n">
        <v>1987</v>
      </c>
      <c r="C538" s="21" t="str">
        <f aca="false">C526</f>
        <v>Agosto</v>
      </c>
      <c r="D538" s="22" t="n">
        <v>0.00364269431697472</v>
      </c>
      <c r="E538" s="22"/>
      <c r="F538" s="22"/>
      <c r="G538" s="22"/>
      <c r="H538" s="22"/>
      <c r="I538" s="22"/>
      <c r="J538" s="22"/>
      <c r="K538" s="22"/>
      <c r="L538" s="22"/>
      <c r="M538" s="23" t="n">
        <f aca="false">D538*100/$D$770</f>
        <v>0.00408575800028346</v>
      </c>
      <c r="N538" s="23" t="n">
        <f aca="false">M538*100/$M$865</f>
        <v>0.000680187958005091</v>
      </c>
    </row>
    <row r="539" customFormat="false" ht="15" hidden="false" customHeight="false" outlineLevel="0" collapsed="false">
      <c r="B539" s="10" t="n">
        <v>1987</v>
      </c>
      <c r="C539" s="10" t="str">
        <f aca="false">C527</f>
        <v>Septiembre</v>
      </c>
      <c r="D539" s="11" t="n">
        <v>0.00406765046938478</v>
      </c>
      <c r="E539" s="11"/>
      <c r="F539" s="11"/>
      <c r="G539" s="11"/>
      <c r="H539" s="11"/>
      <c r="I539" s="11"/>
      <c r="J539" s="11"/>
      <c r="K539" s="11"/>
      <c r="L539" s="11"/>
      <c r="M539" s="6" t="n">
        <f aca="false">D539*100/$D$770</f>
        <v>0.00456240189307133</v>
      </c>
      <c r="N539" s="6" t="n">
        <f aca="false">M539*100/$M$865</f>
        <v>0.000759538579385135</v>
      </c>
    </row>
    <row r="540" customFormat="false" ht="15" hidden="false" customHeight="false" outlineLevel="0" collapsed="false">
      <c r="B540" s="4" t="n">
        <v>1987</v>
      </c>
      <c r="C540" s="4" t="str">
        <f aca="false">C528</f>
        <v>Octubre</v>
      </c>
      <c r="D540" s="5" t="n">
        <v>0.00486388410232152</v>
      </c>
      <c r="E540" s="5"/>
      <c r="F540" s="5"/>
      <c r="G540" s="5"/>
      <c r="H540" s="5"/>
      <c r="I540" s="5"/>
      <c r="J540" s="5"/>
      <c r="K540" s="5"/>
      <c r="L540" s="5"/>
      <c r="M540" s="6" t="n">
        <f aca="false">D540*100/$D$770</f>
        <v>0.00545548202903175</v>
      </c>
      <c r="N540" s="6" t="n">
        <f aca="false">M540*100/$M$865</f>
        <v>0.000908216585760374</v>
      </c>
    </row>
    <row r="541" customFormat="false" ht="15" hidden="false" customHeight="false" outlineLevel="0" collapsed="false">
      <c r="B541" s="21" t="n">
        <v>1987</v>
      </c>
      <c r="C541" s="21" t="str">
        <f aca="false">C529</f>
        <v>Noviembre</v>
      </c>
      <c r="D541" s="22" t="n">
        <v>0.00536339396568073</v>
      </c>
      <c r="E541" s="22"/>
      <c r="F541" s="22"/>
      <c r="G541" s="22"/>
      <c r="H541" s="22"/>
      <c r="I541" s="22"/>
      <c r="J541" s="22"/>
      <c r="K541" s="22"/>
      <c r="L541" s="22"/>
      <c r="M541" s="23" t="n">
        <f aca="false">D541*100/$D$770</f>
        <v>0.00601574765739646</v>
      </c>
      <c r="N541" s="23" t="n">
        <f aca="false">M541*100/$M$865</f>
        <v>0.00100148836878604</v>
      </c>
    </row>
    <row r="542" customFormat="false" ht="15" hidden="false" customHeight="false" outlineLevel="0" collapsed="false">
      <c r="B542" s="10" t="n">
        <v>1987</v>
      </c>
      <c r="C542" s="10" t="str">
        <f aca="false">C530</f>
        <v>Diciembre</v>
      </c>
      <c r="D542" s="11" t="n">
        <v>0.00554530502039665</v>
      </c>
      <c r="E542" s="11"/>
      <c r="F542" s="11"/>
      <c r="G542" s="11"/>
      <c r="H542" s="11"/>
      <c r="I542" s="11"/>
      <c r="J542" s="11"/>
      <c r="K542" s="11"/>
      <c r="L542" s="11"/>
      <c r="M542" s="6" t="n">
        <f aca="false">D542*100/$D$770</f>
        <v>0.00621978469220394</v>
      </c>
      <c r="N542" s="6" t="n">
        <f aca="false">M542*100/$M$865</f>
        <v>0.00103545600320137</v>
      </c>
    </row>
    <row r="543" customFormat="false" ht="15" hidden="false" customHeight="false" outlineLevel="0" collapsed="false">
      <c r="B543" s="4" t="n">
        <v>1988</v>
      </c>
      <c r="C543" s="4" t="str">
        <f aca="false">C531</f>
        <v>Enero</v>
      </c>
      <c r="D543" s="5" t="n">
        <v>0.0060492881064128</v>
      </c>
      <c r="E543" s="5"/>
      <c r="F543" s="5"/>
      <c r="G543" s="5"/>
      <c r="H543" s="5"/>
      <c r="I543" s="5"/>
      <c r="J543" s="5"/>
      <c r="K543" s="5"/>
      <c r="L543" s="5"/>
      <c r="M543" s="6" t="n">
        <f aca="false">D543*100/$D$770</f>
        <v>0.00678506762470324</v>
      </c>
      <c r="N543" s="6" t="n">
        <f aca="false">M543*100/$M$865</f>
        <v>0.00112956305592577</v>
      </c>
      <c r="P543" s="12" t="n">
        <f aca="false">(M554-M542)/M542</f>
        <v>3.87738639419196</v>
      </c>
    </row>
    <row r="544" customFormat="false" ht="15" hidden="false" customHeight="false" outlineLevel="0" collapsed="false">
      <c r="B544" s="21" t="n">
        <v>1988</v>
      </c>
      <c r="C544" s="21" t="str">
        <f aca="false">C532</f>
        <v>Febrero</v>
      </c>
      <c r="D544" s="22" t="n">
        <v>0.00668001250104244</v>
      </c>
      <c r="E544" s="22"/>
      <c r="F544" s="22"/>
      <c r="G544" s="22"/>
      <c r="H544" s="22"/>
      <c r="I544" s="22"/>
      <c r="J544" s="22"/>
      <c r="K544" s="22"/>
      <c r="L544" s="22"/>
      <c r="M544" s="23" t="n">
        <f aca="false">D544*100/$D$770</f>
        <v>0.0074925075076831</v>
      </c>
      <c r="N544" s="23" t="n">
        <f aca="false">M544*100/$M$865</f>
        <v>0.00124733608344773</v>
      </c>
    </row>
    <row r="545" customFormat="false" ht="15" hidden="false" customHeight="false" outlineLevel="0" collapsed="false">
      <c r="B545" s="10" t="n">
        <v>1988</v>
      </c>
      <c r="C545" s="10" t="str">
        <f aca="false">C533</f>
        <v>Marzo</v>
      </c>
      <c r="D545" s="11" t="n">
        <v>0.00766561255979001</v>
      </c>
      <c r="E545" s="11"/>
      <c r="F545" s="11"/>
      <c r="G545" s="11"/>
      <c r="H545" s="11"/>
      <c r="I545" s="11"/>
      <c r="J545" s="11"/>
      <c r="K545" s="11"/>
      <c r="L545" s="11"/>
      <c r="M545" s="6" t="n">
        <f aca="false">D545*100/$D$770</f>
        <v>0.00859798685200868</v>
      </c>
      <c r="N545" s="6" t="n">
        <f aca="false">M545*100/$M$865</f>
        <v>0.00143137384040285</v>
      </c>
    </row>
    <row r="546" customFormat="false" ht="15" hidden="false" customHeight="false" outlineLevel="0" collapsed="false">
      <c r="B546" s="4" t="n">
        <v>1988</v>
      </c>
      <c r="C546" s="4" t="str">
        <f aca="false">C534</f>
        <v>Abril</v>
      </c>
      <c r="D546" s="5" t="n">
        <v>0.0089867043178087</v>
      </c>
      <c r="E546" s="5"/>
      <c r="F546" s="5"/>
      <c r="G546" s="5"/>
      <c r="H546" s="5"/>
      <c r="I546" s="5"/>
      <c r="J546" s="5"/>
      <c r="K546" s="5"/>
      <c r="L546" s="5"/>
      <c r="M546" s="6" t="n">
        <f aca="false">D546*100/$D$770</f>
        <v>0.01007976400643</v>
      </c>
      <c r="N546" s="6" t="n">
        <f aca="false">M546*100/$M$865</f>
        <v>0.00167805682476328</v>
      </c>
    </row>
    <row r="547" customFormat="false" ht="15" hidden="false" customHeight="false" outlineLevel="0" collapsed="false">
      <c r="B547" s="21" t="n">
        <v>1988</v>
      </c>
      <c r="C547" s="21" t="str">
        <f aca="false">C535</f>
        <v>Mayo</v>
      </c>
      <c r="D547" s="22" t="n">
        <v>0.0103987516031853</v>
      </c>
      <c r="E547" s="22"/>
      <c r="F547" s="22"/>
      <c r="G547" s="22"/>
      <c r="H547" s="22"/>
      <c r="I547" s="22"/>
      <c r="J547" s="22"/>
      <c r="K547" s="22"/>
      <c r="L547" s="22"/>
      <c r="M547" s="23" t="n">
        <f aca="false">D547*100/$D$770</f>
        <v>0.0116635596782549</v>
      </c>
      <c r="N547" s="23" t="n">
        <f aca="false">M547*100/$M$865</f>
        <v>0.00194172362633136</v>
      </c>
    </row>
    <row r="548" customFormat="false" ht="15" hidden="false" customHeight="false" outlineLevel="0" collapsed="false">
      <c r="B548" s="10" t="n">
        <v>1988</v>
      </c>
      <c r="C548" s="10" t="str">
        <f aca="false">C536</f>
        <v>Junio</v>
      </c>
      <c r="D548" s="11" t="n">
        <v>0.0122670675995706</v>
      </c>
      <c r="E548" s="11"/>
      <c r="F548" s="11"/>
      <c r="G548" s="11"/>
      <c r="H548" s="11"/>
      <c r="I548" s="11"/>
      <c r="J548" s="11"/>
      <c r="K548" s="11"/>
      <c r="L548" s="11"/>
      <c r="M548" s="6" t="n">
        <f aca="false">D548*100/$D$770</f>
        <v>0.0137591203718101</v>
      </c>
      <c r="N548" s="6" t="n">
        <f aca="false">M548*100/$M$865</f>
        <v>0.00229058793717064</v>
      </c>
    </row>
    <row r="549" customFormat="false" ht="15" hidden="false" customHeight="false" outlineLevel="0" collapsed="false">
      <c r="B549" s="4" t="n">
        <v>1988</v>
      </c>
      <c r="C549" s="4" t="str">
        <f aca="false">C537</f>
        <v>Julio</v>
      </c>
      <c r="D549" s="5" t="n">
        <v>0.0154132342016241</v>
      </c>
      <c r="E549" s="5"/>
      <c r="F549" s="5"/>
      <c r="G549" s="5"/>
      <c r="H549" s="5"/>
      <c r="I549" s="5"/>
      <c r="J549" s="5"/>
      <c r="K549" s="5"/>
      <c r="L549" s="5"/>
      <c r="M549" s="6" t="n">
        <f aca="false">D549*100/$D$770</f>
        <v>0.0172879576131519</v>
      </c>
      <c r="N549" s="6" t="n">
        <f aca="false">M549*100/$M$865</f>
        <v>0.00287806095861589</v>
      </c>
    </row>
    <row r="550" customFormat="false" ht="15" hidden="false" customHeight="false" outlineLevel="0" collapsed="false">
      <c r="B550" s="21" t="n">
        <v>1988</v>
      </c>
      <c r="C550" s="21" t="str">
        <f aca="false">C538</f>
        <v>Agosto</v>
      </c>
      <c r="D550" s="22" t="n">
        <v>0.0196702510968197</v>
      </c>
      <c r="E550" s="22"/>
      <c r="F550" s="22"/>
      <c r="G550" s="22"/>
      <c r="H550" s="22"/>
      <c r="I550" s="22"/>
      <c r="J550" s="22"/>
      <c r="K550" s="22"/>
      <c r="L550" s="22"/>
      <c r="M550" s="23" t="n">
        <f aca="false">D550*100/$D$770</f>
        <v>0.0220627587145884</v>
      </c>
      <c r="N550" s="23" t="n">
        <f aca="false">M550*100/$M$865</f>
        <v>0.00367295928858091</v>
      </c>
    </row>
    <row r="551" customFormat="false" ht="15" hidden="false" customHeight="false" outlineLevel="0" collapsed="false">
      <c r="B551" s="10" t="n">
        <v>1988</v>
      </c>
      <c r="C551" s="10" t="str">
        <f aca="false">C539</f>
        <v>Septiembre</v>
      </c>
      <c r="D551" s="11" t="n">
        <v>0.02197097861671</v>
      </c>
      <c r="E551" s="11"/>
      <c r="F551" s="11"/>
      <c r="G551" s="11"/>
      <c r="H551" s="11"/>
      <c r="I551" s="11"/>
      <c r="J551" s="11"/>
      <c r="K551" s="11"/>
      <c r="L551" s="11"/>
      <c r="M551" s="6" t="n">
        <f aca="false">D551*100/$D$770</f>
        <v>0.0246433254744891</v>
      </c>
      <c r="N551" s="6" t="n">
        <f aca="false">M551*100/$M$865</f>
        <v>0.00410256633696481</v>
      </c>
    </row>
    <row r="552" customFormat="false" ht="15" hidden="false" customHeight="false" outlineLevel="0" collapsed="false">
      <c r="B552" s="4" t="n">
        <v>1988</v>
      </c>
      <c r="C552" s="4" t="str">
        <f aca="false">C540</f>
        <v>Octubre</v>
      </c>
      <c r="D552" s="5" t="n">
        <v>0.023946651956862</v>
      </c>
      <c r="E552" s="5"/>
      <c r="F552" s="5"/>
      <c r="G552" s="5"/>
      <c r="H552" s="5"/>
      <c r="I552" s="5"/>
      <c r="J552" s="5"/>
      <c r="K552" s="5"/>
      <c r="L552" s="5"/>
      <c r="M552" s="6" t="n">
        <f aca="false">D552*100/$D$770</f>
        <v>0.0268593014672747</v>
      </c>
      <c r="N552" s="6" t="n">
        <f aca="false">M552*100/$M$865</f>
        <v>0.00447147712057378</v>
      </c>
    </row>
    <row r="553" customFormat="false" ht="15" hidden="false" customHeight="false" outlineLevel="0" collapsed="false">
      <c r="B553" s="21" t="n">
        <v>1988</v>
      </c>
      <c r="C553" s="21" t="str">
        <f aca="false">C541</f>
        <v>Noviembre</v>
      </c>
      <c r="D553" s="22" t="n">
        <v>0.0253139670156691</v>
      </c>
      <c r="E553" s="22"/>
      <c r="F553" s="22"/>
      <c r="G553" s="22"/>
      <c r="H553" s="22"/>
      <c r="I553" s="22"/>
      <c r="J553" s="22"/>
      <c r="K553" s="22"/>
      <c r="L553" s="22"/>
      <c r="M553" s="23" t="n">
        <f aca="false">D553*100/$D$770</f>
        <v>0.0283929240977536</v>
      </c>
      <c r="N553" s="23" t="n">
        <f aca="false">M553*100/$M$865</f>
        <v>0.00472679122515448</v>
      </c>
    </row>
    <row r="554" customFormat="false" ht="15" hidden="false" customHeight="false" outlineLevel="0" collapsed="false">
      <c r="B554" s="10" t="n">
        <v>1988</v>
      </c>
      <c r="C554" s="10" t="str">
        <f aca="false">C542</f>
        <v>Diciembre</v>
      </c>
      <c r="D554" s="11" t="n">
        <v>0.027046595258127</v>
      </c>
      <c r="E554" s="11"/>
      <c r="F554" s="11"/>
      <c r="G554" s="11"/>
      <c r="H554" s="11"/>
      <c r="I554" s="11"/>
      <c r="J554" s="11"/>
      <c r="K554" s="11"/>
      <c r="L554" s="11"/>
      <c r="M554" s="6" t="n">
        <f aca="false">D554*100/$D$770</f>
        <v>0.0303362932325589</v>
      </c>
      <c r="N554" s="6" t="n">
        <f aca="false">M554*100/$M$865</f>
        <v>0.00505031902179873</v>
      </c>
    </row>
    <row r="555" customFormat="false" ht="15" hidden="false" customHeight="false" outlineLevel="0" collapsed="false">
      <c r="B555" s="4" t="n">
        <v>1989</v>
      </c>
      <c r="C555" s="4" t="str">
        <f aca="false">C543</f>
        <v>Enero</v>
      </c>
      <c r="D555" s="5" t="n">
        <v>0.029459153344441</v>
      </c>
      <c r="E555" s="5"/>
      <c r="F555" s="5"/>
      <c r="G555" s="5"/>
      <c r="H555" s="5"/>
      <c r="I555" s="5"/>
      <c r="J555" s="5"/>
      <c r="K555" s="5"/>
      <c r="L555" s="5"/>
      <c r="M555" s="6" t="n">
        <f aca="false">D555*100/$D$770</f>
        <v>0.0330422925958248</v>
      </c>
      <c r="N555" s="6" t="n">
        <f aca="false">M555*100/$M$865</f>
        <v>0.00550080781265106</v>
      </c>
      <c r="P555" s="12" t="n">
        <f aca="false">(M566-M554)/M554</f>
        <v>49.2356798344788</v>
      </c>
    </row>
    <row r="556" customFormat="false" ht="15" hidden="false" customHeight="false" outlineLevel="0" collapsed="false">
      <c r="B556" s="24" t="n">
        <v>1989</v>
      </c>
      <c r="C556" s="24" t="str">
        <f aca="false">C544</f>
        <v>Febrero</v>
      </c>
      <c r="D556" s="25" t="n">
        <v>0.0322847389894132</v>
      </c>
      <c r="E556" s="25"/>
      <c r="F556" s="25"/>
      <c r="G556" s="25"/>
      <c r="H556" s="25"/>
      <c r="I556" s="25"/>
      <c r="J556" s="25"/>
      <c r="K556" s="25"/>
      <c r="L556" s="25"/>
      <c r="M556" s="26" t="n">
        <f aca="false">D556*100/$D$770</f>
        <v>0.0362115563741863</v>
      </c>
      <c r="N556" s="26" t="n">
        <f aca="false">M556*100/$M$865</f>
        <v>0.00602841983902014</v>
      </c>
    </row>
    <row r="557" customFormat="false" ht="15" hidden="false" customHeight="false" outlineLevel="0" collapsed="false">
      <c r="B557" s="10" t="n">
        <v>1989</v>
      </c>
      <c r="C557" s="10" t="str">
        <f aca="false">C545</f>
        <v>Marzo</v>
      </c>
      <c r="D557" s="11" t="n">
        <v>0.0377748742637075</v>
      </c>
      <c r="E557" s="11"/>
      <c r="F557" s="11"/>
      <c r="G557" s="11"/>
      <c r="H557" s="11"/>
      <c r="I557" s="11"/>
      <c r="J557" s="11"/>
      <c r="K557" s="11"/>
      <c r="L557" s="11"/>
      <c r="M557" s="6" t="n">
        <f aca="false">D557*100/$D$770</f>
        <v>0.0423694609820634</v>
      </c>
      <c r="N557" s="6" t="n">
        <f aca="false">M557*100/$M$865</f>
        <v>0.00705357418260375</v>
      </c>
    </row>
    <row r="558" customFormat="false" ht="15" hidden="false" customHeight="false" outlineLevel="0" collapsed="false">
      <c r="B558" s="4" t="n">
        <v>1989</v>
      </c>
      <c r="C558" s="4" t="str">
        <f aca="false">C546</f>
        <v>Abril</v>
      </c>
      <c r="D558" s="5" t="n">
        <v>0.0503804157109873</v>
      </c>
      <c r="E558" s="5"/>
      <c r="F558" s="5"/>
      <c r="G558" s="5"/>
      <c r="H558" s="5"/>
      <c r="I558" s="5"/>
      <c r="J558" s="5"/>
      <c r="K558" s="5"/>
      <c r="L558" s="5"/>
      <c r="M558" s="6" t="n">
        <f aca="false">D558*100/$D$770</f>
        <v>0.0565082240333924</v>
      </c>
      <c r="N558" s="6" t="n">
        <f aca="false">M558*100/$M$865</f>
        <v>0.00940736419364553</v>
      </c>
    </row>
    <row r="559" customFormat="false" ht="15" hidden="false" customHeight="false" outlineLevel="0" collapsed="false">
      <c r="B559" s="24" t="n">
        <v>1989</v>
      </c>
      <c r="C559" s="24" t="str">
        <f aca="false">C547</f>
        <v>Mayo</v>
      </c>
      <c r="D559" s="25" t="n">
        <v>0.0899132664788753</v>
      </c>
      <c r="E559" s="25"/>
      <c r="F559" s="25"/>
      <c r="G559" s="25"/>
      <c r="H559" s="25"/>
      <c r="I559" s="25"/>
      <c r="J559" s="25"/>
      <c r="K559" s="25"/>
      <c r="L559" s="25"/>
      <c r="M559" s="26" t="n">
        <f aca="false">D559*100/$D$770</f>
        <v>0.100849485540357</v>
      </c>
      <c r="N559" s="26" t="n">
        <f aca="false">M559*100/$M$865</f>
        <v>0.016789199367853</v>
      </c>
    </row>
    <row r="560" customFormat="false" ht="15" hidden="false" customHeight="false" outlineLevel="0" collapsed="false">
      <c r="B560" s="10" t="n">
        <v>1989</v>
      </c>
      <c r="C560" s="10" t="str">
        <f aca="false">C548</f>
        <v>Junio</v>
      </c>
      <c r="D560" s="11" t="n">
        <v>0.1928391</v>
      </c>
      <c r="E560" s="11"/>
      <c r="F560" s="11"/>
      <c r="G560" s="11"/>
      <c r="H560" s="11"/>
      <c r="I560" s="11"/>
      <c r="J560" s="11"/>
      <c r="K560" s="11"/>
      <c r="L560" s="11"/>
      <c r="M560" s="6" t="n">
        <f aca="false">D560*100/$D$770</f>
        <v>0.216294266560037</v>
      </c>
      <c r="N560" s="6" t="n">
        <f aca="false">M560*100/$M$865</f>
        <v>0.0360081912559367</v>
      </c>
    </row>
    <row r="561" customFormat="false" ht="15" hidden="false" customHeight="false" outlineLevel="0" collapsed="false">
      <c r="B561" s="4" t="n">
        <v>1989</v>
      </c>
      <c r="C561" s="4" t="str">
        <f aca="false">C549</f>
        <v>Julio</v>
      </c>
      <c r="D561" s="5" t="n">
        <v>0.5720268</v>
      </c>
      <c r="E561" s="5"/>
      <c r="F561" s="5"/>
      <c r="G561" s="5"/>
      <c r="H561" s="5"/>
      <c r="I561" s="5"/>
      <c r="J561" s="5"/>
      <c r="K561" s="5"/>
      <c r="L561" s="5"/>
      <c r="M561" s="6" t="n">
        <f aca="false">D561*100/$D$770</f>
        <v>0.641602855223266</v>
      </c>
      <c r="N561" s="6" t="n">
        <f aca="false">M561*100/$M$865</f>
        <v>0.106812624711075</v>
      </c>
    </row>
    <row r="562" customFormat="false" ht="15" hidden="false" customHeight="false" outlineLevel="0" collapsed="false">
      <c r="B562" s="24" t="n">
        <v>1989</v>
      </c>
      <c r="C562" s="24" t="str">
        <f aca="false">C550</f>
        <v>Agosto</v>
      </c>
      <c r="D562" s="25" t="n">
        <v>0.7886038</v>
      </c>
      <c r="E562" s="25"/>
      <c r="F562" s="25"/>
      <c r="G562" s="25"/>
      <c r="H562" s="25"/>
      <c r="I562" s="25"/>
      <c r="J562" s="25"/>
      <c r="K562" s="25"/>
      <c r="L562" s="25"/>
      <c r="M562" s="26" t="n">
        <f aca="false">D562*100/$D$770</f>
        <v>0.88452228063426</v>
      </c>
      <c r="N562" s="26" t="n">
        <f aca="false">M562*100/$M$865</f>
        <v>0.147253313542526</v>
      </c>
    </row>
    <row r="563" customFormat="false" ht="15" hidden="false" customHeight="false" outlineLevel="0" collapsed="false">
      <c r="B563" s="10" t="n">
        <v>1989</v>
      </c>
      <c r="C563" s="10" t="str">
        <f aca="false">C551</f>
        <v>Septiembre</v>
      </c>
      <c r="D563" s="11" t="n">
        <v>0.8623807</v>
      </c>
      <c r="E563" s="11"/>
      <c r="F563" s="11"/>
      <c r="G563" s="11"/>
      <c r="H563" s="11"/>
      <c r="I563" s="11"/>
      <c r="J563" s="11"/>
      <c r="K563" s="11"/>
      <c r="L563" s="11"/>
      <c r="M563" s="6" t="n">
        <f aca="false">D563*100/$D$770</f>
        <v>0.967272721154741</v>
      </c>
      <c r="N563" s="6" t="n">
        <f aca="false">M563*100/$M$865</f>
        <v>0.16102942391366</v>
      </c>
    </row>
    <row r="564" customFormat="false" ht="15" hidden="false" customHeight="false" outlineLevel="0" collapsed="false">
      <c r="B564" s="4" t="n">
        <v>1989</v>
      </c>
      <c r="C564" s="4" t="str">
        <f aca="false">C552</f>
        <v>Octubre</v>
      </c>
      <c r="D564" s="5" t="n">
        <v>0.9106333</v>
      </c>
      <c r="E564" s="5"/>
      <c r="F564" s="5"/>
      <c r="G564" s="5"/>
      <c r="H564" s="5"/>
      <c r="I564" s="5"/>
      <c r="J564" s="5"/>
      <c r="K564" s="5"/>
      <c r="L564" s="5"/>
      <c r="M564" s="6" t="n">
        <f aca="false">D564*100/$D$770</f>
        <v>1.02139432163211</v>
      </c>
      <c r="N564" s="6" t="n">
        <f aca="false">M564*100/$M$865</f>
        <v>0.170039468294681</v>
      </c>
    </row>
    <row r="565" customFormat="false" ht="15" hidden="false" customHeight="false" outlineLevel="0" collapsed="false">
      <c r="B565" s="24" t="n">
        <v>1989</v>
      </c>
      <c r="C565" s="24" t="str">
        <f aca="false">C553</f>
        <v>Noviembre</v>
      </c>
      <c r="D565" s="25" t="n">
        <v>0.9699975</v>
      </c>
      <c r="E565" s="25"/>
      <c r="F565" s="25"/>
      <c r="G565" s="25"/>
      <c r="H565" s="25"/>
      <c r="I565" s="25"/>
      <c r="J565" s="25"/>
      <c r="K565" s="25"/>
      <c r="L565" s="25"/>
      <c r="M565" s="26" t="n">
        <f aca="false">D565*100/$D$770</f>
        <v>1.08797903447781</v>
      </c>
      <c r="N565" s="26" t="n">
        <f aca="false">M565*100/$M$865</f>
        <v>0.181124344066014</v>
      </c>
    </row>
    <row r="566" customFormat="false" ht="15" hidden="false" customHeight="false" outlineLevel="0" collapsed="false">
      <c r="B566" s="10" t="n">
        <v>1989</v>
      </c>
      <c r="C566" s="10" t="str">
        <f aca="false">C554</f>
        <v>Diciembre</v>
      </c>
      <c r="D566" s="11" t="n">
        <v>1.3587041</v>
      </c>
      <c r="E566" s="11"/>
      <c r="F566" s="11"/>
      <c r="G566" s="11"/>
      <c r="H566" s="11"/>
      <c r="I566" s="11"/>
      <c r="J566" s="11"/>
      <c r="K566" s="11"/>
      <c r="L566" s="11"/>
      <c r="M566" s="6" t="n">
        <f aca="false">D566*100/$D$770</f>
        <v>1.5239643141957</v>
      </c>
      <c r="N566" s="6" t="n">
        <f aca="false">M566*100/$M$865</f>
        <v>0.253706209441059</v>
      </c>
    </row>
    <row r="567" customFormat="false" ht="15" hidden="false" customHeight="false" outlineLevel="0" collapsed="false">
      <c r="B567" s="4" t="n">
        <v>1990</v>
      </c>
      <c r="C567" s="4" t="str">
        <f aca="false">C555</f>
        <v>Enero</v>
      </c>
      <c r="D567" s="5" t="n">
        <v>2.4348646</v>
      </c>
      <c r="E567" s="5"/>
      <c r="F567" s="5"/>
      <c r="G567" s="5"/>
      <c r="H567" s="5"/>
      <c r="I567" s="5"/>
      <c r="J567" s="5"/>
      <c r="K567" s="5"/>
      <c r="L567" s="5"/>
      <c r="M567" s="27" t="n">
        <f aca="false">D567*100/$D$770</f>
        <v>2.73101903519565</v>
      </c>
      <c r="N567" s="27" t="n">
        <f aca="false">M567*100/$M$865</f>
        <v>0.454654010515035</v>
      </c>
      <c r="P567" s="12" t="n">
        <f aca="false">(M578-M566)/M566</f>
        <v>13.439288142282</v>
      </c>
    </row>
    <row r="568" customFormat="false" ht="15" hidden="false" customHeight="false" outlineLevel="0" collapsed="false">
      <c r="B568" s="24" t="n">
        <v>1990</v>
      </c>
      <c r="C568" s="24" t="str">
        <f aca="false">C556</f>
        <v>Febrero</v>
      </c>
      <c r="D568" s="25" t="n">
        <v>3.9340204</v>
      </c>
      <c r="E568" s="25"/>
      <c r="F568" s="25"/>
      <c r="G568" s="25"/>
      <c r="H568" s="25"/>
      <c r="I568" s="25"/>
      <c r="J568" s="25"/>
      <c r="K568" s="25"/>
      <c r="L568" s="25"/>
      <c r="M568" s="28" t="n">
        <f aca="false">D568*100/$D$770</f>
        <v>4.4125182966018</v>
      </c>
      <c r="N568" s="28" t="n">
        <f aca="false">M568*100/$M$865</f>
        <v>0.734586289647466</v>
      </c>
    </row>
    <row r="569" customFormat="false" ht="15" hidden="false" customHeight="false" outlineLevel="0" collapsed="false">
      <c r="B569" s="10" t="n">
        <v>1990</v>
      </c>
      <c r="C569" s="10" t="str">
        <f aca="false">C557</f>
        <v>Marzo</v>
      </c>
      <c r="D569" s="11" t="n">
        <v>7.6920195</v>
      </c>
      <c r="E569" s="11"/>
      <c r="F569" s="11"/>
      <c r="G569" s="11"/>
      <c r="H569" s="11"/>
      <c r="I569" s="11"/>
      <c r="J569" s="11"/>
      <c r="K569" s="11"/>
      <c r="L569" s="11"/>
      <c r="M569" s="27" t="n">
        <f aca="false">D569*100/$D$770</f>
        <v>8.62760568846257</v>
      </c>
      <c r="N569" s="27" t="n">
        <f aca="false">M569*100/$M$865</f>
        <v>1.43630471880648</v>
      </c>
    </row>
    <row r="570" customFormat="false" ht="15" hidden="false" customHeight="false" outlineLevel="0" collapsed="false">
      <c r="B570" s="4" t="n">
        <v>1990</v>
      </c>
      <c r="C570" s="4" t="str">
        <f aca="false">C558</f>
        <v>Abril</v>
      </c>
      <c r="D570" s="5" t="n">
        <v>8.5668029</v>
      </c>
      <c r="E570" s="5"/>
      <c r="F570" s="5"/>
      <c r="G570" s="5"/>
      <c r="H570" s="5"/>
      <c r="I570" s="5"/>
      <c r="J570" s="5"/>
      <c r="K570" s="5"/>
      <c r="L570" s="5"/>
      <c r="M570" s="27" t="n">
        <f aca="false">D570*100/$D$770</f>
        <v>9.60878965946169</v>
      </c>
      <c r="N570" s="27" t="n">
        <f aca="false">M570*100/$M$865</f>
        <v>1.59965005683554</v>
      </c>
    </row>
    <row r="571" customFormat="false" ht="15" hidden="false" customHeight="false" outlineLevel="0" collapsed="false">
      <c r="B571" s="24" t="n">
        <v>1990</v>
      </c>
      <c r="C571" s="24" t="str">
        <f aca="false">C559</f>
        <v>Mayo</v>
      </c>
      <c r="D571" s="25" t="n">
        <v>9.7325247</v>
      </c>
      <c r="E571" s="25"/>
      <c r="F571" s="25"/>
      <c r="G571" s="25"/>
      <c r="H571" s="25"/>
      <c r="I571" s="25"/>
      <c r="J571" s="25"/>
      <c r="K571" s="25"/>
      <c r="L571" s="25"/>
      <c r="M571" s="28" t="n">
        <f aca="false">D571*100/$D$770</f>
        <v>10.9162990895723</v>
      </c>
      <c r="N571" s="28" t="n">
        <f aca="false">M571*100/$M$865</f>
        <v>1.81732133577023</v>
      </c>
    </row>
    <row r="572" customFormat="false" ht="15" hidden="false" customHeight="false" outlineLevel="0" collapsed="false">
      <c r="B572" s="10" t="n">
        <v>1990</v>
      </c>
      <c r="C572" s="10" t="str">
        <f aca="false">C560</f>
        <v>Junio</v>
      </c>
      <c r="D572" s="11" t="n">
        <v>11.08514</v>
      </c>
      <c r="E572" s="11"/>
      <c r="F572" s="11"/>
      <c r="G572" s="11"/>
      <c r="H572" s="11"/>
      <c r="I572" s="11"/>
      <c r="J572" s="11"/>
      <c r="K572" s="11"/>
      <c r="L572" s="11"/>
      <c r="M572" s="27" t="n">
        <f aca="false">D572*100/$D$770</f>
        <v>12.433434018388</v>
      </c>
      <c r="N572" s="27" t="n">
        <f aca="false">M572*100/$M$865</f>
        <v>2.06989060423345</v>
      </c>
    </row>
    <row r="573" customFormat="false" ht="15" hidden="false" customHeight="false" outlineLevel="0" collapsed="false">
      <c r="B573" s="4" t="n">
        <v>1990</v>
      </c>
      <c r="C573" s="4" t="str">
        <f aca="false">C561</f>
        <v>Julio</v>
      </c>
      <c r="D573" s="5" t="n">
        <v>12.28515</v>
      </c>
      <c r="E573" s="5"/>
      <c r="F573" s="5"/>
      <c r="G573" s="5"/>
      <c r="H573" s="5"/>
      <c r="I573" s="5"/>
      <c r="J573" s="5"/>
      <c r="K573" s="5"/>
      <c r="L573" s="5"/>
      <c r="M573" s="27" t="n">
        <f aca="false">D573*100/$D$770</f>
        <v>13.7794021483716</v>
      </c>
      <c r="N573" s="27" t="n">
        <f aca="false">M573*100/$M$865</f>
        <v>2.29396440248825</v>
      </c>
    </row>
    <row r="574" customFormat="false" ht="15" hidden="false" customHeight="false" outlineLevel="0" collapsed="false">
      <c r="B574" s="24" t="n">
        <v>1990</v>
      </c>
      <c r="C574" s="24" t="str">
        <f aca="false">C562</f>
        <v>Agosto</v>
      </c>
      <c r="D574" s="25" t="n">
        <v>14.16941</v>
      </c>
      <c r="E574" s="25"/>
      <c r="F574" s="25"/>
      <c r="G574" s="25"/>
      <c r="H574" s="25"/>
      <c r="I574" s="25"/>
      <c r="J574" s="25"/>
      <c r="K574" s="25"/>
      <c r="L574" s="25"/>
      <c r="M574" s="28" t="n">
        <f aca="false">D574*100/$D$770</f>
        <v>15.8928461268407</v>
      </c>
      <c r="N574" s="28" t="n">
        <f aca="false">M574*100/$M$865</f>
        <v>2.64580588305889</v>
      </c>
    </row>
    <row r="575" customFormat="false" ht="15" hidden="false" customHeight="false" outlineLevel="0" collapsed="false">
      <c r="B575" s="10" t="n">
        <v>1990</v>
      </c>
      <c r="C575" s="10" t="str">
        <f aca="false">C563</f>
        <v>Septiembre</v>
      </c>
      <c r="D575" s="11" t="n">
        <v>16.3908</v>
      </c>
      <c r="E575" s="11"/>
      <c r="F575" s="11"/>
      <c r="G575" s="11"/>
      <c r="H575" s="11"/>
      <c r="I575" s="11"/>
      <c r="J575" s="11"/>
      <c r="K575" s="11"/>
      <c r="L575" s="11"/>
      <c r="M575" s="27" t="n">
        <f aca="false">D575*100/$D$770</f>
        <v>18.3844254838995</v>
      </c>
      <c r="N575" s="27" t="n">
        <f aca="false">M575*100/$M$865</f>
        <v>3.06059850537473</v>
      </c>
    </row>
    <row r="576" customFormat="false" ht="15" hidden="false" customHeight="false" outlineLevel="0" collapsed="false">
      <c r="B576" s="4" t="n">
        <v>1990</v>
      </c>
      <c r="C576" s="4" t="str">
        <f aca="false">C564</f>
        <v>Octubre</v>
      </c>
      <c r="D576" s="5" t="n">
        <v>17.65132</v>
      </c>
      <c r="E576" s="5"/>
      <c r="F576" s="5"/>
      <c r="G576" s="5"/>
      <c r="H576" s="5"/>
      <c r="I576" s="5"/>
      <c r="J576" s="5"/>
      <c r="K576" s="5"/>
      <c r="L576" s="5"/>
      <c r="M576" s="27" t="n">
        <f aca="false">D576*100/$D$770</f>
        <v>19.7982634912552</v>
      </c>
      <c r="N576" s="27" t="n">
        <f aca="false">M576*100/$M$865</f>
        <v>3.29597113074963</v>
      </c>
    </row>
    <row r="577" customFormat="false" ht="15" hidden="false" customHeight="false" outlineLevel="0" collapsed="false">
      <c r="B577" s="24" t="n">
        <v>1990</v>
      </c>
      <c r="C577" s="24" t="str">
        <f aca="false">C565</f>
        <v>Noviembre</v>
      </c>
      <c r="D577" s="25" t="n">
        <v>18.74228</v>
      </c>
      <c r="E577" s="25"/>
      <c r="F577" s="25"/>
      <c r="G577" s="25"/>
      <c r="H577" s="25"/>
      <c r="I577" s="25"/>
      <c r="J577" s="25"/>
      <c r="K577" s="25"/>
      <c r="L577" s="25"/>
      <c r="M577" s="28" t="n">
        <f aca="false">D577*100/$D$770</f>
        <v>21.0219177867084</v>
      </c>
      <c r="N577" s="28" t="n">
        <f aca="false">M577*100/$M$865</f>
        <v>3.49968239227583</v>
      </c>
    </row>
    <row r="578" customFormat="false" ht="15" hidden="false" customHeight="false" outlineLevel="0" collapsed="false">
      <c r="B578" s="10" t="n">
        <v>1990</v>
      </c>
      <c r="C578" s="10" t="str">
        <f aca="false">C566</f>
        <v>Diciembre</v>
      </c>
      <c r="D578" s="11" t="n">
        <v>19.61872</v>
      </c>
      <c r="E578" s="11"/>
      <c r="F578" s="11"/>
      <c r="G578" s="11"/>
      <c r="H578" s="11"/>
      <c r="I578" s="11"/>
      <c r="J578" s="11"/>
      <c r="K578" s="11"/>
      <c r="L578" s="11"/>
      <c r="M578" s="27" t="n">
        <f aca="false">D578*100/$D$770</f>
        <v>22.0049598512269</v>
      </c>
      <c r="N578" s="27" t="n">
        <f aca="false">M578*100/$M$865</f>
        <v>3.66333706160561</v>
      </c>
    </row>
    <row r="579" customFormat="false" ht="15" hidden="false" customHeight="false" outlineLevel="0" collapsed="false">
      <c r="B579" s="4" t="n">
        <v>1991</v>
      </c>
      <c r="C579" s="4" t="str">
        <f aca="false">C567</f>
        <v>Enero</v>
      </c>
      <c r="D579" s="5" t="n">
        <v>21.1291</v>
      </c>
      <c r="E579" s="5"/>
      <c r="F579" s="5"/>
      <c r="G579" s="5"/>
      <c r="H579" s="5"/>
      <c r="I579" s="5"/>
      <c r="J579" s="5"/>
      <c r="K579" s="5"/>
      <c r="L579" s="5"/>
      <c r="M579" s="27" t="n">
        <f aca="false">D579*100/$D$770</f>
        <v>23.6990485206251</v>
      </c>
      <c r="N579" s="27" t="n">
        <f aca="false">M579*100/$M$865</f>
        <v>3.94536519754455</v>
      </c>
      <c r="P579" s="12" t="n">
        <f aca="false">(M590-M578)/M578</f>
        <v>0.83986926771981</v>
      </c>
    </row>
    <row r="580" customFormat="false" ht="15" hidden="false" customHeight="false" outlineLevel="0" collapsed="false">
      <c r="B580" s="24" t="n">
        <v>1991</v>
      </c>
      <c r="C580" s="24" t="str">
        <f aca="false">C568</f>
        <v>Febrero</v>
      </c>
      <c r="D580" s="25" t="n">
        <v>26.83193</v>
      </c>
      <c r="E580" s="25"/>
      <c r="F580" s="25"/>
      <c r="G580" s="25"/>
      <c r="H580" s="25"/>
      <c r="I580" s="25"/>
      <c r="J580" s="25"/>
      <c r="K580" s="25"/>
      <c r="L580" s="25"/>
      <c r="M580" s="28" t="n">
        <f aca="false">D580*100/$D$770</f>
        <v>30.0955180756405</v>
      </c>
      <c r="N580" s="28" t="n">
        <f aca="false">M580*100/$M$865</f>
        <v>5.01023530604481</v>
      </c>
    </row>
    <row r="581" customFormat="false" ht="15" hidden="false" customHeight="false" outlineLevel="0" collapsed="false">
      <c r="B581" s="10" t="n">
        <v>1991</v>
      </c>
      <c r="C581" s="10" t="str">
        <f aca="false">C569</f>
        <v>Marzo</v>
      </c>
      <c r="D581" s="11" t="n">
        <v>29.79479</v>
      </c>
      <c r="E581" s="11"/>
      <c r="F581" s="11"/>
      <c r="G581" s="11"/>
      <c r="H581" s="11"/>
      <c r="I581" s="11"/>
      <c r="J581" s="11"/>
      <c r="K581" s="11"/>
      <c r="L581" s="11"/>
      <c r="M581" s="27" t="n">
        <f aca="false">D581*100/$D$770</f>
        <v>33.4187529933521</v>
      </c>
      <c r="N581" s="27" t="n">
        <f aca="false">M581*100/$M$865</f>
        <v>5.56348010725248</v>
      </c>
    </row>
    <row r="582" customFormat="false" ht="15" hidden="false" customHeight="false" outlineLevel="0" collapsed="false">
      <c r="B582" s="4" t="n">
        <v>1991</v>
      </c>
      <c r="C582" s="4" t="str">
        <f aca="false">C570</f>
        <v>Abril</v>
      </c>
      <c r="D582" s="5" t="n">
        <v>31.43665</v>
      </c>
      <c r="E582" s="5"/>
      <c r="F582" s="5"/>
      <c r="G582" s="5"/>
      <c r="H582" s="5"/>
      <c r="I582" s="5"/>
      <c r="J582" s="5"/>
      <c r="K582" s="5"/>
      <c r="L582" s="5"/>
      <c r="M582" s="27" t="n">
        <f aca="false">D582*100/$D$770</f>
        <v>35.2603136752587</v>
      </c>
      <c r="N582" s="27" t="n">
        <f aca="false">M582*100/$M$865</f>
        <v>5.87005905776341</v>
      </c>
    </row>
    <row r="583" customFormat="false" ht="15" hidden="false" customHeight="false" outlineLevel="0" collapsed="false">
      <c r="B583" s="24" t="n">
        <v>1991</v>
      </c>
      <c r="C583" s="24" t="str">
        <f aca="false">C571</f>
        <v>Mayo</v>
      </c>
      <c r="D583" s="25" t="n">
        <v>32.31829</v>
      </c>
      <c r="E583" s="25"/>
      <c r="F583" s="25"/>
      <c r="G583" s="25"/>
      <c r="H583" s="25"/>
      <c r="I583" s="25"/>
      <c r="J583" s="25"/>
      <c r="K583" s="25"/>
      <c r="L583" s="25"/>
      <c r="M583" s="28" t="n">
        <f aca="false">D583*100/$D$770</f>
        <v>36.2491882197364</v>
      </c>
      <c r="N583" s="28" t="n">
        <f aca="false">M583*100/$M$865</f>
        <v>6.03468470546081</v>
      </c>
    </row>
    <row r="584" customFormat="false" ht="15" hidden="false" customHeight="false" outlineLevel="0" collapsed="false">
      <c r="B584" s="10" t="n">
        <v>1991</v>
      </c>
      <c r="C584" s="10" t="str">
        <f aca="false">C572</f>
        <v>Junio</v>
      </c>
      <c r="D584" s="11" t="n">
        <v>33.32783</v>
      </c>
      <c r="E584" s="11"/>
      <c r="F584" s="11"/>
      <c r="G584" s="11"/>
      <c r="H584" s="11"/>
      <c r="I584" s="11"/>
      <c r="J584" s="11"/>
      <c r="K584" s="11"/>
      <c r="L584" s="11"/>
      <c r="M584" s="27" t="n">
        <f aca="false">D584*100/$D$770</f>
        <v>37.3815193385968</v>
      </c>
      <c r="N584" s="27" t="n">
        <f aca="false">M584*100/$M$865</f>
        <v>6.22319268646942</v>
      </c>
    </row>
    <row r="585" customFormat="false" ht="15" hidden="false" customHeight="false" outlineLevel="0" collapsed="false">
      <c r="B585" s="4" t="n">
        <v>1991</v>
      </c>
      <c r="C585" s="4" t="str">
        <f aca="false">C573</f>
        <v>Julio</v>
      </c>
      <c r="D585" s="5" t="n">
        <v>34.19136</v>
      </c>
      <c r="E585" s="5"/>
      <c r="F585" s="5"/>
      <c r="G585" s="5"/>
      <c r="H585" s="5"/>
      <c r="I585" s="5"/>
      <c r="J585" s="5"/>
      <c r="K585" s="5"/>
      <c r="L585" s="5"/>
      <c r="M585" s="27" t="n">
        <f aca="false">D585*100/$D$770</f>
        <v>38.3500811499856</v>
      </c>
      <c r="N585" s="27" t="n">
        <f aca="false">M585*100/$M$865</f>
        <v>6.38443671527499</v>
      </c>
    </row>
    <row r="586" customFormat="false" ht="15" hidden="false" customHeight="false" outlineLevel="0" collapsed="false">
      <c r="B586" s="24" t="n">
        <v>1991</v>
      </c>
      <c r="C586" s="24" t="str">
        <f aca="false">C574</f>
        <v>Agosto</v>
      </c>
      <c r="D586" s="25" t="n">
        <v>34.63615</v>
      </c>
      <c r="E586" s="25"/>
      <c r="F586" s="25"/>
      <c r="G586" s="25"/>
      <c r="H586" s="25"/>
      <c r="I586" s="25"/>
      <c r="J586" s="25"/>
      <c r="K586" s="25"/>
      <c r="L586" s="25"/>
      <c r="M586" s="28" t="n">
        <f aca="false">D586*100/$D$770</f>
        <v>38.8489712963472</v>
      </c>
      <c r="N586" s="28" t="n">
        <f aca="false">M586*100/$M$865</f>
        <v>6.46749084376204</v>
      </c>
    </row>
    <row r="587" customFormat="false" ht="15" hidden="false" customHeight="false" outlineLevel="0" collapsed="false">
      <c r="B587" s="10" t="n">
        <v>1991</v>
      </c>
      <c r="C587" s="10" t="str">
        <f aca="false">C575</f>
        <v>Septiembre</v>
      </c>
      <c r="D587" s="11" t="n">
        <v>35.24798</v>
      </c>
      <c r="E587" s="11"/>
      <c r="F587" s="11"/>
      <c r="G587" s="11"/>
      <c r="H587" s="11"/>
      <c r="I587" s="11"/>
      <c r="J587" s="11"/>
      <c r="K587" s="11"/>
      <c r="L587" s="11"/>
      <c r="M587" s="27" t="n">
        <f aca="false">D587*100/$D$770</f>
        <v>39.5352186450925</v>
      </c>
      <c r="N587" s="27" t="n">
        <f aca="false">M587*100/$M$865</f>
        <v>6.58173578504273</v>
      </c>
    </row>
    <row r="588" customFormat="false" ht="15" hidden="false" customHeight="false" outlineLevel="0" collapsed="false">
      <c r="B588" s="4" t="n">
        <v>1991</v>
      </c>
      <c r="C588" s="4" t="str">
        <f aca="false">C576</f>
        <v>Octubre</v>
      </c>
      <c r="D588" s="5" t="n">
        <v>35.72411</v>
      </c>
      <c r="E588" s="5"/>
      <c r="F588" s="5"/>
      <c r="G588" s="5"/>
      <c r="H588" s="5"/>
      <c r="I588" s="5"/>
      <c r="J588" s="5"/>
      <c r="K588" s="5"/>
      <c r="L588" s="5"/>
      <c r="M588" s="27" t="n">
        <f aca="false">D588*100/$D$770</f>
        <v>40.0692606995162</v>
      </c>
      <c r="N588" s="27" t="n">
        <f aca="false">M588*100/$M$865</f>
        <v>6.67064192546077</v>
      </c>
    </row>
    <row r="589" customFormat="false" ht="15" hidden="false" customHeight="false" outlineLevel="0" collapsed="false">
      <c r="B589" s="24" t="n">
        <v>1991</v>
      </c>
      <c r="C589" s="24" t="str">
        <f aca="false">C577</f>
        <v>Noviembre</v>
      </c>
      <c r="D589" s="25" t="n">
        <v>35.86305</v>
      </c>
      <c r="E589" s="25"/>
      <c r="F589" s="25"/>
      <c r="G589" s="25"/>
      <c r="H589" s="25"/>
      <c r="I589" s="25"/>
      <c r="J589" s="25"/>
      <c r="K589" s="25"/>
      <c r="L589" s="25"/>
      <c r="M589" s="28" t="n">
        <f aca="false">D589*100/$D$770</f>
        <v>40.2251000775047</v>
      </c>
      <c r="N589" s="28" t="n">
        <f aca="false">M589*100/$M$865</f>
        <v>6.69658572053708</v>
      </c>
    </row>
    <row r="590" customFormat="false" ht="15" hidden="false" customHeight="false" outlineLevel="0" collapsed="false">
      <c r="B590" s="10" t="n">
        <v>1991</v>
      </c>
      <c r="C590" s="10" t="str">
        <f aca="false">C578</f>
        <v>Diciembre</v>
      </c>
      <c r="D590" s="11" t="n">
        <v>36.09588</v>
      </c>
      <c r="E590" s="11"/>
      <c r="F590" s="11"/>
      <c r="G590" s="11"/>
      <c r="H590" s="11"/>
      <c r="I590" s="11"/>
      <c r="J590" s="11"/>
      <c r="K590" s="11"/>
      <c r="L590" s="11"/>
      <c r="M590" s="27" t="n">
        <f aca="false">D590*100/$D$770</f>
        <v>40.4862493676807</v>
      </c>
      <c r="N590" s="27" t="n">
        <f aca="false">M590*100/$M$865</f>
        <v>6.74006127694716</v>
      </c>
    </row>
    <row r="591" customFormat="false" ht="15" hidden="false" customHeight="false" outlineLevel="0" collapsed="false">
      <c r="B591" s="4" t="n">
        <v>1992</v>
      </c>
      <c r="C591" s="4" t="str">
        <f aca="false">C579</f>
        <v>Enero</v>
      </c>
      <c r="D591" s="5" t="n">
        <v>37.19415</v>
      </c>
      <c r="E591" s="5"/>
      <c r="F591" s="5"/>
      <c r="G591" s="5"/>
      <c r="H591" s="5"/>
      <c r="I591" s="5"/>
      <c r="J591" s="5"/>
      <c r="K591" s="5"/>
      <c r="L591" s="5"/>
      <c r="M591" s="27" t="n">
        <f aca="false">D591*100/$D$770</f>
        <v>41.7181027839997</v>
      </c>
      <c r="N591" s="27" t="n">
        <f aca="false">M591*100/$M$865</f>
        <v>6.9451375099863</v>
      </c>
      <c r="P591" s="12" t="n">
        <f aca="false">(M602-M590)/M590</f>
        <v>0.175458805824931</v>
      </c>
    </row>
    <row r="592" customFormat="false" ht="15" hidden="false" customHeight="false" outlineLevel="0" collapsed="false">
      <c r="B592" s="24" t="n">
        <v>1992</v>
      </c>
      <c r="C592" s="24" t="str">
        <f aca="false">C580</f>
        <v>Febrero</v>
      </c>
      <c r="D592" s="25" t="n">
        <v>37.99533</v>
      </c>
      <c r="E592" s="25"/>
      <c r="F592" s="25"/>
      <c r="G592" s="25"/>
      <c r="H592" s="25"/>
      <c r="I592" s="25"/>
      <c r="J592" s="25"/>
      <c r="K592" s="25"/>
      <c r="L592" s="25"/>
      <c r="M592" s="28" t="n">
        <f aca="false">D592*100/$D$770</f>
        <v>42.6167309174155</v>
      </c>
      <c r="N592" s="28" t="n">
        <f aca="false">M592*100/$M$865</f>
        <v>7.09473913471091</v>
      </c>
    </row>
    <row r="593" customFormat="false" ht="15" hidden="false" customHeight="false" outlineLevel="0" collapsed="false">
      <c r="B593" s="10" t="n">
        <v>1992</v>
      </c>
      <c r="C593" s="10" t="str">
        <f aca="false">C581</f>
        <v>Marzo</v>
      </c>
      <c r="D593" s="11" t="n">
        <v>38.79308</v>
      </c>
      <c r="E593" s="11"/>
      <c r="F593" s="11"/>
      <c r="G593" s="11"/>
      <c r="H593" s="11"/>
      <c r="I593" s="11"/>
      <c r="J593" s="11"/>
      <c r="K593" s="11"/>
      <c r="L593" s="11"/>
      <c r="M593" s="27" t="n">
        <f aca="false">D593*100/$D$770</f>
        <v>43.5115118573196</v>
      </c>
      <c r="N593" s="27" t="n">
        <f aca="false">M593*100/$M$865</f>
        <v>7.24370028716611</v>
      </c>
    </row>
    <row r="594" customFormat="false" ht="15" hidden="false" customHeight="false" outlineLevel="0" collapsed="false">
      <c r="B594" s="4" t="n">
        <v>1992</v>
      </c>
      <c r="C594" s="4" t="str">
        <f aca="false">C582</f>
        <v>Abril</v>
      </c>
      <c r="D594" s="5" t="n">
        <v>39.29225</v>
      </c>
      <c r="E594" s="5"/>
      <c r="F594" s="5"/>
      <c r="G594" s="5"/>
      <c r="H594" s="5"/>
      <c r="I594" s="5"/>
      <c r="J594" s="5"/>
      <c r="K594" s="5"/>
      <c r="L594" s="5"/>
      <c r="M594" s="27" t="n">
        <f aca="false">D594*100/$D$770</f>
        <v>44.0713962844859</v>
      </c>
      <c r="N594" s="27" t="n">
        <f aca="false">M594*100/$M$865</f>
        <v>7.33690860865914</v>
      </c>
    </row>
    <row r="595" customFormat="false" ht="15" hidden="false" customHeight="false" outlineLevel="0" collapsed="false">
      <c r="B595" s="24" t="n">
        <v>1992</v>
      </c>
      <c r="C595" s="24" t="str">
        <f aca="false">C583</f>
        <v>Mayo</v>
      </c>
      <c r="D595" s="25" t="n">
        <v>39.55671</v>
      </c>
      <c r="E595" s="25"/>
      <c r="F595" s="25"/>
      <c r="G595" s="25"/>
      <c r="H595" s="25"/>
      <c r="I595" s="25"/>
      <c r="J595" s="25"/>
      <c r="K595" s="25"/>
      <c r="L595" s="25"/>
      <c r="M595" s="28" t="n">
        <f aca="false">D595*100/$D$770</f>
        <v>44.3680227556449</v>
      </c>
      <c r="N595" s="28" t="n">
        <f aca="false">M595*100/$M$865</f>
        <v>7.38629032771686</v>
      </c>
    </row>
    <row r="596" customFormat="false" ht="15" hidden="false" customHeight="false" outlineLevel="0" collapsed="false">
      <c r="B596" s="10" t="n">
        <v>1992</v>
      </c>
      <c r="C596" s="10" t="str">
        <f aca="false">C584</f>
        <v>Junio</v>
      </c>
      <c r="D596" s="11" t="n">
        <v>39.86687</v>
      </c>
      <c r="E596" s="11"/>
      <c r="F596" s="11"/>
      <c r="G596" s="11"/>
      <c r="H596" s="11"/>
      <c r="I596" s="11"/>
      <c r="J596" s="11"/>
      <c r="K596" s="11"/>
      <c r="L596" s="11"/>
      <c r="M596" s="27" t="n">
        <f aca="false">D596*100/$D$770</f>
        <v>44.7159077525997</v>
      </c>
      <c r="N596" s="27" t="n">
        <f aca="false">M596*100/$M$865</f>
        <v>7.44420545281308</v>
      </c>
    </row>
    <row r="597" customFormat="false" ht="15" hidden="false" customHeight="false" outlineLevel="0" collapsed="false">
      <c r="B597" s="4" t="n">
        <v>1992</v>
      </c>
      <c r="C597" s="4" t="str">
        <f aca="false">C585</f>
        <v>Julio</v>
      </c>
      <c r="D597" s="5" t="n">
        <v>40.55609</v>
      </c>
      <c r="E597" s="5"/>
      <c r="F597" s="5"/>
      <c r="G597" s="5"/>
      <c r="H597" s="5"/>
      <c r="I597" s="5"/>
      <c r="J597" s="5"/>
      <c r="K597" s="5"/>
      <c r="L597" s="5"/>
      <c r="M597" s="27" t="n">
        <f aca="false">D597*100/$D$770</f>
        <v>45.4889581059694</v>
      </c>
      <c r="N597" s="27" t="n">
        <f aca="false">M597*100/$M$865</f>
        <v>7.57290116637644</v>
      </c>
    </row>
    <row r="598" customFormat="false" ht="15" hidden="false" customHeight="false" outlineLevel="0" collapsed="false">
      <c r="B598" s="24" t="n">
        <v>1992</v>
      </c>
      <c r="C598" s="24" t="str">
        <f aca="false">C586</f>
        <v>Agosto</v>
      </c>
      <c r="D598" s="25" t="n">
        <v>41.16307</v>
      </c>
      <c r="E598" s="25"/>
      <c r="F598" s="25"/>
      <c r="G598" s="25"/>
      <c r="H598" s="25"/>
      <c r="I598" s="25"/>
      <c r="J598" s="25"/>
      <c r="K598" s="25"/>
      <c r="L598" s="25"/>
      <c r="M598" s="28" t="n">
        <f aca="false">D598*100/$D$770</f>
        <v>46.1697655455219</v>
      </c>
      <c r="N598" s="28" t="n">
        <f aca="false">M598*100/$M$865</f>
        <v>7.68624048360271</v>
      </c>
    </row>
    <row r="599" customFormat="false" ht="15" hidden="false" customHeight="false" outlineLevel="0" collapsed="false">
      <c r="B599" s="10" t="n">
        <v>1992</v>
      </c>
      <c r="C599" s="10" t="str">
        <f aca="false">C587</f>
        <v>Septiembre</v>
      </c>
      <c r="D599" s="11" t="n">
        <v>41.58859</v>
      </c>
      <c r="E599" s="11"/>
      <c r="F599" s="11"/>
      <c r="G599" s="11"/>
      <c r="H599" s="11"/>
      <c r="I599" s="11"/>
      <c r="J599" s="11"/>
      <c r="K599" s="11"/>
      <c r="L599" s="11"/>
      <c r="M599" s="27" t="n">
        <f aca="false">D599*100/$D$770</f>
        <v>46.6470418671114</v>
      </c>
      <c r="N599" s="27" t="n">
        <f aca="false">M599*100/$M$865</f>
        <v>7.76569639033131</v>
      </c>
    </row>
    <row r="600" customFormat="false" ht="15" hidden="false" customHeight="false" outlineLevel="0" collapsed="false">
      <c r="B600" s="4" t="n">
        <v>1992</v>
      </c>
      <c r="C600" s="4" t="str">
        <f aca="false">C588</f>
        <v>Octubre</v>
      </c>
      <c r="D600" s="5" t="n">
        <v>42.11506</v>
      </c>
      <c r="E600" s="5"/>
      <c r="F600" s="5"/>
      <c r="G600" s="5"/>
      <c r="H600" s="5"/>
      <c r="I600" s="5"/>
      <c r="J600" s="5"/>
      <c r="K600" s="5"/>
      <c r="L600" s="5"/>
      <c r="M600" s="27" t="n">
        <f aca="false">D600*100/$D$770</f>
        <v>47.2375468140639</v>
      </c>
      <c r="N600" s="27" t="n">
        <f aca="false">M600*100/$M$865</f>
        <v>7.86400234825433</v>
      </c>
    </row>
    <row r="601" customFormat="false" ht="15" hidden="false" customHeight="false" outlineLevel="0" collapsed="false">
      <c r="B601" s="24" t="n">
        <v>1992</v>
      </c>
      <c r="C601" s="24" t="str">
        <f aca="false">C589</f>
        <v>Noviembre</v>
      </c>
      <c r="D601" s="25" t="n">
        <v>42.30919</v>
      </c>
      <c r="E601" s="25"/>
      <c r="F601" s="25"/>
      <c r="G601" s="25"/>
      <c r="H601" s="25"/>
      <c r="I601" s="25"/>
      <c r="J601" s="25"/>
      <c r="K601" s="25"/>
      <c r="L601" s="25"/>
      <c r="M601" s="28" t="n">
        <f aca="false">D601*100/$D$770</f>
        <v>47.4552889937738</v>
      </c>
      <c r="N601" s="28" t="n">
        <f aca="false">M601*100/$M$865</f>
        <v>7.90025158489002</v>
      </c>
    </row>
    <row r="602" customFormat="false" ht="15" hidden="false" customHeight="false" outlineLevel="0" collapsed="false">
      <c r="B602" s="10" t="n">
        <v>1992</v>
      </c>
      <c r="C602" s="10" t="str">
        <f aca="false">C590</f>
        <v>Diciembre</v>
      </c>
      <c r="D602" s="11" t="n">
        <v>42.42922</v>
      </c>
      <c r="E602" s="11"/>
      <c r="F602" s="11"/>
      <c r="G602" s="11"/>
      <c r="H602" s="11"/>
      <c r="I602" s="11"/>
      <c r="J602" s="11"/>
      <c r="K602" s="11"/>
      <c r="L602" s="11"/>
      <c r="M602" s="27" t="n">
        <f aca="false">D602*100/$D$770</f>
        <v>47.5899183340643</v>
      </c>
      <c r="N602" s="27" t="n">
        <f aca="false">M602*100/$M$865</f>
        <v>7.92266437978717</v>
      </c>
    </row>
    <row r="603" customFormat="false" ht="15" hidden="false" customHeight="false" outlineLevel="0" collapsed="false">
      <c r="B603" s="4" t="n">
        <v>1993</v>
      </c>
      <c r="C603" s="4" t="str">
        <f aca="false">C591</f>
        <v>Enero</v>
      </c>
      <c r="D603" s="5" t="n">
        <v>42.78239</v>
      </c>
      <c r="E603" s="5"/>
      <c r="F603" s="5"/>
      <c r="G603" s="5"/>
      <c r="H603" s="5"/>
      <c r="I603" s="5"/>
      <c r="J603" s="5"/>
      <c r="K603" s="5"/>
      <c r="L603" s="5"/>
      <c r="M603" s="27" t="n">
        <f aca="false">D603*100/$D$770</f>
        <v>47.9860446700667</v>
      </c>
      <c r="N603" s="27" t="n">
        <f aca="false">M603*100/$M$865</f>
        <v>7.98861061634323</v>
      </c>
      <c r="P603" s="12" t="n">
        <f aca="false">(M614-M602)/M602</f>
        <v>0.0736497159269011</v>
      </c>
    </row>
    <row r="604" customFormat="false" ht="15" hidden="false" customHeight="false" outlineLevel="0" collapsed="false">
      <c r="B604" s="24" t="n">
        <v>1993</v>
      </c>
      <c r="C604" s="24" t="str">
        <f aca="false">C592</f>
        <v>Febrero</v>
      </c>
      <c r="D604" s="25" t="n">
        <v>43.09489</v>
      </c>
      <c r="E604" s="25"/>
      <c r="F604" s="25"/>
      <c r="G604" s="25"/>
      <c r="H604" s="25"/>
      <c r="I604" s="25"/>
      <c r="J604" s="25"/>
      <c r="K604" s="25"/>
      <c r="L604" s="25"/>
      <c r="M604" s="28" t="n">
        <f aca="false">D604*100/$D$770</f>
        <v>48.3365542830031</v>
      </c>
      <c r="N604" s="28" t="n">
        <f aca="false">M604*100/$M$865</f>
        <v>8.04696268170488</v>
      </c>
    </row>
    <row r="605" customFormat="false" ht="15" hidden="false" customHeight="false" outlineLevel="0" collapsed="false">
      <c r="B605" s="10" t="n">
        <v>1993</v>
      </c>
      <c r="C605" s="10" t="str">
        <f aca="false">C593</f>
        <v>Marzo</v>
      </c>
      <c r="D605" s="11" t="n">
        <v>43.4189</v>
      </c>
      <c r="E605" s="11"/>
      <c r="F605" s="11"/>
      <c r="G605" s="11"/>
      <c r="H605" s="11"/>
      <c r="I605" s="11"/>
      <c r="J605" s="11"/>
      <c r="K605" s="11"/>
      <c r="L605" s="11"/>
      <c r="M605" s="27" t="n">
        <f aca="false">D605*100/$D$770</f>
        <v>48.6999738660033</v>
      </c>
      <c r="N605" s="27" t="n">
        <f aca="false">M605*100/$M$865</f>
        <v>8.10746397033792</v>
      </c>
    </row>
    <row r="606" customFormat="false" ht="15" hidden="false" customHeight="false" outlineLevel="0" collapsed="false">
      <c r="B606" s="4" t="n">
        <v>1993</v>
      </c>
      <c r="C606" s="4" t="str">
        <f aca="false">C594</f>
        <v>Abril</v>
      </c>
      <c r="D606" s="5" t="n">
        <v>43.87277</v>
      </c>
      <c r="E606" s="5"/>
      <c r="F606" s="5"/>
      <c r="G606" s="5"/>
      <c r="H606" s="5"/>
      <c r="I606" s="5"/>
      <c r="J606" s="5"/>
      <c r="K606" s="5"/>
      <c r="L606" s="5"/>
      <c r="M606" s="27" t="n">
        <f aca="false">D606*100/$D$770</f>
        <v>49.2090484196783</v>
      </c>
      <c r="N606" s="27" t="n">
        <f aca="false">M606*100/$M$865</f>
        <v>8.19221357643612</v>
      </c>
    </row>
    <row r="607" customFormat="false" ht="15" hidden="false" customHeight="false" outlineLevel="0" collapsed="false">
      <c r="B607" s="24" t="n">
        <v>1993</v>
      </c>
      <c r="C607" s="24" t="str">
        <f aca="false">C595</f>
        <v>Mayo</v>
      </c>
      <c r="D607" s="25" t="n">
        <v>44.43722</v>
      </c>
      <c r="E607" s="25"/>
      <c r="F607" s="25"/>
      <c r="G607" s="25"/>
      <c r="H607" s="25"/>
      <c r="I607" s="25"/>
      <c r="J607" s="25"/>
      <c r="K607" s="25"/>
      <c r="L607" s="25"/>
      <c r="M607" s="28" t="n">
        <f aca="false">D607*100/$D$770</f>
        <v>49.8421529029487</v>
      </c>
      <c r="N607" s="28" t="n">
        <f aca="false">M607*100/$M$865</f>
        <v>8.29761141097494</v>
      </c>
    </row>
    <row r="608" customFormat="false" ht="15" hidden="false" customHeight="false" outlineLevel="0" collapsed="false">
      <c r="B608" s="10" t="n">
        <v>1993</v>
      </c>
      <c r="C608" s="10" t="str">
        <f aca="false">C596</f>
        <v>Junio</v>
      </c>
      <c r="D608" s="11" t="n">
        <v>44.75686</v>
      </c>
      <c r="E608" s="11"/>
      <c r="F608" s="11"/>
      <c r="G608" s="11"/>
      <c r="H608" s="11"/>
      <c r="I608" s="11"/>
      <c r="J608" s="11"/>
      <c r="K608" s="11"/>
      <c r="L608" s="11"/>
      <c r="M608" s="27" t="n">
        <f aca="false">D608*100/$D$770</f>
        <v>50.2006709595215</v>
      </c>
      <c r="N608" s="27" t="n">
        <f aca="false">M608*100/$M$865</f>
        <v>8.35729670432596</v>
      </c>
    </row>
    <row r="609" customFormat="false" ht="15" hidden="false" customHeight="false" outlineLevel="0" collapsed="false">
      <c r="B609" s="4" t="n">
        <v>1993</v>
      </c>
      <c r="C609" s="4" t="str">
        <f aca="false">C597</f>
        <v>Julio</v>
      </c>
      <c r="D609" s="5" t="n">
        <v>44.90084</v>
      </c>
      <c r="E609" s="5"/>
      <c r="F609" s="5"/>
      <c r="G609" s="5"/>
      <c r="H609" s="5"/>
      <c r="I609" s="5"/>
      <c r="J609" s="5"/>
      <c r="K609" s="5"/>
      <c r="L609" s="5"/>
      <c r="M609" s="27" t="n">
        <f aca="false">D609*100/$D$770</f>
        <v>50.3621633565474</v>
      </c>
      <c r="N609" s="27" t="n">
        <f aca="false">M609*100/$M$865</f>
        <v>8.38418160151242</v>
      </c>
    </row>
    <row r="610" customFormat="false" ht="15" hidden="false" customHeight="false" outlineLevel="0" collapsed="false">
      <c r="B610" s="24" t="n">
        <v>1993</v>
      </c>
      <c r="C610" s="24" t="str">
        <f aca="false">C598</f>
        <v>Agosto</v>
      </c>
      <c r="D610" s="25" t="n">
        <v>44.90804</v>
      </c>
      <c r="E610" s="25"/>
      <c r="F610" s="25"/>
      <c r="G610" s="25"/>
      <c r="H610" s="25"/>
      <c r="I610" s="25"/>
      <c r="J610" s="25"/>
      <c r="K610" s="25"/>
      <c r="L610" s="25"/>
      <c r="M610" s="28" t="n">
        <f aca="false">D610*100/$D$770</f>
        <v>50.3702390980294</v>
      </c>
      <c r="N610" s="28" t="n">
        <f aca="false">M610*100/$M$865</f>
        <v>8.38552603309836</v>
      </c>
    </row>
    <row r="611" customFormat="false" ht="15" hidden="false" customHeight="false" outlineLevel="0" collapsed="false">
      <c r="B611" s="10" t="n">
        <v>1993</v>
      </c>
      <c r="C611" s="10" t="str">
        <f aca="false">C599</f>
        <v>Septiembre</v>
      </c>
      <c r="D611" s="11" t="n">
        <v>45.27812</v>
      </c>
      <c r="E611" s="11"/>
      <c r="F611" s="11"/>
      <c r="G611" s="11"/>
      <c r="H611" s="11"/>
      <c r="I611" s="11"/>
      <c r="J611" s="11"/>
      <c r="K611" s="11"/>
      <c r="L611" s="11"/>
      <c r="M611" s="27" t="n">
        <f aca="false">D611*100/$D$770</f>
        <v>50.7853322102071</v>
      </c>
      <c r="N611" s="27" t="n">
        <f aca="false">M611*100/$M$865</f>
        <v>8.45462981661527</v>
      </c>
    </row>
    <row r="612" customFormat="false" ht="15" hidden="false" customHeight="false" outlineLevel="0" collapsed="false">
      <c r="B612" s="4" t="n">
        <v>1993</v>
      </c>
      <c r="C612" s="4" t="str">
        <f aca="false">C600</f>
        <v>Octubre</v>
      </c>
      <c r="D612" s="5" t="n">
        <v>45.53407</v>
      </c>
      <c r="E612" s="5"/>
      <c r="F612" s="5"/>
      <c r="G612" s="5"/>
      <c r="H612" s="5"/>
      <c r="I612" s="5"/>
      <c r="J612" s="5"/>
      <c r="K612" s="5"/>
      <c r="L612" s="5"/>
      <c r="M612" s="27" t="n">
        <f aca="false">D612*100/$D$770</f>
        <v>51.0724136035865</v>
      </c>
      <c r="N612" s="27" t="n">
        <f aca="false">M612*100/$M$865</f>
        <v>8.50242249222907</v>
      </c>
    </row>
    <row r="613" customFormat="false" ht="15" hidden="false" customHeight="false" outlineLevel="0" collapsed="false">
      <c r="B613" s="24" t="n">
        <v>1993</v>
      </c>
      <c r="C613" s="24" t="str">
        <f aca="false">C601</f>
        <v>Noviembre</v>
      </c>
      <c r="D613" s="25" t="n">
        <v>45.5601</v>
      </c>
      <c r="E613" s="25"/>
      <c r="F613" s="25"/>
      <c r="G613" s="25"/>
      <c r="H613" s="25"/>
      <c r="I613" s="25"/>
      <c r="J613" s="25"/>
      <c r="K613" s="25"/>
      <c r="L613" s="25"/>
      <c r="M613" s="28" t="n">
        <f aca="false">D613*100/$D$770</f>
        <v>51.1016096523057</v>
      </c>
      <c r="N613" s="28" t="n">
        <f aca="false">M613*100/$M$865</f>
        <v>8.50728298586544</v>
      </c>
    </row>
    <row r="614" customFormat="false" ht="15" hidden="false" customHeight="false" outlineLevel="0" collapsed="false">
      <c r="B614" s="10" t="n">
        <v>1993</v>
      </c>
      <c r="C614" s="10" t="str">
        <f aca="false">C602</f>
        <v>Diciembre</v>
      </c>
      <c r="D614" s="11" t="n">
        <v>45.55412</v>
      </c>
      <c r="E614" s="11"/>
      <c r="F614" s="11"/>
      <c r="G614" s="11"/>
      <c r="H614" s="11"/>
      <c r="I614" s="11"/>
      <c r="J614" s="11"/>
      <c r="K614" s="11"/>
      <c r="L614" s="11"/>
      <c r="M614" s="27" t="n">
        <f aca="false">D614*100/$D$770</f>
        <v>51.0949023003525</v>
      </c>
      <c r="N614" s="27" t="n">
        <f aca="false">M614*100/$M$865</f>
        <v>8.50616636074267</v>
      </c>
    </row>
    <row r="615" customFormat="false" ht="15" hidden="false" customHeight="false" outlineLevel="0" collapsed="false">
      <c r="B615" s="4" t="n">
        <v>1994</v>
      </c>
      <c r="C615" s="4" t="str">
        <f aca="false">C603</f>
        <v>Enero</v>
      </c>
      <c r="D615" s="5" t="n">
        <v>45.59999</v>
      </c>
      <c r="E615" s="5"/>
      <c r="F615" s="5"/>
      <c r="G615" s="5"/>
      <c r="H615" s="5"/>
      <c r="I615" s="5"/>
      <c r="J615" s="5"/>
      <c r="K615" s="5"/>
      <c r="L615" s="5"/>
      <c r="M615" s="27" t="n">
        <f aca="false">D615*100/$D$770</f>
        <v>51.1463515033778</v>
      </c>
      <c r="N615" s="27" t="n">
        <f aca="false">M615*100/$M$865</f>
        <v>8.51473151030472</v>
      </c>
      <c r="P615" s="12" t="n">
        <f aca="false">(M626-M614)/M614</f>
        <v>0.0385438243566115</v>
      </c>
    </row>
    <row r="616" customFormat="false" ht="15" hidden="false" customHeight="false" outlineLevel="0" collapsed="false">
      <c r="B616" s="24" t="n">
        <v>1994</v>
      </c>
      <c r="C616" s="24" t="str">
        <f aca="false">C604</f>
        <v>Febrero</v>
      </c>
      <c r="D616" s="25" t="n">
        <v>45.59838</v>
      </c>
      <c r="E616" s="25"/>
      <c r="F616" s="25"/>
      <c r="G616" s="25"/>
      <c r="H616" s="25"/>
      <c r="I616" s="25"/>
      <c r="J616" s="25"/>
      <c r="K616" s="25"/>
      <c r="L616" s="25"/>
      <c r="M616" s="28" t="n">
        <f aca="false">D616*100/$D$770</f>
        <v>51.1445456778519</v>
      </c>
      <c r="N616" s="28" t="n">
        <f aca="false">M616*100/$M$865</f>
        <v>8.51443088046397</v>
      </c>
    </row>
    <row r="617" customFormat="false" ht="15" hidden="false" customHeight="false" outlineLevel="0" collapsed="false">
      <c r="B617" s="10" t="n">
        <v>1994</v>
      </c>
      <c r="C617" s="10" t="str">
        <f aca="false">C605</f>
        <v>Marzo</v>
      </c>
      <c r="D617" s="11" t="n">
        <v>45.66194</v>
      </c>
      <c r="E617" s="11"/>
      <c r="F617" s="11"/>
      <c r="G617" s="11"/>
      <c r="H617" s="11"/>
      <c r="I617" s="11"/>
      <c r="J617" s="11"/>
      <c r="K617" s="11"/>
      <c r="L617" s="11"/>
      <c r="M617" s="27" t="n">
        <f aca="false">D617*100/$D$770</f>
        <v>51.2158365290463</v>
      </c>
      <c r="N617" s="27" t="n">
        <f aca="false">M617*100/$M$865</f>
        <v>8.52629922374201</v>
      </c>
    </row>
    <row r="618" customFormat="false" ht="15" hidden="false" customHeight="false" outlineLevel="0" collapsed="false">
      <c r="B618" s="4" t="n">
        <v>1994</v>
      </c>
      <c r="C618" s="4" t="str">
        <f aca="false">C606</f>
        <v>Abril</v>
      </c>
      <c r="D618" s="5" t="n">
        <v>45.77309</v>
      </c>
      <c r="E618" s="5"/>
      <c r="F618" s="5"/>
      <c r="G618" s="5"/>
      <c r="H618" s="5"/>
      <c r="I618" s="5"/>
      <c r="J618" s="5"/>
      <c r="K618" s="5"/>
      <c r="L618" s="5"/>
      <c r="M618" s="27" t="n">
        <f aca="false">D618*100/$D$770</f>
        <v>51.3405057881756</v>
      </c>
      <c r="N618" s="27" t="n">
        <f aca="false">M618*100/$M$865</f>
        <v>8.54705388634984</v>
      </c>
    </row>
    <row r="619" customFormat="false" ht="15" hidden="false" customHeight="false" outlineLevel="0" collapsed="false">
      <c r="B619" s="24" t="n">
        <v>1994</v>
      </c>
      <c r="C619" s="24" t="str">
        <f aca="false">C607</f>
        <v>Mayo</v>
      </c>
      <c r="D619" s="25" t="n">
        <v>45.93174</v>
      </c>
      <c r="E619" s="25"/>
      <c r="F619" s="25"/>
      <c r="G619" s="25"/>
      <c r="H619" s="25"/>
      <c r="I619" s="25"/>
      <c r="J619" s="25"/>
      <c r="K619" s="25"/>
      <c r="L619" s="25"/>
      <c r="M619" s="28" t="n">
        <f aca="false">D619*100/$D$770</f>
        <v>51.5184525084711</v>
      </c>
      <c r="N619" s="28" t="n">
        <f aca="false">M619*100/$M$865</f>
        <v>8.57667806289263</v>
      </c>
    </row>
    <row r="620" customFormat="false" ht="15" hidden="false" customHeight="false" outlineLevel="0" collapsed="false">
      <c r="B620" s="10" t="n">
        <v>1994</v>
      </c>
      <c r="C620" s="10" t="str">
        <f aca="false">C608</f>
        <v>Junio</v>
      </c>
      <c r="D620" s="11" t="n">
        <v>46.10949</v>
      </c>
      <c r="E620" s="11"/>
      <c r="F620" s="11"/>
      <c r="G620" s="11"/>
      <c r="H620" s="11"/>
      <c r="I620" s="11"/>
      <c r="J620" s="11"/>
      <c r="K620" s="11"/>
      <c r="L620" s="11"/>
      <c r="M620" s="27" t="n">
        <f aca="false">D620*100/$D$770</f>
        <v>51.7178223763094</v>
      </c>
      <c r="N620" s="27" t="n">
        <f aca="false">M620*100/$M$865</f>
        <v>8.60986871767034</v>
      </c>
    </row>
    <row r="621" customFormat="false" ht="15" hidden="false" customHeight="false" outlineLevel="0" collapsed="false">
      <c r="B621" s="4" t="n">
        <v>1994</v>
      </c>
      <c r="C621" s="4" t="str">
        <f aca="false">C609</f>
        <v>Julio</v>
      </c>
      <c r="D621" s="5" t="n">
        <v>46.53519</v>
      </c>
      <c r="E621" s="5"/>
      <c r="F621" s="5"/>
      <c r="G621" s="5"/>
      <c r="H621" s="5"/>
      <c r="I621" s="5"/>
      <c r="J621" s="5"/>
      <c r="K621" s="5"/>
      <c r="L621" s="5"/>
      <c r="M621" s="27" t="n">
        <f aca="false">D621*100/$D$770</f>
        <v>52.1953005914359</v>
      </c>
      <c r="N621" s="27" t="n">
        <f aca="false">M621*100/$M$865</f>
        <v>8.68935823518858</v>
      </c>
    </row>
    <row r="622" customFormat="false" ht="15" hidden="false" customHeight="false" outlineLevel="0" collapsed="false">
      <c r="B622" s="7" t="n">
        <v>1994</v>
      </c>
      <c r="C622" s="7" t="str">
        <f aca="false">C610</f>
        <v>Agosto</v>
      </c>
      <c r="D622" s="8" t="n">
        <v>46.6312</v>
      </c>
      <c r="E622" s="8"/>
      <c r="F622" s="8"/>
      <c r="G622" s="8"/>
      <c r="H622" s="8"/>
      <c r="I622" s="8"/>
      <c r="J622" s="8"/>
      <c r="K622" s="8"/>
      <c r="L622" s="8"/>
      <c r="M622" s="29" t="n">
        <f aca="false">D622*100/$D$770</f>
        <v>52.3029883608376</v>
      </c>
      <c r="N622" s="29" t="n">
        <f aca="false">M622*100/$M$865</f>
        <v>8.70728585693377</v>
      </c>
    </row>
    <row r="623" customFormat="false" ht="15" hidden="false" customHeight="false" outlineLevel="0" collapsed="false">
      <c r="B623" s="10" t="n">
        <v>1994</v>
      </c>
      <c r="C623" s="10" t="str">
        <f aca="false">C611</f>
        <v>Septiembre</v>
      </c>
      <c r="D623" s="11" t="n">
        <v>46.95035</v>
      </c>
      <c r="E623" s="11"/>
      <c r="F623" s="11"/>
      <c r="G623" s="11"/>
      <c r="H623" s="11"/>
      <c r="I623" s="11"/>
      <c r="J623" s="11"/>
      <c r="K623" s="11"/>
      <c r="L623" s="11"/>
      <c r="M623" s="27" t="n">
        <f aca="false">D623*100/$D$770</f>
        <v>52.6609568183373</v>
      </c>
      <c r="N623" s="27" t="n">
        <f aca="false">M623*100/$M$865</f>
        <v>8.7668796542463</v>
      </c>
    </row>
    <row r="624" customFormat="false" ht="15" hidden="false" customHeight="false" outlineLevel="0" collapsed="false">
      <c r="B624" s="4" t="n">
        <v>1994</v>
      </c>
      <c r="C624" s="4" t="str">
        <f aca="false">C612</f>
        <v>Octubre</v>
      </c>
      <c r="D624" s="5" t="n">
        <v>47.1008</v>
      </c>
      <c r="E624" s="5"/>
      <c r="F624" s="5"/>
      <c r="G624" s="5"/>
      <c r="H624" s="5"/>
      <c r="I624" s="5"/>
      <c r="J624" s="5"/>
      <c r="K624" s="5"/>
      <c r="L624" s="5"/>
      <c r="M624" s="27" t="n">
        <f aca="false">D624*100/$D$770</f>
        <v>52.8297061663894</v>
      </c>
      <c r="N624" s="27" t="n">
        <f aca="false">M624*100/$M$865</f>
        <v>8.79497267259402</v>
      </c>
    </row>
    <row r="625" customFormat="false" ht="15" hidden="false" customHeight="false" outlineLevel="0" collapsed="false">
      <c r="B625" s="7" t="n">
        <v>1994</v>
      </c>
      <c r="C625" s="7" t="str">
        <f aca="false">C613</f>
        <v>Noviembre</v>
      </c>
      <c r="D625" s="8" t="n">
        <v>47.20729</v>
      </c>
      <c r="E625" s="8"/>
      <c r="F625" s="8"/>
      <c r="G625" s="8"/>
      <c r="H625" s="8"/>
      <c r="I625" s="8"/>
      <c r="J625" s="8"/>
      <c r="K625" s="8"/>
      <c r="L625" s="8"/>
      <c r="M625" s="29" t="n">
        <f aca="false">D625*100/$D$770</f>
        <v>52.9491486261706</v>
      </c>
      <c r="N625" s="29" t="n">
        <f aca="false">M625*100/$M$865</f>
        <v>8.81485718920317</v>
      </c>
    </row>
    <row r="626" customFormat="false" ht="15" hidden="false" customHeight="false" outlineLevel="0" collapsed="false">
      <c r="B626" s="10" t="n">
        <v>1994</v>
      </c>
      <c r="C626" s="10" t="str">
        <f aca="false">C614</f>
        <v>Diciembre</v>
      </c>
      <c r="D626" s="11" t="n">
        <v>47.30995</v>
      </c>
      <c r="E626" s="11"/>
      <c r="F626" s="11"/>
      <c r="G626" s="11"/>
      <c r="H626" s="11"/>
      <c r="I626" s="11"/>
      <c r="J626" s="11"/>
      <c r="K626" s="11"/>
      <c r="L626" s="11"/>
      <c r="M626" s="27" t="n">
        <f aca="false">D626*100/$D$770</f>
        <v>53.0642952401355</v>
      </c>
      <c r="N626" s="27" t="n">
        <f aca="false">M626*100/$M$865</f>
        <v>8.83402654289925</v>
      </c>
    </row>
    <row r="627" customFormat="false" ht="15" hidden="false" customHeight="false" outlineLevel="0" collapsed="false">
      <c r="B627" s="4" t="n">
        <v>1995</v>
      </c>
      <c r="C627" s="4" t="str">
        <f aca="false">C615</f>
        <v>Enero</v>
      </c>
      <c r="D627" s="5" t="n">
        <v>47.89942</v>
      </c>
      <c r="E627" s="5"/>
      <c r="F627" s="5"/>
      <c r="G627" s="5"/>
      <c r="H627" s="5"/>
      <c r="I627" s="5"/>
      <c r="J627" s="5"/>
      <c r="K627" s="5"/>
      <c r="L627" s="5"/>
      <c r="M627" s="27" t="n">
        <f aca="false">D627*100/$D$770</f>
        <v>53.725462925056</v>
      </c>
      <c r="N627" s="27" t="n">
        <f aca="false">M627*100/$M$865</f>
        <v>8.94409627719918</v>
      </c>
      <c r="P627" s="12" t="n">
        <f aca="false">(M638-M626)/M626</f>
        <v>0.0160775904434479</v>
      </c>
    </row>
    <row r="628" customFormat="false" ht="15" hidden="false" customHeight="false" outlineLevel="0" collapsed="false">
      <c r="B628" s="7" t="n">
        <v>1995</v>
      </c>
      <c r="C628" s="7" t="str">
        <f aca="false">C616</f>
        <v>Febrero</v>
      </c>
      <c r="D628" s="8" t="n">
        <v>47.89811</v>
      </c>
      <c r="E628" s="8"/>
      <c r="F628" s="8"/>
      <c r="G628" s="8"/>
      <c r="H628" s="8"/>
      <c r="I628" s="8"/>
      <c r="J628" s="8"/>
      <c r="K628" s="8"/>
      <c r="L628" s="8"/>
      <c r="M628" s="29" t="n">
        <f aca="false">D628*100/$D$770</f>
        <v>53.7239935887586</v>
      </c>
      <c r="N628" s="29" t="n">
        <f aca="false">M628*100/$M$865</f>
        <v>8.94385166534119</v>
      </c>
    </row>
    <row r="629" customFormat="false" ht="15" hidden="false" customHeight="false" outlineLevel="0" collapsed="false">
      <c r="B629" s="10" t="n">
        <v>1995</v>
      </c>
      <c r="C629" s="10" t="str">
        <f aca="false">C617</f>
        <v>Marzo</v>
      </c>
      <c r="D629" s="11" t="n">
        <v>47.68291</v>
      </c>
      <c r="E629" s="11"/>
      <c r="F629" s="11"/>
      <c r="G629" s="11"/>
      <c r="H629" s="11"/>
      <c r="I629" s="11"/>
      <c r="J629" s="11"/>
      <c r="K629" s="11"/>
      <c r="L629" s="11"/>
      <c r="M629" s="27" t="n">
        <f aca="false">D629*100/$D$770</f>
        <v>53.482618648906</v>
      </c>
      <c r="N629" s="27" t="n">
        <f aca="false">M629*100/$M$865</f>
        <v>8.90366809905055</v>
      </c>
    </row>
    <row r="630" customFormat="false" ht="15" hidden="false" customHeight="false" outlineLevel="0" collapsed="false">
      <c r="B630" s="4" t="n">
        <v>1995</v>
      </c>
      <c r="C630" s="4" t="str">
        <f aca="false">C618</f>
        <v>Abril</v>
      </c>
      <c r="D630" s="5" t="n">
        <v>47.90098</v>
      </c>
      <c r="E630" s="5"/>
      <c r="F630" s="5"/>
      <c r="G630" s="5"/>
      <c r="H630" s="5"/>
      <c r="I630" s="5"/>
      <c r="J630" s="5"/>
      <c r="K630" s="5"/>
      <c r="L630" s="5"/>
      <c r="M630" s="27" t="n">
        <f aca="false">D630*100/$D$770</f>
        <v>53.7272126690438</v>
      </c>
      <c r="N630" s="27" t="n">
        <f aca="false">M630*100/$M$865</f>
        <v>8.94438757070947</v>
      </c>
    </row>
    <row r="631" customFormat="false" ht="15" hidden="false" customHeight="false" outlineLevel="0" collapsed="false">
      <c r="B631" s="7" t="n">
        <v>1995</v>
      </c>
      <c r="C631" s="7" t="str">
        <f aca="false">C619</f>
        <v>Mayo</v>
      </c>
      <c r="D631" s="8" t="n">
        <v>47.91105</v>
      </c>
      <c r="E631" s="8"/>
      <c r="F631" s="8"/>
      <c r="G631" s="8"/>
      <c r="H631" s="8"/>
      <c r="I631" s="8"/>
      <c r="J631" s="8"/>
      <c r="K631" s="8"/>
      <c r="L631" s="8"/>
      <c r="M631" s="29" t="n">
        <f aca="false">D631*100/$D$770</f>
        <v>53.7385074908111</v>
      </c>
      <c r="N631" s="29" t="n">
        <f aca="false">M631*100/$M$865</f>
        <v>8.94626790766368</v>
      </c>
    </row>
    <row r="632" customFormat="false" ht="15" hidden="false" customHeight="false" outlineLevel="0" collapsed="false">
      <c r="B632" s="10" t="n">
        <v>1995</v>
      </c>
      <c r="C632" s="10" t="str">
        <f aca="false">C620</f>
        <v>Junio</v>
      </c>
      <c r="D632" s="11" t="n">
        <v>47.81238</v>
      </c>
      <c r="E632" s="11"/>
      <c r="F632" s="11"/>
      <c r="G632" s="11"/>
      <c r="H632" s="11"/>
      <c r="I632" s="11"/>
      <c r="J632" s="11"/>
      <c r="K632" s="11"/>
      <c r="L632" s="11"/>
      <c r="M632" s="27" t="n">
        <f aca="false">D632*100/$D$770</f>
        <v>53.627836183584</v>
      </c>
      <c r="N632" s="27" t="n">
        <f aca="false">M632*100/$M$865</f>
        <v>8.92784359313813</v>
      </c>
    </row>
    <row r="633" customFormat="false" ht="15" hidden="false" customHeight="false" outlineLevel="0" collapsed="false">
      <c r="B633" s="4" t="n">
        <v>1995</v>
      </c>
      <c r="C633" s="4" t="str">
        <f aca="false">C621</f>
        <v>Julio</v>
      </c>
      <c r="D633" s="5" t="n">
        <v>48.00636</v>
      </c>
      <c r="E633" s="5"/>
      <c r="F633" s="5"/>
      <c r="G633" s="5"/>
      <c r="H633" s="5"/>
      <c r="I633" s="5"/>
      <c r="J633" s="5"/>
      <c r="K633" s="5"/>
      <c r="L633" s="5"/>
      <c r="M633" s="27" t="n">
        <f aca="false">D633*100/$D$770</f>
        <v>53.8454101186798</v>
      </c>
      <c r="N633" s="27" t="n">
        <f aca="false">M633*100/$M$865</f>
        <v>8.96406482078246</v>
      </c>
    </row>
    <row r="634" customFormat="false" ht="15" hidden="false" customHeight="false" outlineLevel="0" collapsed="false">
      <c r="B634" s="7" t="n">
        <v>1995</v>
      </c>
      <c r="C634" s="7" t="str">
        <f aca="false">C622</f>
        <v>Agosto</v>
      </c>
      <c r="D634" s="8" t="n">
        <v>47.89002</v>
      </c>
      <c r="E634" s="8"/>
      <c r="F634" s="8"/>
      <c r="G634" s="8"/>
      <c r="H634" s="8"/>
      <c r="I634" s="8"/>
      <c r="J634" s="8"/>
      <c r="K634" s="8"/>
      <c r="L634" s="8"/>
      <c r="M634" s="29" t="n">
        <f aca="false">D634*100/$D$770</f>
        <v>53.7149195958989</v>
      </c>
      <c r="N634" s="29" t="n">
        <f aca="false">M634*100/$M$865</f>
        <v>8.94234104707311</v>
      </c>
    </row>
    <row r="635" customFormat="false" ht="15" hidden="false" customHeight="false" outlineLevel="0" collapsed="false">
      <c r="B635" s="10" t="n">
        <v>1995</v>
      </c>
      <c r="C635" s="10" t="str">
        <f aca="false">C623</f>
        <v>Septiembre</v>
      </c>
      <c r="D635" s="11" t="n">
        <v>47.96877</v>
      </c>
      <c r="E635" s="11"/>
      <c r="F635" s="11"/>
      <c r="G635" s="11"/>
      <c r="H635" s="11"/>
      <c r="I635" s="11"/>
      <c r="J635" s="11"/>
      <c r="K635" s="11"/>
      <c r="L635" s="11"/>
      <c r="M635" s="27" t="n">
        <f aca="false">D635*100/$D$770</f>
        <v>53.8032480183589</v>
      </c>
      <c r="N635" s="27" t="n">
        <f aca="false">M635*100/$M$865</f>
        <v>8.95704576754424</v>
      </c>
    </row>
    <row r="636" customFormat="false" ht="15" hidden="false" customHeight="false" outlineLevel="0" collapsed="false">
      <c r="B636" s="4" t="n">
        <v>1995</v>
      </c>
      <c r="C636" s="4" t="str">
        <f aca="false">C624</f>
        <v>Octubre</v>
      </c>
      <c r="D636" s="5" t="n">
        <v>48.13185</v>
      </c>
      <c r="E636" s="5"/>
      <c r="F636" s="5"/>
      <c r="G636" s="5"/>
      <c r="H636" s="5"/>
      <c r="I636" s="5"/>
      <c r="J636" s="5"/>
      <c r="K636" s="5"/>
      <c r="L636" s="5"/>
      <c r="M636" s="27" t="n">
        <f aca="false">D636*100/$D$770</f>
        <v>53.9861635629274</v>
      </c>
      <c r="N636" s="27" t="n">
        <f aca="false">M636*100/$M$865</f>
        <v>8.9874971429656</v>
      </c>
    </row>
    <row r="637" customFormat="false" ht="15" hidden="false" customHeight="false" outlineLevel="0" collapsed="false">
      <c r="B637" s="7" t="n">
        <v>1995</v>
      </c>
      <c r="C637" s="7" t="str">
        <f aca="false">C625</f>
        <v>Noviembre</v>
      </c>
      <c r="D637" s="8" t="n">
        <v>48.02191</v>
      </c>
      <c r="E637" s="8"/>
      <c r="F637" s="8"/>
      <c r="G637" s="8"/>
      <c r="H637" s="8"/>
      <c r="I637" s="8"/>
      <c r="J637" s="8"/>
      <c r="K637" s="8"/>
      <c r="L637" s="8"/>
      <c r="M637" s="29" t="n">
        <f aca="false">D637*100/$D$770</f>
        <v>53.8628514770195</v>
      </c>
      <c r="N637" s="29" t="n">
        <f aca="false">M637*100/$M$865</f>
        <v>8.96696841955485</v>
      </c>
    </row>
    <row r="638" customFormat="false" ht="15" hidden="false" customHeight="false" outlineLevel="0" collapsed="false">
      <c r="B638" s="10" t="n">
        <v>1995</v>
      </c>
      <c r="C638" s="10" t="str">
        <f aca="false">C626</f>
        <v>Diciembre</v>
      </c>
      <c r="D638" s="11" t="n">
        <v>48.07058</v>
      </c>
      <c r="E638" s="11"/>
      <c r="F638" s="11"/>
      <c r="G638" s="11"/>
      <c r="H638" s="11"/>
      <c r="I638" s="11"/>
      <c r="J638" s="11"/>
      <c r="K638" s="11"/>
      <c r="L638" s="11"/>
      <c r="M638" s="27" t="n">
        <f aca="false">D638*100/$D$770</f>
        <v>53.9174412461766</v>
      </c>
      <c r="N638" s="27" t="n">
        <f aca="false">M638*100/$M$865</f>
        <v>8.97605640362254</v>
      </c>
    </row>
    <row r="639" customFormat="false" ht="15" hidden="false" customHeight="false" outlineLevel="0" collapsed="false">
      <c r="B639" s="4" t="n">
        <v>1996</v>
      </c>
      <c r="C639" s="4" t="str">
        <f aca="false">C627</f>
        <v>Enero</v>
      </c>
      <c r="D639" s="5" t="n">
        <v>48.21469</v>
      </c>
      <c r="E639" s="5"/>
      <c r="F639" s="5"/>
      <c r="G639" s="5"/>
      <c r="H639" s="5"/>
      <c r="I639" s="5"/>
      <c r="J639" s="5"/>
      <c r="K639" s="5"/>
      <c r="L639" s="5"/>
      <c r="M639" s="27" t="n">
        <f aca="false">D639*100/$D$770</f>
        <v>54.0790794552015</v>
      </c>
      <c r="N639" s="27" t="n">
        <f aca="false">M639*100/$M$865</f>
        <v>9.00296557526819</v>
      </c>
      <c r="P639" s="12" t="n">
        <f aca="false">(M650-M638)/M638</f>
        <v>0.000543159662313184</v>
      </c>
    </row>
    <row r="640" customFormat="false" ht="15" hidden="false" customHeight="false" outlineLevel="0" collapsed="false">
      <c r="B640" s="7" t="n">
        <v>1996</v>
      </c>
      <c r="C640" s="7" t="str">
        <f aca="false">C628</f>
        <v>Febrero</v>
      </c>
      <c r="D640" s="8" t="n">
        <v>48.05801</v>
      </c>
      <c r="E640" s="8"/>
      <c r="F640" s="8"/>
      <c r="G640" s="8"/>
      <c r="H640" s="8"/>
      <c r="I640" s="8"/>
      <c r="J640" s="8"/>
      <c r="K640" s="8"/>
      <c r="L640" s="8"/>
      <c r="M640" s="29" t="n">
        <f aca="false">D640*100/$D$770</f>
        <v>53.9033423475059</v>
      </c>
      <c r="N640" s="29" t="n">
        <f aca="false">M640*100/$M$865</f>
        <v>8.97370925014543</v>
      </c>
    </row>
    <row r="641" customFormat="false" ht="15" hidden="false" customHeight="false" outlineLevel="0" collapsed="false">
      <c r="B641" s="10" t="n">
        <v>1996</v>
      </c>
      <c r="C641" s="10" t="str">
        <f aca="false">C629</f>
        <v>Marzo</v>
      </c>
      <c r="D641" s="11" t="n">
        <v>47.79874</v>
      </c>
      <c r="E641" s="11"/>
      <c r="F641" s="11"/>
      <c r="G641" s="11"/>
      <c r="H641" s="11"/>
      <c r="I641" s="11"/>
      <c r="J641" s="11"/>
      <c r="K641" s="11"/>
      <c r="L641" s="11"/>
      <c r="M641" s="27" t="n">
        <f aca="false">D641*100/$D$770</f>
        <v>53.6125371399986</v>
      </c>
      <c r="N641" s="27" t="n">
        <f aca="false">M641*100/$M$865</f>
        <v>8.92529664218923</v>
      </c>
    </row>
    <row r="642" customFormat="false" ht="15" hidden="false" customHeight="false" outlineLevel="0" collapsed="false">
      <c r="B642" s="4" t="n">
        <v>1996</v>
      </c>
      <c r="C642" s="4" t="str">
        <f aca="false">C630</f>
        <v>Abril</v>
      </c>
      <c r="D642" s="5" t="n">
        <v>47.79947</v>
      </c>
      <c r="E642" s="5"/>
      <c r="F642" s="5"/>
      <c r="G642" s="5"/>
      <c r="H642" s="5"/>
      <c r="I642" s="5"/>
      <c r="J642" s="5"/>
      <c r="K642" s="5"/>
      <c r="L642" s="5"/>
      <c r="M642" s="27" t="n">
        <f aca="false">D642*100/$D$770</f>
        <v>53.6133559304544</v>
      </c>
      <c r="N642" s="27" t="n">
        <f aca="false">M642*100/$M$865</f>
        <v>8.92543295261391</v>
      </c>
    </row>
    <row r="643" customFormat="false" ht="15" hidden="false" customHeight="false" outlineLevel="0" collapsed="false">
      <c r="B643" s="7" t="n">
        <v>1996</v>
      </c>
      <c r="C643" s="7" t="str">
        <f aca="false">C631</f>
        <v>Mayo</v>
      </c>
      <c r="D643" s="8" t="n">
        <v>47.75684</v>
      </c>
      <c r="E643" s="8"/>
      <c r="F643" s="8"/>
      <c r="G643" s="8"/>
      <c r="H643" s="8"/>
      <c r="I643" s="8"/>
      <c r="J643" s="8"/>
      <c r="K643" s="8"/>
      <c r="L643" s="8"/>
      <c r="M643" s="29" t="n">
        <f aca="false">D643*100/$D$770</f>
        <v>53.5655408110961</v>
      </c>
      <c r="N643" s="29" t="n">
        <f aca="false">M643*100/$M$865</f>
        <v>8.91747279726554</v>
      </c>
    </row>
    <row r="644" customFormat="false" ht="15" hidden="false" customHeight="false" outlineLevel="0" collapsed="false">
      <c r="B644" s="10" t="n">
        <v>1996</v>
      </c>
      <c r="C644" s="10" t="str">
        <f aca="false">C632</f>
        <v>Junio</v>
      </c>
      <c r="D644" s="11" t="n">
        <v>47.75808</v>
      </c>
      <c r="E644" s="11"/>
      <c r="F644" s="11"/>
      <c r="G644" s="11"/>
      <c r="H644" s="11"/>
      <c r="I644" s="11"/>
      <c r="J644" s="11"/>
      <c r="K644" s="11"/>
      <c r="L644" s="11"/>
      <c r="M644" s="27" t="n">
        <f aca="false">D644*100/$D$770</f>
        <v>53.5669316332402</v>
      </c>
      <c r="N644" s="27" t="n">
        <f aca="false">M644*100/$M$865</f>
        <v>8.9177043382609</v>
      </c>
    </row>
    <row r="645" customFormat="false" ht="15" hidden="false" customHeight="false" outlineLevel="0" collapsed="false">
      <c r="B645" s="4" t="n">
        <v>1996</v>
      </c>
      <c r="C645" s="4" t="str">
        <f aca="false">C633</f>
        <v>Julio</v>
      </c>
      <c r="D645" s="5" t="n">
        <v>48.01702</v>
      </c>
      <c r="E645" s="5"/>
      <c r="F645" s="5"/>
      <c r="G645" s="5"/>
      <c r="H645" s="5"/>
      <c r="I645" s="5"/>
      <c r="J645" s="5"/>
      <c r="K645" s="5"/>
      <c r="L645" s="5"/>
      <c r="M645" s="27" t="n">
        <f aca="false">D645*100/$D$770</f>
        <v>53.8573667025962</v>
      </c>
      <c r="N645" s="27" t="n">
        <f aca="false">M645*100/$M$865</f>
        <v>8.96605532643608</v>
      </c>
    </row>
    <row r="646" customFormat="false" ht="15" hidden="false" customHeight="false" outlineLevel="0" collapsed="false">
      <c r="B646" s="7" t="n">
        <v>1996</v>
      </c>
      <c r="C646" s="7" t="str">
        <f aca="false">C634</f>
        <v>Agosto</v>
      </c>
      <c r="D646" s="8" t="n">
        <v>47.97983</v>
      </c>
      <c r="E646" s="8"/>
      <c r="F646" s="8"/>
      <c r="G646" s="8"/>
      <c r="H646" s="8"/>
      <c r="I646" s="8"/>
      <c r="J646" s="8"/>
      <c r="K646" s="8"/>
      <c r="L646" s="8"/>
      <c r="M646" s="29" t="n">
        <f aca="false">D646*100/$D$770</f>
        <v>53.8156532545799</v>
      </c>
      <c r="N646" s="29" t="n">
        <f aca="false">M646*100/$M$865</f>
        <v>8.95911096384152</v>
      </c>
    </row>
    <row r="647" customFormat="false" ht="15" hidden="false" customHeight="false" outlineLevel="0" collapsed="false">
      <c r="B647" s="10" t="n">
        <v>1996</v>
      </c>
      <c r="C647" s="10" t="str">
        <f aca="false">C635</f>
        <v>Septiembre</v>
      </c>
      <c r="D647" s="11" t="n">
        <v>48.06695</v>
      </c>
      <c r="E647" s="11"/>
      <c r="F647" s="11"/>
      <c r="G647" s="11"/>
      <c r="H647" s="11"/>
      <c r="I647" s="11"/>
      <c r="J647" s="11"/>
      <c r="K647" s="11"/>
      <c r="L647" s="11"/>
      <c r="M647" s="27" t="n">
        <f aca="false">D647*100/$D$770</f>
        <v>53.9133697265128</v>
      </c>
      <c r="N647" s="27" t="n">
        <f aca="false">M647*100/$M$865</f>
        <v>8.9753785860313</v>
      </c>
    </row>
    <row r="648" customFormat="false" ht="15" hidden="false" customHeight="false" outlineLevel="0" collapsed="false">
      <c r="B648" s="4" t="n">
        <v>1996</v>
      </c>
      <c r="C648" s="4" t="str">
        <f aca="false">C636</f>
        <v>Octubre</v>
      </c>
      <c r="D648" s="5" t="n">
        <v>48.30925</v>
      </c>
      <c r="E648" s="5"/>
      <c r="F648" s="5"/>
      <c r="G648" s="5"/>
      <c r="H648" s="5"/>
      <c r="I648" s="5"/>
      <c r="J648" s="5"/>
      <c r="K648" s="5"/>
      <c r="L648" s="5"/>
      <c r="M648" s="27" t="n">
        <f aca="false">D648*100/$D$770</f>
        <v>54.1851408599992</v>
      </c>
      <c r="N648" s="27" t="n">
        <f aca="false">M648*100/$M$865</f>
        <v>9.0206224434301</v>
      </c>
    </row>
    <row r="649" customFormat="false" ht="15" hidden="false" customHeight="false" outlineLevel="0" collapsed="false">
      <c r="B649" s="7" t="n">
        <v>1996</v>
      </c>
      <c r="C649" s="7" t="str">
        <f aca="false">C637</f>
        <v>Noviembre</v>
      </c>
      <c r="D649" s="8" t="n">
        <v>48.23422</v>
      </c>
      <c r="E649" s="8"/>
      <c r="F649" s="8"/>
      <c r="G649" s="8"/>
      <c r="H649" s="8"/>
      <c r="I649" s="8"/>
      <c r="J649" s="8"/>
      <c r="K649" s="8"/>
      <c r="L649" s="8"/>
      <c r="M649" s="29" t="n">
        <f aca="false">D649*100/$D$770</f>
        <v>54.1009849039716</v>
      </c>
      <c r="N649" s="29" t="n">
        <f aca="false">M649*100/$M$865</f>
        <v>9.00661234594503</v>
      </c>
    </row>
    <row r="650" customFormat="false" ht="15" hidden="false" customHeight="false" outlineLevel="0" collapsed="false">
      <c r="B650" s="10" t="n">
        <v>1996</v>
      </c>
      <c r="C650" s="10" t="str">
        <f aca="false">C638</f>
        <v>Diciembre</v>
      </c>
      <c r="D650" s="11" t="n">
        <v>48.09669</v>
      </c>
      <c r="E650" s="11"/>
      <c r="F650" s="11"/>
      <c r="G650" s="11"/>
      <c r="H650" s="11"/>
      <c r="I650" s="11"/>
      <c r="J650" s="11"/>
      <c r="K650" s="11"/>
      <c r="L650" s="11"/>
      <c r="M650" s="27" t="n">
        <f aca="false">D650*100/$D$770</f>
        <v>53.9467270253567</v>
      </c>
      <c r="N650" s="27" t="n">
        <f aca="false">M650*100/$M$865</f>
        <v>8.98093183538763</v>
      </c>
    </row>
    <row r="651" customFormat="false" ht="15" hidden="false" customHeight="false" outlineLevel="0" collapsed="false">
      <c r="B651" s="4" t="n">
        <v>1997</v>
      </c>
      <c r="C651" s="4" t="str">
        <f aca="false">C639</f>
        <v>Enero</v>
      </c>
      <c r="D651" s="5" t="n">
        <v>48.32133</v>
      </c>
      <c r="E651" s="5"/>
      <c r="F651" s="5"/>
      <c r="G651" s="5"/>
      <c r="H651" s="5"/>
      <c r="I651" s="5"/>
      <c r="J651" s="5"/>
      <c r="K651" s="5"/>
      <c r="L651" s="5"/>
      <c r="M651" s="27" t="n">
        <f aca="false">D651*100/$D$770</f>
        <v>54.1986901595969</v>
      </c>
      <c r="N651" s="27" t="n">
        <f aca="false">M651*100/$M$865</f>
        <v>9.02287810086872</v>
      </c>
      <c r="P651" s="12" t="n">
        <f aca="false">(M662-M650)/M650</f>
        <v>0.0032798514825034</v>
      </c>
    </row>
    <row r="652" customFormat="false" ht="15" hidden="false" customHeight="false" outlineLevel="0" collapsed="false">
      <c r="B652" s="7" t="n">
        <v>1997</v>
      </c>
      <c r="C652" s="7" t="str">
        <f aca="false">C640</f>
        <v>Febrero</v>
      </c>
      <c r="D652" s="8" t="n">
        <v>48.50713</v>
      </c>
      <c r="E652" s="8"/>
      <c r="F652" s="8"/>
      <c r="G652" s="8"/>
      <c r="H652" s="8"/>
      <c r="I652" s="8"/>
      <c r="J652" s="8"/>
      <c r="K652" s="8"/>
      <c r="L652" s="8"/>
      <c r="M652" s="29" t="n">
        <f aca="false">D652*100/$D$770</f>
        <v>54.4070891550643</v>
      </c>
      <c r="N652" s="29" t="n">
        <f aca="false">M652*100/$M$865</f>
        <v>9.05757190485014</v>
      </c>
    </row>
    <row r="653" customFormat="false" ht="15" hidden="false" customHeight="false" outlineLevel="0" collapsed="false">
      <c r="B653" s="10" t="n">
        <v>1997</v>
      </c>
      <c r="C653" s="10" t="str">
        <f aca="false">C641</f>
        <v>Marzo</v>
      </c>
      <c r="D653" s="11" t="n">
        <v>48.26801</v>
      </c>
      <c r="E653" s="11"/>
      <c r="F653" s="11"/>
      <c r="G653" s="11"/>
      <c r="H653" s="11"/>
      <c r="I653" s="11"/>
      <c r="J653" s="11"/>
      <c r="K653" s="11"/>
      <c r="L653" s="11"/>
      <c r="M653" s="27" t="n">
        <f aca="false">D653*100/$D$770</f>
        <v>54.1388848073992</v>
      </c>
      <c r="N653" s="27" t="n">
        <f aca="false">M653*100/$M$865</f>
        <v>9.01292183806845</v>
      </c>
    </row>
    <row r="654" customFormat="false" ht="15" hidden="false" customHeight="false" outlineLevel="0" collapsed="false">
      <c r="B654" s="4" t="n">
        <v>1997</v>
      </c>
      <c r="C654" s="4" t="str">
        <f aca="false">C642</f>
        <v>Abril</v>
      </c>
      <c r="D654" s="5" t="n">
        <v>48.10848</v>
      </c>
      <c r="E654" s="5"/>
      <c r="F654" s="5"/>
      <c r="G654" s="5"/>
      <c r="H654" s="5"/>
      <c r="I654" s="5"/>
      <c r="J654" s="5"/>
      <c r="K654" s="5"/>
      <c r="L654" s="5"/>
      <c r="M654" s="27" t="n">
        <f aca="false">D654*100/$D$770</f>
        <v>53.9599510520336</v>
      </c>
      <c r="N654" s="27" t="n">
        <f aca="false">M654*100/$M$865</f>
        <v>8.9831333421096</v>
      </c>
    </row>
    <row r="655" customFormat="false" ht="15" hidden="false" customHeight="false" outlineLevel="0" collapsed="false">
      <c r="B655" s="7" t="n">
        <v>1997</v>
      </c>
      <c r="C655" s="7" t="str">
        <f aca="false">C643</f>
        <v>Mayo</v>
      </c>
      <c r="D655" s="8" t="n">
        <v>48.06856</v>
      </c>
      <c r="E655" s="8"/>
      <c r="F655" s="8"/>
      <c r="G655" s="8"/>
      <c r="H655" s="8"/>
      <c r="I655" s="8"/>
      <c r="J655" s="8"/>
      <c r="K655" s="8"/>
      <c r="L655" s="8"/>
      <c r="M655" s="29" t="n">
        <f aca="false">D655*100/$D$770</f>
        <v>53.9151755520386</v>
      </c>
      <c r="N655" s="29" t="n">
        <f aca="false">M655*100/$M$865</f>
        <v>8.97567921587204</v>
      </c>
    </row>
    <row r="656" customFormat="false" ht="15" hidden="false" customHeight="false" outlineLevel="0" collapsed="false">
      <c r="B656" s="10" t="n">
        <v>1997</v>
      </c>
      <c r="C656" s="10" t="str">
        <f aca="false">C644</f>
        <v>Junio</v>
      </c>
      <c r="D656" s="11" t="n">
        <v>48.17801</v>
      </c>
      <c r="E656" s="11"/>
      <c r="F656" s="11"/>
      <c r="G656" s="11"/>
      <c r="H656" s="11"/>
      <c r="I656" s="11"/>
      <c r="J656" s="11"/>
      <c r="K656" s="11"/>
      <c r="L656" s="11"/>
      <c r="M656" s="27" t="n">
        <f aca="false">D656*100/$D$770</f>
        <v>54.0379380388735</v>
      </c>
      <c r="N656" s="27" t="n">
        <f aca="false">M656*100/$M$865</f>
        <v>8.9961164432443</v>
      </c>
    </row>
    <row r="657" customFormat="false" ht="15" hidden="false" customHeight="false" outlineLevel="0" collapsed="false">
      <c r="B657" s="4" t="n">
        <v>1997</v>
      </c>
      <c r="C657" s="4" t="str">
        <f aca="false">C645</f>
        <v>Julio</v>
      </c>
      <c r="D657" s="5" t="n">
        <v>48.28507</v>
      </c>
      <c r="E657" s="5"/>
      <c r="F657" s="5"/>
      <c r="G657" s="5"/>
      <c r="H657" s="5"/>
      <c r="I657" s="5"/>
      <c r="J657" s="5"/>
      <c r="K657" s="5"/>
      <c r="L657" s="5"/>
      <c r="M657" s="27" t="n">
        <f aca="false">D657*100/$D$770</f>
        <v>54.1580198281886</v>
      </c>
      <c r="N657" s="27" t="n">
        <f aca="false">M657*100/$M$865</f>
        <v>9.01610739402068</v>
      </c>
    </row>
    <row r="658" customFormat="false" ht="15" hidden="false" customHeight="false" outlineLevel="0" collapsed="false">
      <c r="B658" s="7" t="n">
        <v>1997</v>
      </c>
      <c r="C658" s="7" t="str">
        <f aca="false">C646</f>
        <v>Agosto</v>
      </c>
      <c r="D658" s="8" t="n">
        <v>48.36453</v>
      </c>
      <c r="E658" s="8"/>
      <c r="F658" s="8"/>
      <c r="G658" s="8"/>
      <c r="H658" s="8"/>
      <c r="I658" s="8"/>
      <c r="J658" s="8"/>
      <c r="K658" s="8"/>
      <c r="L658" s="8"/>
      <c r="M658" s="29" t="n">
        <f aca="false">D658*100/$D$770</f>
        <v>54.2471446084892</v>
      </c>
      <c r="N658" s="29" t="n">
        <f aca="false">M658*100/$M$865</f>
        <v>9.03094469038431</v>
      </c>
    </row>
    <row r="659" customFormat="false" ht="15" hidden="false" customHeight="false" outlineLevel="0" collapsed="false">
      <c r="B659" s="10" t="n">
        <v>1997</v>
      </c>
      <c r="C659" s="10" t="str">
        <f aca="false">C647</f>
        <v>Septiembre</v>
      </c>
      <c r="D659" s="11" t="n">
        <v>48.34137</v>
      </c>
      <c r="E659" s="11"/>
      <c r="F659" s="11"/>
      <c r="G659" s="11"/>
      <c r="H659" s="11"/>
      <c r="I659" s="11"/>
      <c r="J659" s="11"/>
      <c r="K659" s="11"/>
      <c r="L659" s="11"/>
      <c r="M659" s="27" t="n">
        <f aca="false">D659*100/$D$770</f>
        <v>54.2211676400552</v>
      </c>
      <c r="N659" s="27" t="n">
        <f aca="false">M659*100/$M$865</f>
        <v>9.02662010211623</v>
      </c>
    </row>
    <row r="660" customFormat="false" ht="15" hidden="false" customHeight="false" outlineLevel="0" collapsed="false">
      <c r="B660" s="4" t="n">
        <v>1997</v>
      </c>
      <c r="C660" s="4" t="str">
        <f aca="false">C648</f>
        <v>Octubre</v>
      </c>
      <c r="D660" s="5" t="n">
        <v>48.26564</v>
      </c>
      <c r="E660" s="5"/>
      <c r="F660" s="5"/>
      <c r="G660" s="5"/>
      <c r="H660" s="5"/>
      <c r="I660" s="5"/>
      <c r="J660" s="5"/>
      <c r="K660" s="5"/>
      <c r="L660" s="5"/>
      <c r="M660" s="27" t="n">
        <f aca="false">D660*100/$D$770</f>
        <v>54.1362265424947</v>
      </c>
      <c r="N660" s="27" t="n">
        <f aca="false">M660*100/$M$865</f>
        <v>9.01247929600475</v>
      </c>
    </row>
    <row r="661" customFormat="false" ht="15" hidden="false" customHeight="false" outlineLevel="0" collapsed="false">
      <c r="B661" s="7" t="n">
        <v>1997</v>
      </c>
      <c r="C661" s="7" t="str">
        <f aca="false">C649</f>
        <v>Noviembre</v>
      </c>
      <c r="D661" s="8" t="n">
        <v>48.17236</v>
      </c>
      <c r="E661" s="8"/>
      <c r="F661" s="8"/>
      <c r="G661" s="8"/>
      <c r="H661" s="8"/>
      <c r="I661" s="8"/>
      <c r="J661" s="8"/>
      <c r="K661" s="8"/>
      <c r="L661" s="8"/>
      <c r="M661" s="29" t="n">
        <f aca="false">D661*100/$D$770</f>
        <v>54.0316008250716</v>
      </c>
      <c r="N661" s="29" t="n">
        <f aca="false">M661*100/$M$865</f>
        <v>8.99506143790256</v>
      </c>
    </row>
    <row r="662" customFormat="false" ht="15" hidden="false" customHeight="false" outlineLevel="0" collapsed="false">
      <c r="B662" s="10" t="n">
        <v>1997</v>
      </c>
      <c r="C662" s="10" t="str">
        <f aca="false">C650</f>
        <v>Diciembre</v>
      </c>
      <c r="D662" s="11" t="n">
        <v>48.25444</v>
      </c>
      <c r="E662" s="11"/>
      <c r="F662" s="11"/>
      <c r="G662" s="11"/>
      <c r="H662" s="11"/>
      <c r="I662" s="11"/>
      <c r="J662" s="11"/>
      <c r="K662" s="11"/>
      <c r="L662" s="11"/>
      <c r="M662" s="27" t="n">
        <f aca="false">D662*100/$D$770</f>
        <v>54.123664277967</v>
      </c>
      <c r="N662" s="27" t="n">
        <f aca="false">M662*100/$M$865</f>
        <v>9.01038795798219</v>
      </c>
    </row>
    <row r="663" customFormat="false" ht="15" hidden="false" customHeight="false" outlineLevel="0" collapsed="false">
      <c r="B663" s="4" t="n">
        <v>1998</v>
      </c>
      <c r="C663" s="4" t="str">
        <f aca="false">C651</f>
        <v>Enero</v>
      </c>
      <c r="D663" s="5" t="n">
        <v>48.55776</v>
      </c>
      <c r="E663" s="5"/>
      <c r="F663" s="5"/>
      <c r="G663" s="5"/>
      <c r="H663" s="5"/>
      <c r="I663" s="5"/>
      <c r="J663" s="5"/>
      <c r="K663" s="5"/>
      <c r="L663" s="5"/>
      <c r="M663" s="27" t="n">
        <f aca="false">D663*100/$D$770</f>
        <v>54.4638773205138</v>
      </c>
      <c r="N663" s="27" t="n">
        <f aca="false">M663*100/$M$865</f>
        <v>9.06702587307177</v>
      </c>
      <c r="P663" s="12" t="n">
        <f aca="false">(M674-M662)/M662</f>
        <v>0.00664477714382331</v>
      </c>
    </row>
    <row r="664" customFormat="false" ht="15" hidden="false" customHeight="false" outlineLevel="0" collapsed="false">
      <c r="B664" s="7" t="n">
        <v>1998</v>
      </c>
      <c r="C664" s="7" t="str">
        <f aca="false">C652</f>
        <v>Febrero</v>
      </c>
      <c r="D664" s="8" t="n">
        <v>48.72707</v>
      </c>
      <c r="E664" s="8"/>
      <c r="F664" s="8"/>
      <c r="G664" s="8"/>
      <c r="H664" s="8"/>
      <c r="I664" s="8"/>
      <c r="J664" s="8"/>
      <c r="K664" s="8"/>
      <c r="L664" s="8"/>
      <c r="M664" s="29" t="n">
        <f aca="false">D664*100/$D$770</f>
        <v>54.6537806247259</v>
      </c>
      <c r="N664" s="29" t="n">
        <f aca="false">M664*100/$M$865</f>
        <v>9.09864055526818</v>
      </c>
    </row>
    <row r="665" customFormat="false" ht="15" hidden="false" customHeight="false" outlineLevel="0" collapsed="false">
      <c r="B665" s="10" t="n">
        <v>1998</v>
      </c>
      <c r="C665" s="10" t="str">
        <f aca="false">C653</f>
        <v>Marzo</v>
      </c>
      <c r="D665" s="11" t="n">
        <v>48.66586</v>
      </c>
      <c r="E665" s="11"/>
      <c r="F665" s="11"/>
      <c r="G665" s="11"/>
      <c r="H665" s="11"/>
      <c r="I665" s="11"/>
      <c r="J665" s="11"/>
      <c r="K665" s="11"/>
      <c r="L665" s="11"/>
      <c r="M665" s="27" t="n">
        <f aca="false">D665*100/$D$770</f>
        <v>54.5851256058208</v>
      </c>
      <c r="N665" s="27" t="n">
        <f aca="false">M665*100/$M$865</f>
        <v>9.08721101952167</v>
      </c>
    </row>
    <row r="666" customFormat="false" ht="15" hidden="false" customHeight="false" outlineLevel="0" collapsed="false">
      <c r="B666" s="4" t="n">
        <v>1998</v>
      </c>
      <c r="C666" s="4" t="str">
        <f aca="false">C654</f>
        <v>Abril</v>
      </c>
      <c r="D666" s="5" t="n">
        <v>48.67135</v>
      </c>
      <c r="E666" s="5"/>
      <c r="F666" s="5"/>
      <c r="G666" s="5"/>
      <c r="H666" s="5"/>
      <c r="I666" s="5"/>
      <c r="J666" s="5"/>
      <c r="K666" s="5"/>
      <c r="L666" s="5"/>
      <c r="M666" s="27" t="n">
        <f aca="false">D666*100/$D$770</f>
        <v>54.5912833587009</v>
      </c>
      <c r="N666" s="27" t="n">
        <f aca="false">M666*100/$M$865</f>
        <v>9.08823614860594</v>
      </c>
    </row>
    <row r="667" customFormat="false" ht="15" hidden="false" customHeight="false" outlineLevel="0" collapsed="false">
      <c r="B667" s="7" t="n">
        <v>1998</v>
      </c>
      <c r="C667" s="7" t="str">
        <f aca="false">C655</f>
        <v>Mayo</v>
      </c>
      <c r="D667" s="8" t="n">
        <v>48.6362</v>
      </c>
      <c r="E667" s="8"/>
      <c r="F667" s="8"/>
      <c r="G667" s="8"/>
      <c r="H667" s="8"/>
      <c r="I667" s="8"/>
      <c r="J667" s="8"/>
      <c r="K667" s="8"/>
      <c r="L667" s="8"/>
      <c r="M667" s="29" t="n">
        <f aca="false">D667*100/$D$770</f>
        <v>54.5518580374378</v>
      </c>
      <c r="N667" s="29" t="n">
        <f aca="false">M667*100/$M$865</f>
        <v>9.08167270829406</v>
      </c>
    </row>
    <row r="668" customFormat="false" ht="15" hidden="false" customHeight="false" outlineLevel="0" collapsed="false">
      <c r="B668" s="10" t="n">
        <v>1998</v>
      </c>
      <c r="C668" s="10" t="str">
        <f aca="false">C656</f>
        <v>Junio</v>
      </c>
      <c r="D668" s="11" t="n">
        <v>48.72905</v>
      </c>
      <c r="E668" s="11"/>
      <c r="F668" s="11"/>
      <c r="G668" s="11"/>
      <c r="H668" s="11"/>
      <c r="I668" s="11"/>
      <c r="J668" s="11"/>
      <c r="K668" s="11"/>
      <c r="L668" s="11"/>
      <c r="M668" s="27" t="n">
        <f aca="false">D668*100/$D$770</f>
        <v>54.6560014536335</v>
      </c>
      <c r="N668" s="27" t="n">
        <f aca="false">M668*100/$M$865</f>
        <v>9.09901027395432</v>
      </c>
    </row>
    <row r="669" customFormat="false" ht="15" hidden="false" customHeight="false" outlineLevel="0" collapsed="false">
      <c r="B669" s="4" t="n">
        <v>1998</v>
      </c>
      <c r="C669" s="4" t="str">
        <f aca="false">C657</f>
        <v>Julio</v>
      </c>
      <c r="D669" s="5" t="n">
        <v>48.88135</v>
      </c>
      <c r="E669" s="5"/>
      <c r="F669" s="5"/>
      <c r="G669" s="5"/>
      <c r="H669" s="5"/>
      <c r="I669" s="5"/>
      <c r="J669" s="5"/>
      <c r="K669" s="5"/>
      <c r="L669" s="5"/>
      <c r="M669" s="27" t="n">
        <f aca="false">D669*100/$D$770</f>
        <v>54.8268258185942</v>
      </c>
      <c r="N669" s="27" t="n">
        <f aca="false">M669*100/$M$865</f>
        <v>9.12744873652897</v>
      </c>
    </row>
    <row r="670" customFormat="false" ht="15" hidden="false" customHeight="false" outlineLevel="0" collapsed="false">
      <c r="B670" s="7" t="n">
        <v>1998</v>
      </c>
      <c r="C670" s="7" t="str">
        <f aca="false">C658</f>
        <v>Agosto</v>
      </c>
      <c r="D670" s="8" t="n">
        <v>48.89122</v>
      </c>
      <c r="E670" s="8"/>
      <c r="F670" s="8"/>
      <c r="G670" s="8"/>
      <c r="H670" s="8"/>
      <c r="I670" s="8"/>
      <c r="J670" s="8"/>
      <c r="K670" s="8"/>
      <c r="L670" s="8"/>
      <c r="M670" s="29" t="n">
        <f aca="false">D670*100/$D$770</f>
        <v>54.8378963142091</v>
      </c>
      <c r="N670" s="29" t="n">
        <f aca="false">M670*100/$M$865</f>
        <v>9.12929172816135</v>
      </c>
    </row>
    <row r="671" customFormat="false" ht="15" hidden="false" customHeight="false" outlineLevel="0" collapsed="false">
      <c r="B671" s="10" t="n">
        <v>1998</v>
      </c>
      <c r="C671" s="10" t="str">
        <f aca="false">C659</f>
        <v>Septiembre</v>
      </c>
      <c r="D671" s="11" t="n">
        <v>48.8761</v>
      </c>
      <c r="E671" s="11"/>
      <c r="F671" s="11"/>
      <c r="G671" s="11"/>
      <c r="H671" s="11"/>
      <c r="I671" s="11"/>
      <c r="J671" s="11"/>
      <c r="K671" s="11"/>
      <c r="L671" s="11"/>
      <c r="M671" s="27" t="n">
        <f aca="false">D671*100/$D$770</f>
        <v>54.8209372570968</v>
      </c>
      <c r="N671" s="27" t="n">
        <f aca="false">M671*100/$M$865</f>
        <v>9.12646842183089</v>
      </c>
    </row>
    <row r="672" customFormat="false" ht="15" hidden="false" customHeight="false" outlineLevel="0" collapsed="false">
      <c r="B672" s="4" t="n">
        <v>1998</v>
      </c>
      <c r="C672" s="4" t="str">
        <f aca="false">C660</f>
        <v>Octubre</v>
      </c>
      <c r="D672" s="5" t="n">
        <v>48.69729</v>
      </c>
      <c r="E672" s="5"/>
      <c r="F672" s="5"/>
      <c r="G672" s="5"/>
      <c r="H672" s="5"/>
      <c r="I672" s="5"/>
      <c r="J672" s="5"/>
      <c r="K672" s="5"/>
      <c r="L672" s="5"/>
      <c r="M672" s="27" t="n">
        <f aca="false">D672*100/$D$770</f>
        <v>54.6203784606515</v>
      </c>
      <c r="N672" s="27" t="n">
        <f aca="false">M672*100/$M$865</f>
        <v>9.09307983684748</v>
      </c>
    </row>
    <row r="673" customFormat="false" ht="15" hidden="false" customHeight="false" outlineLevel="0" collapsed="false">
      <c r="B673" s="7" t="n">
        <v>1998</v>
      </c>
      <c r="C673" s="7" t="str">
        <f aca="false">C661</f>
        <v>Noviembre</v>
      </c>
      <c r="D673" s="8" t="n">
        <v>48.58166</v>
      </c>
      <c r="E673" s="8"/>
      <c r="F673" s="8"/>
      <c r="G673" s="8"/>
      <c r="H673" s="8"/>
      <c r="I673" s="8"/>
      <c r="J673" s="8"/>
      <c r="K673" s="8"/>
      <c r="L673" s="8"/>
      <c r="M673" s="29" t="n">
        <f aca="false">D673*100/$D$770</f>
        <v>54.4906842957112</v>
      </c>
      <c r="N673" s="29" t="n">
        <f aca="false">M673*100/$M$865</f>
        <v>9.07148863903063</v>
      </c>
    </row>
    <row r="674" customFormat="false" ht="15" hidden="false" customHeight="false" outlineLevel="0" collapsed="false">
      <c r="B674" s="10" t="n">
        <v>1998</v>
      </c>
      <c r="C674" s="10" t="str">
        <f aca="false">C662</f>
        <v>Diciembre</v>
      </c>
      <c r="D674" s="11" t="n">
        <v>48.57508</v>
      </c>
      <c r="E674" s="11"/>
      <c r="F674" s="11"/>
      <c r="G674" s="11"/>
      <c r="H674" s="11"/>
      <c r="I674" s="11"/>
      <c r="J674" s="11"/>
      <c r="K674" s="11"/>
      <c r="L674" s="11"/>
      <c r="M674" s="27" t="n">
        <f aca="false">D674*100/$D$770</f>
        <v>54.4833039653012</v>
      </c>
      <c r="N674" s="27" t="n">
        <f aca="false">M674*100/$M$865</f>
        <v>9.07025997794237</v>
      </c>
    </row>
    <row r="675" customFormat="false" ht="15" hidden="false" customHeight="false" outlineLevel="0" collapsed="false">
      <c r="B675" s="4" t="n">
        <v>1999</v>
      </c>
      <c r="C675" s="4" t="str">
        <f aca="false">C663</f>
        <v>Enero</v>
      </c>
      <c r="D675" s="5" t="n">
        <v>48.80407</v>
      </c>
      <c r="E675" s="5"/>
      <c r="F675" s="5"/>
      <c r="G675" s="5"/>
      <c r="H675" s="5"/>
      <c r="I675" s="5"/>
      <c r="J675" s="5"/>
      <c r="K675" s="5"/>
      <c r="L675" s="5"/>
      <c r="M675" s="27" t="n">
        <f aca="false">D675*100/$D$770</f>
        <v>54.7401461933534</v>
      </c>
      <c r="N675" s="27" t="n">
        <f aca="false">M675*100/$M$865</f>
        <v>9.11301850417329</v>
      </c>
      <c r="P675" s="12" t="n">
        <f aca="false">(M686-M674)/M674</f>
        <v>-0.0181045507284804</v>
      </c>
    </row>
    <row r="676" customFormat="false" ht="15" hidden="false" customHeight="false" outlineLevel="0" collapsed="false">
      <c r="B676" s="7" t="n">
        <v>1999</v>
      </c>
      <c r="C676" s="7" t="str">
        <f aca="false">C664</f>
        <v>Febrero</v>
      </c>
      <c r="D676" s="8" t="n">
        <v>48.72567</v>
      </c>
      <c r="E676" s="8"/>
      <c r="F676" s="8"/>
      <c r="G676" s="8"/>
      <c r="H676" s="8"/>
      <c r="I676" s="8"/>
      <c r="J676" s="8"/>
      <c r="K676" s="8"/>
      <c r="L676" s="8"/>
      <c r="M676" s="29" t="n">
        <f aca="false">D676*100/$D$770</f>
        <v>54.6522103416599</v>
      </c>
      <c r="N676" s="29" t="n">
        <f aca="false">M676*100/$M$865</f>
        <v>9.09837913801536</v>
      </c>
    </row>
    <row r="677" customFormat="false" ht="15" hidden="false" customHeight="false" outlineLevel="0" collapsed="false">
      <c r="B677" s="10" t="n">
        <v>1999</v>
      </c>
      <c r="C677" s="10" t="str">
        <f aca="false">C665</f>
        <v>Marzo</v>
      </c>
      <c r="D677" s="11" t="n">
        <v>48.35983</v>
      </c>
      <c r="E677" s="11"/>
      <c r="F677" s="11"/>
      <c r="G677" s="11"/>
      <c r="H677" s="11"/>
      <c r="I677" s="11"/>
      <c r="J677" s="11"/>
      <c r="K677" s="11"/>
      <c r="L677" s="11"/>
      <c r="M677" s="27" t="n">
        <f aca="false">D677*100/$D$770</f>
        <v>54.2418729439106</v>
      </c>
      <c r="N677" s="27" t="n">
        <f aca="false">M677*100/$M$865</f>
        <v>9.03006707532127</v>
      </c>
    </row>
    <row r="678" customFormat="false" ht="15" hidden="false" customHeight="false" outlineLevel="0" collapsed="false">
      <c r="B678" s="4" t="n">
        <v>1999</v>
      </c>
      <c r="C678" s="4" t="str">
        <f aca="false">C666</f>
        <v>Abril</v>
      </c>
      <c r="D678" s="5" t="n">
        <v>48.31247</v>
      </c>
      <c r="E678" s="5"/>
      <c r="F678" s="5"/>
      <c r="G678" s="5"/>
      <c r="H678" s="5"/>
      <c r="I678" s="5"/>
      <c r="J678" s="5"/>
      <c r="K678" s="5"/>
      <c r="L678" s="5"/>
      <c r="M678" s="27" t="n">
        <f aca="false">D678*100/$D$770</f>
        <v>54.1887525110509</v>
      </c>
      <c r="N678" s="27" t="n">
        <f aca="false">M678*100/$M$865</f>
        <v>9.02122370311159</v>
      </c>
    </row>
    <row r="679" customFormat="false" ht="15" hidden="false" customHeight="false" outlineLevel="0" collapsed="false">
      <c r="B679" s="7" t="n">
        <v>1999</v>
      </c>
      <c r="C679" s="7" t="str">
        <f aca="false">C667</f>
        <v>Mayo</v>
      </c>
      <c r="D679" s="8" t="n">
        <v>48.0746</v>
      </c>
      <c r="E679" s="8"/>
      <c r="F679" s="8"/>
      <c r="G679" s="8"/>
      <c r="H679" s="8"/>
      <c r="I679" s="8"/>
      <c r="J679" s="8"/>
      <c r="K679" s="8"/>
      <c r="L679" s="8"/>
      <c r="M679" s="29" t="n">
        <f aca="false">D679*100/$D$770</f>
        <v>53.9219502018375</v>
      </c>
      <c r="N679" s="29" t="n">
        <f aca="false">M679*100/$M$865</f>
        <v>8.97680704459135</v>
      </c>
    </row>
    <row r="680" customFormat="false" ht="15" hidden="false" customHeight="false" outlineLevel="0" collapsed="false">
      <c r="B680" s="10" t="n">
        <v>1999</v>
      </c>
      <c r="C680" s="10" t="str">
        <f aca="false">C668</f>
        <v>Junio</v>
      </c>
      <c r="D680" s="11" t="n">
        <v>48.07168</v>
      </c>
      <c r="E680" s="11"/>
      <c r="F680" s="11"/>
      <c r="G680" s="11"/>
      <c r="H680" s="11"/>
      <c r="I680" s="11"/>
      <c r="J680" s="11"/>
      <c r="K680" s="11"/>
      <c r="L680" s="11"/>
      <c r="M680" s="27" t="n">
        <f aca="false">D680*100/$D$770</f>
        <v>53.9186750400142</v>
      </c>
      <c r="N680" s="27" t="n">
        <f aca="false">M680*100/$M$865</f>
        <v>8.97626180289261</v>
      </c>
    </row>
    <row r="681" customFormat="false" ht="15" hidden="false" customHeight="false" outlineLevel="0" collapsed="false">
      <c r="B681" s="4" t="n">
        <v>1999</v>
      </c>
      <c r="C681" s="4" t="str">
        <f aca="false">C669</f>
        <v>Julio</v>
      </c>
      <c r="D681" s="5" t="n">
        <v>48.16103</v>
      </c>
      <c r="E681" s="5"/>
      <c r="F681" s="5"/>
      <c r="G681" s="5"/>
      <c r="H681" s="5"/>
      <c r="I681" s="5"/>
      <c r="J681" s="5"/>
      <c r="K681" s="5"/>
      <c r="L681" s="5"/>
      <c r="M681" s="27" t="n">
        <f aca="false">D681*100/$D$770</f>
        <v>54.018892748545</v>
      </c>
      <c r="N681" s="27" t="n">
        <f aca="false">M681*100/$M$865</f>
        <v>8.99294582542081</v>
      </c>
    </row>
    <row r="682" customFormat="false" ht="15" hidden="false" customHeight="false" outlineLevel="0" collapsed="false">
      <c r="B682" s="7" t="n">
        <v>1999</v>
      </c>
      <c r="C682" s="7" t="str">
        <f aca="false">C670</f>
        <v>Agosto</v>
      </c>
      <c r="D682" s="8" t="n">
        <v>47.97974</v>
      </c>
      <c r="E682" s="8"/>
      <c r="F682" s="8"/>
      <c r="G682" s="8"/>
      <c r="H682" s="8"/>
      <c r="I682" s="8"/>
      <c r="J682" s="8"/>
      <c r="K682" s="8"/>
      <c r="L682" s="8"/>
      <c r="M682" s="29" t="n">
        <f aca="false">D682*100/$D$770</f>
        <v>53.8155523078114</v>
      </c>
      <c r="N682" s="29" t="n">
        <f aca="false">M682*100/$M$865</f>
        <v>8.95909415844669</v>
      </c>
    </row>
    <row r="683" customFormat="false" ht="15" hidden="false" customHeight="false" outlineLevel="0" collapsed="false">
      <c r="B683" s="10" t="n">
        <v>1999</v>
      </c>
      <c r="C683" s="10" t="str">
        <f aca="false">C671</f>
        <v>Septiembre</v>
      </c>
      <c r="D683" s="11" t="n">
        <v>47.88415</v>
      </c>
      <c r="E683" s="11"/>
      <c r="F683" s="11"/>
      <c r="G683" s="11"/>
      <c r="H683" s="11"/>
      <c r="I683" s="11"/>
      <c r="J683" s="11"/>
      <c r="K683" s="11"/>
      <c r="L683" s="11"/>
      <c r="M683" s="27" t="n">
        <f aca="false">D683*100/$D$770</f>
        <v>53.7083356233295</v>
      </c>
      <c r="N683" s="27" t="n">
        <f aca="false">M683*100/$M$865</f>
        <v>8.94124496187735</v>
      </c>
    </row>
    <row r="684" customFormat="false" ht="15" hidden="false" customHeight="false" outlineLevel="0" collapsed="false">
      <c r="B684" s="4" t="n">
        <v>1999</v>
      </c>
      <c r="C684" s="4" t="str">
        <f aca="false">C672</f>
        <v>Octubre</v>
      </c>
      <c r="D684" s="5" t="n">
        <v>47.87666</v>
      </c>
      <c r="E684" s="5"/>
      <c r="F684" s="5"/>
      <c r="G684" s="5"/>
      <c r="H684" s="5"/>
      <c r="I684" s="5"/>
      <c r="J684" s="5"/>
      <c r="K684" s="5"/>
      <c r="L684" s="5"/>
      <c r="M684" s="27" t="n">
        <f aca="false">D684*100/$D$770</f>
        <v>53.6999346089266</v>
      </c>
      <c r="N684" s="27" t="n">
        <f aca="false">M684*100/$M$865</f>
        <v>8.93984637957476</v>
      </c>
    </row>
    <row r="685" customFormat="false" ht="15" hidden="false" customHeight="false" outlineLevel="0" collapsed="false">
      <c r="B685" s="7" t="n">
        <v>1999</v>
      </c>
      <c r="C685" s="7" t="str">
        <f aca="false">C673</f>
        <v>Noviembre</v>
      </c>
      <c r="D685" s="8" t="n">
        <v>47.72533</v>
      </c>
      <c r="E685" s="8"/>
      <c r="F685" s="8"/>
      <c r="G685" s="8"/>
      <c r="H685" s="8"/>
      <c r="I685" s="8"/>
      <c r="J685" s="8"/>
      <c r="K685" s="8"/>
      <c r="L685" s="8"/>
      <c r="M685" s="29" t="n">
        <f aca="false">D685*100/$D$770</f>
        <v>53.5301982258045</v>
      </c>
      <c r="N685" s="29" t="n">
        <f aca="false">M685*100/$M$865</f>
        <v>8.911589041811</v>
      </c>
    </row>
    <row r="686" customFormat="false" ht="15" hidden="false" customHeight="false" outlineLevel="0" collapsed="false">
      <c r="B686" s="10" t="n">
        <v>1999</v>
      </c>
      <c r="C686" s="10" t="str">
        <f aca="false">C674</f>
        <v>Diciembre</v>
      </c>
      <c r="D686" s="11" t="n">
        <v>47.69565</v>
      </c>
      <c r="E686" s="11"/>
      <c r="F686" s="11"/>
      <c r="G686" s="11"/>
      <c r="H686" s="11"/>
      <c r="I686" s="11"/>
      <c r="J686" s="11"/>
      <c r="K686" s="11"/>
      <c r="L686" s="11"/>
      <c r="M686" s="27" t="n">
        <f aca="false">D686*100/$D$770</f>
        <v>53.4969082248062</v>
      </c>
      <c r="N686" s="27" t="n">
        <f aca="false">M686*100/$M$865</f>
        <v>8.90604699605121</v>
      </c>
    </row>
    <row r="687" customFormat="false" ht="15" hidden="false" customHeight="false" outlineLevel="0" collapsed="false">
      <c r="B687" s="4" t="n">
        <v>2000</v>
      </c>
      <c r="C687" s="4" t="str">
        <f aca="false">C675</f>
        <v>Enero</v>
      </c>
      <c r="D687" s="5" t="n">
        <v>48.09879</v>
      </c>
      <c r="E687" s="5"/>
      <c r="F687" s="5"/>
      <c r="G687" s="5"/>
      <c r="H687" s="5"/>
      <c r="I687" s="5"/>
      <c r="J687" s="5"/>
      <c r="K687" s="5"/>
      <c r="L687" s="5"/>
      <c r="M687" s="27" t="n">
        <f aca="false">D687*100/$D$770</f>
        <v>53.9490824499556</v>
      </c>
      <c r="N687" s="27" t="n">
        <f aca="false">M687*100/$M$865</f>
        <v>8.98132396126687</v>
      </c>
      <c r="P687" s="12" t="n">
        <f aca="false">(M698-M686)/M686</f>
        <v>-0.00729605320401346</v>
      </c>
    </row>
    <row r="688" customFormat="false" ht="15" hidden="false" customHeight="false" outlineLevel="0" collapsed="false">
      <c r="B688" s="7" t="n">
        <v>2000</v>
      </c>
      <c r="C688" s="7" t="str">
        <f aca="false">C676</f>
        <v>Febrero</v>
      </c>
      <c r="D688" s="8" t="n">
        <v>48.10076</v>
      </c>
      <c r="E688" s="8"/>
      <c r="F688" s="8"/>
      <c r="G688" s="8"/>
      <c r="H688" s="8"/>
      <c r="I688" s="8"/>
      <c r="J688" s="8"/>
      <c r="K688" s="8"/>
      <c r="L688" s="8"/>
      <c r="M688" s="29" t="n">
        <f aca="false">D688*100/$D$770</f>
        <v>53.9512920625556</v>
      </c>
      <c r="N688" s="29" t="n">
        <f aca="false">M688*100/$M$865</f>
        <v>8.9816918126869</v>
      </c>
    </row>
    <row r="689" customFormat="false" ht="15" hidden="false" customHeight="false" outlineLevel="0" collapsed="false">
      <c r="B689" s="10" t="n">
        <v>2000</v>
      </c>
      <c r="C689" s="10" t="str">
        <f aca="false">C677</f>
        <v>Marzo</v>
      </c>
      <c r="D689" s="11" t="n">
        <v>47.84662</v>
      </c>
      <c r="E689" s="11"/>
      <c r="F689" s="11"/>
      <c r="G689" s="11"/>
      <c r="H689" s="11"/>
      <c r="I689" s="11"/>
      <c r="J689" s="11"/>
      <c r="K689" s="11"/>
      <c r="L689" s="11"/>
      <c r="M689" s="27" t="n">
        <f aca="false">D689*100/$D$770</f>
        <v>53.6662408208543</v>
      </c>
      <c r="N689" s="27" t="n">
        <f aca="false">M689*100/$M$865</f>
        <v>8.93423711223568</v>
      </c>
    </row>
    <row r="690" customFormat="false" ht="15" hidden="false" customHeight="false" outlineLevel="0" collapsed="false">
      <c r="B690" s="4" t="n">
        <v>2000</v>
      </c>
      <c r="C690" s="4" t="str">
        <f aca="false">C678</f>
        <v>Abril</v>
      </c>
      <c r="D690" s="5" t="n">
        <v>47.79282</v>
      </c>
      <c r="E690" s="5"/>
      <c r="F690" s="5"/>
      <c r="G690" s="5"/>
      <c r="H690" s="5"/>
      <c r="I690" s="5"/>
      <c r="J690" s="5"/>
      <c r="K690" s="5"/>
      <c r="L690" s="5"/>
      <c r="M690" s="27" t="n">
        <f aca="false">D690*100/$D$770</f>
        <v>53.6058970858911</v>
      </c>
      <c r="N690" s="27" t="n">
        <f aca="false">M690*100/$M$865</f>
        <v>8.92419122066302</v>
      </c>
    </row>
    <row r="691" customFormat="false" ht="15" hidden="false" customHeight="false" outlineLevel="0" collapsed="false">
      <c r="B691" s="7" t="n">
        <v>2000</v>
      </c>
      <c r="C691" s="7" t="str">
        <f aca="false">C679</f>
        <v>Mayo</v>
      </c>
      <c r="D691" s="8" t="n">
        <v>47.60705</v>
      </c>
      <c r="E691" s="8"/>
      <c r="F691" s="8"/>
      <c r="G691" s="8"/>
      <c r="H691" s="8"/>
      <c r="I691" s="8"/>
      <c r="J691" s="8"/>
      <c r="K691" s="8"/>
      <c r="L691" s="8"/>
      <c r="M691" s="29" t="n">
        <f aca="false">D691*100/$D$770</f>
        <v>53.3975317393465</v>
      </c>
      <c r="N691" s="29" t="n">
        <f aca="false">M691*100/$M$865</f>
        <v>8.88950301847988</v>
      </c>
    </row>
    <row r="692" customFormat="false" ht="15" hidden="false" customHeight="false" outlineLevel="0" collapsed="false">
      <c r="B692" s="10" t="n">
        <v>2000</v>
      </c>
      <c r="C692" s="10" t="str">
        <f aca="false">C680</f>
        <v>Junio</v>
      </c>
      <c r="D692" s="11" t="n">
        <v>47.51903</v>
      </c>
      <c r="E692" s="11"/>
      <c r="F692" s="11"/>
      <c r="G692" s="11"/>
      <c r="H692" s="11"/>
      <c r="I692" s="11"/>
      <c r="J692" s="11"/>
      <c r="K692" s="11"/>
      <c r="L692" s="11"/>
      <c r="M692" s="27" t="n">
        <f aca="false">D692*100/$D$770</f>
        <v>53.2988057997283</v>
      </c>
      <c r="N692" s="27" t="n">
        <f aca="false">M692*100/$M$865</f>
        <v>8.87306734234186</v>
      </c>
    </row>
    <row r="693" customFormat="false" ht="15" hidden="false" customHeight="false" outlineLevel="0" collapsed="false">
      <c r="B693" s="4" t="n">
        <v>2000</v>
      </c>
      <c r="C693" s="4" t="str">
        <f aca="false">C681</f>
        <v>Julio</v>
      </c>
      <c r="D693" s="5" t="n">
        <v>47.72541</v>
      </c>
      <c r="E693" s="5"/>
      <c r="F693" s="5"/>
      <c r="G693" s="5"/>
      <c r="H693" s="5"/>
      <c r="I693" s="5"/>
      <c r="J693" s="5"/>
      <c r="K693" s="5"/>
      <c r="L693" s="5"/>
      <c r="M693" s="27" t="n">
        <f aca="false">D693*100/$D$770</f>
        <v>53.5302879562654</v>
      </c>
      <c r="N693" s="27" t="n">
        <f aca="false">M693*100/$M$865</f>
        <v>8.91160397993973</v>
      </c>
    </row>
    <row r="694" customFormat="false" ht="15" hidden="false" customHeight="false" outlineLevel="0" collapsed="false">
      <c r="B694" s="7" t="n">
        <v>2000</v>
      </c>
      <c r="C694" s="7" t="str">
        <f aca="false">C682</f>
        <v>Agosto</v>
      </c>
      <c r="D694" s="8" t="n">
        <v>47.62273</v>
      </c>
      <c r="E694" s="8"/>
      <c r="F694" s="8"/>
      <c r="G694" s="8"/>
      <c r="H694" s="8"/>
      <c r="I694" s="8"/>
      <c r="J694" s="8"/>
      <c r="K694" s="8"/>
      <c r="L694" s="8"/>
      <c r="M694" s="29" t="n">
        <f aca="false">D694*100/$D$770</f>
        <v>53.4151189096852</v>
      </c>
      <c r="N694" s="29" t="n">
        <f aca="false">M694*100/$M$865</f>
        <v>8.89243089171146</v>
      </c>
    </row>
    <row r="695" customFormat="false" ht="15" hidden="false" customHeight="false" outlineLevel="0" collapsed="false">
      <c r="B695" s="10" t="n">
        <v>2000</v>
      </c>
      <c r="C695" s="10" t="str">
        <f aca="false">C683</f>
        <v>Septiembre</v>
      </c>
      <c r="D695" s="11" t="n">
        <v>47.5496</v>
      </c>
      <c r="E695" s="11"/>
      <c r="F695" s="11"/>
      <c r="G695" s="11"/>
      <c r="H695" s="11"/>
      <c r="I695" s="11"/>
      <c r="J695" s="11"/>
      <c r="K695" s="11"/>
      <c r="L695" s="11"/>
      <c r="M695" s="27" t="n">
        <f aca="false">D695*100/$D$770</f>
        <v>53.3330940521042</v>
      </c>
      <c r="N695" s="27" t="n">
        <f aca="false">M695*100/$M$865</f>
        <v>8.87877557478379</v>
      </c>
    </row>
    <row r="696" customFormat="false" ht="15" hidden="false" customHeight="false" outlineLevel="0" collapsed="false">
      <c r="B696" s="4" t="n">
        <v>2000</v>
      </c>
      <c r="C696" s="4" t="str">
        <f aca="false">C684</f>
        <v>Octubre</v>
      </c>
      <c r="D696" s="5" t="n">
        <v>47.63481</v>
      </c>
      <c r="E696" s="5"/>
      <c r="F696" s="5"/>
      <c r="G696" s="5"/>
      <c r="H696" s="5"/>
      <c r="I696" s="5"/>
      <c r="J696" s="5"/>
      <c r="K696" s="5"/>
      <c r="L696" s="5"/>
      <c r="M696" s="27" t="n">
        <f aca="false">D696*100/$D$770</f>
        <v>53.4286682092828</v>
      </c>
      <c r="N696" s="27" t="n">
        <f aca="false">M696*100/$M$865</f>
        <v>8.89468654915008</v>
      </c>
    </row>
    <row r="697" customFormat="false" ht="15" hidden="false" customHeight="false" outlineLevel="0" collapsed="false">
      <c r="B697" s="7" t="n">
        <v>2000</v>
      </c>
      <c r="C697" s="7" t="str">
        <f aca="false">C685</f>
        <v>Noviembre</v>
      </c>
      <c r="D697" s="8" t="n">
        <v>47.40065</v>
      </c>
      <c r="E697" s="8"/>
      <c r="F697" s="8"/>
      <c r="G697" s="8"/>
      <c r="H697" s="8"/>
      <c r="I697" s="8"/>
      <c r="J697" s="8"/>
      <c r="K697" s="8"/>
      <c r="L697" s="8"/>
      <c r="M697" s="29" t="n">
        <f aca="false">D697*100/$D$770</f>
        <v>53.1660271501942</v>
      </c>
      <c r="N697" s="29" t="n">
        <f aca="false">M697*100/$M$865</f>
        <v>8.85096264634982</v>
      </c>
    </row>
    <row r="698" customFormat="false" ht="15" hidden="false" customHeight="false" outlineLevel="0" collapsed="false">
      <c r="B698" s="10" t="n">
        <v>2000</v>
      </c>
      <c r="C698" s="10" t="str">
        <f aca="false">C686</f>
        <v>Diciembre</v>
      </c>
      <c r="D698" s="11" t="n">
        <v>47.34766</v>
      </c>
      <c r="E698" s="11"/>
      <c r="F698" s="11"/>
      <c r="G698" s="11"/>
      <c r="H698" s="11"/>
      <c r="I698" s="11"/>
      <c r="J698" s="11"/>
      <c r="K698" s="11"/>
      <c r="L698" s="11"/>
      <c r="M698" s="27" t="n">
        <f aca="false">D698*100/$D$770</f>
        <v>53.1065919361478</v>
      </c>
      <c r="N698" s="27" t="n">
        <f aca="false">M698*100/$M$865</f>
        <v>8.84106800333058</v>
      </c>
    </row>
    <row r="699" customFormat="false" ht="15" hidden="false" customHeight="false" outlineLevel="0" collapsed="false">
      <c r="B699" s="4" t="n">
        <v>2001</v>
      </c>
      <c r="C699" s="4" t="str">
        <f aca="false">C687</f>
        <v>Enero</v>
      </c>
      <c r="D699" s="5" t="n">
        <v>47.38574</v>
      </c>
      <c r="E699" s="5"/>
      <c r="F699" s="5"/>
      <c r="G699" s="5"/>
      <c r="H699" s="5"/>
      <c r="I699" s="5"/>
      <c r="J699" s="5"/>
      <c r="K699" s="5"/>
      <c r="L699" s="5"/>
      <c r="M699" s="27" t="n">
        <f aca="false">D699*100/$D$770</f>
        <v>53.1493036355418</v>
      </c>
      <c r="N699" s="27" t="n">
        <f aca="false">M699*100/$M$865</f>
        <v>8.84817855260728</v>
      </c>
      <c r="P699" s="12" t="n">
        <f aca="false">(M710-M698)/M698</f>
        <v>-0.0154653894194561</v>
      </c>
    </row>
    <row r="700" customFormat="false" ht="15" hidden="false" customHeight="false" outlineLevel="0" collapsed="false">
      <c r="B700" s="7" t="n">
        <v>2001</v>
      </c>
      <c r="C700" s="7" t="str">
        <f aca="false">C688</f>
        <v>Febrero</v>
      </c>
      <c r="D700" s="8" t="n">
        <v>47.2778</v>
      </c>
      <c r="E700" s="8"/>
      <c r="F700" s="8"/>
      <c r="G700" s="8"/>
      <c r="H700" s="8"/>
      <c r="I700" s="8"/>
      <c r="J700" s="8"/>
      <c r="K700" s="8"/>
      <c r="L700" s="8"/>
      <c r="M700" s="29" t="n">
        <f aca="false">D700*100/$D$770</f>
        <v>53.0282348111566</v>
      </c>
      <c r="N700" s="29" t="n">
        <f aca="false">M700*100/$M$865</f>
        <v>8.82802328241485</v>
      </c>
    </row>
    <row r="701" customFormat="false" ht="15" hidden="false" customHeight="false" outlineLevel="0" collapsed="false">
      <c r="B701" s="10" t="n">
        <v>2001</v>
      </c>
      <c r="C701" s="10" t="str">
        <f aca="false">C689</f>
        <v>Marzo</v>
      </c>
      <c r="D701" s="11" t="n">
        <v>47.36788</v>
      </c>
      <c r="E701" s="11"/>
      <c r="F701" s="11"/>
      <c r="G701" s="11"/>
      <c r="H701" s="11"/>
      <c r="I701" s="11"/>
      <c r="J701" s="11"/>
      <c r="K701" s="11"/>
      <c r="L701" s="11"/>
      <c r="M701" s="27" t="n">
        <f aca="false">D701*100/$D$770</f>
        <v>53.1292713101432</v>
      </c>
      <c r="N701" s="27" t="n">
        <f aca="false">M701*100/$M$865</f>
        <v>8.84484361536773</v>
      </c>
    </row>
    <row r="702" customFormat="false" ht="15" hidden="false" customHeight="false" outlineLevel="0" collapsed="false">
      <c r="B702" s="4" t="n">
        <v>2001</v>
      </c>
      <c r="C702" s="4" t="str">
        <f aca="false">C690</f>
        <v>Abril</v>
      </c>
      <c r="D702" s="5" t="n">
        <v>47.68451</v>
      </c>
      <c r="E702" s="5"/>
      <c r="F702" s="5"/>
      <c r="G702" s="5"/>
      <c r="H702" s="5"/>
      <c r="I702" s="5"/>
      <c r="J702" s="5"/>
      <c r="K702" s="5"/>
      <c r="L702" s="5"/>
      <c r="M702" s="27" t="n">
        <f aca="false">D702*100/$D$770</f>
        <v>53.4844132581243</v>
      </c>
      <c r="N702" s="27" t="n">
        <f aca="false">M702*100/$M$865</f>
        <v>8.9039668616252</v>
      </c>
    </row>
    <row r="703" customFormat="false" ht="15" hidden="false" customHeight="false" outlineLevel="0" collapsed="false">
      <c r="B703" s="7" t="n">
        <v>2001</v>
      </c>
      <c r="C703" s="7" t="str">
        <f aca="false">C691</f>
        <v>Mayo</v>
      </c>
      <c r="D703" s="8" t="n">
        <v>47.71537</v>
      </c>
      <c r="E703" s="8"/>
      <c r="F703" s="8"/>
      <c r="G703" s="8"/>
      <c r="H703" s="8"/>
      <c r="I703" s="8"/>
      <c r="J703" s="8"/>
      <c r="K703" s="8"/>
      <c r="L703" s="8"/>
      <c r="M703" s="29" t="n">
        <f aca="false">D703*100/$D$770</f>
        <v>53.519026783421</v>
      </c>
      <c r="N703" s="29" t="n">
        <f aca="false">M703*100/$M$865</f>
        <v>8.90972924478379</v>
      </c>
    </row>
    <row r="704" customFormat="false" ht="15" hidden="false" customHeight="false" outlineLevel="0" collapsed="false">
      <c r="B704" s="10" t="n">
        <v>2001</v>
      </c>
      <c r="C704" s="10" t="str">
        <f aca="false">C692</f>
        <v>Junio</v>
      </c>
      <c r="D704" s="11" t="n">
        <v>47.37121</v>
      </c>
      <c r="E704" s="11"/>
      <c r="F704" s="11"/>
      <c r="G704" s="11"/>
      <c r="H704" s="11"/>
      <c r="I704" s="11"/>
      <c r="J704" s="11"/>
      <c r="K704" s="11"/>
      <c r="L704" s="11"/>
      <c r="M704" s="27" t="n">
        <f aca="false">D704*100/$D$770</f>
        <v>53.1330063405787</v>
      </c>
      <c r="N704" s="27" t="n">
        <f aca="false">M704*100/$M$865</f>
        <v>8.84546541497623</v>
      </c>
    </row>
    <row r="705" customFormat="false" ht="15" hidden="false" customHeight="false" outlineLevel="0" collapsed="false">
      <c r="B705" s="4" t="n">
        <v>2001</v>
      </c>
      <c r="C705" s="4" t="str">
        <f aca="false">C693</f>
        <v>Julio</v>
      </c>
      <c r="D705" s="5" t="n">
        <v>47.21627</v>
      </c>
      <c r="E705" s="5"/>
      <c r="F705" s="5"/>
      <c r="G705" s="5"/>
      <c r="H705" s="5"/>
      <c r="I705" s="5"/>
      <c r="J705" s="5"/>
      <c r="K705" s="5"/>
      <c r="L705" s="5"/>
      <c r="M705" s="27" t="n">
        <f aca="false">D705*100/$D$770</f>
        <v>52.9592208704079</v>
      </c>
      <c r="N705" s="27" t="n">
        <f aca="false">M705*100/$M$865</f>
        <v>8.8165339941534</v>
      </c>
    </row>
    <row r="706" customFormat="false" ht="15" hidden="false" customHeight="false" outlineLevel="0" collapsed="false">
      <c r="B706" s="7" t="n">
        <v>2001</v>
      </c>
      <c r="C706" s="7" t="str">
        <f aca="false">C694</f>
        <v>Agosto</v>
      </c>
      <c r="D706" s="8" t="n">
        <v>47.0474</v>
      </c>
      <c r="E706" s="8"/>
      <c r="F706" s="8"/>
      <c r="G706" s="8"/>
      <c r="H706" s="8"/>
      <c r="I706" s="8"/>
      <c r="J706" s="8"/>
      <c r="K706" s="8"/>
      <c r="L706" s="8"/>
      <c r="M706" s="29" t="n">
        <f aca="false">D706*100/$D$770</f>
        <v>52.7698110837309</v>
      </c>
      <c r="N706" s="29" t="n">
        <f aca="false">M706*100/$M$865</f>
        <v>8.78500147166502</v>
      </c>
    </row>
    <row r="707" customFormat="false" ht="15" hidden="false" customHeight="false" outlineLevel="0" collapsed="false">
      <c r="B707" s="10" t="n">
        <v>2001</v>
      </c>
      <c r="C707" s="10" t="str">
        <f aca="false">C695</f>
        <v>Septiembre</v>
      </c>
      <c r="D707" s="11" t="n">
        <v>47.01178</v>
      </c>
      <c r="E707" s="11"/>
      <c r="F707" s="11"/>
      <c r="G707" s="11"/>
      <c r="H707" s="11"/>
      <c r="I707" s="11"/>
      <c r="J707" s="11"/>
      <c r="K707" s="11"/>
      <c r="L707" s="11"/>
      <c r="M707" s="27" t="n">
        <f aca="false">D707*100/$D$770</f>
        <v>52.7298585960099</v>
      </c>
      <c r="N707" s="27" t="n">
        <f aca="false">M707*100/$M$865</f>
        <v>8.77835026984684</v>
      </c>
    </row>
    <row r="708" customFormat="false" ht="15" hidden="false" customHeight="false" outlineLevel="0" collapsed="false">
      <c r="B708" s="4" t="n">
        <v>2001</v>
      </c>
      <c r="C708" s="4" t="str">
        <f aca="false">C696</f>
        <v>Octubre</v>
      </c>
      <c r="D708" s="5" t="n">
        <v>46.80438</v>
      </c>
      <c r="E708" s="5"/>
      <c r="F708" s="5"/>
      <c r="G708" s="5"/>
      <c r="H708" s="5"/>
      <c r="I708" s="5"/>
      <c r="J708" s="5"/>
      <c r="K708" s="5"/>
      <c r="L708" s="5"/>
      <c r="M708" s="27" t="n">
        <f aca="false">D708*100/$D$770</f>
        <v>52.4972323760963</v>
      </c>
      <c r="N708" s="27" t="n">
        <f aca="false">M708*100/$M$865</f>
        <v>8.73962317110762</v>
      </c>
    </row>
    <row r="709" customFormat="false" ht="15" hidden="false" customHeight="false" outlineLevel="0" collapsed="false">
      <c r="B709" s="7" t="n">
        <v>2001</v>
      </c>
      <c r="C709" s="7" t="str">
        <f aca="false">C697</f>
        <v>Noviembre</v>
      </c>
      <c r="D709" s="8" t="n">
        <v>46.65088</v>
      </c>
      <c r="E709" s="8"/>
      <c r="F709" s="8"/>
      <c r="G709" s="8"/>
      <c r="H709" s="8"/>
      <c r="I709" s="8"/>
      <c r="J709" s="8"/>
      <c r="K709" s="8"/>
      <c r="L709" s="8"/>
      <c r="M709" s="29" t="n">
        <f aca="false">D709*100/$D$770</f>
        <v>52.3250620542219</v>
      </c>
      <c r="N709" s="29" t="n">
        <f aca="false">M709*100/$M$865</f>
        <v>8.71096063660198</v>
      </c>
    </row>
    <row r="710" customFormat="false" ht="15" hidden="false" customHeight="false" outlineLevel="0" collapsed="false">
      <c r="B710" s="10" t="n">
        <v>2001</v>
      </c>
      <c r="C710" s="10" t="str">
        <f aca="false">C698</f>
        <v>Diciembre</v>
      </c>
      <c r="D710" s="11" t="n">
        <v>46.61541</v>
      </c>
      <c r="E710" s="11"/>
      <c r="F710" s="11"/>
      <c r="G710" s="11"/>
      <c r="H710" s="11"/>
      <c r="I710" s="11"/>
      <c r="J710" s="11"/>
      <c r="K710" s="11"/>
      <c r="L710" s="11"/>
      <c r="M710" s="27" t="n">
        <f aca="false">D710*100/$D$770</f>
        <v>52.2852778111151</v>
      </c>
      <c r="N710" s="27" t="n">
        <f aca="false">M710*100/$M$865</f>
        <v>8.70433744377517</v>
      </c>
    </row>
    <row r="711" customFormat="false" ht="15" hidden="false" customHeight="false" outlineLevel="0" collapsed="false">
      <c r="B711" s="4" t="n">
        <v>2002</v>
      </c>
      <c r="C711" s="4" t="str">
        <f aca="false">C699</f>
        <v>Enero</v>
      </c>
      <c r="D711" s="5" t="n">
        <v>47.68412</v>
      </c>
      <c r="E711" s="5"/>
      <c r="F711" s="5"/>
      <c r="G711" s="5"/>
      <c r="H711" s="5"/>
      <c r="I711" s="5"/>
      <c r="J711" s="5"/>
      <c r="K711" s="5"/>
      <c r="L711" s="5"/>
      <c r="M711" s="27" t="n">
        <f aca="false">D711*100/$D$770</f>
        <v>53.4839758221273</v>
      </c>
      <c r="N711" s="27" t="n">
        <f aca="false">M711*100/$M$865</f>
        <v>8.90389403824763</v>
      </c>
      <c r="P711" s="12" t="n">
        <f aca="false">(M722-M710)/M710</f>
        <v>0.409465239070085</v>
      </c>
    </row>
    <row r="712" customFormat="false" ht="15" hidden="false" customHeight="false" outlineLevel="0" collapsed="false">
      <c r="B712" s="7" t="n">
        <v>2002</v>
      </c>
      <c r="C712" s="7" t="str">
        <f aca="false">C700</f>
        <v>Febrero</v>
      </c>
      <c r="D712" s="8" t="n">
        <v>49.18163</v>
      </c>
      <c r="E712" s="8"/>
      <c r="F712" s="8"/>
      <c r="G712" s="8"/>
      <c r="H712" s="8"/>
      <c r="I712" s="8"/>
      <c r="J712" s="8"/>
      <c r="K712" s="8"/>
      <c r="L712" s="8"/>
      <c r="M712" s="29" t="n">
        <f aca="false">D712*100/$D$770</f>
        <v>55.1636291036263</v>
      </c>
      <c r="N712" s="29" t="n">
        <f aca="false">M712*100/$M$865</f>
        <v>9.1835190027267</v>
      </c>
    </row>
    <row r="713" customFormat="false" ht="15" hidden="false" customHeight="false" outlineLevel="0" collapsed="false">
      <c r="B713" s="10" t="n">
        <v>2002</v>
      </c>
      <c r="C713" s="10" t="str">
        <f aca="false">C701</f>
        <v>Marzo</v>
      </c>
      <c r="D713" s="11" t="n">
        <v>51.127</v>
      </c>
      <c r="E713" s="11"/>
      <c r="F713" s="11"/>
      <c r="G713" s="11"/>
      <c r="H713" s="11"/>
      <c r="I713" s="11"/>
      <c r="J713" s="11"/>
      <c r="K713" s="11"/>
      <c r="L713" s="11"/>
      <c r="M713" s="27" t="n">
        <f aca="false">D713*100/$D$770</f>
        <v>57.3456159379245</v>
      </c>
      <c r="N713" s="27" t="n">
        <f aca="false">M713*100/$M$865</f>
        <v>9.54677134638295</v>
      </c>
    </row>
    <row r="714" customFormat="false" ht="15" hidden="false" customHeight="false" outlineLevel="0" collapsed="false">
      <c r="B714" s="4" t="n">
        <v>2002</v>
      </c>
      <c r="C714" s="4" t="str">
        <f aca="false">C702</f>
        <v>Abril</v>
      </c>
      <c r="D714" s="5" t="n">
        <v>56.4384</v>
      </c>
      <c r="E714" s="5"/>
      <c r="F714" s="5"/>
      <c r="G714" s="5"/>
      <c r="H714" s="5"/>
      <c r="I714" s="5"/>
      <c r="J714" s="5"/>
      <c r="K714" s="5"/>
      <c r="L714" s="5"/>
      <c r="M714" s="27" t="n">
        <f aca="false">D714*100/$D$770</f>
        <v>63.3030455640064</v>
      </c>
      <c r="N714" s="27" t="n">
        <f aca="false">M714*100/$M$865</f>
        <v>10.5385510582608</v>
      </c>
    </row>
    <row r="715" customFormat="false" ht="15" hidden="false" customHeight="false" outlineLevel="0" collapsed="false">
      <c r="B715" s="7" t="n">
        <v>2002</v>
      </c>
      <c r="C715" s="7" t="str">
        <f aca="false">C703</f>
        <v>Mayo</v>
      </c>
      <c r="D715" s="8" t="n">
        <v>58.702</v>
      </c>
      <c r="E715" s="8"/>
      <c r="F715" s="8"/>
      <c r="G715" s="8"/>
      <c r="H715" s="8"/>
      <c r="I715" s="8"/>
      <c r="J715" s="8"/>
      <c r="K715" s="8"/>
      <c r="L715" s="8"/>
      <c r="M715" s="29" t="n">
        <f aca="false">D715*100/$D$770</f>
        <v>65.8419689555038</v>
      </c>
      <c r="N715" s="29" t="n">
        <f aca="false">M715*100/$M$865</f>
        <v>10.9612254107492</v>
      </c>
    </row>
    <row r="716" customFormat="false" ht="15" hidden="false" customHeight="false" outlineLevel="0" collapsed="false">
      <c r="B716" s="10" t="n">
        <v>2002</v>
      </c>
      <c r="C716" s="10" t="str">
        <f aca="false">C704</f>
        <v>Junio</v>
      </c>
      <c r="D716" s="11" t="n">
        <v>60.8282</v>
      </c>
      <c r="E716" s="11"/>
      <c r="F716" s="11"/>
      <c r="G716" s="11"/>
      <c r="H716" s="11"/>
      <c r="I716" s="11"/>
      <c r="J716" s="11"/>
      <c r="K716" s="11"/>
      <c r="L716" s="11"/>
      <c r="M716" s="27" t="n">
        <f aca="false">D716*100/$D$770</f>
        <v>68.2267802803853</v>
      </c>
      <c r="N716" s="27" t="n">
        <f aca="false">M716*100/$M$865</f>
        <v>11.3582435271393</v>
      </c>
    </row>
    <row r="717" customFormat="false" ht="15" hidden="false" customHeight="false" outlineLevel="0" collapsed="false">
      <c r="B717" s="4" t="n">
        <v>2002</v>
      </c>
      <c r="C717" s="4" t="str">
        <f aca="false">C705</f>
        <v>Julio</v>
      </c>
      <c r="D717" s="5" t="n">
        <v>62.7678</v>
      </c>
      <c r="E717" s="5"/>
      <c r="F717" s="5"/>
      <c r="G717" s="5"/>
      <c r="H717" s="5"/>
      <c r="I717" s="5"/>
      <c r="J717" s="5"/>
      <c r="K717" s="5"/>
      <c r="L717" s="5"/>
      <c r="M717" s="27" t="n">
        <f aca="false">D717*100/$D$770</f>
        <v>70.4022953051901</v>
      </c>
      <c r="N717" s="27" t="n">
        <f aca="false">M717*100/$M$865</f>
        <v>11.7204184582607</v>
      </c>
    </row>
    <row r="718" customFormat="false" ht="15" hidden="false" customHeight="false" outlineLevel="0" collapsed="false">
      <c r="B718" s="7" t="n">
        <v>2002</v>
      </c>
      <c r="C718" s="7" t="str">
        <f aca="false">C706</f>
        <v>Agosto</v>
      </c>
      <c r="D718" s="8" t="n">
        <v>64.2378</v>
      </c>
      <c r="E718" s="8"/>
      <c r="F718" s="8"/>
      <c r="G718" s="8"/>
      <c r="H718" s="8"/>
      <c r="I718" s="8"/>
      <c r="J718" s="8"/>
      <c r="K718" s="8"/>
      <c r="L718" s="8"/>
      <c r="M718" s="29" t="n">
        <f aca="false">D718*100/$D$770</f>
        <v>72.0510925244431</v>
      </c>
      <c r="N718" s="29" t="n">
        <f aca="false">M718*100/$M$865</f>
        <v>11.9949065737219</v>
      </c>
    </row>
    <row r="719" customFormat="false" ht="15" hidden="false" customHeight="false" outlineLevel="0" collapsed="false">
      <c r="B719" s="10" t="n">
        <v>2002</v>
      </c>
      <c r="C719" s="10" t="str">
        <f aca="false">C707</f>
        <v>Septiembre</v>
      </c>
      <c r="D719" s="11" t="n">
        <v>65.1055</v>
      </c>
      <c r="E719" s="11"/>
      <c r="F719" s="11"/>
      <c r="G719" s="11"/>
      <c r="H719" s="11"/>
      <c r="I719" s="11"/>
      <c r="J719" s="11"/>
      <c r="K719" s="11"/>
      <c r="L719" s="11"/>
      <c r="M719" s="27" t="n">
        <f aca="false">D719*100/$D$770</f>
        <v>73.024331536107</v>
      </c>
      <c r="N719" s="27" t="n">
        <f aca="false">M719*100/$M$865</f>
        <v>12.1569292524876</v>
      </c>
    </row>
    <row r="720" customFormat="false" ht="15" hidden="false" customHeight="false" outlineLevel="0" collapsed="false">
      <c r="B720" s="4" t="n">
        <v>2002</v>
      </c>
      <c r="C720" s="4" t="str">
        <f aca="false">C708</f>
        <v>Octubre</v>
      </c>
      <c r="D720" s="5" t="n">
        <v>65.2478</v>
      </c>
      <c r="E720" s="5"/>
      <c r="F720" s="5"/>
      <c r="G720" s="5"/>
      <c r="H720" s="5"/>
      <c r="I720" s="5"/>
      <c r="J720" s="5"/>
      <c r="K720" s="5"/>
      <c r="L720" s="5"/>
      <c r="M720" s="27" t="n">
        <f aca="false">D720*100/$D$770</f>
        <v>73.1839395934537</v>
      </c>
      <c r="N720" s="27" t="n">
        <f aca="false">M720*100/$M$865</f>
        <v>12.1835004489707</v>
      </c>
    </row>
    <row r="721" customFormat="false" ht="15" hidden="false" customHeight="false" outlineLevel="0" collapsed="false">
      <c r="B721" s="7" t="n">
        <v>2002</v>
      </c>
      <c r="C721" s="7" t="str">
        <f aca="false">C709</f>
        <v>Noviembre</v>
      </c>
      <c r="D721" s="8" t="n">
        <v>65.58</v>
      </c>
      <c r="E721" s="8"/>
      <c r="F721" s="8"/>
      <c r="G721" s="8"/>
      <c r="H721" s="8"/>
      <c r="I721" s="8"/>
      <c r="J721" s="8"/>
      <c r="K721" s="8"/>
      <c r="L721" s="8"/>
      <c r="M721" s="29" t="n">
        <f aca="false">D721*100/$D$770</f>
        <v>73.5565453323897</v>
      </c>
      <c r="N721" s="29" t="n">
        <f aca="false">M721*100/$M$865</f>
        <v>12.2455310285328</v>
      </c>
    </row>
    <row r="722" customFormat="false" ht="15" hidden="false" customHeight="false" outlineLevel="0" collapsed="false">
      <c r="B722" s="10" t="n">
        <v>2002</v>
      </c>
      <c r="C722" s="10" t="str">
        <f aca="false">C710</f>
        <v>Diciembre</v>
      </c>
      <c r="D722" s="11" t="n">
        <v>65.7028</v>
      </c>
      <c r="E722" s="11"/>
      <c r="F722" s="11"/>
      <c r="G722" s="11"/>
      <c r="H722" s="11"/>
      <c r="I722" s="11"/>
      <c r="J722" s="11"/>
      <c r="K722" s="11"/>
      <c r="L722" s="11"/>
      <c r="M722" s="27" t="n">
        <f aca="false">D722*100/$D$770</f>
        <v>73.6942815898892</v>
      </c>
      <c r="N722" s="27" t="n">
        <f aca="false">M722*100/$M$865</f>
        <v>12.2684610561373</v>
      </c>
    </row>
    <row r="723" customFormat="false" ht="15" hidden="false" customHeight="false" outlineLevel="0" collapsed="false">
      <c r="B723" s="4" t="n">
        <v>2003</v>
      </c>
      <c r="C723" s="4" t="str">
        <f aca="false">C711</f>
        <v>Enero</v>
      </c>
      <c r="D723" s="5" t="n">
        <v>66.5696</v>
      </c>
      <c r="E723" s="5"/>
      <c r="F723" s="5"/>
      <c r="G723" s="5"/>
      <c r="H723" s="5"/>
      <c r="I723" s="5"/>
      <c r="J723" s="5"/>
      <c r="K723" s="5"/>
      <c r="L723" s="5"/>
      <c r="M723" s="27" t="n">
        <f aca="false">D723*100/$D$770</f>
        <v>74.6665111338677</v>
      </c>
      <c r="N723" s="27" t="n">
        <f aca="false">M723*100/$M$865</f>
        <v>12.4303156809548</v>
      </c>
      <c r="P723" s="12" t="n">
        <f aca="false">(M734-M722)/M722</f>
        <v>0.0366103118892953</v>
      </c>
    </row>
    <row r="724" customFormat="false" ht="15" hidden="false" customHeight="false" outlineLevel="0" collapsed="false">
      <c r="B724" s="7" t="n">
        <v>2003</v>
      </c>
      <c r="C724" s="7" t="str">
        <f aca="false">C712</f>
        <v>Febrero</v>
      </c>
      <c r="D724" s="8" t="n">
        <v>66.9464</v>
      </c>
      <c r="E724" s="8"/>
      <c r="F724" s="8"/>
      <c r="G724" s="8"/>
      <c r="H724" s="8"/>
      <c r="I724" s="8"/>
      <c r="J724" s="8"/>
      <c r="K724" s="8"/>
      <c r="L724" s="8"/>
      <c r="M724" s="29" t="n">
        <f aca="false">D724*100/$D$770</f>
        <v>75.089141604762</v>
      </c>
      <c r="N724" s="29" t="n">
        <f aca="false">M724*100/$M$865</f>
        <v>12.5006742672852</v>
      </c>
    </row>
    <row r="725" customFormat="false" ht="15" hidden="false" customHeight="false" outlineLevel="0" collapsed="false">
      <c r="B725" s="10" t="n">
        <v>2003</v>
      </c>
      <c r="C725" s="10" t="str">
        <f aca="false">C713</f>
        <v>Marzo</v>
      </c>
      <c r="D725" s="11" t="n">
        <v>67.3372</v>
      </c>
      <c r="E725" s="11"/>
      <c r="F725" s="11"/>
      <c r="G725" s="11"/>
      <c r="H725" s="11"/>
      <c r="I725" s="11"/>
      <c r="J725" s="11"/>
      <c r="K725" s="11"/>
      <c r="L725" s="11"/>
      <c r="M725" s="27" t="n">
        <f aca="false">D725*100/$D$770</f>
        <v>75.5274749063158</v>
      </c>
      <c r="N725" s="27" t="n">
        <f aca="false">M725*100/$M$865</f>
        <v>12.5736470261439</v>
      </c>
    </row>
    <row r="726" customFormat="false" ht="15" hidden="false" customHeight="false" outlineLevel="0" collapsed="false">
      <c r="B726" s="4" t="n">
        <v>2003</v>
      </c>
      <c r="C726" s="4" t="str">
        <f aca="false">C714</f>
        <v>Abril</v>
      </c>
      <c r="D726" s="5" t="n">
        <v>67.3744</v>
      </c>
      <c r="E726" s="5"/>
      <c r="F726" s="5"/>
      <c r="G726" s="5"/>
      <c r="H726" s="5"/>
      <c r="I726" s="5"/>
      <c r="J726" s="5"/>
      <c r="K726" s="5"/>
      <c r="L726" s="5"/>
      <c r="M726" s="27" t="n">
        <f aca="false">D726*100/$D$770</f>
        <v>75.5691995706397</v>
      </c>
      <c r="N726" s="27" t="n">
        <f aca="false">M726*100/$M$865</f>
        <v>12.5805932560045</v>
      </c>
    </row>
    <row r="727" customFormat="false" ht="15" hidden="false" customHeight="false" outlineLevel="0" collapsed="false">
      <c r="B727" s="7" t="n">
        <v>2003</v>
      </c>
      <c r="C727" s="7" t="str">
        <f aca="false">C715</f>
        <v>Mayo</v>
      </c>
      <c r="D727" s="8" t="n">
        <v>67.116</v>
      </c>
      <c r="E727" s="8"/>
      <c r="F727" s="8"/>
      <c r="G727" s="8"/>
      <c r="H727" s="8"/>
      <c r="I727" s="8"/>
      <c r="J727" s="8"/>
      <c r="K727" s="8"/>
      <c r="L727" s="8"/>
      <c r="M727" s="29" t="n">
        <f aca="false">D727*100/$D$770</f>
        <v>75.2793701818949</v>
      </c>
      <c r="N727" s="29" t="n">
        <f aca="false">M727*100/$M$865</f>
        <v>12.5323431001983</v>
      </c>
    </row>
    <row r="728" customFormat="false" ht="15" hidden="false" customHeight="false" outlineLevel="0" collapsed="false">
      <c r="B728" s="10" t="n">
        <v>2003</v>
      </c>
      <c r="C728" s="10" t="str">
        <f aca="false">C716</f>
        <v>Junio</v>
      </c>
      <c r="D728" s="11" t="n">
        <v>67.0585</v>
      </c>
      <c r="E728" s="11"/>
      <c r="F728" s="11"/>
      <c r="G728" s="11"/>
      <c r="H728" s="11"/>
      <c r="I728" s="11"/>
      <c r="J728" s="11"/>
      <c r="K728" s="11"/>
      <c r="L728" s="11"/>
      <c r="M728" s="27" t="n">
        <f aca="false">D728*100/$D$770</f>
        <v>75.2148764131146</v>
      </c>
      <c r="N728" s="27" t="n">
        <f aca="false">M728*100/$M$865</f>
        <v>12.5216063201718</v>
      </c>
    </row>
    <row r="729" customFormat="false" ht="15" hidden="false" customHeight="false" outlineLevel="0" collapsed="false">
      <c r="B729" s="4" t="n">
        <v>2003</v>
      </c>
      <c r="C729" s="4" t="str">
        <f aca="false">C717</f>
        <v>Julio</v>
      </c>
      <c r="D729" s="5" t="n">
        <v>67.3563</v>
      </c>
      <c r="E729" s="5"/>
      <c r="F729" s="5"/>
      <c r="G729" s="5"/>
      <c r="H729" s="5"/>
      <c r="I729" s="5"/>
      <c r="J729" s="5"/>
      <c r="K729" s="5"/>
      <c r="L729" s="5"/>
      <c r="M729" s="27" t="n">
        <f aca="false">D729*100/$D$770</f>
        <v>75.5488980538585</v>
      </c>
      <c r="N729" s="27" t="n">
        <f aca="false">M729*100/$M$865</f>
        <v>12.5772135043788</v>
      </c>
    </row>
    <row r="730" customFormat="false" ht="15" hidden="false" customHeight="false" outlineLevel="0" collapsed="false">
      <c r="B730" s="7" t="n">
        <v>2003</v>
      </c>
      <c r="C730" s="7" t="str">
        <f aca="false">C718</f>
        <v>Agosto</v>
      </c>
      <c r="D730" s="8" t="n">
        <v>67.3727</v>
      </c>
      <c r="E730" s="8"/>
      <c r="F730" s="8"/>
      <c r="G730" s="8"/>
      <c r="H730" s="8"/>
      <c r="I730" s="8"/>
      <c r="J730" s="8"/>
      <c r="K730" s="8"/>
      <c r="L730" s="8"/>
      <c r="M730" s="29" t="n">
        <f aca="false">D730*100/$D$770</f>
        <v>75.5672927983454</v>
      </c>
      <c r="N730" s="29" t="n">
        <f aca="false">M730*100/$M$865</f>
        <v>12.580275820769</v>
      </c>
    </row>
    <row r="731" customFormat="false" ht="15" hidden="false" customHeight="false" outlineLevel="0" collapsed="false">
      <c r="B731" s="10" t="n">
        <v>2003</v>
      </c>
      <c r="C731" s="10" t="str">
        <f aca="false">C719</f>
        <v>Septiembre</v>
      </c>
      <c r="D731" s="11" t="n">
        <v>67.3994</v>
      </c>
      <c r="E731" s="11"/>
      <c r="F731" s="11"/>
      <c r="G731" s="11"/>
      <c r="H731" s="11"/>
      <c r="I731" s="11"/>
      <c r="J731" s="11"/>
      <c r="K731" s="11"/>
      <c r="L731" s="11"/>
      <c r="M731" s="27" t="n">
        <f aca="false">D731*100/$D$770</f>
        <v>75.5972403396747</v>
      </c>
      <c r="N731" s="27" t="n">
        <f aca="false">M731*100/$M$865</f>
        <v>12.5852614212335</v>
      </c>
    </row>
    <row r="732" customFormat="false" ht="15" hidden="false" customHeight="false" outlineLevel="0" collapsed="false">
      <c r="B732" s="4" t="n">
        <v>2003</v>
      </c>
      <c r="C732" s="4" t="str">
        <f aca="false">C720</f>
        <v>Octubre</v>
      </c>
      <c r="D732" s="5" t="n">
        <v>67.7967</v>
      </c>
      <c r="E732" s="5"/>
      <c r="F732" s="5"/>
      <c r="G732" s="5"/>
      <c r="H732" s="5"/>
      <c r="I732" s="5"/>
      <c r="J732" s="5"/>
      <c r="K732" s="5"/>
      <c r="L732" s="5"/>
      <c r="M732" s="27" t="n">
        <f aca="false">D732*100/$D$770</f>
        <v>76.0428642411775</v>
      </c>
      <c r="N732" s="27" t="n">
        <f aca="false">M732*100/$M$865</f>
        <v>12.6594479030516</v>
      </c>
    </row>
    <row r="733" customFormat="false" ht="15" hidden="false" customHeight="false" outlineLevel="0" collapsed="false">
      <c r="B733" s="7" t="n">
        <v>2003</v>
      </c>
      <c r="C733" s="7" t="str">
        <f aca="false">C721</f>
        <v>Noviembre</v>
      </c>
      <c r="D733" s="8" t="n">
        <v>67.9639</v>
      </c>
      <c r="E733" s="8"/>
      <c r="F733" s="8"/>
      <c r="G733" s="8"/>
      <c r="H733" s="8"/>
      <c r="I733" s="8"/>
      <c r="J733" s="8"/>
      <c r="K733" s="8"/>
      <c r="L733" s="8"/>
      <c r="M733" s="29" t="n">
        <f aca="false">D733*100/$D$770</f>
        <v>76.230400904483</v>
      </c>
      <c r="N733" s="29" t="n">
        <f aca="false">M733*100/$M$865</f>
        <v>12.6906685921027</v>
      </c>
    </row>
    <row r="734" customFormat="false" ht="15" hidden="false" customHeight="false" outlineLevel="0" collapsed="false">
      <c r="B734" s="10" t="n">
        <v>2003</v>
      </c>
      <c r="C734" s="10" t="str">
        <f aca="false">C722</f>
        <v>Diciembre</v>
      </c>
      <c r="D734" s="11" t="n">
        <v>68.1082</v>
      </c>
      <c r="E734" s="11"/>
      <c r="F734" s="11"/>
      <c r="G734" s="11"/>
      <c r="H734" s="11"/>
      <c r="I734" s="11"/>
      <c r="J734" s="11"/>
      <c r="K734" s="11"/>
      <c r="L734" s="11"/>
      <c r="M734" s="27" t="n">
        <f aca="false">D734*100/$D$770</f>
        <v>76.3922522233526</v>
      </c>
      <c r="N734" s="27" t="n">
        <f aca="false">M734*100/$M$865</f>
        <v>12.7176132418041</v>
      </c>
    </row>
    <row r="735" customFormat="false" ht="15" hidden="false" customHeight="false" outlineLevel="0" collapsed="false">
      <c r="B735" s="4" t="n">
        <v>2004</v>
      </c>
      <c r="C735" s="4" t="str">
        <f aca="false">C723</f>
        <v>Enero</v>
      </c>
      <c r="D735" s="5" t="n">
        <v>68.3945</v>
      </c>
      <c r="E735" s="5"/>
      <c r="F735" s="5"/>
      <c r="G735" s="5"/>
      <c r="H735" s="5"/>
      <c r="I735" s="5"/>
      <c r="J735" s="5"/>
      <c r="K735" s="5"/>
      <c r="L735" s="5"/>
      <c r="M735" s="27" t="n">
        <f aca="false">D735*100/$D$770</f>
        <v>76.7133751103404</v>
      </c>
      <c r="N735" s="27" t="n">
        <f aca="false">M735*100/$M$865</f>
        <v>12.7710730700058</v>
      </c>
      <c r="P735" s="12" t="n">
        <f aca="false">(M746-M734)/M734</f>
        <v>0.0609676955197759</v>
      </c>
    </row>
    <row r="736" customFormat="false" ht="15" hidden="false" customHeight="false" outlineLevel="0" collapsed="false">
      <c r="B736" s="7" t="n">
        <v>2004</v>
      </c>
      <c r="C736" s="7" t="str">
        <f aca="false">C724</f>
        <v>Febrero</v>
      </c>
      <c r="D736" s="8" t="n">
        <v>68.4633</v>
      </c>
      <c r="E736" s="8"/>
      <c r="F736" s="8"/>
      <c r="G736" s="8"/>
      <c r="H736" s="8"/>
      <c r="I736" s="8"/>
      <c r="J736" s="8"/>
      <c r="K736" s="8"/>
      <c r="L736" s="8"/>
      <c r="M736" s="29" t="n">
        <f aca="false">D736*100/$D$770</f>
        <v>76.7905433067245</v>
      </c>
      <c r="N736" s="29" t="n">
        <f aca="false">M736*100/$M$865</f>
        <v>12.7839198607159</v>
      </c>
    </row>
    <row r="737" customFormat="false" ht="15" hidden="false" customHeight="false" outlineLevel="0" collapsed="false">
      <c r="B737" s="10" t="n">
        <v>2004</v>
      </c>
      <c r="C737" s="10" t="str">
        <f aca="false">C725</f>
        <v>Marzo</v>
      </c>
      <c r="D737" s="11" t="n">
        <v>68.8695</v>
      </c>
      <c r="E737" s="11"/>
      <c r="F737" s="11"/>
      <c r="G737" s="11"/>
      <c r="H737" s="11"/>
      <c r="I737" s="11"/>
      <c r="J737" s="11"/>
      <c r="K737" s="11"/>
      <c r="L737" s="11"/>
      <c r="M737" s="27" t="n">
        <f aca="false">D737*100/$D$770</f>
        <v>77.2461497220038</v>
      </c>
      <c r="N737" s="27" t="n">
        <f aca="false">M737*100/$M$865</f>
        <v>12.8597682093555</v>
      </c>
    </row>
    <row r="738" customFormat="false" ht="15" hidden="false" customHeight="false" outlineLevel="0" collapsed="false">
      <c r="B738" s="4" t="n">
        <v>2004</v>
      </c>
      <c r="C738" s="4" t="str">
        <f aca="false">C726</f>
        <v>Abril</v>
      </c>
      <c r="D738" s="5" t="n">
        <v>69.4604</v>
      </c>
      <c r="E738" s="5"/>
      <c r="F738" s="5"/>
      <c r="G738" s="5"/>
      <c r="H738" s="5"/>
      <c r="I738" s="5"/>
      <c r="J738" s="5"/>
      <c r="K738" s="5"/>
      <c r="L738" s="5"/>
      <c r="M738" s="27" t="n">
        <f aca="false">D738*100/$D$770</f>
        <v>77.9089213389131</v>
      </c>
      <c r="N738" s="27" t="n">
        <f aca="false">M738*100/$M$865</f>
        <v>12.9701049627066</v>
      </c>
    </row>
    <row r="739" customFormat="false" ht="15" hidden="false" customHeight="false" outlineLevel="0" collapsed="false">
      <c r="B739" s="7" t="n">
        <v>2004</v>
      </c>
      <c r="C739" s="7" t="str">
        <f aca="false">C727</f>
        <v>Mayo</v>
      </c>
      <c r="D739" s="8" t="n">
        <v>69.9679</v>
      </c>
      <c r="E739" s="8"/>
      <c r="F739" s="8"/>
      <c r="G739" s="8"/>
      <c r="H739" s="8"/>
      <c r="I739" s="8"/>
      <c r="J739" s="8"/>
      <c r="K739" s="8"/>
      <c r="L739" s="8"/>
      <c r="M739" s="29" t="n">
        <f aca="false">D739*100/$D$770</f>
        <v>78.4781489503219</v>
      </c>
      <c r="N739" s="29" t="n">
        <f aca="false">M739*100/$M$865</f>
        <v>13.0648687168539</v>
      </c>
    </row>
    <row r="740" customFormat="false" ht="15" hidden="false" customHeight="false" outlineLevel="0" collapsed="false">
      <c r="B740" s="10" t="n">
        <v>2004</v>
      </c>
      <c r="C740" s="10" t="str">
        <f aca="false">C728</f>
        <v>Junio</v>
      </c>
      <c r="D740" s="11" t="n">
        <v>70.3639</v>
      </c>
      <c r="E740" s="11"/>
      <c r="F740" s="11"/>
      <c r="G740" s="11"/>
      <c r="H740" s="11"/>
      <c r="I740" s="11"/>
      <c r="J740" s="11"/>
      <c r="K740" s="11"/>
      <c r="L740" s="11"/>
      <c r="M740" s="27" t="n">
        <f aca="false">D740*100/$D$770</f>
        <v>78.9223147318349</v>
      </c>
      <c r="N740" s="27" t="n">
        <f aca="false">M740*100/$M$865</f>
        <v>13.1388124540801</v>
      </c>
    </row>
    <row r="741" customFormat="false" ht="15" hidden="false" customHeight="false" outlineLevel="0" collapsed="false">
      <c r="B741" s="4" t="n">
        <v>2004</v>
      </c>
      <c r="C741" s="4" t="str">
        <f aca="false">C729</f>
        <v>Julio</v>
      </c>
      <c r="D741" s="5" t="n">
        <v>70.6882</v>
      </c>
      <c r="E741" s="5"/>
      <c r="F741" s="5"/>
      <c r="G741" s="5"/>
      <c r="H741" s="5"/>
      <c r="I741" s="5"/>
      <c r="J741" s="5"/>
      <c r="K741" s="5"/>
      <c r="L741" s="5"/>
      <c r="M741" s="27" t="n">
        <f aca="false">D741*100/$D$770</f>
        <v>79.2860595877558</v>
      </c>
      <c r="N741" s="27" t="n">
        <f aca="false">M741*100/$M$865</f>
        <v>13.1993678934298</v>
      </c>
    </row>
    <row r="742" customFormat="false" ht="15" hidden="false" customHeight="false" outlineLevel="0" collapsed="false">
      <c r="B742" s="7" t="n">
        <v>2004</v>
      </c>
      <c r="C742" s="7" t="str">
        <f aca="false">C730</f>
        <v>Agosto</v>
      </c>
      <c r="D742" s="8" t="n">
        <v>70.931</v>
      </c>
      <c r="E742" s="8"/>
      <c r="F742" s="8"/>
      <c r="G742" s="8"/>
      <c r="H742" s="8"/>
      <c r="I742" s="8"/>
      <c r="J742" s="8"/>
      <c r="K742" s="8"/>
      <c r="L742" s="8"/>
      <c r="M742" s="29" t="n">
        <f aca="false">D742*100/$D$770</f>
        <v>79.5583915366229</v>
      </c>
      <c r="N742" s="29" t="n">
        <f aca="false">M742*100/$M$865</f>
        <v>13.2447051141332</v>
      </c>
    </row>
    <row r="743" customFormat="false" ht="15" hidden="false" customHeight="false" outlineLevel="0" collapsed="false">
      <c r="B743" s="10" t="n">
        <v>2004</v>
      </c>
      <c r="C743" s="10" t="str">
        <f aca="false">C731</f>
        <v>Septiembre</v>
      </c>
      <c r="D743" s="11" t="n">
        <v>71.3774</v>
      </c>
      <c r="E743" s="11"/>
      <c r="F743" s="11"/>
      <c r="G743" s="11"/>
      <c r="H743" s="11"/>
      <c r="I743" s="11"/>
      <c r="J743" s="11"/>
      <c r="K743" s="11"/>
      <c r="L743" s="11"/>
      <c r="M743" s="27" t="n">
        <f aca="false">D743*100/$D$770</f>
        <v>80.0590875085104</v>
      </c>
      <c r="N743" s="27" t="n">
        <f aca="false">M743*100/$M$865</f>
        <v>13.328059872461</v>
      </c>
    </row>
    <row r="744" customFormat="false" ht="15" hidden="false" customHeight="false" outlineLevel="0" collapsed="false">
      <c r="B744" s="4" t="n">
        <v>2004</v>
      </c>
      <c r="C744" s="4" t="str">
        <f aca="false">C732</f>
        <v>Octubre</v>
      </c>
      <c r="D744" s="5" t="n">
        <v>71.6599</v>
      </c>
      <c r="E744" s="5"/>
      <c r="F744" s="5"/>
      <c r="G744" s="5"/>
      <c r="H744" s="5"/>
      <c r="I744" s="5"/>
      <c r="J744" s="5"/>
      <c r="K744" s="5"/>
      <c r="L744" s="5"/>
      <c r="M744" s="27" t="n">
        <f aca="false">D744*100/$D$770</f>
        <v>80.3759481986049</v>
      </c>
      <c r="N744" s="27" t="n">
        <f aca="false">M744*100/$M$865</f>
        <v>13.3808101395479</v>
      </c>
    </row>
    <row r="745" customFormat="false" ht="15" hidden="false" customHeight="false" outlineLevel="0" collapsed="false">
      <c r="B745" s="7" t="n">
        <v>2004</v>
      </c>
      <c r="C745" s="7" t="str">
        <f aca="false">C733</f>
        <v>Noviembre</v>
      </c>
      <c r="D745" s="8" t="n">
        <v>71.6615</v>
      </c>
      <c r="E745" s="8"/>
      <c r="F745" s="8"/>
      <c r="G745" s="8"/>
      <c r="H745" s="8"/>
      <c r="I745" s="8"/>
      <c r="J745" s="8"/>
      <c r="K745" s="8"/>
      <c r="L745" s="8"/>
      <c r="M745" s="29" t="n">
        <f aca="false">D745*100/$D$770</f>
        <v>80.3777428078232</v>
      </c>
      <c r="N745" s="29" t="n">
        <f aca="false">M745*100/$M$865</f>
        <v>13.3811089021226</v>
      </c>
    </row>
    <row r="746" customFormat="false" ht="15" hidden="false" customHeight="false" outlineLevel="0" collapsed="false">
      <c r="B746" s="10" t="n">
        <v>2004</v>
      </c>
      <c r="C746" s="10" t="str">
        <f aca="false">C734</f>
        <v>Diciembre</v>
      </c>
      <c r="D746" s="11" t="n">
        <v>72.2606</v>
      </c>
      <c r="E746" s="11"/>
      <c r="F746" s="11"/>
      <c r="G746" s="11"/>
      <c r="H746" s="11"/>
      <c r="I746" s="11"/>
      <c r="J746" s="11"/>
      <c r="K746" s="11"/>
      <c r="L746" s="11"/>
      <c r="M746" s="27" t="n">
        <f aca="false">D746*100/$D$770</f>
        <v>81.0497117969759</v>
      </c>
      <c r="N746" s="27" t="n">
        <f aca="false">M746*100/$M$865</f>
        <v>13.4929768136687</v>
      </c>
    </row>
    <row r="747" customFormat="false" ht="15" hidden="false" customHeight="false" outlineLevel="0" collapsed="false">
      <c r="B747" s="4" t="n">
        <v>2005</v>
      </c>
      <c r="C747" s="4" t="str">
        <f aca="false">C735</f>
        <v>Enero</v>
      </c>
      <c r="D747" s="5" t="n">
        <v>73.3343</v>
      </c>
      <c r="E747" s="5"/>
      <c r="F747" s="5"/>
      <c r="G747" s="5"/>
      <c r="H747" s="5"/>
      <c r="I747" s="5"/>
      <c r="J747" s="5"/>
      <c r="K747" s="5"/>
      <c r="L747" s="5"/>
      <c r="M747" s="27" t="n">
        <f aca="false">D747*100/$D$770</f>
        <v>82.2540067454874</v>
      </c>
      <c r="N747" s="27" t="n">
        <f aca="false">M747*100/$M$865</f>
        <v>13.6934651739209</v>
      </c>
      <c r="P747" s="12" t="n">
        <f aca="false">(M758-M746)/M746</f>
        <v>0.123289870275088</v>
      </c>
    </row>
    <row r="748" customFormat="false" ht="15" hidden="false" customHeight="false" outlineLevel="0" collapsed="false">
      <c r="B748" s="7" t="n">
        <v>2005</v>
      </c>
      <c r="C748" s="7" t="str">
        <f aca="false">C736</f>
        <v>Febrero</v>
      </c>
      <c r="D748" s="8" t="n">
        <v>74.028</v>
      </c>
      <c r="E748" s="8"/>
      <c r="F748" s="8"/>
      <c r="G748" s="8"/>
      <c r="H748" s="8"/>
      <c r="I748" s="8"/>
      <c r="J748" s="8"/>
      <c r="K748" s="8"/>
      <c r="L748" s="8"/>
      <c r="M748" s="29" t="n">
        <f aca="false">D748*100/$D$770</f>
        <v>83.0320820046682</v>
      </c>
      <c r="N748" s="29" t="n">
        <f aca="false">M748*100/$M$865</f>
        <v>13.8229974226932</v>
      </c>
    </row>
    <row r="749" customFormat="false" ht="15" hidden="false" customHeight="false" outlineLevel="0" collapsed="false">
      <c r="B749" s="10" t="n">
        <v>2005</v>
      </c>
      <c r="C749" s="10" t="str">
        <f aca="false">C737</f>
        <v>Marzo</v>
      </c>
      <c r="D749" s="11" t="n">
        <v>75.1723</v>
      </c>
      <c r="E749" s="11"/>
      <c r="F749" s="11"/>
      <c r="G749" s="11"/>
      <c r="H749" s="11"/>
      <c r="I749" s="11"/>
      <c r="J749" s="11"/>
      <c r="K749" s="11"/>
      <c r="L749" s="11"/>
      <c r="M749" s="27" t="n">
        <f aca="false">D749*100/$D$770</f>
        <v>84.3155640849344</v>
      </c>
      <c r="N749" s="27" t="n">
        <f aca="false">M749*100/$M$865</f>
        <v>14.0366686815519</v>
      </c>
    </row>
    <row r="750" customFormat="false" ht="15" hidden="false" customHeight="false" outlineLevel="0" collapsed="false">
      <c r="B750" s="4" t="n">
        <v>2005</v>
      </c>
      <c r="C750" s="4" t="str">
        <f aca="false">C738</f>
        <v>Abril</v>
      </c>
      <c r="D750" s="5" t="n">
        <v>75.5409</v>
      </c>
      <c r="E750" s="5"/>
      <c r="F750" s="5"/>
      <c r="G750" s="5"/>
      <c r="H750" s="5"/>
      <c r="I750" s="5"/>
      <c r="J750" s="5"/>
      <c r="K750" s="5"/>
      <c r="L750" s="5"/>
      <c r="M750" s="27" t="n">
        <f aca="false">D750*100/$D$770</f>
        <v>84.7289971835852</v>
      </c>
      <c r="N750" s="27" t="n">
        <f aca="false">M750*100/$M$865</f>
        <v>14.1054961096872</v>
      </c>
    </row>
    <row r="751" customFormat="false" ht="15" hidden="false" customHeight="false" outlineLevel="0" collapsed="false">
      <c r="B751" s="7" t="n">
        <v>2005</v>
      </c>
      <c r="C751" s="7" t="str">
        <f aca="false">C739</f>
        <v>Mayo</v>
      </c>
      <c r="D751" s="8" t="n">
        <v>75.9947</v>
      </c>
      <c r="E751" s="8"/>
      <c r="F751" s="8"/>
      <c r="G751" s="8"/>
      <c r="H751" s="8"/>
      <c r="I751" s="8"/>
      <c r="J751" s="8"/>
      <c r="K751" s="8"/>
      <c r="L751" s="8"/>
      <c r="M751" s="29" t="n">
        <f aca="false">D751*100/$D$770</f>
        <v>85.2379932231069</v>
      </c>
      <c r="N751" s="29" t="n">
        <f aca="false">M751*100/$M$865</f>
        <v>14.1902326449228</v>
      </c>
    </row>
    <row r="752" customFormat="false" ht="15" hidden="false" customHeight="false" outlineLevel="0" collapsed="false">
      <c r="B752" s="10" t="n">
        <v>2005</v>
      </c>
      <c r="C752" s="10" t="str">
        <f aca="false">C740</f>
        <v>Junio</v>
      </c>
      <c r="D752" s="11" t="n">
        <v>76.6907</v>
      </c>
      <c r="E752" s="11"/>
      <c r="F752" s="11"/>
      <c r="G752" s="11"/>
      <c r="H752" s="11"/>
      <c r="I752" s="11"/>
      <c r="J752" s="11"/>
      <c r="K752" s="11"/>
      <c r="L752" s="11"/>
      <c r="M752" s="27" t="n">
        <f aca="false">D752*100/$D$770</f>
        <v>86.018648233039</v>
      </c>
      <c r="N752" s="27" t="n">
        <f aca="false">M752*100/$M$865</f>
        <v>14.3201943648963</v>
      </c>
    </row>
    <row r="753" customFormat="false" ht="15" hidden="false" customHeight="false" outlineLevel="0" collapsed="false">
      <c r="B753" s="4" t="n">
        <v>2005</v>
      </c>
      <c r="C753" s="4" t="str">
        <f aca="false">C741</f>
        <v>Julio</v>
      </c>
      <c r="D753" s="5" t="n">
        <v>77.4608</v>
      </c>
      <c r="E753" s="5"/>
      <c r="F753" s="5"/>
      <c r="G753" s="5"/>
      <c r="H753" s="5"/>
      <c r="I753" s="5"/>
      <c r="J753" s="5"/>
      <c r="K753" s="5"/>
      <c r="L753" s="5"/>
      <c r="M753" s="27" t="n">
        <f aca="false">D753*100/$D$770</f>
        <v>86.8824160823905</v>
      </c>
      <c r="N753" s="27" t="n">
        <f aca="false">M753*100/$M$865</f>
        <v>14.4639925266083</v>
      </c>
    </row>
    <row r="754" customFormat="false" ht="15" hidden="false" customHeight="false" outlineLevel="0" collapsed="false">
      <c r="B754" s="7" t="n">
        <v>2005</v>
      </c>
      <c r="C754" s="7" t="str">
        <f aca="false">C742</f>
        <v>Agosto</v>
      </c>
      <c r="D754" s="8" t="n">
        <v>77.7992</v>
      </c>
      <c r="E754" s="8"/>
      <c r="F754" s="8"/>
      <c r="G754" s="8"/>
      <c r="H754" s="8"/>
      <c r="I754" s="8"/>
      <c r="J754" s="8"/>
      <c r="K754" s="8"/>
      <c r="L754" s="8"/>
      <c r="M754" s="29" t="n">
        <f aca="false">D754*100/$D$770</f>
        <v>87.2619759320471</v>
      </c>
      <c r="N754" s="29" t="n">
        <f aca="false">M754*100/$M$865</f>
        <v>14.5271808111471</v>
      </c>
    </row>
    <row r="755" customFormat="false" ht="15" hidden="false" customHeight="false" outlineLevel="0" collapsed="false">
      <c r="B755" s="10" t="n">
        <v>2005</v>
      </c>
      <c r="C755" s="10" t="str">
        <f aca="false">C743</f>
        <v>Septiembre</v>
      </c>
      <c r="D755" s="11" t="n">
        <v>78.704</v>
      </c>
      <c r="E755" s="11"/>
      <c r="F755" s="11"/>
      <c r="G755" s="11"/>
      <c r="H755" s="11"/>
      <c r="I755" s="11"/>
      <c r="J755" s="11"/>
      <c r="K755" s="11"/>
      <c r="L755" s="11"/>
      <c r="M755" s="27" t="n">
        <f aca="false">D755*100/$D$770</f>
        <v>88.2768274449588</v>
      </c>
      <c r="N755" s="27" t="n">
        <f aca="false">M755*100/$M$865</f>
        <v>14.6961310471126</v>
      </c>
    </row>
    <row r="756" customFormat="false" ht="15" hidden="false" customHeight="false" outlineLevel="0" collapsed="false">
      <c r="B756" s="4" t="n">
        <v>2005</v>
      </c>
      <c r="C756" s="4" t="str">
        <f aca="false">C744</f>
        <v>Octubre</v>
      </c>
      <c r="D756" s="5" t="n">
        <v>79.319</v>
      </c>
      <c r="E756" s="5"/>
      <c r="F756" s="5"/>
      <c r="G756" s="5" t="n">
        <v>116.16</v>
      </c>
      <c r="H756" s="5"/>
      <c r="I756" s="5" t="n">
        <f aca="false">G756/$G$855*100</f>
        <v>19.8448764820446</v>
      </c>
      <c r="J756" s="5"/>
      <c r="K756" s="5" t="n">
        <f aca="false">AVERAGE(I756:J756)</f>
        <v>19.8448764820446</v>
      </c>
      <c r="L756" s="5" t="n">
        <f aca="false">K756</f>
        <v>19.8448764820446</v>
      </c>
      <c r="M756" s="27" t="n">
        <f aca="false">D756*100/$D$770</f>
        <v>88.9666303632177</v>
      </c>
      <c r="N756" s="27" t="n">
        <f aca="false">M756*100/$M$865</f>
        <v>14.8109679117443</v>
      </c>
    </row>
    <row r="757" customFormat="false" ht="15" hidden="false" customHeight="false" outlineLevel="0" collapsed="false">
      <c r="B757" s="7" t="n">
        <v>2005</v>
      </c>
      <c r="C757" s="7" t="str">
        <f aca="false">C745</f>
        <v>Noviembre</v>
      </c>
      <c r="D757" s="8" t="n">
        <v>80.2759</v>
      </c>
      <c r="E757" s="8"/>
      <c r="F757" s="8"/>
      <c r="G757" s="8" t="n">
        <v>117.45</v>
      </c>
      <c r="H757" s="8"/>
      <c r="I757" s="8" t="n">
        <f aca="false">G757/$G$855*100</f>
        <v>20.0652612157037</v>
      </c>
      <c r="J757" s="8"/>
      <c r="K757" s="8" t="n">
        <f aca="false">AVERAGE(I757:J757)</f>
        <v>20.0652612157037</v>
      </c>
      <c r="L757" s="8" t="n">
        <f aca="false">K757</f>
        <v>20.0652612157037</v>
      </c>
      <c r="M757" s="29" t="n">
        <f aca="false">D757*100/$D$770</f>
        <v>90.0399188387981</v>
      </c>
      <c r="N757" s="29" t="n">
        <f aca="false">M757*100/$M$865</f>
        <v>14.9896466040469</v>
      </c>
    </row>
    <row r="758" customFormat="false" ht="15" hidden="false" customHeight="false" outlineLevel="0" collapsed="false">
      <c r="B758" s="10" t="n">
        <v>2005</v>
      </c>
      <c r="C758" s="10" t="str">
        <f aca="false">C746</f>
        <v>Diciembre</v>
      </c>
      <c r="D758" s="11" t="n">
        <v>81.1696</v>
      </c>
      <c r="E758" s="11"/>
      <c r="F758" s="11"/>
      <c r="G758" s="11" t="n">
        <v>117.92</v>
      </c>
      <c r="H758" s="11"/>
      <c r="I758" s="11" t="n">
        <f aca="false">G758/$G$855*100</f>
        <v>20.1455564287423</v>
      </c>
      <c r="J758" s="11"/>
      <c r="K758" s="11" t="n">
        <f aca="false">AVERAGE(I758:J758)</f>
        <v>20.1455564287423</v>
      </c>
      <c r="L758" s="11" t="n">
        <f aca="false">K758</f>
        <v>20.1455564287423</v>
      </c>
      <c r="M758" s="27" t="n">
        <f aca="false">D758*100/$D$770</f>
        <v>91.0423202502583</v>
      </c>
      <c r="N758" s="27" t="n">
        <f aca="false">M758*100/$M$865</f>
        <v>15.1565241746507</v>
      </c>
    </row>
    <row r="759" customFormat="false" ht="15" hidden="false" customHeight="false" outlineLevel="0" collapsed="false">
      <c r="B759" s="4" t="n">
        <v>2006</v>
      </c>
      <c r="C759" s="4" t="str">
        <f aca="false">C747</f>
        <v>Enero</v>
      </c>
      <c r="D759" s="5" t="n">
        <v>82.2052</v>
      </c>
      <c r="E759" s="5"/>
      <c r="F759" s="5"/>
      <c r="G759" s="5" t="n">
        <v>119.32</v>
      </c>
      <c r="H759" s="5"/>
      <c r="I759" s="5" t="n">
        <f aca="false">G759/$G$855*100</f>
        <v>20.3847336590699</v>
      </c>
      <c r="J759" s="5"/>
      <c r="K759" s="5" t="n">
        <f aca="false">AVERAGE(I759:J759)</f>
        <v>20.3847336590699</v>
      </c>
      <c r="L759" s="5" t="n">
        <f aca="false">K759</f>
        <v>20.3847336590699</v>
      </c>
      <c r="M759" s="27" t="n">
        <f aca="false">D759*100/$D$770</f>
        <v>92.2038810667606</v>
      </c>
      <c r="N759" s="27" t="n">
        <f aca="false">M759*100/$M$865</f>
        <v>15.3498982510939</v>
      </c>
      <c r="P759" s="12" t="n">
        <f aca="false">(M770-M758)/M758</f>
        <v>0.0983902840472295</v>
      </c>
    </row>
    <row r="760" customFormat="false" ht="15" hidden="false" customHeight="false" outlineLevel="0" collapsed="false">
      <c r="B760" s="7" t="n">
        <v>2006</v>
      </c>
      <c r="C760" s="7" t="str">
        <f aca="false">C748</f>
        <v>Febrero</v>
      </c>
      <c r="D760" s="8" t="n">
        <v>82.531</v>
      </c>
      <c r="E760" s="8"/>
      <c r="F760" s="8"/>
      <c r="G760" s="8" t="n">
        <v>119.55</v>
      </c>
      <c r="H760" s="8"/>
      <c r="I760" s="8" t="n">
        <f aca="false">G760/$G$855*100</f>
        <v>20.4240270611952</v>
      </c>
      <c r="J760" s="8"/>
      <c r="K760" s="8" t="n">
        <f aca="false">AVERAGE(I760:J760)</f>
        <v>20.4240270611952</v>
      </c>
      <c r="L760" s="8" t="n">
        <f aca="false">K760</f>
        <v>20.4240270611952</v>
      </c>
      <c r="M760" s="29" t="n">
        <f aca="false">D760*100/$D$770</f>
        <v>92.5693083688236</v>
      </c>
      <c r="N760" s="29" t="n">
        <f aca="false">M760*100/$M$865</f>
        <v>15.4107337803574</v>
      </c>
    </row>
    <row r="761" customFormat="false" ht="15" hidden="false" customHeight="false" outlineLevel="0" collapsed="false">
      <c r="B761" s="10" t="n">
        <v>2006</v>
      </c>
      <c r="C761" s="10" t="str">
        <f aca="false">C749</f>
        <v>Marzo</v>
      </c>
      <c r="D761" s="11" t="n">
        <v>83.5258</v>
      </c>
      <c r="E761" s="11"/>
      <c r="F761" s="11"/>
      <c r="G761" s="11" t="n">
        <v>120.53</v>
      </c>
      <c r="H761" s="11"/>
      <c r="I761" s="11" t="n">
        <f aca="false">G761/$G$855*100</f>
        <v>20.5914511224246</v>
      </c>
      <c r="J761" s="11"/>
      <c r="K761" s="11" t="n">
        <f aca="false">AVERAGE(I761:J761)</f>
        <v>20.5914511224246</v>
      </c>
      <c r="L761" s="11" t="n">
        <f aca="false">K761</f>
        <v>20.5914511224246</v>
      </c>
      <c r="M761" s="27" t="n">
        <f aca="false">D761*100/$D$770</f>
        <v>93.685106650261</v>
      </c>
      <c r="N761" s="27" t="n">
        <f aca="false">M761*100/$M$865</f>
        <v>15.596489411147</v>
      </c>
    </row>
    <row r="762" customFormat="false" ht="15" hidden="false" customHeight="false" outlineLevel="0" collapsed="false">
      <c r="B762" s="4" t="n">
        <v>2006</v>
      </c>
      <c r="C762" s="4" t="str">
        <f aca="false">C750</f>
        <v>Abril</v>
      </c>
      <c r="D762" s="5" t="n">
        <v>84.3381</v>
      </c>
      <c r="E762" s="5"/>
      <c r="F762" s="5"/>
      <c r="G762" s="5" t="n">
        <v>121.21</v>
      </c>
      <c r="H762" s="5"/>
      <c r="I762" s="5" t="n">
        <f aca="false">G762/$G$855*100</f>
        <v>20.7076229200123</v>
      </c>
      <c r="J762" s="5"/>
      <c r="K762" s="5" t="n">
        <f aca="false">AVERAGE(I762:J762)</f>
        <v>20.7076229200123</v>
      </c>
      <c r="L762" s="5" t="n">
        <f aca="false">K762</f>
        <v>20.7076229200123</v>
      </c>
      <c r="M762" s="27" t="n">
        <f aca="false">D762*100/$D$770</f>
        <v>94.5962073177434</v>
      </c>
      <c r="N762" s="27" t="n">
        <f aca="false">M762*100/$M$865</f>
        <v>15.7481674357655</v>
      </c>
    </row>
    <row r="763" customFormat="false" ht="15" hidden="false" customHeight="false" outlineLevel="0" collapsed="false">
      <c r="B763" s="7" t="n">
        <v>2006</v>
      </c>
      <c r="C763" s="7" t="str">
        <f aca="false">C751</f>
        <v>Mayo</v>
      </c>
      <c r="D763" s="8" t="n">
        <v>84.7328</v>
      </c>
      <c r="E763" s="8"/>
      <c r="F763" s="8"/>
      <c r="G763" s="8" t="n">
        <v>121.62</v>
      </c>
      <c r="H763" s="8"/>
      <c r="I763" s="8" t="n">
        <f aca="false">G763/$G$855*100</f>
        <v>20.7776676803225</v>
      </c>
      <c r="J763" s="8"/>
      <c r="K763" s="8" t="n">
        <f aca="false">AVERAGE(I763:J763)</f>
        <v>20.7776676803225</v>
      </c>
      <c r="L763" s="8" t="n">
        <f aca="false">K763</f>
        <v>20.7776676803225</v>
      </c>
      <c r="M763" s="29" t="n">
        <f aca="false">D763*100/$D$770</f>
        <v>95.0389149792666</v>
      </c>
      <c r="N763" s="29" t="n">
        <f aca="false">M763*100/$M$865</f>
        <v>15.8218684283998</v>
      </c>
    </row>
    <row r="764" customFormat="false" ht="15" hidden="false" customHeight="false" outlineLevel="0" collapsed="false">
      <c r="B764" s="10" t="n">
        <v>2006</v>
      </c>
      <c r="C764" s="10" t="str">
        <f aca="false">C752</f>
        <v>Junio</v>
      </c>
      <c r="D764" s="11" t="n">
        <v>85.1431</v>
      </c>
      <c r="E764" s="11"/>
      <c r="F764" s="11"/>
      <c r="G764" s="11" t="n">
        <v>122.25</v>
      </c>
      <c r="H764" s="11"/>
      <c r="I764" s="11" t="n">
        <f aca="false">G764/$G$855*100</f>
        <v>20.88529743397</v>
      </c>
      <c r="J764" s="11"/>
      <c r="K764" s="11" t="n">
        <f aca="false">AVERAGE(I764:J764)</f>
        <v>20.88529743397</v>
      </c>
      <c r="L764" s="11" t="n">
        <f aca="false">K764</f>
        <v>20.88529743397</v>
      </c>
      <c r="M764" s="27" t="n">
        <f aca="false">D764*100/$D$770</f>
        <v>95.4991200806677</v>
      </c>
      <c r="N764" s="27" t="n">
        <f aca="false">M764*100/$M$865</f>
        <v>15.898482356137</v>
      </c>
    </row>
    <row r="765" customFormat="false" ht="15" hidden="false" customHeight="false" outlineLevel="0" collapsed="false">
      <c r="B765" s="4" t="n">
        <v>2006</v>
      </c>
      <c r="C765" s="4" t="str">
        <f aca="false">C753</f>
        <v>Julio</v>
      </c>
      <c r="D765" s="5" t="n">
        <v>85.6685</v>
      </c>
      <c r="E765" s="5"/>
      <c r="F765" s="5"/>
      <c r="G765" s="5" t="n">
        <v>122.62</v>
      </c>
      <c r="H765" s="5"/>
      <c r="I765" s="5" t="n">
        <f aca="false">G765/$G$855*100</f>
        <v>20.948508559128</v>
      </c>
      <c r="J765" s="5"/>
      <c r="K765" s="5" t="n">
        <f aca="false">AVERAGE(I765:J765)</f>
        <v>20.948508559128</v>
      </c>
      <c r="L765" s="5" t="n">
        <f aca="false">K765</f>
        <v>20.948508559128</v>
      </c>
      <c r="M765" s="27" t="n">
        <f aca="false">D765*100/$D$770</f>
        <v>96.0884248827054</v>
      </c>
      <c r="N765" s="27" t="n">
        <f aca="false">M765*100/$M$865</f>
        <v>15.9965885165883</v>
      </c>
    </row>
    <row r="766" customFormat="false" ht="15" hidden="false" customHeight="false" outlineLevel="0" collapsed="false">
      <c r="B766" s="7" t="n">
        <v>2006</v>
      </c>
      <c r="C766" s="7" t="str">
        <f aca="false">C754</f>
        <v>Agosto</v>
      </c>
      <c r="D766" s="8" t="n">
        <v>86.1504</v>
      </c>
      <c r="E766" s="8"/>
      <c r="F766" s="8"/>
      <c r="G766" s="8" t="n">
        <v>122.86</v>
      </c>
      <c r="H766" s="8"/>
      <c r="I766" s="8" t="n">
        <f aca="false">G766/$G$855*100</f>
        <v>20.9895103700413</v>
      </c>
      <c r="J766" s="8"/>
      <c r="K766" s="8" t="n">
        <f aca="false">AVERAGE(I766:J766)</f>
        <v>20.9895103700413</v>
      </c>
      <c r="L766" s="8" t="n">
        <f aca="false">K766</f>
        <v>20.9895103700413</v>
      </c>
      <c r="M766" s="29" t="n">
        <f aca="false">D766*100/$D$770</f>
        <v>96.6289387466225</v>
      </c>
      <c r="N766" s="29" t="n">
        <f aca="false">M766*100/$M$865</f>
        <v>16.0865720695411</v>
      </c>
    </row>
    <row r="767" customFormat="false" ht="15" hidden="false" customHeight="false" outlineLevel="0" collapsed="false">
      <c r="B767" s="10" t="n">
        <v>2006</v>
      </c>
      <c r="C767" s="10" t="str">
        <f aca="false">C755</f>
        <v>Septiembre</v>
      </c>
      <c r="D767" s="11" t="n">
        <v>86.9252</v>
      </c>
      <c r="E767" s="11"/>
      <c r="F767" s="11"/>
      <c r="G767" s="11" t="n">
        <v>123.38</v>
      </c>
      <c r="H767" s="11"/>
      <c r="I767" s="11" t="n">
        <f aca="false">G767/$G$855*100</f>
        <v>21.0783476270202</v>
      </c>
      <c r="J767" s="11"/>
      <c r="K767" s="11" t="n">
        <f aca="false">AVERAGE(I767:J767)</f>
        <v>21.0783476270202</v>
      </c>
      <c r="L767" s="11" t="n">
        <f aca="false">K767</f>
        <v>21.0783476270202</v>
      </c>
      <c r="M767" s="27" t="n">
        <f aca="false">D767*100/$D$770</f>
        <v>97.4979782605526</v>
      </c>
      <c r="N767" s="27" t="n">
        <f aca="false">M767*100/$M$865</f>
        <v>16.2312478463162</v>
      </c>
    </row>
    <row r="768" customFormat="false" ht="15" hidden="false" customHeight="false" outlineLevel="0" collapsed="false">
      <c r="B768" s="4" t="n">
        <v>2006</v>
      </c>
      <c r="C768" s="4" t="str">
        <f aca="false">C756</f>
        <v>Octubre</v>
      </c>
      <c r="D768" s="5" t="n">
        <v>87.6692</v>
      </c>
      <c r="E768" s="5"/>
      <c r="F768" s="5"/>
      <c r="G768" s="5" t="n">
        <v>123.99</v>
      </c>
      <c r="H768" s="5"/>
      <c r="I768" s="5" t="n">
        <f aca="false">G768/$G$855*100</f>
        <v>21.1825605630915</v>
      </c>
      <c r="J768" s="5"/>
      <c r="K768" s="5" t="n">
        <f aca="false">AVERAGE(I768:J768)</f>
        <v>21.1825605630915</v>
      </c>
      <c r="L768" s="5" t="n">
        <f aca="false">K768</f>
        <v>21.1825605630915</v>
      </c>
      <c r="M768" s="27" t="n">
        <f aca="false">D768*100/$D$770</f>
        <v>98.3324715470317</v>
      </c>
      <c r="N768" s="27" t="n">
        <f aca="false">M768*100/$M$865</f>
        <v>16.3701724435292</v>
      </c>
    </row>
    <row r="769" customFormat="false" ht="15" hidden="false" customHeight="false" outlineLevel="0" collapsed="false">
      <c r="B769" s="7" t="n">
        <v>2006</v>
      </c>
      <c r="C769" s="7" t="str">
        <f aca="false">C757</f>
        <v>Noviembre</v>
      </c>
      <c r="D769" s="8" t="n">
        <v>88.2896</v>
      </c>
      <c r="E769" s="8"/>
      <c r="F769" s="8"/>
      <c r="G769" s="8" t="n">
        <v>125.28</v>
      </c>
      <c r="H769" s="8"/>
      <c r="I769" s="8" t="n">
        <f aca="false">G769/$G$855*100</f>
        <v>21.4029452967506</v>
      </c>
      <c r="J769" s="8"/>
      <c r="K769" s="8" t="n">
        <f aca="false">AVERAGE(I769:J769)</f>
        <v>21.4029452967506</v>
      </c>
      <c r="L769" s="8" t="n">
        <f aca="false">K769</f>
        <v>21.4029452967506</v>
      </c>
      <c r="M769" s="29" t="n">
        <f aca="false">D769*100/$D$770</f>
        <v>99.0283312714021</v>
      </c>
      <c r="N769" s="29" t="n">
        <f aca="false">M769*100/$M$865</f>
        <v>16.4860176318503</v>
      </c>
    </row>
    <row r="770" customFormat="false" ht="15" hidden="false" customHeight="false" outlineLevel="0" collapsed="false">
      <c r="B770" s="10" t="n">
        <v>2006</v>
      </c>
      <c r="C770" s="10" t="str">
        <f aca="false">C758</f>
        <v>Diciembre</v>
      </c>
      <c r="D770" s="11" t="n">
        <v>89.1559</v>
      </c>
      <c r="E770" s="11"/>
      <c r="F770" s="11"/>
      <c r="G770" s="11" t="n">
        <v>127.32</v>
      </c>
      <c r="H770" s="11"/>
      <c r="I770" s="11" t="n">
        <f aca="false">G770/$G$855*100</f>
        <v>21.7514606895138</v>
      </c>
      <c r="J770" s="11"/>
      <c r="K770" s="11" t="n">
        <f aca="false">AVERAGE(I770:J770)</f>
        <v>21.7514606895138</v>
      </c>
      <c r="L770" s="11" t="n">
        <f aca="false">K770</f>
        <v>21.7514606895138</v>
      </c>
      <c r="M770" s="27" t="n">
        <f aca="false">D770*100/$D$770</f>
        <v>100</v>
      </c>
      <c r="N770" s="27" t="n">
        <f aca="false">M770*100/$M$865</f>
        <v>16.6477788933633</v>
      </c>
    </row>
    <row r="771" customFormat="false" ht="15" hidden="false" customHeight="false" outlineLevel="0" collapsed="false">
      <c r="B771" s="4" t="n">
        <v>2007</v>
      </c>
      <c r="C771" s="4" t="str">
        <f aca="false">C759</f>
        <v>Enero</v>
      </c>
      <c r="D771" s="5" t="n">
        <v>90.1761</v>
      </c>
      <c r="E771" s="5"/>
      <c r="F771" s="5"/>
      <c r="G771" s="5" t="n">
        <v>128.74</v>
      </c>
      <c r="H771" s="5"/>
      <c r="I771" s="5" t="n">
        <f aca="false">G771/$G$855*100</f>
        <v>21.9940547374176</v>
      </c>
      <c r="J771" s="5"/>
      <c r="K771" s="5" t="n">
        <f aca="false">AVERAGE(I771:J771)</f>
        <v>21.9940547374176</v>
      </c>
      <c r="L771" s="5" t="n">
        <f aca="false">K771</f>
        <v>21.9940547374176</v>
      </c>
      <c r="M771" s="27" t="n">
        <f aca="false">M770*(1+((L771-L770)/L770))</f>
        <v>101.115300031417</v>
      </c>
      <c r="N771" s="27" t="n">
        <f aca="false">M771*100/$M$865</f>
        <v>16.8334515765912</v>
      </c>
      <c r="P771" s="12" t="n">
        <f aca="false">(M782-M770)/M770</f>
        <v>0.215205780710021</v>
      </c>
    </row>
    <row r="772" customFormat="false" ht="15" hidden="false" customHeight="false" outlineLevel="0" collapsed="false">
      <c r="B772" s="7" t="n">
        <v>2007</v>
      </c>
      <c r="C772" s="7" t="str">
        <f aca="false">C760</f>
        <v>Febrero</v>
      </c>
      <c r="D772" s="8" t="n">
        <v>90.4483</v>
      </c>
      <c r="E772" s="8"/>
      <c r="F772" s="8"/>
      <c r="G772" s="8" t="n">
        <v>129.59</v>
      </c>
      <c r="H772" s="8"/>
      <c r="I772" s="8" t="n">
        <f aca="false">G772/$G$855*100</f>
        <v>22.1392694844022</v>
      </c>
      <c r="J772" s="8"/>
      <c r="K772" s="8" t="n">
        <f aca="false">AVERAGE(I772:J772)</f>
        <v>22.1392694844022</v>
      </c>
      <c r="L772" s="8" t="n">
        <f aca="false">K772</f>
        <v>22.1392694844022</v>
      </c>
      <c r="M772" s="29" t="n">
        <f aca="false">M771*(1+((L772-L771)/L771))</f>
        <v>101.782909205152</v>
      </c>
      <c r="N772" s="29" t="n">
        <f aca="false">M772*100/$M$865</f>
        <v>16.9445936757065</v>
      </c>
    </row>
    <row r="773" customFormat="false" ht="15" hidden="false" customHeight="false" outlineLevel="0" collapsed="false">
      <c r="B773" s="10" t="n">
        <v>2007</v>
      </c>
      <c r="C773" s="10" t="str">
        <f aca="false">C761</f>
        <v>Marzo</v>
      </c>
      <c r="D773" s="11" t="n">
        <v>91.1415</v>
      </c>
      <c r="E773" s="11"/>
      <c r="F773" s="11"/>
      <c r="G773" s="11" t="n">
        <v>130.94</v>
      </c>
      <c r="H773" s="11"/>
      <c r="I773" s="11" t="n">
        <f aca="false">G773/$G$855*100</f>
        <v>22.3699046707896</v>
      </c>
      <c r="J773" s="11"/>
      <c r="K773" s="11" t="n">
        <f aca="false">AVERAGE(I773:J773)</f>
        <v>22.3699046707896</v>
      </c>
      <c r="L773" s="11" t="n">
        <f aca="false">K773</f>
        <v>22.3699046707896</v>
      </c>
      <c r="M773" s="27" t="n">
        <f aca="false">M772*(1+((L773-L772)/L772))</f>
        <v>102.843229657556</v>
      </c>
      <c r="N773" s="27" t="n">
        <f aca="false">M773*100/$M$865</f>
        <v>17.1211134801837</v>
      </c>
    </row>
    <row r="774" customFormat="false" ht="15" hidden="false" customHeight="false" outlineLevel="0" collapsed="false">
      <c r="B774" s="4" t="n">
        <v>2007</v>
      </c>
      <c r="C774" s="4" t="str">
        <f aca="false">C762</f>
        <v>Abril</v>
      </c>
      <c r="D774" s="5" t="n">
        <v>91.8198</v>
      </c>
      <c r="E774" s="5"/>
      <c r="F774" s="5"/>
      <c r="G774" s="5" t="n">
        <v>133.91</v>
      </c>
      <c r="H774" s="5"/>
      <c r="I774" s="5" t="n">
        <f aca="false">G774/$G$855*100</f>
        <v>22.8773020808419</v>
      </c>
      <c r="J774" s="5"/>
      <c r="K774" s="5" t="n">
        <f aca="false">AVERAGE(I774:J774)</f>
        <v>22.8773020808419</v>
      </c>
      <c r="L774" s="5" t="n">
        <f aca="false">K774</f>
        <v>22.8773020808419</v>
      </c>
      <c r="M774" s="27" t="n">
        <f aca="false">M773*(1+((L774-L773)/L773))</f>
        <v>105.175934652843</v>
      </c>
      <c r="N774" s="27" t="n">
        <f aca="false">M774*100/$M$865</f>
        <v>17.5094570500336</v>
      </c>
    </row>
    <row r="775" customFormat="false" ht="15" hidden="false" customHeight="false" outlineLevel="0" collapsed="false">
      <c r="B775" s="7" t="n">
        <v>2007</v>
      </c>
      <c r="C775" s="7" t="str">
        <f aca="false">C763</f>
        <v>Mayo</v>
      </c>
      <c r="D775" s="8" t="n">
        <v>92.2031</v>
      </c>
      <c r="E775" s="8"/>
      <c r="F775" s="8"/>
      <c r="G775" s="8" t="n">
        <v>136.7</v>
      </c>
      <c r="H775" s="8"/>
      <c r="I775" s="8" t="n">
        <f aca="false">G775/$G$855*100</f>
        <v>23.3539481327092</v>
      </c>
      <c r="J775" s="8"/>
      <c r="K775" s="8" t="n">
        <f aca="false">AVERAGE(I775:J775)</f>
        <v>23.3539481327092</v>
      </c>
      <c r="L775" s="8" t="n">
        <f aca="false">K775</f>
        <v>23.3539481327092</v>
      </c>
      <c r="M775" s="29" t="n">
        <f aca="false">M774*(1+((L775-L774)/L774))</f>
        <v>107.36726358781</v>
      </c>
      <c r="N775" s="29" t="n">
        <f aca="false">M775*100/$M$865</f>
        <v>17.8742646459532</v>
      </c>
    </row>
    <row r="776" customFormat="false" ht="15" hidden="false" customHeight="false" outlineLevel="0" collapsed="false">
      <c r="B776" s="10" t="n">
        <v>2007</v>
      </c>
      <c r="C776" s="10" t="str">
        <f aca="false">C764</f>
        <v>Junio</v>
      </c>
      <c r="D776" s="11" t="n">
        <v>92.6105</v>
      </c>
      <c r="E776" s="11"/>
      <c r="F776" s="11"/>
      <c r="G776" s="11" t="n">
        <v>140.33</v>
      </c>
      <c r="H776" s="11"/>
      <c r="I776" s="11" t="n">
        <f aca="false">G776/$G$855*100</f>
        <v>23.9741005227731</v>
      </c>
      <c r="J776" s="11"/>
      <c r="K776" s="11" t="n">
        <f aca="false">AVERAGE(I776:J776)</f>
        <v>23.9741005227731</v>
      </c>
      <c r="L776" s="11" t="n">
        <f aca="false">K776</f>
        <v>23.9741005227731</v>
      </c>
      <c r="M776" s="27" t="n">
        <f aca="false">M775*(1+((L776-L775)/L775))</f>
        <v>110.218347470939</v>
      </c>
      <c r="N776" s="27" t="n">
        <f aca="false">M776*100/$M$865</f>
        <v>18.3489067868808</v>
      </c>
    </row>
    <row r="777" customFormat="false" ht="15" hidden="false" customHeight="false" outlineLevel="0" collapsed="false">
      <c r="B777" s="4" t="n">
        <v>2007</v>
      </c>
      <c r="C777" s="4" t="str">
        <f aca="false">C765</f>
        <v>Julio</v>
      </c>
      <c r="D777" s="5" t="n">
        <v>93.0702</v>
      </c>
      <c r="E777" s="5"/>
      <c r="F777" s="5"/>
      <c r="G777" s="5" t="n">
        <v>143.91</v>
      </c>
      <c r="H777" s="5"/>
      <c r="I777" s="5" t="n">
        <f aca="false">G777/$G$855*100</f>
        <v>24.5857108688967</v>
      </c>
      <c r="J777" s="5"/>
      <c r="K777" s="5" t="n">
        <f aca="false">AVERAGE(I777:J777)</f>
        <v>24.5857108688967</v>
      </c>
      <c r="L777" s="5" t="n">
        <f aca="false">K777</f>
        <v>24.5857108688967</v>
      </c>
      <c r="M777" s="27" t="n">
        <f aca="false">M776*(1+((L777-L776)/L776))</f>
        <v>113.030160226202</v>
      </c>
      <c r="N777" s="27" t="n">
        <f aca="false">M777*100/$M$865</f>
        <v>18.8170111572723</v>
      </c>
    </row>
    <row r="778" customFormat="false" ht="15" hidden="false" customHeight="false" outlineLevel="0" collapsed="false">
      <c r="B778" s="7" t="n">
        <v>2007</v>
      </c>
      <c r="C778" s="7" t="str">
        <f aca="false">C766</f>
        <v>Agosto</v>
      </c>
      <c r="D778" s="8" t="n">
        <v>93.6166</v>
      </c>
      <c r="E778" s="8"/>
      <c r="F778" s="8"/>
      <c r="G778" s="8" t="n">
        <v>148.69</v>
      </c>
      <c r="H778" s="8"/>
      <c r="I778" s="8" t="n">
        <f aca="false">G778/$G$855*100</f>
        <v>25.4023302695869</v>
      </c>
      <c r="J778" s="8"/>
      <c r="K778" s="8" t="n">
        <f aca="false">AVERAGE(I778:J778)</f>
        <v>25.4023302695869</v>
      </c>
      <c r="L778" s="8" t="n">
        <f aca="false">K778</f>
        <v>25.4023302695869</v>
      </c>
      <c r="M778" s="29" t="n">
        <f aca="false">M777*(1+((L778-L777)/L777))</f>
        <v>116.784480050267</v>
      </c>
      <c r="N778" s="29" t="n">
        <f aca="false">M778*100/$M$865</f>
        <v>19.4420220205324</v>
      </c>
    </row>
    <row r="779" customFormat="false" ht="15" hidden="false" customHeight="false" outlineLevel="0" collapsed="false">
      <c r="B779" s="10" t="n">
        <v>2007</v>
      </c>
      <c r="C779" s="10" t="str">
        <f aca="false">C767</f>
        <v>Septiembre</v>
      </c>
      <c r="D779" s="11" t="n">
        <v>94.3669</v>
      </c>
      <c r="E779" s="11"/>
      <c r="F779" s="11"/>
      <c r="G779" s="11" t="n">
        <v>151.67</v>
      </c>
      <c r="H779" s="11"/>
      <c r="I779" s="11" t="n">
        <f aca="false">G779/$G$855*100</f>
        <v>25.9114360884272</v>
      </c>
      <c r="J779" s="11"/>
      <c r="K779" s="11" t="n">
        <f aca="false">AVERAGE(I779:J779)</f>
        <v>25.9114360884272</v>
      </c>
      <c r="L779" s="11" t="n">
        <f aca="false">K779</f>
        <v>25.9114360884272</v>
      </c>
      <c r="M779" s="27" t="n">
        <f aca="false">M778*(1+((L779-L778)/L778))</f>
        <v>119.125039271128</v>
      </c>
      <c r="N779" s="27" t="n">
        <f aca="false">M779*100/$M$865</f>
        <v>19.8316731444895</v>
      </c>
    </row>
    <row r="780" customFormat="false" ht="15" hidden="false" customHeight="false" outlineLevel="0" collapsed="false">
      <c r="B780" s="4" t="n">
        <v>2007</v>
      </c>
      <c r="C780" s="4" t="str">
        <f aca="false">C768</f>
        <v>Octubre</v>
      </c>
      <c r="D780" s="5" t="n">
        <v>95.0112</v>
      </c>
      <c r="E780" s="5"/>
      <c r="F780" s="5"/>
      <c r="G780" s="5" t="n">
        <v>153.84</v>
      </c>
      <c r="H780" s="5"/>
      <c r="I780" s="5" t="n">
        <f aca="false">G780/$G$855*100</f>
        <v>26.2821607954351</v>
      </c>
      <c r="J780" s="5"/>
      <c r="K780" s="5" t="n">
        <f aca="false">AVERAGE(I780:J780)</f>
        <v>26.2821607954351</v>
      </c>
      <c r="L780" s="5" t="n">
        <f aca="false">K780</f>
        <v>26.2821607954351</v>
      </c>
      <c r="M780" s="27" t="n">
        <f aca="false">M779*(1+((L780-L779)/L779))</f>
        <v>120.829406220547</v>
      </c>
      <c r="N780" s="27" t="n">
        <f aca="false">M780*100/$M$865</f>
        <v>20.1154123857603</v>
      </c>
    </row>
    <row r="781" customFormat="false" ht="15" hidden="false" customHeight="false" outlineLevel="0" collapsed="false">
      <c r="B781" s="7" t="n">
        <v>2007</v>
      </c>
      <c r="C781" s="7" t="str">
        <f aca="false">C769</f>
        <v>Noviembre</v>
      </c>
      <c r="D781" s="8" t="n">
        <v>95.8219</v>
      </c>
      <c r="E781" s="8"/>
      <c r="F781" s="8"/>
      <c r="G781" s="8" t="n">
        <v>153.22</v>
      </c>
      <c r="H781" s="8"/>
      <c r="I781" s="8" t="n">
        <f aca="false">G781/$G$855*100</f>
        <v>26.1762394505757</v>
      </c>
      <c r="J781" s="8"/>
      <c r="K781" s="8" t="n">
        <f aca="false">AVERAGE(I781:J781)</f>
        <v>26.1762394505757</v>
      </c>
      <c r="L781" s="8" t="n">
        <f aca="false">K781</f>
        <v>26.1762394505757</v>
      </c>
      <c r="M781" s="29" t="n">
        <f aca="false">M780*(1+((L781-L780)/L780))</f>
        <v>120.342444234998</v>
      </c>
      <c r="N781" s="29" t="n">
        <f aca="false">M781*100/$M$865</f>
        <v>20.0343440311115</v>
      </c>
    </row>
    <row r="782" customFormat="false" ht="15" hidden="false" customHeight="false" outlineLevel="0" collapsed="false">
      <c r="B782" s="10" t="n">
        <v>2007</v>
      </c>
      <c r="C782" s="10" t="str">
        <f aca="false">C770</f>
        <v>Diciembre</v>
      </c>
      <c r="D782" s="11" t="n">
        <v>96.7107</v>
      </c>
      <c r="E782" s="11"/>
      <c r="F782" s="11"/>
      <c r="G782" s="11" t="n">
        <v>154.72</v>
      </c>
      <c r="H782" s="11"/>
      <c r="I782" s="11" t="n">
        <f aca="false">G782/$G$855*100</f>
        <v>26.4325007687839</v>
      </c>
      <c r="J782" s="11"/>
      <c r="K782" s="11" t="n">
        <f aca="false">AVERAGE(I782:J782)</f>
        <v>26.4325007687839</v>
      </c>
      <c r="L782" s="11" t="n">
        <f aca="false">K782</f>
        <v>26.4325007687839</v>
      </c>
      <c r="M782" s="27" t="n">
        <f aca="false">M781*(1+((L782-L781)/L781))</f>
        <v>121.520578071002</v>
      </c>
      <c r="N782" s="27" t="n">
        <f aca="false">M782*100/$M$865</f>
        <v>20.2304771471973</v>
      </c>
    </row>
    <row r="783" customFormat="false" ht="15" hidden="false" customHeight="false" outlineLevel="0" collapsed="false">
      <c r="B783" s="4" t="n">
        <v>2008</v>
      </c>
      <c r="C783" s="4" t="str">
        <f aca="false">C771</f>
        <v>Enero</v>
      </c>
      <c r="D783" s="5" t="n">
        <v>97.611</v>
      </c>
      <c r="E783" s="5"/>
      <c r="F783" s="5"/>
      <c r="G783" s="5" t="n">
        <v>157.85</v>
      </c>
      <c r="H783" s="5"/>
      <c r="I783" s="5" t="n">
        <f aca="false">G783/$G$855*100</f>
        <v>26.9672327194451</v>
      </c>
      <c r="J783" s="5"/>
      <c r="K783" s="5" t="n">
        <f aca="false">AVERAGE(I783:J783)</f>
        <v>26.9672327194451</v>
      </c>
      <c r="L783" s="5" t="n">
        <f aca="false">K783</f>
        <v>26.9672327194451</v>
      </c>
      <c r="M783" s="27" t="n">
        <f aca="false">M782*(1+((L783-L782)/L782))</f>
        <v>123.978950675463</v>
      </c>
      <c r="N783" s="27" t="n">
        <f aca="false">M783*100/$M$865</f>
        <v>20.639741582763</v>
      </c>
      <c r="P783" s="12" t="n">
        <f aca="false">(M794-M782)/M782</f>
        <v>0.205985005170631</v>
      </c>
    </row>
    <row r="784" customFormat="false" ht="15" hidden="false" customHeight="false" outlineLevel="0" collapsed="false">
      <c r="B784" s="7" t="n">
        <v>2008</v>
      </c>
      <c r="C784" s="7" t="str">
        <f aca="false">C772</f>
        <v>Febrero</v>
      </c>
      <c r="D784" s="8" t="n">
        <v>98.0667</v>
      </c>
      <c r="E784" s="8"/>
      <c r="F784" s="8"/>
      <c r="G784" s="8" t="n">
        <v>161.38</v>
      </c>
      <c r="H784" s="8"/>
      <c r="I784" s="8" t="n">
        <f aca="false">G784/$G$855*100</f>
        <v>27.5703010216285</v>
      </c>
      <c r="J784" s="8"/>
      <c r="K784" s="8" t="n">
        <f aca="false">AVERAGE(I784:J784)</f>
        <v>27.5703010216285</v>
      </c>
      <c r="L784" s="8" t="n">
        <f aca="false">K784</f>
        <v>27.5703010216285</v>
      </c>
      <c r="M784" s="29" t="n">
        <f aca="false">M783*(1+((L784-L783)/L783))</f>
        <v>126.751492302859</v>
      </c>
      <c r="N784" s="29" t="n">
        <f aca="false">M784*100/$M$865</f>
        <v>21.1013081826183</v>
      </c>
    </row>
    <row r="785" customFormat="false" ht="15" hidden="false" customHeight="false" outlineLevel="0" collapsed="false">
      <c r="B785" s="10" t="n">
        <v>2008</v>
      </c>
      <c r="C785" s="10" t="str">
        <f aca="false">C773</f>
        <v>Marzo</v>
      </c>
      <c r="D785" s="11" t="n">
        <v>99.1763</v>
      </c>
      <c r="E785" s="11"/>
      <c r="F785" s="11"/>
      <c r="G785" s="11" t="n">
        <v>167.94</v>
      </c>
      <c r="H785" s="11"/>
      <c r="I785" s="11" t="n">
        <f aca="false">G785/$G$855*100</f>
        <v>28.6910171865924</v>
      </c>
      <c r="J785" s="11"/>
      <c r="K785" s="11" t="n">
        <f aca="false">AVERAGE(I785:J785)</f>
        <v>28.6910171865924</v>
      </c>
      <c r="L785" s="11" t="n">
        <f aca="false">K785</f>
        <v>28.6910171865924</v>
      </c>
      <c r="M785" s="27" t="n">
        <f aca="false">M784*(1+((L785-L784)/L784))</f>
        <v>131.903864278982</v>
      </c>
      <c r="N785" s="27" t="n">
        <f aca="false">M785*100/$M$865</f>
        <v>21.9590636769669</v>
      </c>
    </row>
    <row r="786" customFormat="false" ht="15" hidden="false" customHeight="false" outlineLevel="0" collapsed="false">
      <c r="B786" s="4" t="n">
        <v>2008</v>
      </c>
      <c r="C786" s="4" t="str">
        <f aca="false">C774</f>
        <v>Abril</v>
      </c>
      <c r="D786" s="5" t="n">
        <v>100</v>
      </c>
      <c r="E786" s="5"/>
      <c r="F786" s="5"/>
      <c r="G786" s="5" t="n">
        <v>172.96</v>
      </c>
      <c r="H786" s="5"/>
      <c r="I786" s="5" t="n">
        <f aca="false">G786/$G$855*100</f>
        <v>29.5486383981959</v>
      </c>
      <c r="J786" s="5"/>
      <c r="K786" s="5" t="n">
        <f aca="false">AVERAGE(I786:J786)</f>
        <v>29.5486383981959</v>
      </c>
      <c r="L786" s="5" t="n">
        <f aca="false">K786</f>
        <v>29.5486383981959</v>
      </c>
      <c r="M786" s="27" t="n">
        <f aca="false">M785*(1+((L786-L785)/L785))</f>
        <v>135.846685516808</v>
      </c>
      <c r="N786" s="27" t="n">
        <f aca="false">M786*100/$M$865</f>
        <v>22.6154558388007</v>
      </c>
    </row>
    <row r="787" customFormat="false" ht="15" hidden="false" customHeight="false" outlineLevel="0" collapsed="false">
      <c r="B787" s="7" t="n">
        <v>2008</v>
      </c>
      <c r="C787" s="7" t="str">
        <f aca="false">C775</f>
        <v>Mayo</v>
      </c>
      <c r="D787" s="8" t="n">
        <v>100.56</v>
      </c>
      <c r="E787" s="8"/>
      <c r="F787" s="8"/>
      <c r="G787" s="8" t="n">
        <v>173.39</v>
      </c>
      <c r="H787" s="8"/>
      <c r="I787" s="8" t="n">
        <f aca="false">G787/$G$855*100</f>
        <v>29.6220999760823</v>
      </c>
      <c r="J787" s="8"/>
      <c r="K787" s="8" t="n">
        <f aca="false">AVERAGE(I787:J787)</f>
        <v>29.6220999760823</v>
      </c>
      <c r="L787" s="8" t="n">
        <f aca="false">K787</f>
        <v>29.6220999760823</v>
      </c>
      <c r="M787" s="29" t="n">
        <f aca="false">M786*(1+((L787-L786)/L786))</f>
        <v>136.184417216462</v>
      </c>
      <c r="N787" s="29" t="n">
        <f aca="false">M787*100/$M$865</f>
        <v>22.671680665412</v>
      </c>
    </row>
    <row r="788" customFormat="false" ht="15" hidden="false" customHeight="false" outlineLevel="0" collapsed="false">
      <c r="B788" s="10" t="n">
        <v>2008</v>
      </c>
      <c r="C788" s="10" t="str">
        <f aca="false">C776</f>
        <v>Junio</v>
      </c>
      <c r="D788" s="11" t="n">
        <v>101.2</v>
      </c>
      <c r="E788" s="11"/>
      <c r="F788" s="11"/>
      <c r="G788" s="11" t="n">
        <v>177.59</v>
      </c>
      <c r="H788" s="11"/>
      <c r="I788" s="11" t="n">
        <f aca="false">G788/$G$855*100</f>
        <v>30.3396316670653</v>
      </c>
      <c r="J788" s="11"/>
      <c r="K788" s="11" t="n">
        <f aca="false">AVERAGE(I788:J788)</f>
        <v>30.3396316670653</v>
      </c>
      <c r="L788" s="11" t="n">
        <f aca="false">K788</f>
        <v>30.3396316670653</v>
      </c>
      <c r="M788" s="27" t="n">
        <f aca="false">M787*(1+((L788-L787)/L787))</f>
        <v>139.483191957273</v>
      </c>
      <c r="N788" s="27" t="n">
        <f aca="false">M788*100/$M$865</f>
        <v>23.2208533904523</v>
      </c>
    </row>
    <row r="789" customFormat="false" ht="15" hidden="false" customHeight="false" outlineLevel="0" collapsed="false">
      <c r="B789" s="4" t="n">
        <v>2008</v>
      </c>
      <c r="C789" s="4" t="str">
        <f aca="false">C777</f>
        <v>Julio</v>
      </c>
      <c r="D789" s="5" t="n">
        <v>101.57</v>
      </c>
      <c r="E789" s="5"/>
      <c r="F789" s="5"/>
      <c r="G789" s="5" t="n">
        <v>180.08</v>
      </c>
      <c r="H789" s="5"/>
      <c r="I789" s="5" t="n">
        <f aca="false">G789/$G$855*100</f>
        <v>30.7650254552909</v>
      </c>
      <c r="J789" s="5"/>
      <c r="K789" s="5" t="n">
        <f aca="false">AVERAGE(I789:J789)</f>
        <v>30.7650254552909</v>
      </c>
      <c r="L789" s="5" t="n">
        <f aca="false">K789</f>
        <v>30.7650254552909</v>
      </c>
      <c r="M789" s="27" t="n">
        <f aca="false">M788*(1+((L789-L788)/L788))</f>
        <v>141.438894125039</v>
      </c>
      <c r="N789" s="27" t="n">
        <f aca="false">M789*100/$M$865</f>
        <v>23.5464343631547</v>
      </c>
    </row>
    <row r="790" customFormat="false" ht="15" hidden="false" customHeight="false" outlineLevel="0" collapsed="false">
      <c r="B790" s="7" t="n">
        <v>2008</v>
      </c>
      <c r="C790" s="7" t="str">
        <f aca="false">C778</f>
        <v>Agosto</v>
      </c>
      <c r="D790" s="8" t="n">
        <v>102.05</v>
      </c>
      <c r="E790" s="8"/>
      <c r="F790" s="8"/>
      <c r="G790" s="8" t="n">
        <v>181.55</v>
      </c>
      <c r="H790" s="8"/>
      <c r="I790" s="8" t="n">
        <f aca="false">G790/$G$855*100</f>
        <v>31.016161547135</v>
      </c>
      <c r="J790" s="8"/>
      <c r="K790" s="8" t="n">
        <f aca="false">AVERAGE(I790:J790)</f>
        <v>31.016161547135</v>
      </c>
      <c r="L790" s="8" t="n">
        <f aca="false">K790</f>
        <v>31.016161547135</v>
      </c>
      <c r="M790" s="29" t="n">
        <f aca="false">M789*(1+((L790-L789)/L789))</f>
        <v>142.593465284323</v>
      </c>
      <c r="N790" s="29" t="n">
        <f aca="false">M790*100/$M$865</f>
        <v>23.7386448169188</v>
      </c>
    </row>
    <row r="791" customFormat="false" ht="15" hidden="false" customHeight="false" outlineLevel="0" collapsed="false">
      <c r="B791" s="10" t="n">
        <v>2008</v>
      </c>
      <c r="C791" s="10" t="str">
        <f aca="false">C779</f>
        <v>Septiembre</v>
      </c>
      <c r="D791" s="11" t="n">
        <v>102.57</v>
      </c>
      <c r="E791" s="11"/>
      <c r="F791" s="11"/>
      <c r="G791" s="11" t="n">
        <v>183.51</v>
      </c>
      <c r="H791" s="11"/>
      <c r="I791" s="11" t="n">
        <f aca="false">G791/$G$855*100</f>
        <v>31.3510096695937</v>
      </c>
      <c r="J791" s="11"/>
      <c r="K791" s="11" t="n">
        <f aca="false">AVERAGE(I791:J791)</f>
        <v>31.3510096695937</v>
      </c>
      <c r="L791" s="11" t="n">
        <f aca="false">K791</f>
        <v>31.3510096695937</v>
      </c>
      <c r="M791" s="27" t="n">
        <f aca="false">M790*(1+((L791-L790)/L790))</f>
        <v>144.132893496701</v>
      </c>
      <c r="N791" s="27" t="n">
        <f aca="false">M791*100/$M$865</f>
        <v>23.9949254219376</v>
      </c>
    </row>
    <row r="792" customFormat="false" ht="15" hidden="false" customHeight="false" outlineLevel="0" collapsed="false">
      <c r="B792" s="4" t="n">
        <v>2008</v>
      </c>
      <c r="C792" s="4" t="str">
        <f aca="false">C780</f>
        <v>Octubre</v>
      </c>
      <c r="D792" s="5" t="n">
        <v>103.01</v>
      </c>
      <c r="E792" s="5"/>
      <c r="F792" s="5"/>
      <c r="G792" s="5" t="n">
        <v>184.58</v>
      </c>
      <c r="H792" s="5"/>
      <c r="I792" s="5" t="n">
        <f aca="false">G792/$G$855*100</f>
        <v>31.5338094099156</v>
      </c>
      <c r="J792" s="5"/>
      <c r="K792" s="5" t="n">
        <f aca="false">AVERAGE(I792:J792)</f>
        <v>31.5338094099156</v>
      </c>
      <c r="L792" s="5" t="n">
        <f aca="false">K792</f>
        <v>31.5338094099156</v>
      </c>
      <c r="M792" s="27" t="n">
        <f aca="false">M791*(1+((L792-L791)/L791))</f>
        <v>144.973295633051</v>
      </c>
      <c r="N792" s="27" t="n">
        <f aca="false">M792*100/$M$865</f>
        <v>24.1348337114121</v>
      </c>
    </row>
    <row r="793" customFormat="false" ht="15" hidden="false" customHeight="false" outlineLevel="0" collapsed="false">
      <c r="B793" s="7" t="n">
        <v>2008</v>
      </c>
      <c r="C793" s="7" t="str">
        <f aca="false">C781</f>
        <v>Noviembre</v>
      </c>
      <c r="D793" s="8" t="n">
        <v>103.36</v>
      </c>
      <c r="E793" s="8"/>
      <c r="F793" s="8"/>
      <c r="G793" s="8" t="n">
        <v>185.76</v>
      </c>
      <c r="H793" s="8"/>
      <c r="I793" s="8" t="n">
        <f aca="false">G793/$G$855*100</f>
        <v>31.7354016469061</v>
      </c>
      <c r="J793" s="8"/>
      <c r="K793" s="8" t="n">
        <f aca="false">AVERAGE(I793:J793)</f>
        <v>31.7354016469061</v>
      </c>
      <c r="L793" s="8" t="n">
        <f aca="false">K793</f>
        <v>31.7354016469061</v>
      </c>
      <c r="M793" s="29" t="n">
        <f aca="false">M792*(1+((L793-L792)/L792))</f>
        <v>145.900094250707</v>
      </c>
      <c r="N793" s="29" t="n">
        <f aca="false">M793*100/$M$865</f>
        <v>24.2891250960663</v>
      </c>
    </row>
    <row r="794" customFormat="false" ht="15" hidden="false" customHeight="false" outlineLevel="0" collapsed="false">
      <c r="B794" s="10" t="n">
        <v>2008</v>
      </c>
      <c r="C794" s="10" t="str">
        <f aca="false">C782</f>
        <v>Diciembre</v>
      </c>
      <c r="D794" s="11" t="n">
        <v>103.71</v>
      </c>
      <c r="E794" s="11"/>
      <c r="F794" s="11"/>
      <c r="G794" s="11" t="n">
        <v>186.59</v>
      </c>
      <c r="H794" s="11"/>
      <c r="I794" s="11" t="n">
        <f aca="false">G794/$G$855*100</f>
        <v>31.8771995763146</v>
      </c>
      <c r="J794" s="11"/>
      <c r="K794" s="11" t="n">
        <f aca="false">AVERAGE(I794:J794)</f>
        <v>31.8771995763146</v>
      </c>
      <c r="L794" s="11" t="n">
        <f aca="false">K794</f>
        <v>31.8771995763146</v>
      </c>
      <c r="M794" s="27" t="n">
        <f aca="false">M793*(1+((L794-L793)/L793))</f>
        <v>146.551994973296</v>
      </c>
      <c r="N794" s="27" t="n">
        <f aca="false">M794*100/$M$865</f>
        <v>24.3976520869671</v>
      </c>
    </row>
    <row r="795" customFormat="false" ht="15" hidden="false" customHeight="false" outlineLevel="0" collapsed="false">
      <c r="B795" s="4" t="n">
        <v>2009</v>
      </c>
      <c r="C795" s="4" t="str">
        <f aca="false">C783</f>
        <v>Enero</v>
      </c>
      <c r="D795" s="5" t="n">
        <v>104.26</v>
      </c>
      <c r="E795" s="5"/>
      <c r="F795" s="5"/>
      <c r="G795" s="5" t="n">
        <v>188.75</v>
      </c>
      <c r="H795" s="5"/>
      <c r="I795" s="5" t="n">
        <f aca="false">G795/$G$855*100</f>
        <v>32.2462158745345</v>
      </c>
      <c r="J795" s="5"/>
      <c r="K795" s="5" t="n">
        <f aca="false">AVERAGE(I795:J795)</f>
        <v>32.2462158745345</v>
      </c>
      <c r="L795" s="5" t="n">
        <f aca="false">K795</f>
        <v>32.2462158745345</v>
      </c>
      <c r="M795" s="27" t="n">
        <f aca="false">M794*(1+((L795-L794)/L794))</f>
        <v>148.248507697141</v>
      </c>
      <c r="N795" s="27" t="n">
        <f aca="false">M795*100/$M$865</f>
        <v>24.6800837741307</v>
      </c>
      <c r="P795" s="12" t="n">
        <f aca="false">(M806-M794)/M794</f>
        <v>0.1847365882416</v>
      </c>
    </row>
    <row r="796" customFormat="false" ht="15" hidden="false" customHeight="false" outlineLevel="0" collapsed="false">
      <c r="B796" s="7" t="n">
        <v>2009</v>
      </c>
      <c r="C796" s="7" t="str">
        <f aca="false">C784</f>
        <v>Febrero</v>
      </c>
      <c r="D796" s="8" t="n">
        <v>104.71</v>
      </c>
      <c r="E796" s="8"/>
      <c r="F796" s="8"/>
      <c r="G796" s="8" t="n">
        <v>188.73</v>
      </c>
      <c r="H796" s="8"/>
      <c r="I796" s="8" t="n">
        <f aca="false">G796/$G$855*100</f>
        <v>32.2427990569583</v>
      </c>
      <c r="J796" s="8"/>
      <c r="K796" s="8" t="n">
        <f aca="false">AVERAGE(I796:J796)</f>
        <v>32.2427990569583</v>
      </c>
      <c r="L796" s="8" t="n">
        <f aca="false">K796</f>
        <v>32.2427990569583</v>
      </c>
      <c r="M796" s="29" t="n">
        <f aca="false">M795*(1+((L796-L795)/L795))</f>
        <v>148.232799245994</v>
      </c>
      <c r="N796" s="29" t="n">
        <f aca="false">M796*100/$M$865</f>
        <v>24.6774686659162</v>
      </c>
    </row>
    <row r="797" customFormat="false" ht="15" hidden="false" customHeight="false" outlineLevel="0" collapsed="false">
      <c r="B797" s="10" t="n">
        <v>2009</v>
      </c>
      <c r="C797" s="10" t="str">
        <f aca="false">C785</f>
        <v>Marzo</v>
      </c>
      <c r="D797" s="11" t="n">
        <v>105.38</v>
      </c>
      <c r="E797" s="11"/>
      <c r="F797" s="11"/>
      <c r="G797" s="11" t="n">
        <v>193.14</v>
      </c>
      <c r="H797" s="11"/>
      <c r="I797" s="11" t="n">
        <f aca="false">G797/$G$855*100</f>
        <v>32.9962073324905</v>
      </c>
      <c r="J797" s="11"/>
      <c r="K797" s="11" t="n">
        <f aca="false">AVERAGE(I797:J797)</f>
        <v>32.9962073324905</v>
      </c>
      <c r="L797" s="11" t="n">
        <f aca="false">K797</f>
        <v>32.9962073324905</v>
      </c>
      <c r="M797" s="11" t="n">
        <f aca="false">M796*(1+((L797-L796)/L796))</f>
        <v>151.696512723845</v>
      </c>
      <c r="N797" s="11" t="n">
        <f aca="false">M797*100/$M$865</f>
        <v>25.2541000272085</v>
      </c>
      <c r="O797" s="10" t="n">
        <v>23.8475499092559</v>
      </c>
    </row>
    <row r="798" customFormat="false" ht="15" hidden="false" customHeight="false" outlineLevel="0" collapsed="false">
      <c r="B798" s="4" t="n">
        <v>2009</v>
      </c>
      <c r="C798" s="4" t="str">
        <f aca="false">C786</f>
        <v>Abril</v>
      </c>
      <c r="D798" s="5" t="n">
        <v>105.73</v>
      </c>
      <c r="E798" s="5"/>
      <c r="F798" s="5"/>
      <c r="G798" s="5" t="n">
        <v>196.66</v>
      </c>
      <c r="H798" s="5"/>
      <c r="I798" s="5" t="n">
        <f aca="false">G798/$G$855*100</f>
        <v>33.5975672258858</v>
      </c>
      <c r="J798" s="5"/>
      <c r="K798" s="5" t="n">
        <f aca="false">AVERAGE(I798:J798)</f>
        <v>33.5975672258858</v>
      </c>
      <c r="L798" s="5" t="n">
        <f aca="false">K798</f>
        <v>33.5975672258858</v>
      </c>
      <c r="M798" s="5" t="n">
        <f aca="false">M797*(1+((L798-L797)/L797))</f>
        <v>154.461200125668</v>
      </c>
      <c r="N798" s="5" t="n">
        <f aca="false">M798*100/$M$865</f>
        <v>25.7143590729565</v>
      </c>
      <c r="O798" s="4" t="n">
        <v>23.8475499092559</v>
      </c>
    </row>
    <row r="799" customFormat="false" ht="15" hidden="false" customHeight="false" outlineLevel="0" collapsed="false">
      <c r="B799" s="7" t="n">
        <v>2009</v>
      </c>
      <c r="C799" s="7" t="str">
        <f aca="false">C787</f>
        <v>Mayo</v>
      </c>
      <c r="D799" s="8" t="n">
        <v>106.08</v>
      </c>
      <c r="E799" s="8"/>
      <c r="F799" s="8"/>
      <c r="G799" s="8" t="n">
        <v>198.36</v>
      </c>
      <c r="H799" s="8"/>
      <c r="I799" s="8" t="n">
        <f aca="false">G799/$G$855*100</f>
        <v>33.8879967198551</v>
      </c>
      <c r="J799" s="8"/>
      <c r="K799" s="8" t="n">
        <f aca="false">AVERAGE(I799:J799)</f>
        <v>33.8879967198551</v>
      </c>
      <c r="L799" s="8" t="n">
        <f aca="false">K799</f>
        <v>33.8879967198551</v>
      </c>
      <c r="M799" s="8" t="n">
        <f aca="false">M798*(1+((L799-L798)/L798))</f>
        <v>155.796418473139</v>
      </c>
      <c r="N799" s="8" t="n">
        <f aca="false">M799*100/$M$865</f>
        <v>25.9366432711871</v>
      </c>
      <c r="O799" s="7" t="n">
        <v>23.8475499092559</v>
      </c>
    </row>
    <row r="800" customFormat="false" ht="15" hidden="false" customHeight="false" outlineLevel="0" collapsed="false">
      <c r="B800" s="10" t="n">
        <v>2009</v>
      </c>
      <c r="C800" s="10" t="str">
        <f aca="false">C788</f>
        <v>Junio</v>
      </c>
      <c r="D800" s="11" t="n">
        <v>106.53</v>
      </c>
      <c r="E800" s="11"/>
      <c r="F800" s="11"/>
      <c r="G800" s="11" t="n">
        <v>199.41</v>
      </c>
      <c r="H800" s="11"/>
      <c r="I800" s="11" t="n">
        <f aca="false">G800/$G$855*100</f>
        <v>34.0673796426009</v>
      </c>
      <c r="J800" s="11"/>
      <c r="K800" s="11" t="n">
        <f aca="false">AVERAGE(I800:J800)</f>
        <v>34.0673796426009</v>
      </c>
      <c r="L800" s="11" t="n">
        <f aca="false">K800</f>
        <v>34.0673796426009</v>
      </c>
      <c r="M800" s="11" t="n">
        <f aca="false">M799*(1+((L800-L799)/L799))</f>
        <v>156.621112158341</v>
      </c>
      <c r="N800" s="11" t="n">
        <f aca="false">M800*100/$M$865</f>
        <v>26.0739364524471</v>
      </c>
      <c r="O800" s="10" t="n">
        <v>23.8475499092559</v>
      </c>
    </row>
    <row r="801" customFormat="false" ht="15" hidden="false" customHeight="false" outlineLevel="0" collapsed="false">
      <c r="B801" s="4" t="n">
        <v>2009</v>
      </c>
      <c r="C801" s="4" t="str">
        <f aca="false">C789</f>
        <v>Julio</v>
      </c>
      <c r="D801" s="5" t="n">
        <v>107.19</v>
      </c>
      <c r="E801" s="5"/>
      <c r="F801" s="5"/>
      <c r="G801" s="5" t="n">
        <v>201.41</v>
      </c>
      <c r="H801" s="5"/>
      <c r="I801" s="5" t="n">
        <f aca="false">G801/$G$855*100</f>
        <v>34.4090614002118</v>
      </c>
      <c r="J801" s="5"/>
      <c r="K801" s="5" t="n">
        <f aca="false">AVERAGE(I801:J801)</f>
        <v>34.4090614002118</v>
      </c>
      <c r="L801" s="5" t="n">
        <f aca="false">K801</f>
        <v>34.4090614002118</v>
      </c>
      <c r="M801" s="5" t="n">
        <f aca="false">M800*(1+((L801-L800)/L800))</f>
        <v>158.191957273013</v>
      </c>
      <c r="N801" s="5" t="n">
        <f aca="false">M801*100/$M$865</f>
        <v>26.3354472738949</v>
      </c>
      <c r="O801" s="4" t="n">
        <v>23.8475499092559</v>
      </c>
    </row>
    <row r="802" customFormat="false" ht="15" hidden="false" customHeight="false" outlineLevel="0" collapsed="false">
      <c r="B802" s="7" t="n">
        <v>2009</v>
      </c>
      <c r="C802" s="7" t="str">
        <f aca="false">C790</f>
        <v>Agosto</v>
      </c>
      <c r="D802" s="8" t="n">
        <v>108.08</v>
      </c>
      <c r="E802" s="8"/>
      <c r="F802" s="8"/>
      <c r="G802" s="8" t="n">
        <v>205.15</v>
      </c>
      <c r="H802" s="8"/>
      <c r="I802" s="8" t="n">
        <f aca="false">G802/$G$855*100</f>
        <v>35.0480062869443</v>
      </c>
      <c r="J802" s="8"/>
      <c r="K802" s="8" t="n">
        <f aca="false">AVERAGE(I802:J802)</f>
        <v>35.0480062869443</v>
      </c>
      <c r="L802" s="8" t="n">
        <f aca="false">K802</f>
        <v>35.0480062869443</v>
      </c>
      <c r="M802" s="8" t="n">
        <f aca="false">M801*(1+((L802-L801)/L801))</f>
        <v>161.129437637449</v>
      </c>
      <c r="N802" s="8" t="n">
        <f aca="false">M802*100/$M$865</f>
        <v>26.8244725100021</v>
      </c>
      <c r="O802" s="7" t="n">
        <v>23.8475499092559</v>
      </c>
    </row>
    <row r="803" customFormat="false" ht="15" hidden="false" customHeight="false" outlineLevel="0" collapsed="false">
      <c r="B803" s="10" t="n">
        <v>2009</v>
      </c>
      <c r="C803" s="10" t="str">
        <f aca="false">C791</f>
        <v>Septiembre</v>
      </c>
      <c r="D803" s="11" t="n">
        <v>108.88</v>
      </c>
      <c r="E803" s="11"/>
      <c r="F803" s="11"/>
      <c r="G803" s="11" t="n">
        <v>208.31</v>
      </c>
      <c r="H803" s="11"/>
      <c r="I803" s="11" t="n">
        <f aca="false">G803/$G$855*100</f>
        <v>35.5878634639697</v>
      </c>
      <c r="J803" s="11"/>
      <c r="K803" s="11" t="n">
        <f aca="false">AVERAGE(I803:J803)</f>
        <v>35.5878634639697</v>
      </c>
      <c r="L803" s="11" t="n">
        <f aca="false">K803</f>
        <v>35.5878634639697</v>
      </c>
      <c r="M803" s="11" t="n">
        <f aca="false">M802*(1+((L803-L802)/L802))</f>
        <v>163.61137291863</v>
      </c>
      <c r="N803" s="11" t="n">
        <f aca="false">M803*100/$M$865</f>
        <v>27.2376596078896</v>
      </c>
      <c r="O803" s="10" t="n">
        <v>25.5979566657287</v>
      </c>
    </row>
    <row r="804" customFormat="false" ht="15" hidden="false" customHeight="false" outlineLevel="0" collapsed="false">
      <c r="B804" s="4" t="n">
        <v>2009</v>
      </c>
      <c r="C804" s="4" t="str">
        <f aca="false">C792</f>
        <v>Octubre</v>
      </c>
      <c r="D804" s="5" t="n">
        <v>109.75</v>
      </c>
      <c r="E804" s="5"/>
      <c r="F804" s="5"/>
      <c r="G804" s="5" t="n">
        <v>211.77</v>
      </c>
      <c r="H804" s="5"/>
      <c r="I804" s="5" t="n">
        <f aca="false">G804/$G$855*100</f>
        <v>36.1789729046366</v>
      </c>
      <c r="J804" s="5"/>
      <c r="K804" s="5" t="n">
        <f aca="false">AVERAGE(I804:J804)</f>
        <v>36.1789729046366</v>
      </c>
      <c r="L804" s="5" t="n">
        <f aca="false">K804</f>
        <v>36.1789729046366</v>
      </c>
      <c r="M804" s="5" t="n">
        <f aca="false">M803*(1+((L804-L803)/L803))</f>
        <v>166.328934967012</v>
      </c>
      <c r="N804" s="5" t="n">
        <f aca="false">M804*100/$M$865</f>
        <v>27.6900733289942</v>
      </c>
      <c r="O804" s="4" t="n">
        <v>25.5979566657287</v>
      </c>
    </row>
    <row r="805" customFormat="false" ht="15" hidden="false" customHeight="false" outlineLevel="0" collapsed="false">
      <c r="B805" s="7" t="n">
        <v>2009</v>
      </c>
      <c r="C805" s="7" t="str">
        <f aca="false">C793</f>
        <v>Noviembre</v>
      </c>
      <c r="D805" s="8" t="n">
        <v>110.66</v>
      </c>
      <c r="E805" s="8"/>
      <c r="F805" s="8"/>
      <c r="G805" s="8" t="n">
        <v>214.2</v>
      </c>
      <c r="H805" s="8"/>
      <c r="I805" s="8" t="n">
        <f aca="false">G805/$G$855*100</f>
        <v>36.5941162401339</v>
      </c>
      <c r="J805" s="8"/>
      <c r="K805" s="8" t="n">
        <f aca="false">AVERAGE(I805:J805)</f>
        <v>36.5941162401339</v>
      </c>
      <c r="L805" s="8" t="n">
        <f aca="false">K805</f>
        <v>36.5941162401339</v>
      </c>
      <c r="M805" s="8" t="n">
        <f aca="false">M804*(1+((L805-L804)/L804))</f>
        <v>168.237511781338</v>
      </c>
      <c r="N805" s="8" t="n">
        <f aca="false">M805*100/$M$865</f>
        <v>28.0078089770532</v>
      </c>
      <c r="O805" s="7" t="n">
        <v>25.5979566657287</v>
      </c>
    </row>
    <row r="806" customFormat="false" ht="15" hidden="false" customHeight="false" outlineLevel="0" collapsed="false">
      <c r="B806" s="10" t="n">
        <v>2009</v>
      </c>
      <c r="C806" s="10" t="str">
        <f aca="false">C794</f>
        <v>Diciembre</v>
      </c>
      <c r="D806" s="11" t="n">
        <v>111.69</v>
      </c>
      <c r="E806" s="11"/>
      <c r="F806" s="11"/>
      <c r="G806" s="11" t="n">
        <v>221.06</v>
      </c>
      <c r="H806" s="11"/>
      <c r="I806" s="11" t="n">
        <f aca="false">G806/$G$855*100</f>
        <v>37.7660846687395</v>
      </c>
      <c r="J806" s="11"/>
      <c r="K806" s="11" t="n">
        <f aca="false">AVERAGE(I806:J806)</f>
        <v>37.7660846687395</v>
      </c>
      <c r="L806" s="11" t="n">
        <f aca="false">K806</f>
        <v>37.7660846687395</v>
      </c>
      <c r="M806" s="11" t="n">
        <f aca="false">M805*(1+((L806-L805)/L805))</f>
        <v>173.625510524662</v>
      </c>
      <c r="N806" s="11" t="n">
        <f aca="false">M806*100/$M$865</f>
        <v>28.9047910946189</v>
      </c>
      <c r="O806" s="10" t="n">
        <v>25.5979566657287</v>
      </c>
    </row>
    <row r="807" customFormat="false" ht="15" hidden="false" customHeight="false" outlineLevel="0" collapsed="false">
      <c r="B807" s="4" t="n">
        <v>2010</v>
      </c>
      <c r="C807" s="4" t="str">
        <f aca="false">C795</f>
        <v>Enero</v>
      </c>
      <c r="D807" s="5" t="n">
        <v>112.85</v>
      </c>
      <c r="E807" s="5"/>
      <c r="F807" s="5"/>
      <c r="G807" s="5" t="n">
        <v>225.96</v>
      </c>
      <c r="H807" s="5"/>
      <c r="I807" s="5" t="n">
        <f aca="false">G807/$G$855*100</f>
        <v>38.6032049748864</v>
      </c>
      <c r="J807" s="5"/>
      <c r="K807" s="5" t="n">
        <f aca="false">AVERAGE(I807:J807)</f>
        <v>38.6032049748864</v>
      </c>
      <c r="L807" s="5" t="n">
        <f aca="false">K807</f>
        <v>38.6032049748864</v>
      </c>
      <c r="M807" s="5" t="n">
        <f aca="false">M806*(1+((L807-L806)/L806))</f>
        <v>177.474081055608</v>
      </c>
      <c r="N807" s="5" t="n">
        <f aca="false">M807*100/$M$865</f>
        <v>29.5454926071659</v>
      </c>
      <c r="O807" s="4" t="n">
        <v>25.5979566657287</v>
      </c>
      <c r="P807" s="12" t="n">
        <f aca="false">(M818-M806)/M806</f>
        <v>0.270288609427304</v>
      </c>
    </row>
    <row r="808" customFormat="false" ht="15" hidden="false" customHeight="false" outlineLevel="0" collapsed="false">
      <c r="B808" s="7" t="n">
        <v>2010</v>
      </c>
      <c r="C808" s="7" t="str">
        <f aca="false">C796</f>
        <v>Febrero</v>
      </c>
      <c r="D808" s="8" t="n">
        <v>114.26</v>
      </c>
      <c r="E808" s="8"/>
      <c r="F808" s="8"/>
      <c r="G808" s="8" t="n">
        <v>235.8</v>
      </c>
      <c r="H808" s="8"/>
      <c r="I808" s="8" t="n">
        <f aca="false">G808/$G$855*100</f>
        <v>40.2842792223323</v>
      </c>
      <c r="J808" s="8"/>
      <c r="K808" s="8" t="n">
        <f aca="false">AVERAGE(I808:J808)</f>
        <v>40.2842792223323</v>
      </c>
      <c r="L808" s="8" t="n">
        <f aca="false">K808</f>
        <v>40.2842792223323</v>
      </c>
      <c r="M808" s="8" t="n">
        <f aca="false">M807*(1+((L808-L807)/L807))</f>
        <v>185.202639019793</v>
      </c>
      <c r="N808" s="8" t="n">
        <f aca="false">M808*100/$M$865</f>
        <v>30.8321258486888</v>
      </c>
      <c r="O808" s="7" t="n">
        <v>25.5979566657287</v>
      </c>
    </row>
    <row r="809" customFormat="false" ht="15" hidden="false" customHeight="false" outlineLevel="0" collapsed="false">
      <c r="B809" s="10" t="n">
        <v>2010</v>
      </c>
      <c r="C809" s="10" t="str">
        <f aca="false">C797</f>
        <v>Marzo</v>
      </c>
      <c r="D809" s="11" t="n">
        <v>115.56</v>
      </c>
      <c r="E809" s="11"/>
      <c r="F809" s="11"/>
      <c r="G809" s="11" t="n">
        <v>242</v>
      </c>
      <c r="H809" s="11"/>
      <c r="I809" s="11" t="n">
        <f aca="false">G809/$G$855*100</f>
        <v>41.3434926709263</v>
      </c>
      <c r="J809" s="11"/>
      <c r="K809" s="11" t="n">
        <f aca="false">AVERAGE(I809:J809)</f>
        <v>41.3434926709263</v>
      </c>
      <c r="L809" s="11" t="n">
        <f aca="false">K809</f>
        <v>41.3434926709263</v>
      </c>
      <c r="M809" s="11" t="n">
        <f aca="false">M808*(1+((L809-L808)/L808))</f>
        <v>190.072258875275</v>
      </c>
      <c r="N809" s="11" t="n">
        <f aca="false">M809*100/$M$865</f>
        <v>31.6428093951768</v>
      </c>
      <c r="O809" s="10" t="n">
        <v>27.6994425446199</v>
      </c>
    </row>
    <row r="810" customFormat="false" ht="15" hidden="false" customHeight="false" outlineLevel="0" collapsed="false">
      <c r="B810" s="4" t="n">
        <v>2010</v>
      </c>
      <c r="C810" s="4" t="str">
        <f aca="false">C798</f>
        <v>Abril</v>
      </c>
      <c r="D810" s="5" t="n">
        <v>116.52</v>
      </c>
      <c r="E810" s="5"/>
      <c r="F810" s="5"/>
      <c r="G810" s="5" t="n">
        <v>245.31</v>
      </c>
      <c r="H810" s="5"/>
      <c r="I810" s="5" t="n">
        <f aca="false">G810/$G$855*100</f>
        <v>41.9089759797724</v>
      </c>
      <c r="J810" s="5"/>
      <c r="K810" s="5" t="n">
        <f aca="false">AVERAGE(I810:J810)</f>
        <v>41.9089759797724</v>
      </c>
      <c r="L810" s="5" t="n">
        <f aca="false">K810</f>
        <v>41.9089759797724</v>
      </c>
      <c r="M810" s="5" t="n">
        <f aca="false">M809*(1+((L810-L809)/L809))</f>
        <v>192.672007540056</v>
      </c>
      <c r="N810" s="5" t="n">
        <f aca="false">M810*100/$M$865</f>
        <v>32.0756098046728</v>
      </c>
      <c r="O810" s="4" t="n">
        <v>27.6994425446199</v>
      </c>
    </row>
    <row r="811" customFormat="false" ht="15" hidden="false" customHeight="false" outlineLevel="0" collapsed="false">
      <c r="B811" s="7" t="n">
        <v>2010</v>
      </c>
      <c r="C811" s="7" t="str">
        <f aca="false">C799</f>
        <v>Mayo</v>
      </c>
      <c r="D811" s="8" t="n">
        <v>117.39</v>
      </c>
      <c r="E811" s="8"/>
      <c r="F811" s="8"/>
      <c r="G811" s="8" t="n">
        <v>249.19</v>
      </c>
      <c r="H811" s="8"/>
      <c r="I811" s="8" t="n">
        <f aca="false">G811/$G$855*100</f>
        <v>42.5718385895377</v>
      </c>
      <c r="J811" s="8"/>
      <c r="K811" s="8" t="n">
        <f aca="false">AVERAGE(I811:J811)</f>
        <v>42.5718385895377</v>
      </c>
      <c r="L811" s="8" t="n">
        <f aca="false">K811</f>
        <v>42.5718385895377</v>
      </c>
      <c r="M811" s="8" t="n">
        <f aca="false">M810*(1+((L811-L810)/L810))</f>
        <v>195.71944706252</v>
      </c>
      <c r="N811" s="8" t="n">
        <f aca="false">M811*100/$M$865</f>
        <v>32.5829407982814</v>
      </c>
      <c r="O811" s="7" t="n">
        <v>27.6994425446199</v>
      </c>
    </row>
    <row r="812" customFormat="false" ht="15" hidden="false" customHeight="false" outlineLevel="0" collapsed="false">
      <c r="B812" s="10" t="n">
        <v>2010</v>
      </c>
      <c r="C812" s="10" t="str">
        <f aca="false">C800</f>
        <v>Junio</v>
      </c>
      <c r="D812" s="11" t="n">
        <v>118.25</v>
      </c>
      <c r="E812" s="11"/>
      <c r="F812" s="11"/>
      <c r="G812" s="11" t="n">
        <v>251.9</v>
      </c>
      <c r="H812" s="11"/>
      <c r="I812" s="11" t="n">
        <f aca="false">G812/$G$855*100</f>
        <v>43.0348173711006</v>
      </c>
      <c r="J812" s="11"/>
      <c r="K812" s="11" t="n">
        <f aca="false">AVERAGE(I812:J812)</f>
        <v>43.0348173711006</v>
      </c>
      <c r="L812" s="11" t="n">
        <f aca="false">K812</f>
        <v>43.0348173711006</v>
      </c>
      <c r="M812" s="11" t="n">
        <f aca="false">M811*(1+((L812-L811)/L811))</f>
        <v>197.8479421929</v>
      </c>
      <c r="N812" s="11" t="n">
        <f aca="false">M812*100/$M$865</f>
        <v>32.9372879613431</v>
      </c>
      <c r="O812" s="10" t="n">
        <v>27.6994425446199</v>
      </c>
    </row>
    <row r="813" customFormat="false" ht="15" hidden="false" customHeight="false" outlineLevel="0" collapsed="false">
      <c r="B813" s="4" t="n">
        <v>2010</v>
      </c>
      <c r="C813" s="4" t="str">
        <f aca="false">C801</f>
        <v>Julio</v>
      </c>
      <c r="D813" s="30" t="n">
        <v>119.2</v>
      </c>
      <c r="E813" s="30"/>
      <c r="F813" s="30"/>
      <c r="G813" s="30" t="n">
        <v>255.59</v>
      </c>
      <c r="H813" s="30"/>
      <c r="I813" s="30" t="n">
        <f aca="false">G813/$G$855*100</f>
        <v>43.6652202138928</v>
      </c>
      <c r="J813" s="30"/>
      <c r="K813" s="30" t="n">
        <f aca="false">AVERAGE(I813:J813)</f>
        <v>43.6652202138928</v>
      </c>
      <c r="L813" s="30" t="n">
        <f aca="false">K813</f>
        <v>43.6652202138928</v>
      </c>
      <c r="M813" s="30" t="n">
        <f aca="false">M812*(1+((L813-L812)/L812))</f>
        <v>200.746151429469</v>
      </c>
      <c r="N813" s="30" t="n">
        <f aca="false">M813*100/$M$865</f>
        <v>33.4197754269142</v>
      </c>
      <c r="O813" s="4" t="n">
        <v>27.6994425446199</v>
      </c>
    </row>
    <row r="814" customFormat="false" ht="15" hidden="false" customHeight="false" outlineLevel="0" collapsed="false">
      <c r="B814" s="7" t="n">
        <v>2010</v>
      </c>
      <c r="C814" s="7" t="str">
        <f aca="false">C802</f>
        <v>Agosto</v>
      </c>
      <c r="D814" s="31" t="n">
        <v>120.08</v>
      </c>
      <c r="E814" s="31"/>
      <c r="F814" s="31"/>
      <c r="G814" s="31" t="n">
        <v>258.3</v>
      </c>
      <c r="H814" s="31"/>
      <c r="I814" s="31" t="n">
        <f aca="false">G814/$G$855*100</f>
        <v>44.1281989954556</v>
      </c>
      <c r="J814" s="31"/>
      <c r="K814" s="31" t="n">
        <f aca="false">AVERAGE(I814:J814)</f>
        <v>44.1281989954556</v>
      </c>
      <c r="L814" s="31" t="n">
        <f aca="false">K814</f>
        <v>44.1281989954556</v>
      </c>
      <c r="M814" s="31" t="n">
        <f aca="false">M813*(1+((L814-L813)/L813))</f>
        <v>202.874646559849</v>
      </c>
      <c r="N814" s="31" t="n">
        <f aca="false">M814*100/$M$865</f>
        <v>33.7741225899759</v>
      </c>
      <c r="O814" s="7" t="n">
        <v>27.6994425446199</v>
      </c>
    </row>
    <row r="815" customFormat="false" ht="15" hidden="false" customHeight="false" outlineLevel="0" collapsed="false">
      <c r="B815" s="10" t="n">
        <v>2010</v>
      </c>
      <c r="C815" s="10" t="str">
        <f aca="false">C803</f>
        <v>Septiembre</v>
      </c>
      <c r="D815" s="11" t="n">
        <v>120.95</v>
      </c>
      <c r="E815" s="11"/>
      <c r="F815" s="11"/>
      <c r="G815" s="11" t="n">
        <v>262.4</v>
      </c>
      <c r="H815" s="11"/>
      <c r="I815" s="11" t="n">
        <f aca="false">G815/$G$855*100</f>
        <v>44.8286465985581</v>
      </c>
      <c r="J815" s="11"/>
      <c r="K815" s="11" t="n">
        <f aca="false">AVERAGE(I815:J815)</f>
        <v>44.8286465985581</v>
      </c>
      <c r="L815" s="11" t="n">
        <f aca="false">K815</f>
        <v>44.8286465985581</v>
      </c>
      <c r="M815" s="11" t="n">
        <f aca="false">M814*(1+((L815-L814)/L814))</f>
        <v>206.094879044926</v>
      </c>
      <c r="N815" s="11" t="n">
        <f aca="false">M815*100/$M$865</f>
        <v>34.3102197739438</v>
      </c>
      <c r="O815" s="10" t="n">
        <v>32.3813696229567</v>
      </c>
    </row>
    <row r="816" customFormat="false" ht="15" hidden="false" customHeight="false" outlineLevel="0" collapsed="false">
      <c r="B816" s="4" t="n">
        <v>2010</v>
      </c>
      <c r="C816" s="4" t="str">
        <f aca="false">C804</f>
        <v>Octubre</v>
      </c>
      <c r="D816" s="5" t="n">
        <v>121.97</v>
      </c>
      <c r="E816" s="5"/>
      <c r="F816" s="5"/>
      <c r="G816" s="5" t="n">
        <v>270.97</v>
      </c>
      <c r="H816" s="5"/>
      <c r="I816" s="5" t="n">
        <f aca="false">G816/$G$855*100</f>
        <v>46.2927529299211</v>
      </c>
      <c r="J816" s="5"/>
      <c r="K816" s="5" t="n">
        <f aca="false">AVERAGE(I816:J816)</f>
        <v>46.2927529299211</v>
      </c>
      <c r="L816" s="5" t="n">
        <f aca="false">K816</f>
        <v>46.2927529299211</v>
      </c>
      <c r="M816" s="5" t="n">
        <f aca="false">M815*(1+((L816-L815)/L815))</f>
        <v>212.825950361294</v>
      </c>
      <c r="N816" s="5" t="n">
        <f aca="false">M816*100/$M$865</f>
        <v>35.4307936438473</v>
      </c>
      <c r="O816" s="4" t="n">
        <v>32.3813696229567</v>
      </c>
    </row>
    <row r="817" customFormat="false" ht="15" hidden="false" customHeight="false" outlineLevel="0" collapsed="false">
      <c r="B817" s="7" t="n">
        <v>2010</v>
      </c>
      <c r="C817" s="7" t="str">
        <f aca="false">C805</f>
        <v>Noviembre</v>
      </c>
      <c r="D817" s="31" t="n">
        <v>122.86</v>
      </c>
      <c r="E817" s="31"/>
      <c r="F817" s="31"/>
      <c r="G817" s="31" t="n">
        <v>276.11</v>
      </c>
      <c r="H817" s="31"/>
      <c r="I817" s="31" t="n">
        <f aca="false">G817/$G$855*100</f>
        <v>47.1708750469812</v>
      </c>
      <c r="J817" s="31"/>
      <c r="K817" s="31" t="n">
        <f aca="false">AVERAGE(I817:J817)</f>
        <v>47.1708750469812</v>
      </c>
      <c r="L817" s="31" t="n">
        <f aca="false">K817</f>
        <v>47.1708750469812</v>
      </c>
      <c r="M817" s="31" t="n">
        <f aca="false">M816*(1+((L817-L816)/L816))</f>
        <v>216.863022306001</v>
      </c>
      <c r="N817" s="31" t="n">
        <f aca="false">M817*100/$M$865</f>
        <v>36.102876454968</v>
      </c>
      <c r="O817" s="7" t="n">
        <v>32.3813696229567</v>
      </c>
    </row>
    <row r="818" customFormat="false" ht="15" hidden="false" customHeight="false" outlineLevel="0" collapsed="false">
      <c r="B818" s="10" t="n">
        <v>2010</v>
      </c>
      <c r="C818" s="10" t="str">
        <f aca="false">C806</f>
        <v>Diciembre</v>
      </c>
      <c r="D818" s="11" t="n">
        <v>123.89</v>
      </c>
      <c r="E818" s="11"/>
      <c r="F818" s="11"/>
      <c r="G818" s="11" t="n">
        <v>280.81</v>
      </c>
      <c r="H818" s="11"/>
      <c r="I818" s="11" t="n">
        <f aca="false">G818/$G$855*100</f>
        <v>47.973827177367</v>
      </c>
      <c r="J818" s="11"/>
      <c r="K818" s="11" t="n">
        <f aca="false">AVERAGE(I818:J818)</f>
        <v>47.973827177367</v>
      </c>
      <c r="L818" s="11" t="n">
        <f aca="false">K818</f>
        <v>47.973827177367</v>
      </c>
      <c r="M818" s="11" t="n">
        <f aca="false">M817*(1+((L818-L817)/L817))</f>
        <v>220.554508325479</v>
      </c>
      <c r="N818" s="11" t="n">
        <f aca="false">M818*100/$M$865</f>
        <v>36.7174268853702</v>
      </c>
      <c r="O818" s="10" t="n">
        <v>32.3813696229567</v>
      </c>
    </row>
    <row r="819" customFormat="false" ht="15" hidden="false" customHeight="false" outlineLevel="0" collapsed="false">
      <c r="B819" s="4" t="n">
        <v>2011</v>
      </c>
      <c r="C819" s="4" t="str">
        <f aca="false">C807</f>
        <v>Enero</v>
      </c>
      <c r="D819" s="30" t="n">
        <v>124.79</v>
      </c>
      <c r="E819" s="30"/>
      <c r="F819" s="30"/>
      <c r="G819" s="30" t="n">
        <v>283.9</v>
      </c>
      <c r="H819" s="30"/>
      <c r="I819" s="30" t="n">
        <f aca="false">G819/$G$855*100</f>
        <v>48.5017254928759</v>
      </c>
      <c r="J819" s="30"/>
      <c r="K819" s="30" t="n">
        <f aca="false">AVERAGE(I819:J819)</f>
        <v>48.5017254928759</v>
      </c>
      <c r="L819" s="30" t="n">
        <f aca="false">K819</f>
        <v>48.5017254928759</v>
      </c>
      <c r="M819" s="30" t="n">
        <f aca="false">M818*(1+((L819-L818)/L818))</f>
        <v>222.981464027647</v>
      </c>
      <c r="N819" s="30" t="n">
        <f aca="false">M819*100/$M$865</f>
        <v>37.121461104507</v>
      </c>
      <c r="O819" s="4" t="n">
        <v>32.3813696229567</v>
      </c>
      <c r="P819" s="12" t="n">
        <f aca="false">(M830-M818)/M818</f>
        <v>0.232755243759125</v>
      </c>
    </row>
    <row r="820" customFormat="false" ht="15" hidden="false" customHeight="false" outlineLevel="0" collapsed="false">
      <c r="B820" s="7" t="n">
        <v>2011</v>
      </c>
      <c r="C820" s="7" t="str">
        <f aca="false">C808</f>
        <v>Febrero</v>
      </c>
      <c r="D820" s="31" t="n">
        <v>125.71</v>
      </c>
      <c r="E820" s="31"/>
      <c r="F820" s="31"/>
      <c r="G820" s="31" t="n">
        <v>286.96</v>
      </c>
      <c r="H820" s="31"/>
      <c r="I820" s="31" t="n">
        <f aca="false">G820/$G$855*100</f>
        <v>49.0244985820207</v>
      </c>
      <c r="J820" s="31"/>
      <c r="K820" s="31" t="n">
        <f aca="false">AVERAGE(I820:J820)</f>
        <v>49.0244985820207</v>
      </c>
      <c r="L820" s="31" t="n">
        <f aca="false">K820</f>
        <v>49.0244985820207</v>
      </c>
      <c r="M820" s="31" t="n">
        <f aca="false">M819*(1+((L820-L819)/L819))</f>
        <v>225.384857053094</v>
      </c>
      <c r="N820" s="31" t="n">
        <f aca="false">M820*100/$M$865</f>
        <v>37.521572661322</v>
      </c>
      <c r="O820" s="7" t="n">
        <v>32.3813696229567</v>
      </c>
    </row>
    <row r="821" customFormat="false" ht="15" hidden="false" customHeight="false" outlineLevel="0" collapsed="false">
      <c r="B821" s="10" t="n">
        <v>2011</v>
      </c>
      <c r="C821" s="10" t="str">
        <f aca="false">C809</f>
        <v>Marzo</v>
      </c>
      <c r="D821" s="11" t="n">
        <v>126.77</v>
      </c>
      <c r="E821" s="11"/>
      <c r="F821" s="11"/>
      <c r="G821" s="11" t="n">
        <v>294.59</v>
      </c>
      <c r="H821" s="11"/>
      <c r="I821" s="11" t="n">
        <f aca="false">G821/$G$855*100</f>
        <v>50.3280144873065</v>
      </c>
      <c r="J821" s="11"/>
      <c r="K821" s="11" t="n">
        <f aca="false">AVERAGE(I821:J821)</f>
        <v>50.3280144873065</v>
      </c>
      <c r="L821" s="11" t="n">
        <f aca="false">K821</f>
        <v>50.3280144873065</v>
      </c>
      <c r="M821" s="11" t="n">
        <f aca="false">M820*(1+((L821-L820)/L820))</f>
        <v>231.377631165567</v>
      </c>
      <c r="N821" s="11" t="n">
        <f aca="false">M821*100/$M$865</f>
        <v>38.5192364451452</v>
      </c>
      <c r="O821" s="10" t="n">
        <v>37.9927394223664</v>
      </c>
    </row>
    <row r="822" customFormat="false" ht="15" hidden="false" customHeight="false" outlineLevel="0" collapsed="false">
      <c r="B822" s="4" t="n">
        <v>2011</v>
      </c>
      <c r="C822" s="4" t="str">
        <f aca="false">C810</f>
        <v>Abril</v>
      </c>
      <c r="D822" s="5" t="n">
        <v>127.83</v>
      </c>
      <c r="E822" s="5"/>
      <c r="F822" s="5"/>
      <c r="G822" s="5" t="n">
        <v>302.24</v>
      </c>
      <c r="H822" s="5"/>
      <c r="I822" s="5" t="n">
        <f aca="false">G822/$G$855*100</f>
        <v>51.6349472101684</v>
      </c>
      <c r="J822" s="5"/>
      <c r="K822" s="5" t="n">
        <f aca="false">AVERAGE(I822:J822)</f>
        <v>51.6349472101684</v>
      </c>
      <c r="L822" s="5" t="n">
        <f aca="false">K822</f>
        <v>51.6349472101684</v>
      </c>
      <c r="M822" s="5" t="n">
        <f aca="false">M821*(1+((L822-L821)/L821))</f>
        <v>237.386113729186</v>
      </c>
      <c r="N822" s="5" t="n">
        <f aca="false">M822*100/$M$865</f>
        <v>39.5195153371828</v>
      </c>
      <c r="O822" s="4" t="n">
        <v>37.9927394223664</v>
      </c>
    </row>
    <row r="823" customFormat="false" ht="15" hidden="false" customHeight="false" outlineLevel="0" collapsed="false">
      <c r="B823" s="7" t="n">
        <v>2011</v>
      </c>
      <c r="C823" s="7" t="str">
        <f aca="false">C811</f>
        <v>Mayo</v>
      </c>
      <c r="D823" s="8" t="n">
        <v>128.77</v>
      </c>
      <c r="E823" s="8"/>
      <c r="F823" s="8"/>
      <c r="G823" s="8" t="n">
        <v>307.5</v>
      </c>
      <c r="H823" s="8"/>
      <c r="I823" s="8" t="n">
        <f aca="false">G823/$G$855*100</f>
        <v>52.5335702326853</v>
      </c>
      <c r="J823" s="8"/>
      <c r="K823" s="8" t="n">
        <f aca="false">AVERAGE(I823:J823)</f>
        <v>52.5335702326853</v>
      </c>
      <c r="L823" s="8" t="n">
        <f aca="false">K823</f>
        <v>52.5335702326853</v>
      </c>
      <c r="M823" s="8" t="n">
        <f aca="false">M822*(1+((L823-L822)/L822))</f>
        <v>241.517436380773</v>
      </c>
      <c r="N823" s="8" t="n">
        <f aca="false">M823*100/$M$865</f>
        <v>40.2072887975904</v>
      </c>
      <c r="O823" s="7" t="n">
        <v>37.9927394223664</v>
      </c>
    </row>
    <row r="824" customFormat="false" ht="15" hidden="false" customHeight="false" outlineLevel="0" collapsed="false">
      <c r="B824" s="10" t="n">
        <v>2011</v>
      </c>
      <c r="C824" s="10" t="str">
        <f aca="false">C812</f>
        <v>Junio</v>
      </c>
      <c r="D824" s="11" t="n">
        <v>129.69</v>
      </c>
      <c r="E824" s="11"/>
      <c r="F824" s="11"/>
      <c r="G824" s="11" t="n">
        <v>312.13</v>
      </c>
      <c r="H824" s="11"/>
      <c r="I824" s="11" t="n">
        <f aca="false">G824/$G$855*100</f>
        <v>53.3245635015546</v>
      </c>
      <c r="J824" s="11"/>
      <c r="K824" s="11" t="n">
        <f aca="false">AVERAGE(I824:J824)</f>
        <v>53.3245635015546</v>
      </c>
      <c r="L824" s="11" t="n">
        <f aca="false">K824</f>
        <v>53.3245635015546</v>
      </c>
      <c r="M824" s="11" t="n">
        <f aca="false">M823*(1+((L824-L823)/L823))</f>
        <v>245.153942821238</v>
      </c>
      <c r="N824" s="11" t="n">
        <f aca="false">M824*100/$M$865</f>
        <v>40.8126863492419</v>
      </c>
      <c r="O824" s="10" t="n">
        <v>37.9927394223664</v>
      </c>
    </row>
    <row r="825" customFormat="false" ht="15" hidden="false" customHeight="false" outlineLevel="0" collapsed="false">
      <c r="B825" s="4" t="n">
        <v>2011</v>
      </c>
      <c r="C825" s="4" t="str">
        <f aca="false">C813</f>
        <v>Julio</v>
      </c>
      <c r="D825" s="5" t="n">
        <v>130.72</v>
      </c>
      <c r="E825" s="5"/>
      <c r="F825" s="5"/>
      <c r="G825" s="5" t="n">
        <v>317.56</v>
      </c>
      <c r="H825" s="5"/>
      <c r="I825" s="5" t="n">
        <f aca="false">G825/$G$855*100</f>
        <v>54.2522294734684</v>
      </c>
      <c r="J825" s="5"/>
      <c r="K825" s="5" t="n">
        <f aca="false">AVERAGE(I825:J825)</f>
        <v>54.2522294734684</v>
      </c>
      <c r="L825" s="5" t="n">
        <f aca="false">K825</f>
        <v>54.2522294734684</v>
      </c>
      <c r="M825" s="5" t="n">
        <f aca="false">M824*(1+((L825-L824)/L824))</f>
        <v>249.418787307571</v>
      </c>
      <c r="N825" s="5" t="n">
        <f aca="false">M825*100/$M$865</f>
        <v>41.5226882294725</v>
      </c>
      <c r="O825" s="4" t="n">
        <v>37.9927394223664</v>
      </c>
    </row>
    <row r="826" customFormat="false" ht="15" hidden="false" customHeight="false" outlineLevel="0" collapsed="false">
      <c r="B826" s="7" t="n">
        <v>2011</v>
      </c>
      <c r="C826" s="7" t="str">
        <f aca="false">C814</f>
        <v>Agosto</v>
      </c>
      <c r="D826" s="8" t="n">
        <v>131.81</v>
      </c>
      <c r="E826" s="8"/>
      <c r="F826" s="8"/>
      <c r="G826" s="8" t="n">
        <v>325.28</v>
      </c>
      <c r="H826" s="8"/>
      <c r="I826" s="8" t="n">
        <f aca="false">G826/$G$855*100</f>
        <v>55.5711210578467</v>
      </c>
      <c r="J826" s="8"/>
      <c r="K826" s="8" t="n">
        <f aca="false">AVERAGE(I826:J826)</f>
        <v>55.5711210578467</v>
      </c>
      <c r="L826" s="8" t="n">
        <f aca="false">K826</f>
        <v>55.5711210578467</v>
      </c>
      <c r="M826" s="8" t="n">
        <f aca="false">M825*(1+((L826-L825)/L825))</f>
        <v>255.482249450204</v>
      </c>
      <c r="N826" s="8" t="n">
        <f aca="false">M826*100/$M$865</f>
        <v>42.5321200002608</v>
      </c>
      <c r="O826" s="7" t="n">
        <v>37.9927394223664</v>
      </c>
    </row>
    <row r="827" customFormat="false" ht="15" hidden="false" customHeight="false" outlineLevel="0" collapsed="false">
      <c r="B827" s="10" t="n">
        <v>2011</v>
      </c>
      <c r="C827" s="10" t="str">
        <f aca="false">C815</f>
        <v>Septiembre</v>
      </c>
      <c r="D827" s="11" t="n">
        <v>132.91</v>
      </c>
      <c r="E827" s="11"/>
      <c r="F827" s="11"/>
      <c r="G827" s="11" t="n">
        <v>331.52</v>
      </c>
      <c r="H827" s="11"/>
      <c r="I827" s="11" t="n">
        <f aca="false">G827/$G$855*100</f>
        <v>56.6371681415929</v>
      </c>
      <c r="J827" s="11"/>
      <c r="K827" s="11" t="n">
        <f aca="false">AVERAGE(I827:J827)</f>
        <v>56.6371681415929</v>
      </c>
      <c r="L827" s="11" t="n">
        <f aca="false">K827</f>
        <v>56.6371681415929</v>
      </c>
      <c r="M827" s="11" t="n">
        <f aca="false">M826*(1+((L827-L826)/L826))</f>
        <v>260.38328620798</v>
      </c>
      <c r="N827" s="11" t="n">
        <f aca="false">M827*100/$M$865</f>
        <v>43.3480337631777</v>
      </c>
      <c r="O827" s="10" t="n">
        <v>44.3835616438356</v>
      </c>
    </row>
    <row r="828" customFormat="false" ht="15" hidden="false" customHeight="false" outlineLevel="0" collapsed="false">
      <c r="B828" s="4" t="n">
        <v>2011</v>
      </c>
      <c r="C828" s="4" t="str">
        <f aca="false">C816</f>
        <v>Octubre</v>
      </c>
      <c r="D828" s="5" t="n">
        <v>133.75</v>
      </c>
      <c r="E828" s="5"/>
      <c r="F828" s="5"/>
      <c r="G828" s="5" t="n">
        <v>335.17</v>
      </c>
      <c r="H828" s="5"/>
      <c r="I828" s="5" t="n">
        <f aca="false">G828/$G$855*100</f>
        <v>57.2607373492329</v>
      </c>
      <c r="J828" s="5"/>
      <c r="K828" s="5" t="n">
        <f aca="false">AVERAGE(I828:J828)</f>
        <v>57.2607373492329</v>
      </c>
      <c r="L828" s="5" t="n">
        <f aca="false">K828</f>
        <v>57.2607373492329</v>
      </c>
      <c r="M828" s="5" t="n">
        <f aca="false">M827*(1+((L828-L827)/L827))</f>
        <v>263.250078542256</v>
      </c>
      <c r="N828" s="5" t="n">
        <f aca="false">M828*100/$M$865</f>
        <v>43.8252910123199</v>
      </c>
      <c r="O828" s="4" t="n">
        <v>44.3835616438356</v>
      </c>
    </row>
    <row r="829" customFormat="false" ht="15" hidden="false" customHeight="false" outlineLevel="0" collapsed="false">
      <c r="B829" s="7" t="n">
        <v>2011</v>
      </c>
      <c r="C829" s="7" t="str">
        <f aca="false">C817</f>
        <v>Noviembre</v>
      </c>
      <c r="D829" s="8" t="n">
        <v>134.54</v>
      </c>
      <c r="E829" s="8"/>
      <c r="F829" s="8"/>
      <c r="G829" s="8" t="n">
        <v>339.83</v>
      </c>
      <c r="H829" s="8"/>
      <c r="I829" s="8" t="n">
        <f aca="false">G829/$G$855*100</f>
        <v>58.0568558444665</v>
      </c>
      <c r="J829" s="8"/>
      <c r="K829" s="8" t="n">
        <f aca="false">AVERAGE(I829:J829)</f>
        <v>58.0568558444665</v>
      </c>
      <c r="L829" s="8" t="n">
        <f aca="false">K829</f>
        <v>58.0568558444665</v>
      </c>
      <c r="M829" s="8" t="n">
        <f aca="false">M828*(1+((L829-L828)/L828))</f>
        <v>266.910147659441</v>
      </c>
      <c r="N829" s="8" t="n">
        <f aca="false">M829*100/$M$865</f>
        <v>44.4346112262931</v>
      </c>
      <c r="O829" s="7" t="n">
        <v>44.3835616438356</v>
      </c>
    </row>
    <row r="830" customFormat="false" ht="15" hidden="false" customHeight="false" outlineLevel="0" collapsed="false">
      <c r="B830" s="10" t="n">
        <v>2011</v>
      </c>
      <c r="C830" s="10" t="str">
        <f aca="false">C818</f>
        <v>Diciembre</v>
      </c>
      <c r="D830" s="11" t="n">
        <v>135.67</v>
      </c>
      <c r="E830" s="11"/>
      <c r="F830" s="11"/>
      <c r="G830" s="11" t="n">
        <v>346.17</v>
      </c>
      <c r="H830" s="11"/>
      <c r="I830" s="11" t="n">
        <f aca="false">G830/$G$855*100</f>
        <v>59.1399870160932</v>
      </c>
      <c r="J830" s="11"/>
      <c r="K830" s="11" t="n">
        <f aca="false">AVERAGE(I830:J830)</f>
        <v>59.1399870160932</v>
      </c>
      <c r="L830" s="11" t="n">
        <f aca="false">K830</f>
        <v>59.1399870160932</v>
      </c>
      <c r="M830" s="11" t="n">
        <f aca="false">M829*(1+((L830-L829)/L829))</f>
        <v>271.88972667295</v>
      </c>
      <c r="N830" s="11" t="n">
        <f aca="false">M830*100/$M$865</f>
        <v>45.2636005302824</v>
      </c>
      <c r="O830" s="10" t="n">
        <v>44.3835616438356</v>
      </c>
    </row>
    <row r="831" customFormat="false" ht="15" hidden="false" customHeight="false" outlineLevel="0" collapsed="false">
      <c r="B831" s="4" t="n">
        <v>2012</v>
      </c>
      <c r="C831" s="4" t="str">
        <f aca="false">C819</f>
        <v>Enero</v>
      </c>
      <c r="D831" s="5" t="n">
        <v>136.91</v>
      </c>
      <c r="E831" s="5"/>
      <c r="F831" s="5"/>
      <c r="G831" s="5" t="n">
        <v>350.17</v>
      </c>
      <c r="H831" s="5"/>
      <c r="I831" s="5" t="n">
        <f aca="false">G831/$G$855*100</f>
        <v>59.8233505313151</v>
      </c>
      <c r="J831" s="5"/>
      <c r="K831" s="5" t="n">
        <f aca="false">AVERAGE(I831:J831)</f>
        <v>59.8233505313151</v>
      </c>
      <c r="L831" s="5" t="n">
        <f aca="false">K831</f>
        <v>59.8233505313151</v>
      </c>
      <c r="M831" s="5" t="n">
        <f aca="false">M830*(1+((L831-L830)/L830))</f>
        <v>275.031416902293</v>
      </c>
      <c r="N831" s="5" t="n">
        <f aca="false">M831*100/$M$865</f>
        <v>45.7866221731779</v>
      </c>
      <c r="O831" s="4" t="n">
        <v>44.3835616438356</v>
      </c>
      <c r="P831" s="12" t="n">
        <f aca="false">(M842-M830)/M830</f>
        <v>0.252266611558127</v>
      </c>
    </row>
    <row r="832" customFormat="false" ht="15" hidden="false" customHeight="false" outlineLevel="0" collapsed="false">
      <c r="B832" s="7" t="n">
        <v>2012</v>
      </c>
      <c r="C832" s="7" t="str">
        <f aca="false">C820</f>
        <v>Febrero</v>
      </c>
      <c r="D832" s="8" t="n">
        <v>137.92</v>
      </c>
      <c r="E832" s="8"/>
      <c r="F832" s="8"/>
      <c r="G832" s="8" t="n">
        <v>355.32</v>
      </c>
      <c r="H832" s="8"/>
      <c r="I832" s="8" t="n">
        <f aca="false">G832/$G$855*100</f>
        <v>60.7031810571634</v>
      </c>
      <c r="J832" s="8"/>
      <c r="K832" s="8" t="n">
        <f aca="false">AVERAGE(I832:J832)</f>
        <v>60.7031810571634</v>
      </c>
      <c r="L832" s="8" t="n">
        <f aca="false">K832</f>
        <v>60.7031810571634</v>
      </c>
      <c r="M832" s="8" t="n">
        <f aca="false">M831*(1+((L832-L831)/L831))</f>
        <v>279.076343072573</v>
      </c>
      <c r="N832" s="8" t="n">
        <f aca="false">M832*100/$M$865</f>
        <v>46.4600125384059</v>
      </c>
      <c r="O832" s="7" t="n">
        <v>44.3835616438356</v>
      </c>
    </row>
    <row r="833" customFormat="false" ht="15" hidden="false" customHeight="false" outlineLevel="0" collapsed="false">
      <c r="B833" s="10" t="n">
        <v>2012</v>
      </c>
      <c r="C833" s="10" t="str">
        <f aca="false">C821</f>
        <v>Marzo</v>
      </c>
      <c r="D833" s="11" t="n">
        <v>139.21</v>
      </c>
      <c r="E833" s="11"/>
      <c r="F833" s="11"/>
      <c r="G833" s="11" t="n">
        <v>367.36</v>
      </c>
      <c r="H833" s="11"/>
      <c r="I833" s="11" t="n">
        <f aca="false">G833/$G$855*100</f>
        <v>62.7601052379813</v>
      </c>
      <c r="J833" s="11"/>
      <c r="K833" s="11" t="n">
        <f aca="false">AVERAGE(I833:J833)</f>
        <v>62.7601052379813</v>
      </c>
      <c r="L833" s="11" t="n">
        <f aca="false">K833</f>
        <v>62.7601052379813</v>
      </c>
      <c r="M833" s="11" t="n">
        <f aca="false">M832*(1+((L833-L832)/L832))</f>
        <v>288.532830662896</v>
      </c>
      <c r="N833" s="11" t="n">
        <f aca="false">M833*100/$M$865</f>
        <v>48.0343076835213</v>
      </c>
      <c r="O833" s="10" t="n">
        <v>52.2027015096672</v>
      </c>
    </row>
    <row r="834" customFormat="false" ht="15" hidden="false" customHeight="false" outlineLevel="0" collapsed="false">
      <c r="B834" s="4" t="n">
        <v>2012</v>
      </c>
      <c r="C834" s="4" t="str">
        <f aca="false">C822</f>
        <v>Abril</v>
      </c>
      <c r="D834" s="5" t="n">
        <v>140.37</v>
      </c>
      <c r="E834" s="5"/>
      <c r="F834" s="5"/>
      <c r="G834" s="5" t="n">
        <v>374.71</v>
      </c>
      <c r="H834" s="5"/>
      <c r="I834" s="5" t="n">
        <f aca="false">G834/$G$855*100</f>
        <v>64.0157856972016</v>
      </c>
      <c r="J834" s="5"/>
      <c r="K834" s="5" t="n">
        <f aca="false">AVERAGE(I834:J834)</f>
        <v>64.0157856972016</v>
      </c>
      <c r="L834" s="5" t="n">
        <f aca="false">K834</f>
        <v>64.0157856972016</v>
      </c>
      <c r="M834" s="5" t="n">
        <f aca="false">M833*(1+((L834-L833)/L833))</f>
        <v>294.305686459315</v>
      </c>
      <c r="N834" s="5" t="n">
        <f aca="false">M834*100/$M$865</f>
        <v>48.9953599523417</v>
      </c>
      <c r="O834" s="4" t="n">
        <v>52.2027015096672</v>
      </c>
    </row>
    <row r="835" customFormat="false" ht="15" hidden="false" customHeight="false" outlineLevel="0" collapsed="false">
      <c r="B835" s="7" t="n">
        <v>2012</v>
      </c>
      <c r="C835" s="7" t="str">
        <f aca="false">C823</f>
        <v>Mayo</v>
      </c>
      <c r="D835" s="8" t="n">
        <v>141.51</v>
      </c>
      <c r="E835" s="8"/>
      <c r="F835" s="8"/>
      <c r="G835" s="8" t="n">
        <v>381.86</v>
      </c>
      <c r="H835" s="8"/>
      <c r="I835" s="8" t="n">
        <f aca="false">G835/$G$855*100</f>
        <v>65.2372979806608</v>
      </c>
      <c r="J835" s="8"/>
      <c r="K835" s="8" t="n">
        <f aca="false">AVERAGE(I835:J835)</f>
        <v>65.2372979806608</v>
      </c>
      <c r="L835" s="8" t="n">
        <f aca="false">K835</f>
        <v>65.2372979806608</v>
      </c>
      <c r="M835" s="8" t="n">
        <f aca="false">M834*(1+((L835-L834)/L834))</f>
        <v>299.921457744266</v>
      </c>
      <c r="N835" s="8" t="n">
        <f aca="false">M835*100/$M$865</f>
        <v>49.9302611390174</v>
      </c>
      <c r="O835" s="7" t="n">
        <v>52.2027015096672</v>
      </c>
    </row>
    <row r="836" customFormat="false" ht="15" hidden="false" customHeight="false" outlineLevel="0" collapsed="false">
      <c r="B836" s="10" t="n">
        <v>2012</v>
      </c>
      <c r="C836" s="10" t="str">
        <f aca="false">C824</f>
        <v>Junio</v>
      </c>
      <c r="D836" s="11" t="n">
        <v>142.53</v>
      </c>
      <c r="E836" s="11"/>
      <c r="F836" s="11"/>
      <c r="G836" s="11" t="n">
        <v>386.96</v>
      </c>
      <c r="H836" s="11"/>
      <c r="I836" s="11" t="n">
        <f aca="false">G836/$G$855*100</f>
        <v>66.1085864625688</v>
      </c>
      <c r="J836" s="11"/>
      <c r="K836" s="11" t="n">
        <f aca="false">AVERAGE(I836:J836)</f>
        <v>66.1085864625688</v>
      </c>
      <c r="L836" s="11" t="n">
        <f aca="false">K836</f>
        <v>66.1085864625688</v>
      </c>
      <c r="M836" s="11" t="n">
        <f aca="false">M835*(1+((L836-L835)/L835))</f>
        <v>303.927112786679</v>
      </c>
      <c r="N836" s="11" t="n">
        <f aca="false">M836*100/$M$865</f>
        <v>50.5971137337091</v>
      </c>
      <c r="O836" s="10" t="n">
        <v>52.2027015096672</v>
      </c>
      <c r="P836" s="0" t="n">
        <f aca="false">K836*100/K865</f>
        <v>50.5971137337092</v>
      </c>
      <c r="Q836" s="0" t="n">
        <f aca="false">I836*100/I865</f>
        <v>50.2780520762954</v>
      </c>
    </row>
    <row r="837" customFormat="false" ht="15" hidden="false" customHeight="false" outlineLevel="0" collapsed="false">
      <c r="B837" s="4" t="n">
        <v>2012</v>
      </c>
      <c r="C837" s="4" t="str">
        <f aca="false">C825</f>
        <v>Julio</v>
      </c>
      <c r="D837" s="5" t="n">
        <v>143.66</v>
      </c>
      <c r="E837" s="5"/>
      <c r="F837" s="5"/>
      <c r="G837" s="5" t="n">
        <v>393.57</v>
      </c>
      <c r="H837" s="5" t="n">
        <v>111.67</v>
      </c>
      <c r="I837" s="5" t="n">
        <f aca="false">G837/$G$855*100</f>
        <v>67.237844671473</v>
      </c>
      <c r="J837" s="5" t="n">
        <f aca="false">H837/$H$855*100</f>
        <v>68.72</v>
      </c>
      <c r="K837" s="5" t="n">
        <f aca="false">AVERAGE(I837:J837)</f>
        <v>67.9789223357365</v>
      </c>
      <c r="L837" s="5" t="n">
        <f aca="false">K837</f>
        <v>67.9789223357365</v>
      </c>
      <c r="M837" s="5" t="n">
        <f aca="false">M836*(1+((L837-L836)/L836))</f>
        <v>312.525780710022</v>
      </c>
      <c r="N837" s="5" t="n">
        <f aca="false">M837*100/$M$865</f>
        <v>52.0286009573618</v>
      </c>
      <c r="O837" s="4" t="n">
        <v>52.2027015096672</v>
      </c>
    </row>
    <row r="838" customFormat="false" ht="15" hidden="false" customHeight="false" outlineLevel="0" collapsed="false">
      <c r="B838" s="7" t="n">
        <v>2012</v>
      </c>
      <c r="C838" s="7" t="str">
        <f aca="false">C826</f>
        <v>Agosto</v>
      </c>
      <c r="D838" s="8" t="n">
        <v>144.94</v>
      </c>
      <c r="E838" s="8"/>
      <c r="F838" s="8"/>
      <c r="G838" s="8" t="n">
        <v>400.62</v>
      </c>
      <c r="H838" s="8" t="n">
        <v>114.25</v>
      </c>
      <c r="I838" s="8" t="n">
        <f aca="false">G838/$G$855*100</f>
        <v>68.4422728670516</v>
      </c>
      <c r="J838" s="8" t="n">
        <f aca="false">H838/$H$855*100</f>
        <v>70.3076923076923</v>
      </c>
      <c r="K838" s="8" t="n">
        <f aca="false">AVERAGE(I838:J838)</f>
        <v>69.374982587372</v>
      </c>
      <c r="L838" s="8" t="n">
        <f aca="false">K838</f>
        <v>69.374982587372</v>
      </c>
      <c r="M838" s="8" t="n">
        <f aca="false">M837*(1+((L838-L837)/L837))</f>
        <v>318.944017496798</v>
      </c>
      <c r="N838" s="8" t="n">
        <f aca="false">M838*100/$M$865</f>
        <v>53.0970948264767</v>
      </c>
      <c r="O838" s="7" t="n">
        <v>52.2027015096672</v>
      </c>
    </row>
    <row r="839" customFormat="false" ht="15" hidden="false" customHeight="false" outlineLevel="0" collapsed="false">
      <c r="B839" s="10" t="n">
        <v>2012</v>
      </c>
      <c r="C839" s="10" t="str">
        <f aca="false">C827</f>
        <v>Septiembre</v>
      </c>
      <c r="D839" s="11" t="n">
        <v>146.22</v>
      </c>
      <c r="E839" s="11"/>
      <c r="F839" s="11"/>
      <c r="G839" s="11" t="n">
        <v>406.92</v>
      </c>
      <c r="H839" s="11" t="n">
        <v>115.96</v>
      </c>
      <c r="I839" s="11" t="n">
        <f aca="false">G839/$G$855*100</f>
        <v>69.5185704035262</v>
      </c>
      <c r="J839" s="11" t="n">
        <f aca="false">H839/$H$855*100</f>
        <v>71.36</v>
      </c>
      <c r="K839" s="11" t="n">
        <f aca="false">AVERAGE(I839:J839)</f>
        <v>70.4392852017631</v>
      </c>
      <c r="L839" s="11" t="n">
        <f aca="false">K839</f>
        <v>70.4392852017631</v>
      </c>
      <c r="M839" s="11" t="n">
        <f aca="false">M838*(1+((L839-L838)/L838))</f>
        <v>323.837034244423</v>
      </c>
      <c r="N839" s="11" t="n">
        <f aca="false">M839*100/$M$865</f>
        <v>53.9116734358367</v>
      </c>
      <c r="O839" s="10" t="n">
        <v>58.1644698012985</v>
      </c>
    </row>
    <row r="840" customFormat="false" ht="15" hidden="false" customHeight="false" outlineLevel="0" collapsed="false">
      <c r="B840" s="4" t="n">
        <v>2012</v>
      </c>
      <c r="C840" s="4" t="str">
        <f aca="false">C828</f>
        <v>Octubre</v>
      </c>
      <c r="D840" s="5" t="n">
        <v>147.45</v>
      </c>
      <c r="E840" s="5"/>
      <c r="F840" s="5"/>
      <c r="G840" s="5" t="n">
        <v>413</v>
      </c>
      <c r="H840" s="5" t="n">
        <v>117.67</v>
      </c>
      <c r="I840" s="5" t="n">
        <f aca="false">G840/$G$855*100</f>
        <v>70.5572829466635</v>
      </c>
      <c r="J840" s="5" t="n">
        <f aca="false">H840/$H$855*100</f>
        <v>72.4123076923077</v>
      </c>
      <c r="K840" s="5" t="n">
        <f aca="false">AVERAGE(I840:J840)</f>
        <v>71.4847953194856</v>
      </c>
      <c r="L840" s="5" t="n">
        <f aca="false">K840</f>
        <v>71.4847953194856</v>
      </c>
      <c r="M840" s="5" t="n">
        <f aca="false">M839*(1+((L840-L839)/L839))</f>
        <v>328.643654510742</v>
      </c>
      <c r="N840" s="5" t="n">
        <f aca="false">M840*100/$M$865</f>
        <v>54.711868950017</v>
      </c>
      <c r="O840" s="4" t="n">
        <v>58.1644698012985</v>
      </c>
    </row>
    <row r="841" customFormat="false" ht="15" hidden="false" customHeight="false" outlineLevel="0" collapsed="false">
      <c r="B841" s="7" t="n">
        <v>2012</v>
      </c>
      <c r="C841" s="7" t="str">
        <f aca="false">C829</f>
        <v>Noviembre</v>
      </c>
      <c r="D841" s="8" t="n">
        <v>148.83</v>
      </c>
      <c r="E841" s="8"/>
      <c r="F841" s="8"/>
      <c r="G841" s="8" t="n">
        <v>420.84</v>
      </c>
      <c r="H841" s="8" t="n">
        <v>120.11</v>
      </c>
      <c r="I841" s="8" t="n">
        <f aca="false">G841/$G$855*100</f>
        <v>71.8966754364984</v>
      </c>
      <c r="J841" s="8" t="n">
        <f aca="false">H841/$H$855*100</f>
        <v>73.9138461538462</v>
      </c>
      <c r="K841" s="8" t="n">
        <f aca="false">AVERAGE(I841:J841)</f>
        <v>72.9052607951723</v>
      </c>
      <c r="L841" s="8" t="n">
        <f aca="false">K841</f>
        <v>72.9052607951723</v>
      </c>
      <c r="M841" s="8" t="n">
        <f aca="false">M840*(1+((L841-L840)/L840))</f>
        <v>335.174091689021</v>
      </c>
      <c r="N841" s="8" t="n">
        <f aca="false">M841*100/$M$865</f>
        <v>55.7990416922269</v>
      </c>
      <c r="O841" s="7" t="n">
        <v>58.1644698012985</v>
      </c>
    </row>
    <row r="842" customFormat="false" ht="15" hidden="false" customHeight="false" outlineLevel="0" collapsed="false">
      <c r="B842" s="10" t="n">
        <v>2012</v>
      </c>
      <c r="C842" s="10" t="str">
        <f aca="false">C830</f>
        <v>Diciembre</v>
      </c>
      <c r="D842" s="11" t="n">
        <v>150.38</v>
      </c>
      <c r="E842" s="11"/>
      <c r="F842" s="11"/>
      <c r="G842" s="11" t="n">
        <v>425.81</v>
      </c>
      <c r="H842" s="11" t="n">
        <v>122.48</v>
      </c>
      <c r="I842" s="11" t="n">
        <f aca="false">G842/$G$855*100</f>
        <v>72.7457546041617</v>
      </c>
      <c r="J842" s="11" t="n">
        <f aca="false">H842/$H$855*100</f>
        <v>75.3723076923077</v>
      </c>
      <c r="K842" s="11" t="n">
        <f aca="false">AVERAGE(I842:J842)</f>
        <v>74.0590311482347</v>
      </c>
      <c r="L842" s="11" t="n">
        <f aca="false">K842</f>
        <v>74.0590311482347</v>
      </c>
      <c r="M842" s="11" t="n">
        <f aca="false">M841*(1+((L842-L841)/L841))</f>
        <v>340.4784267382</v>
      </c>
      <c r="N842" s="11" t="n">
        <f aca="false">M842*100/$M$865</f>
        <v>56.6820956629774</v>
      </c>
      <c r="O842" s="10" t="n">
        <v>58.1644698012985</v>
      </c>
    </row>
    <row r="843" customFormat="false" ht="15" hidden="false" customHeight="false" outlineLevel="0" collapsed="false">
      <c r="B843" s="4" t="n">
        <v>2013</v>
      </c>
      <c r="C843" s="4" t="str">
        <f aca="false">C831</f>
        <v>Enero</v>
      </c>
      <c r="D843" s="5" t="n">
        <v>152.09</v>
      </c>
      <c r="E843" s="5"/>
      <c r="F843" s="5"/>
      <c r="G843" s="5" t="n">
        <v>432.91</v>
      </c>
      <c r="H843" s="5" t="n">
        <v>125.29</v>
      </c>
      <c r="I843" s="5" t="n">
        <f aca="false">G843/$G$855*100</f>
        <v>73.9587248436806</v>
      </c>
      <c r="J843" s="5" t="n">
        <f aca="false">H843/$H$855*100</f>
        <v>77.1015384615385</v>
      </c>
      <c r="K843" s="5" t="n">
        <f aca="false">AVERAGE(I843:J843)</f>
        <v>75.5301316526095</v>
      </c>
      <c r="L843" s="5" t="n">
        <f aca="false">K843</f>
        <v>75.5301316526095</v>
      </c>
      <c r="M843" s="5" t="n">
        <f aca="false">M842*(1+((L843-L842)/L842))</f>
        <v>347.241653012397</v>
      </c>
      <c r="N843" s="5" t="n">
        <f aca="false">M843*100/$M$865</f>
        <v>57.8080226191636</v>
      </c>
      <c r="O843" s="4" t="n">
        <v>58.1644698012985</v>
      </c>
      <c r="P843" s="12" t="n">
        <f aca="false">(M854-M842)/M842</f>
        <v>0.292246647257038</v>
      </c>
    </row>
    <row r="844" customFormat="false" ht="15" hidden="false" customHeight="false" outlineLevel="0" collapsed="false">
      <c r="B844" s="7" t="n">
        <v>2013</v>
      </c>
      <c r="C844" s="7" t="str">
        <f aca="false">C832</f>
        <v>Febrero</v>
      </c>
      <c r="D844" s="8" t="n">
        <v>152.84</v>
      </c>
      <c r="E844" s="8"/>
      <c r="F844" s="8"/>
      <c r="G844" s="8" t="n">
        <v>443.76</v>
      </c>
      <c r="H844" s="8" t="n">
        <v>126.66</v>
      </c>
      <c r="I844" s="8" t="n">
        <f aca="false">G844/$G$855*100</f>
        <v>75.8123483787201</v>
      </c>
      <c r="J844" s="8" t="n">
        <f aca="false">H844/$H$855*100</f>
        <v>77.9446153846154</v>
      </c>
      <c r="K844" s="8" t="n">
        <f aca="false">AVERAGE(I844:J844)</f>
        <v>76.8784818816677</v>
      </c>
      <c r="L844" s="8" t="n">
        <f aca="false">K844</f>
        <v>76.8784818816677</v>
      </c>
      <c r="M844" s="8" t="n">
        <f aca="false">M843*(1+((L844-L843)/L843))</f>
        <v>353.44054810411</v>
      </c>
      <c r="N844" s="8" t="n">
        <f aca="false">M844*100/$M$865</f>
        <v>58.8400009678636</v>
      </c>
      <c r="O844" s="7" t="n">
        <v>58.1644698012985</v>
      </c>
    </row>
    <row r="845" customFormat="false" ht="15" hidden="false" customHeight="false" outlineLevel="0" collapsed="false">
      <c r="B845" s="10" t="n">
        <v>2013</v>
      </c>
      <c r="C845" s="10" t="str">
        <f aca="false">C833</f>
        <v>Marzo</v>
      </c>
      <c r="D845" s="11" t="n">
        <v>153.95</v>
      </c>
      <c r="E845" s="11"/>
      <c r="F845" s="11"/>
      <c r="G845" s="11" t="n">
        <v>454.75</v>
      </c>
      <c r="H845" s="11" t="n">
        <v>128.62</v>
      </c>
      <c r="I845" s="11" t="n">
        <f aca="false">G845/$G$855*100</f>
        <v>77.6898896367923</v>
      </c>
      <c r="J845" s="11" t="n">
        <f aca="false">H845/$H$855*100</f>
        <v>79.1507692307692</v>
      </c>
      <c r="K845" s="11" t="n">
        <f aca="false">AVERAGE(I845:J845)</f>
        <v>78.4203294337808</v>
      </c>
      <c r="L845" s="11" t="n">
        <f aca="false">K845</f>
        <v>78.4203294337808</v>
      </c>
      <c r="M845" s="11" t="n">
        <f aca="false">M844*(1+((L845-L844)/L844))</f>
        <v>360.529026317697</v>
      </c>
      <c r="N845" s="11" t="n">
        <f aca="false">M845*100/$M$865</f>
        <v>60.0200751477657</v>
      </c>
      <c r="O845" s="10" t="n">
        <v>66.9952413324269</v>
      </c>
    </row>
    <row r="846" customFormat="false" ht="15" hidden="false" customHeight="false" outlineLevel="0" collapsed="false">
      <c r="B846" s="4" t="n">
        <v>2013</v>
      </c>
      <c r="C846" s="4" t="str">
        <f aca="false">C834</f>
        <v>Abril</v>
      </c>
      <c r="D846" s="5" t="n">
        <v>155.07</v>
      </c>
      <c r="E846" s="5"/>
      <c r="F846" s="5"/>
      <c r="G846" s="5" t="n">
        <v>462.18</v>
      </c>
      <c r="H846" s="5" t="n">
        <v>131.2</v>
      </c>
      <c r="I846" s="5" t="n">
        <f aca="false">G846/$G$855*100</f>
        <v>78.959237366317</v>
      </c>
      <c r="J846" s="5" t="n">
        <f aca="false">H846/$H$855*100</f>
        <v>80.7384615384615</v>
      </c>
      <c r="K846" s="5" t="n">
        <f aca="false">AVERAGE(I846:J846)</f>
        <v>79.8488494523893</v>
      </c>
      <c r="L846" s="5" t="n">
        <f aca="false">K846</f>
        <v>79.8488494523893</v>
      </c>
      <c r="M846" s="5" t="n">
        <f aca="false">M845*(1+((L846-L845)/L845))</f>
        <v>367.096493390367</v>
      </c>
      <c r="N846" s="5" t="n">
        <f aca="false">M846*100/$M$865</f>
        <v>61.1134125449182</v>
      </c>
      <c r="O846" s="4" t="n">
        <v>66.9952413324269</v>
      </c>
    </row>
    <row r="847" customFormat="false" ht="15" hidden="false" customHeight="false" outlineLevel="0" collapsed="false">
      <c r="B847" s="7" t="n">
        <v>2013</v>
      </c>
      <c r="C847" s="7" t="str">
        <f aca="false">C835</f>
        <v>Mayo</v>
      </c>
      <c r="D847" s="8" t="n">
        <v>156.14</v>
      </c>
      <c r="E847" s="8"/>
      <c r="F847" s="8"/>
      <c r="G847" s="8" t="n">
        <v>471.01</v>
      </c>
      <c r="H847" s="8" t="n">
        <v>133.16</v>
      </c>
      <c r="I847" s="8" t="n">
        <f aca="false">G847/$G$855*100</f>
        <v>80.4677623261694</v>
      </c>
      <c r="J847" s="8" t="n">
        <f aca="false">H847/$H$855*100</f>
        <v>81.9446153846154</v>
      </c>
      <c r="K847" s="8" t="n">
        <f aca="false">AVERAGE(I847:J847)</f>
        <v>81.2061888553924</v>
      </c>
      <c r="L847" s="8" t="n">
        <f aca="false">K847</f>
        <v>81.2061888553924</v>
      </c>
      <c r="M847" s="8" t="n">
        <f aca="false">M846*(1+((L847-L846)/L846))</f>
        <v>373.336715242031</v>
      </c>
      <c r="N847" s="8" t="n">
        <f aca="false">M847*100/$M$865</f>
        <v>62.1522708812385</v>
      </c>
      <c r="O847" s="7" t="n">
        <v>66.9952413324269</v>
      </c>
    </row>
    <row r="848" customFormat="false" ht="15" hidden="false" customHeight="false" outlineLevel="0" collapsed="false">
      <c r="B848" s="10" t="n">
        <v>2013</v>
      </c>
      <c r="C848" s="10" t="str">
        <f aca="false">C836</f>
        <v>Junio</v>
      </c>
      <c r="D848" s="11" t="n">
        <v>157.44</v>
      </c>
      <c r="E848" s="11"/>
      <c r="F848" s="11"/>
      <c r="G848" s="11" t="n">
        <v>482.06</v>
      </c>
      <c r="H848" s="11" t="n">
        <v>135.67</v>
      </c>
      <c r="I848" s="11" t="n">
        <f aca="false">G848/$G$855*100</f>
        <v>82.35555403697</v>
      </c>
      <c r="J848" s="11" t="n">
        <f aca="false">H848/$H$855*100</f>
        <v>83.4892307692308</v>
      </c>
      <c r="K848" s="11" t="n">
        <f aca="false">AVERAGE(I848:J848)</f>
        <v>82.9223924031004</v>
      </c>
      <c r="L848" s="11" t="n">
        <f aca="false">K848</f>
        <v>82.9223924031004</v>
      </c>
      <c r="M848" s="11" t="n">
        <f aca="false">M847*(1+((L848-L847)/L847))</f>
        <v>381.226776384156</v>
      </c>
      <c r="N848" s="11" t="n">
        <f aca="false">M848*100/$M$865</f>
        <v>63.4657908147307</v>
      </c>
      <c r="O848" s="10" t="n">
        <v>66.9952413324269</v>
      </c>
    </row>
    <row r="849" customFormat="false" ht="15" hidden="false" customHeight="false" outlineLevel="0" collapsed="false">
      <c r="B849" s="4" t="n">
        <v>2013</v>
      </c>
      <c r="C849" s="4" t="str">
        <f aca="false">C837</f>
        <v>Julio</v>
      </c>
      <c r="D849" s="5" t="n">
        <v>158.9</v>
      </c>
      <c r="E849" s="5"/>
      <c r="F849" s="5"/>
      <c r="G849" s="5" t="n">
        <v>492.97</v>
      </c>
      <c r="H849" s="5" t="n">
        <v>139</v>
      </c>
      <c r="I849" s="5" t="n">
        <f aca="false">G849/$G$855*100</f>
        <v>84.2194280247378</v>
      </c>
      <c r="J849" s="5" t="n">
        <f aca="false">H849/$H$855*100</f>
        <v>85.5384615384616</v>
      </c>
      <c r="K849" s="5" t="n">
        <f aca="false">AVERAGE(I849:J849)</f>
        <v>84.8789447815997</v>
      </c>
      <c r="L849" s="5" t="n">
        <f aca="false">K849</f>
        <v>84.8789447815997</v>
      </c>
      <c r="M849" s="5" t="n">
        <f aca="false">M848*(1+((L849-L848)/L848))</f>
        <v>390.221815413615</v>
      </c>
      <c r="N849" s="5" t="n">
        <f aca="false">M849*100/$M$865</f>
        <v>64.9632650237268</v>
      </c>
      <c r="O849" s="4" t="n">
        <v>66.9952413324269</v>
      </c>
    </row>
    <row r="850" customFormat="false" ht="15" hidden="false" customHeight="false" outlineLevel="0" collapsed="false">
      <c r="B850" s="7" t="n">
        <v>2013</v>
      </c>
      <c r="C850" s="7" t="str">
        <f aca="false">C838</f>
        <v>Agosto</v>
      </c>
      <c r="D850" s="8" t="n">
        <v>160.23</v>
      </c>
      <c r="E850" s="8"/>
      <c r="F850" s="8"/>
      <c r="G850" s="8" t="n">
        <v>502.33</v>
      </c>
      <c r="H850" s="8" t="n">
        <v>141.89</v>
      </c>
      <c r="I850" s="8" t="n">
        <f aca="false">G850/$G$855*100</f>
        <v>85.818498650357</v>
      </c>
      <c r="J850" s="8" t="n">
        <f aca="false">H850/$H$855*100</f>
        <v>87.3169230769231</v>
      </c>
      <c r="K850" s="8" t="n">
        <f aca="false">AVERAGE(I850:J850)</f>
        <v>86.5677108636401</v>
      </c>
      <c r="L850" s="8" t="n">
        <f aca="false">K850</f>
        <v>86.5677108636401</v>
      </c>
      <c r="M850" s="8" t="n">
        <f aca="false">M849*(1+((L850-L849)/L849))</f>
        <v>397.985735759684</v>
      </c>
      <c r="N850" s="8" t="n">
        <f aca="false">M850*100/$M$865</f>
        <v>66.2557853163973</v>
      </c>
      <c r="O850" s="7" t="n">
        <v>66.9952413324269</v>
      </c>
    </row>
    <row r="851" customFormat="false" ht="15" hidden="false" customHeight="false" outlineLevel="0" collapsed="false">
      <c r="B851" s="10" t="n">
        <v>2013</v>
      </c>
      <c r="C851" s="10" t="str">
        <f aca="false">C839</f>
        <v>Septiembre</v>
      </c>
      <c r="D851" s="11" t="n">
        <v>161.56</v>
      </c>
      <c r="E851" s="11"/>
      <c r="F851" s="11"/>
      <c r="G851" s="11" t="n">
        <v>511.8</v>
      </c>
      <c r="H851" s="11" t="n">
        <v>144.92</v>
      </c>
      <c r="I851" s="11" t="n">
        <f aca="false">G851/$G$855*100</f>
        <v>87.436361772645</v>
      </c>
      <c r="J851" s="11" t="n">
        <f aca="false">H851/$H$855*100</f>
        <v>89.1815384615385</v>
      </c>
      <c r="K851" s="11" t="n">
        <f aca="false">AVERAGE(I851:J851)</f>
        <v>88.3089501170917</v>
      </c>
      <c r="L851" s="11" t="n">
        <f aca="false">K851</f>
        <v>88.3089501170917</v>
      </c>
      <c r="M851" s="11" t="n">
        <f aca="false">M850*(1+((L851-L850)/L850))</f>
        <v>405.990895865052</v>
      </c>
      <c r="N851" s="11" t="n">
        <f aca="false">M851*100/$M$865</f>
        <v>67.5884666707986</v>
      </c>
      <c r="O851" s="10" t="n">
        <v>76.6478708924752</v>
      </c>
    </row>
    <row r="852" customFormat="false" ht="15" hidden="false" customHeight="false" outlineLevel="0" collapsed="false">
      <c r="B852" s="4" t="n">
        <v>2013</v>
      </c>
      <c r="C852" s="4" t="str">
        <f aca="false">C840</f>
        <v>Octubre</v>
      </c>
      <c r="D852" s="5" t="n">
        <v>163</v>
      </c>
      <c r="E852" s="5"/>
      <c r="F852" s="5"/>
      <c r="G852" s="5" t="n">
        <v>529.01</v>
      </c>
      <c r="H852" s="5" t="n">
        <v>148.11</v>
      </c>
      <c r="I852" s="5" t="n">
        <f aca="false">G852/$G$855*100</f>
        <v>90.3765332968873</v>
      </c>
      <c r="J852" s="5" t="n">
        <f aca="false">H852/$H$855*100</f>
        <v>91.1446153846154</v>
      </c>
      <c r="K852" s="5" t="n">
        <f aca="false">AVERAGE(I852:J852)</f>
        <v>90.7605743407513</v>
      </c>
      <c r="L852" s="5" t="n">
        <f aca="false">K852</f>
        <v>90.7605743407513</v>
      </c>
      <c r="M852" s="5" t="n">
        <f aca="false">M851*(1+((L852-L851)/L851))</f>
        <v>417.261974431475</v>
      </c>
      <c r="N852" s="5" t="n">
        <f aca="false">M852*100/$M$865</f>
        <v>69.4648509094339</v>
      </c>
      <c r="O852" s="4" t="n">
        <v>76.6478708924752</v>
      </c>
    </row>
    <row r="853" customFormat="false" ht="15" hidden="false" customHeight="false" outlineLevel="0" collapsed="false">
      <c r="B853" s="7" t="n">
        <v>2013</v>
      </c>
      <c r="C853" s="7" t="str">
        <f aca="false">C841</f>
        <v>Noviembre</v>
      </c>
      <c r="D853" s="8" t="n">
        <v>164.51</v>
      </c>
      <c r="E853" s="8"/>
      <c r="F853" s="8"/>
      <c r="G853" s="8" t="n">
        <v>544.12</v>
      </c>
      <c r="H853" s="8" t="n">
        <v>151.63</v>
      </c>
      <c r="I853" s="8" t="n">
        <f aca="false">G853/$G$855*100</f>
        <v>92.9579389756381</v>
      </c>
      <c r="J853" s="8" t="n">
        <f aca="false">H853/$H$855*100</f>
        <v>93.3107692307692</v>
      </c>
      <c r="K853" s="8" t="n">
        <f aca="false">AVERAGE(I853:J853)</f>
        <v>93.1343541032037</v>
      </c>
      <c r="L853" s="8" t="n">
        <f aca="false">K853</f>
        <v>93.1343541032037</v>
      </c>
      <c r="M853" s="8" t="n">
        <f aca="false">M852*(1+((L853-L852)/L852))</f>
        <v>428.175171463786</v>
      </c>
      <c r="N853" s="8" t="n">
        <f aca="false">M853*100/$M$865</f>
        <v>71.2816558215701</v>
      </c>
      <c r="O853" s="7" t="n">
        <v>76.6478708924752</v>
      </c>
    </row>
    <row r="854" customFormat="false" ht="15" hidden="false" customHeight="false" outlineLevel="0" collapsed="false">
      <c r="B854" s="10" t="n">
        <v>2013</v>
      </c>
      <c r="C854" s="10" t="str">
        <f aca="false">C842</f>
        <v>Diciembre</v>
      </c>
      <c r="D854" s="11" t="n">
        <v>166.84</v>
      </c>
      <c r="E854" s="11"/>
      <c r="F854" s="11"/>
      <c r="G854" s="11" t="n">
        <v>561.83</v>
      </c>
      <c r="H854" s="11" t="n">
        <v>155.06</v>
      </c>
      <c r="I854" s="11" t="n">
        <f aca="false">G854/$G$855*100</f>
        <v>95.9835309392832</v>
      </c>
      <c r="J854" s="11" t="n">
        <f aca="false">H854/$H$855*100</f>
        <v>95.4215384615385</v>
      </c>
      <c r="K854" s="11" t="n">
        <f aca="false">AVERAGE(I854:J854)</f>
        <v>95.7025347004108</v>
      </c>
      <c r="L854" s="11" t="n">
        <f aca="false">K854</f>
        <v>95.7025347004108</v>
      </c>
      <c r="M854" s="11" t="n">
        <f aca="false">M853*(1+((L854-L853)/L853))</f>
        <v>439.98210541579</v>
      </c>
      <c r="N854" s="11" t="n">
        <f aca="false">M854*100/$M$865</f>
        <v>73.2472480799853</v>
      </c>
      <c r="O854" s="10" t="n">
        <v>76.6478708924752</v>
      </c>
    </row>
    <row r="855" customFormat="false" ht="15" hidden="false" customHeight="false" outlineLevel="0" collapsed="false">
      <c r="B855" s="4" t="n">
        <v>2014</v>
      </c>
      <c r="C855" s="4" t="str">
        <f aca="false">C843</f>
        <v>Enero</v>
      </c>
      <c r="D855" s="5" t="n">
        <v>173.01308</v>
      </c>
      <c r="E855" s="5"/>
      <c r="F855" s="5"/>
      <c r="G855" s="5" t="n">
        <v>585.34</v>
      </c>
      <c r="H855" s="5" t="n">
        <v>162.5</v>
      </c>
      <c r="I855" s="5" t="n">
        <f aca="false">G855/$G$855*100</f>
        <v>100</v>
      </c>
      <c r="J855" s="5" t="n">
        <f aca="false">H855/$H$855*100</f>
        <v>100</v>
      </c>
      <c r="K855" s="5" t="n">
        <f aca="false">AVERAGE(I855:J855)</f>
        <v>100</v>
      </c>
      <c r="L855" s="5" t="n">
        <f aca="false">K855</f>
        <v>100</v>
      </c>
      <c r="M855" s="5" t="n">
        <f aca="false">M854*(1+((L855-L854)/L854))</f>
        <v>459.739239710964</v>
      </c>
      <c r="N855" s="5" t="n">
        <f aca="false">M855*100/$M$865</f>
        <v>76.5363721131107</v>
      </c>
      <c r="O855" s="5" t="n">
        <v>76.6478708924752</v>
      </c>
      <c r="P855" s="12" t="n">
        <f aca="false">(M866-M854)/M854</f>
        <v>0.385239909503031</v>
      </c>
    </row>
    <row r="856" customFormat="false" ht="15" hidden="false" customHeight="false" outlineLevel="0" collapsed="false">
      <c r="B856" s="32" t="n">
        <v>2014</v>
      </c>
      <c r="C856" s="32" t="str">
        <f aca="false">C844</f>
        <v>Febrero</v>
      </c>
      <c r="D856" s="33" t="n">
        <v>178.92472565099</v>
      </c>
      <c r="E856" s="33"/>
      <c r="F856" s="33"/>
      <c r="G856" s="33" t="n">
        <v>627.35</v>
      </c>
      <c r="H856" s="33" t="n">
        <v>169.61</v>
      </c>
      <c r="I856" s="33" t="n">
        <f aca="false">G856/$G$855*100</f>
        <v>107.177025318618</v>
      </c>
      <c r="J856" s="33" t="n">
        <f aca="false">H856/$H$855*100</f>
        <v>104.375384615385</v>
      </c>
      <c r="K856" s="33" t="n">
        <f aca="false">AVERAGE(I856:J856)</f>
        <v>105.776204967001</v>
      </c>
      <c r="L856" s="33" t="n">
        <f aca="false">K856</f>
        <v>105.776204967001</v>
      </c>
      <c r="M856" s="33" t="n">
        <f aca="false">M855*(1+((L856-L855)/L855))</f>
        <v>486.294720510404</v>
      </c>
      <c r="N856" s="33" t="n">
        <f aca="false">M856*100/$M$865</f>
        <v>80.9572698406709</v>
      </c>
      <c r="O856" s="33" t="n">
        <v>76.6478708924752</v>
      </c>
    </row>
    <row r="857" customFormat="false" ht="15" hidden="false" customHeight="false" outlineLevel="0" collapsed="false">
      <c r="B857" s="10" t="n">
        <v>2014</v>
      </c>
      <c r="C857" s="10" t="str">
        <f aca="false">C845</f>
        <v>Marzo</v>
      </c>
      <c r="D857" s="11" t="n">
        <v>183.569590091055</v>
      </c>
      <c r="E857" s="11"/>
      <c r="F857" s="11"/>
      <c r="G857" s="11" t="n">
        <v>652.39</v>
      </c>
      <c r="H857" s="11" t="n">
        <v>175.8</v>
      </c>
      <c r="I857" s="11" t="n">
        <f aca="false">G857/$G$855*100</f>
        <v>111.454880923907</v>
      </c>
      <c r="J857" s="11" t="n">
        <f aca="false">H857/$H$855*100</f>
        <v>108.184615384615</v>
      </c>
      <c r="K857" s="11" t="n">
        <f aca="false">AVERAGE(I857:J857)</f>
        <v>109.819748154261</v>
      </c>
      <c r="L857" s="11" t="n">
        <f aca="false">K857</f>
        <v>109.819748154261</v>
      </c>
      <c r="M857" s="11" t="n">
        <f aca="false">M856*(1+((L857-L856)/L856))</f>
        <v>504.884475216897</v>
      </c>
      <c r="N857" s="11" t="n">
        <f aca="false">M857*100/$M$865</f>
        <v>84.0520511010265</v>
      </c>
      <c r="O857" s="11" t="n">
        <v>85.3185195873314</v>
      </c>
    </row>
    <row r="858" customFormat="false" ht="15" hidden="false" customHeight="false" outlineLevel="0" collapsed="false">
      <c r="B858" s="4" t="n">
        <v>2014</v>
      </c>
      <c r="C858" s="4" t="str">
        <f aca="false">C846</f>
        <v>Abril</v>
      </c>
      <c r="D858" s="5" t="n">
        <v>186.850228611658</v>
      </c>
      <c r="E858" s="5"/>
      <c r="F858" s="5"/>
      <c r="G858" s="5" t="n">
        <v>665.85</v>
      </c>
      <c r="H858" s="5" t="n">
        <v>181.29</v>
      </c>
      <c r="I858" s="5" t="n">
        <f aca="false">G858/$G$855*100</f>
        <v>113.754399152629</v>
      </c>
      <c r="J858" s="5" t="n">
        <f aca="false">H858/$H$855*100</f>
        <v>111.563076923077</v>
      </c>
      <c r="K858" s="5" t="n">
        <f aca="false">AVERAGE(I858:J858)</f>
        <v>112.658738037853</v>
      </c>
      <c r="L858" s="5" t="n">
        <f aca="false">K858</f>
        <v>112.658738037853</v>
      </c>
      <c r="M858" s="5" t="n">
        <f aca="false">M857*(1+((L858-L857)/L857))</f>
        <v>517.936425723193</v>
      </c>
      <c r="N858" s="5" t="n">
        <f aca="false">M858*100/$M$865</f>
        <v>86.2249109625858</v>
      </c>
      <c r="O858" s="5" t="n">
        <v>85.3185195873314</v>
      </c>
    </row>
    <row r="859" customFormat="false" ht="15" hidden="false" customHeight="false" outlineLevel="0" collapsed="false">
      <c r="B859" s="32" t="n">
        <v>2014</v>
      </c>
      <c r="C859" s="32" t="str">
        <f aca="false">C847</f>
        <v>Mayo</v>
      </c>
      <c r="D859" s="33" t="n">
        <v>189.52995809631</v>
      </c>
      <c r="E859" s="33"/>
      <c r="F859" s="33"/>
      <c r="G859" s="33" t="n">
        <v>682.84</v>
      </c>
      <c r="H859" s="33" t="n">
        <v>185.81</v>
      </c>
      <c r="I859" s="33" t="n">
        <f aca="false">G859/$G$855*100</f>
        <v>116.656985683534</v>
      </c>
      <c r="J859" s="33" t="n">
        <f aca="false">H859/$H$855*100</f>
        <v>114.344615384615</v>
      </c>
      <c r="K859" s="33" t="n">
        <f aca="false">AVERAGE(I859:J859)</f>
        <v>115.500800534075</v>
      </c>
      <c r="L859" s="33" t="n">
        <f aca="false">K859</f>
        <v>115.500800534075</v>
      </c>
      <c r="M859" s="33" t="n">
        <f aca="false">M858*(1+((L859-L858)/L858))</f>
        <v>531.002502235433</v>
      </c>
      <c r="N859" s="33" t="n">
        <f aca="false">M859*100/$M$865</f>
        <v>88.4001224903813</v>
      </c>
      <c r="O859" s="33" t="n">
        <v>85.3185195873314</v>
      </c>
    </row>
    <row r="860" customFormat="false" ht="15" hidden="false" customHeight="false" outlineLevel="0" collapsed="false">
      <c r="B860" s="10" t="n">
        <v>2014</v>
      </c>
      <c r="C860" s="10" t="str">
        <f aca="false">C848</f>
        <v>Junio</v>
      </c>
      <c r="D860" s="11" t="n">
        <v>191.982316594387</v>
      </c>
      <c r="E860" s="11"/>
      <c r="F860" s="11"/>
      <c r="G860" s="11" t="n">
        <v>695.13</v>
      </c>
      <c r="H860" s="11" t="n">
        <v>190.15</v>
      </c>
      <c r="I860" s="11" t="n">
        <f aca="false">G860/$G$855*100</f>
        <v>118.756620084054</v>
      </c>
      <c r="J860" s="11" t="n">
        <f aca="false">H860/$H$855*100</f>
        <v>117.015384615385</v>
      </c>
      <c r="K860" s="11" t="n">
        <f aca="false">AVERAGE(I860:J860)</f>
        <v>117.886002349719</v>
      </c>
      <c r="L860" s="11" t="n">
        <f aca="false">K860</f>
        <v>117.886002349719</v>
      </c>
      <c r="M860" s="11" t="n">
        <f aca="false">M859*(1+((L860-L859)/L859))</f>
        <v>541.968210928248</v>
      </c>
      <c r="N860" s="11" t="n">
        <f aca="false">M860*100/$M$865</f>
        <v>90.2256694276515</v>
      </c>
      <c r="O860" s="11" t="n">
        <v>85.3185195873314</v>
      </c>
    </row>
    <row r="861" customFormat="false" ht="15" hidden="false" customHeight="false" outlineLevel="0" collapsed="false">
      <c r="B861" s="4" t="n">
        <v>2014</v>
      </c>
      <c r="C861" s="4" t="str">
        <f aca="false">C849</f>
        <v>Julio</v>
      </c>
      <c r="D861" s="5" t="n">
        <v>194.72700921806</v>
      </c>
      <c r="E861" s="5"/>
      <c r="F861" s="5"/>
      <c r="G861" s="5" t="n">
        <v>708.84</v>
      </c>
      <c r="H861" s="5" t="n">
        <v>194.38</v>
      </c>
      <c r="I861" s="5" t="n">
        <f aca="false">G861/$G$855*100</f>
        <v>121.098848532477</v>
      </c>
      <c r="J861" s="5" t="n">
        <f aca="false">H861/$H$855*100</f>
        <v>119.618461538462</v>
      </c>
      <c r="K861" s="5" t="n">
        <f aca="false">AVERAGE(I861:J861)</f>
        <v>120.358655035469</v>
      </c>
      <c r="L861" s="5" t="n">
        <f aca="false">K861</f>
        <v>120.358655035469</v>
      </c>
      <c r="M861" s="5" t="n">
        <f aca="false">M860*(1+((L861-L860)/L860))</f>
        <v>553.335965586408</v>
      </c>
      <c r="N861" s="5" t="n">
        <f aca="false">M861*100/$M$865</f>
        <v>92.118148088282</v>
      </c>
      <c r="O861" s="5" t="n">
        <v>85.3185195873314</v>
      </c>
    </row>
    <row r="862" customFormat="false" ht="15" hidden="false" customHeight="false" outlineLevel="0" collapsed="false">
      <c r="B862" s="32" t="n">
        <v>2014</v>
      </c>
      <c r="C862" s="32" t="str">
        <f aca="false">C850</f>
        <v>Agosto</v>
      </c>
      <c r="D862" s="33" t="n">
        <v>197.325534778935</v>
      </c>
      <c r="E862" s="33"/>
      <c r="F862" s="33"/>
      <c r="G862" s="33" t="n">
        <v>726.63</v>
      </c>
      <c r="H862" s="33" t="n">
        <v>198.8</v>
      </c>
      <c r="I862" s="33" t="n">
        <f aca="false">G862/$G$855*100</f>
        <v>124.138107766426</v>
      </c>
      <c r="J862" s="33" t="n">
        <f aca="false">H862/$H$855*100</f>
        <v>122.338461538462</v>
      </c>
      <c r="K862" s="33" t="n">
        <f aca="false">AVERAGE(I862:J862)</f>
        <v>123.238284652444</v>
      </c>
      <c r="L862" s="33" t="n">
        <f aca="false">K862</f>
        <v>123.238284652444</v>
      </c>
      <c r="M862" s="33" t="n">
        <f aca="false">M861*(1+((L862-L861)/L861))</f>
        <v>566.57475289398</v>
      </c>
      <c r="N862" s="33" t="n">
        <f aca="false">M862*100/$M$865</f>
        <v>94.3221121274091</v>
      </c>
      <c r="O862" s="33" t="n">
        <v>85.3185195873314</v>
      </c>
    </row>
    <row r="863" customFormat="false" ht="15" hidden="false" customHeight="false" outlineLevel="0" collapsed="false">
      <c r="B863" s="10" t="n">
        <v>2014</v>
      </c>
      <c r="C863" s="10" t="str">
        <f aca="false">C851</f>
        <v>Septiembre</v>
      </c>
      <c r="D863" s="11" t="n">
        <v>200.037745833098</v>
      </c>
      <c r="E863" s="11"/>
      <c r="F863" s="11"/>
      <c r="G863" s="11" t="n">
        <v>749.11</v>
      </c>
      <c r="H863" s="11" t="n">
        <v>203.27</v>
      </c>
      <c r="I863" s="11" t="n">
        <f aca="false">G863/$G$855*100</f>
        <v>127.978610721974</v>
      </c>
      <c r="J863" s="11" t="n">
        <f aca="false">H863/$H$855*100</f>
        <v>125.089230769231</v>
      </c>
      <c r="K863" s="11" t="n">
        <f aca="false">AVERAGE(I863:J863)</f>
        <v>126.533920745602</v>
      </c>
      <c r="L863" s="11" t="n">
        <f aca="false">K863</f>
        <v>126.533920745602</v>
      </c>
      <c r="M863" s="11" t="n">
        <f aca="false">M862*(1+((L863-L862)/L862))</f>
        <v>581.726085212306</v>
      </c>
      <c r="N863" s="11" t="n">
        <f aca="false">M863*100/$M$865</f>
        <v>96.8444724311627</v>
      </c>
      <c r="O863" s="11" t="n">
        <v>100</v>
      </c>
    </row>
    <row r="864" customFormat="false" ht="15" hidden="false" customHeight="false" outlineLevel="0" collapsed="false">
      <c r="B864" s="4" t="n">
        <v>2014</v>
      </c>
      <c r="C864" s="4" t="str">
        <f aca="false">C852</f>
        <v>Octubre</v>
      </c>
      <c r="D864" s="5" t="n">
        <v>202.523234549326</v>
      </c>
      <c r="E864" s="5"/>
      <c r="F864" s="5"/>
      <c r="G864" s="5" t="n">
        <v>758.51</v>
      </c>
      <c r="H864" s="5" t="n">
        <v>207.19</v>
      </c>
      <c r="I864" s="5" t="n">
        <f aca="false">G864/$G$855*100</f>
        <v>129.584514982745</v>
      </c>
      <c r="J864" s="5" t="n">
        <f aca="false">H864/$H$855*100</f>
        <v>127.501538461538</v>
      </c>
      <c r="K864" s="5" t="n">
        <f aca="false">AVERAGE(I864:J864)</f>
        <v>128.543026722142</v>
      </c>
      <c r="L864" s="5" t="n">
        <f aca="false">K864</f>
        <v>128.543026722142</v>
      </c>
      <c r="M864" s="5" t="n">
        <f aca="false">M863*(1+((L864-L863)/L863))</f>
        <v>590.962733753836</v>
      </c>
      <c r="N864" s="5" t="n">
        <f aca="false">M864*100/$M$865</f>
        <v>98.3821692575138</v>
      </c>
      <c r="O864" s="5" t="n">
        <v>100</v>
      </c>
    </row>
    <row r="865" customFormat="false" ht="15" hidden="false" customHeight="false" outlineLevel="0" collapsed="false">
      <c r="B865" s="32" t="n">
        <v>2014</v>
      </c>
      <c r="C865" s="32" t="str">
        <f aca="false">C853</f>
        <v>Noviembre</v>
      </c>
      <c r="D865" s="33" t="n">
        <v>204.803696158069</v>
      </c>
      <c r="E865" s="33"/>
      <c r="F865" s="33"/>
      <c r="G865" s="33" t="n">
        <v>769.64</v>
      </c>
      <c r="H865" s="33" t="n">
        <v>210.97</v>
      </c>
      <c r="I865" s="33" t="n">
        <f aca="false">G865/$G$855*100</f>
        <v>131.48597396385</v>
      </c>
      <c r="J865" s="33" t="n">
        <f aca="false">H865/$H$855*100</f>
        <v>129.827692307692</v>
      </c>
      <c r="K865" s="33" t="n">
        <f aca="false">AVERAGE(I865:J865)</f>
        <v>130.656833135771</v>
      </c>
      <c r="L865" s="33" t="n">
        <f aca="false">K865</f>
        <v>130.656833135771</v>
      </c>
      <c r="M865" s="33" t="n">
        <f aca="false">M864*(1+((L865-L864)/L864))</f>
        <v>600.680731288818</v>
      </c>
      <c r="N865" s="33" t="n">
        <f aca="false">M865*100/$M$865</f>
        <v>100</v>
      </c>
      <c r="O865" s="34" t="n">
        <v>100</v>
      </c>
    </row>
    <row r="866" customFormat="false" ht="15" hidden="false" customHeight="false" outlineLevel="0" collapsed="false">
      <c r="B866" s="10" t="n">
        <v>2014</v>
      </c>
      <c r="C866" s="10" t="str">
        <f aca="false">C854</f>
        <v>Diciembre</v>
      </c>
      <c r="D866" s="11" t="n">
        <v>206.846989759504</v>
      </c>
      <c r="E866" s="11"/>
      <c r="F866" s="11"/>
      <c r="G866" s="11" t="n">
        <v>780.99</v>
      </c>
      <c r="H866" s="11" t="n">
        <v>214.04</v>
      </c>
      <c r="I866" s="11" t="n">
        <f aca="false">G866/$G$855*100</f>
        <v>133.425017938292</v>
      </c>
      <c r="J866" s="11" t="n">
        <f aca="false">H866/$H$855*100</f>
        <v>131.716923076923</v>
      </c>
      <c r="K866" s="11" t="n">
        <f aca="false">AVERAGE(I866:J866)</f>
        <v>132.570970507608</v>
      </c>
      <c r="L866" s="11" t="n">
        <f aca="false">K866</f>
        <v>132.570970507608</v>
      </c>
      <c r="M866" s="11" t="n">
        <f aca="false">M865*(1+((L866-L865)/L865))</f>
        <v>609.480771889123</v>
      </c>
      <c r="N866" s="11" t="n">
        <f aca="false">M866*100/$M$865</f>
        <v>101.465011301665</v>
      </c>
      <c r="O866" s="11" t="n">
        <v>100</v>
      </c>
    </row>
    <row r="867" customFormat="false" ht="15" hidden="false" customHeight="false" outlineLevel="0" collapsed="false">
      <c r="B867" s="4" t="n">
        <f aca="false">B855+1</f>
        <v>2015</v>
      </c>
      <c r="C867" s="4" t="str">
        <f aca="false">C855</f>
        <v>Enero</v>
      </c>
      <c r="D867" s="5" t="n">
        <v>209.182182446858</v>
      </c>
      <c r="E867" s="5"/>
      <c r="F867" s="5"/>
      <c r="G867" s="5" t="n">
        <v>792.74</v>
      </c>
      <c r="H867" s="5" t="n">
        <v>218.23</v>
      </c>
      <c r="I867" s="5" t="n">
        <f aca="false">G867/$G$855*100</f>
        <v>135.432398264257</v>
      </c>
      <c r="J867" s="5" t="n">
        <f aca="false">H867/$H$855*100</f>
        <v>134.295384615385</v>
      </c>
      <c r="K867" s="5" t="n">
        <f aca="false">AVERAGE(I867:J867)</f>
        <v>134.863891439821</v>
      </c>
      <c r="L867" s="5" t="n">
        <f aca="false">K867</f>
        <v>134.863891439821</v>
      </c>
      <c r="M867" s="5" t="n">
        <f aca="false">M866*(1+((L867-L866)/L866))</f>
        <v>620.022229150052</v>
      </c>
      <c r="N867" s="5" t="n">
        <f aca="false">M867*100/$M$865</f>
        <v>103.219929798603</v>
      </c>
      <c r="O867" s="5" t="n">
        <v>100</v>
      </c>
      <c r="P867" s="12" t="n">
        <f aca="false">(M878-M866)/M866</f>
        <v>0.292618488636826</v>
      </c>
    </row>
    <row r="868" customFormat="false" ht="15" hidden="false" customHeight="false" outlineLevel="0" collapsed="false">
      <c r="B868" s="32" t="n">
        <f aca="false">B856+1</f>
        <v>2015</v>
      </c>
      <c r="C868" s="32" t="str">
        <f aca="false">C856</f>
        <v>Febrero</v>
      </c>
      <c r="D868" s="33" t="n">
        <v>211.134257583942</v>
      </c>
      <c r="E868" s="33"/>
      <c r="F868" s="33"/>
      <c r="G868" s="33" t="n">
        <v>808.61</v>
      </c>
      <c r="H868" s="33" t="n">
        <v>221.4</v>
      </c>
      <c r="I868" s="33" t="n">
        <f aca="false">G868/$G$855*100</f>
        <v>138.1436430109</v>
      </c>
      <c r="J868" s="33" t="n">
        <f aca="false">H868/$H$855*100</f>
        <v>136.246153846154</v>
      </c>
      <c r="K868" s="33" t="n">
        <f aca="false">AVERAGE(I868:J868)</f>
        <v>137.194898428527</v>
      </c>
      <c r="L868" s="33" t="n">
        <f aca="false">K868</f>
        <v>137.194898428527</v>
      </c>
      <c r="M868" s="33" t="n">
        <f aca="false">M867*(1+((L868-L867)/L867))</f>
        <v>630.738782957539</v>
      </c>
      <c r="N868" s="33" t="n">
        <f aca="false">M868*100/$M$865</f>
        <v>105.003997981462</v>
      </c>
      <c r="O868" s="33" t="n">
        <v>100</v>
      </c>
    </row>
    <row r="869" customFormat="false" ht="15" hidden="false" customHeight="false" outlineLevel="0" collapsed="false">
      <c r="B869" s="10" t="n">
        <f aca="false">B857+1</f>
        <v>2015</v>
      </c>
      <c r="C869" s="10" t="str">
        <f aca="false">C857</f>
        <v>Marzo</v>
      </c>
      <c r="D869" s="11" t="n">
        <v>213.925542593045</v>
      </c>
      <c r="E869" s="11"/>
      <c r="F869" s="11"/>
      <c r="G869" s="11" t="n">
        <v>825.24</v>
      </c>
      <c r="H869" s="11" t="n">
        <v>225.08</v>
      </c>
      <c r="I869" s="11" t="n">
        <f aca="false">G869/$G$855*100</f>
        <v>140.984726825435</v>
      </c>
      <c r="J869" s="11" t="n">
        <f aca="false">H869/$H$855*100</f>
        <v>138.510769230769</v>
      </c>
      <c r="K869" s="11" t="n">
        <f aca="false">AVERAGE(I869:J869)</f>
        <v>139.747748028102</v>
      </c>
      <c r="L869" s="11" t="n">
        <f aca="false">K869</f>
        <v>139.747748028102</v>
      </c>
      <c r="M869" s="11" t="n">
        <f aca="false">M868*(1+((L869-L868)/L868))</f>
        <v>642.475234297591</v>
      </c>
      <c r="N869" s="11" t="n">
        <f aca="false">M869*100/$M$865</f>
        <v>106.957856450481</v>
      </c>
      <c r="O869" s="11" t="n">
        <v>118.26</v>
      </c>
    </row>
    <row r="870" customFormat="false" ht="15" hidden="false" customHeight="false" outlineLevel="0" collapsed="false">
      <c r="B870" s="4" t="n">
        <f aca="false">B858+1</f>
        <v>2015</v>
      </c>
      <c r="C870" s="4" t="str">
        <f aca="false">C858</f>
        <v>Abril</v>
      </c>
      <c r="D870" s="5" t="n">
        <v>216.370197437618</v>
      </c>
      <c r="E870" s="5"/>
      <c r="F870" s="5"/>
      <c r="G870" s="5" t="n">
        <v>840.29</v>
      </c>
      <c r="H870" s="5" t="n">
        <v>230.41</v>
      </c>
      <c r="I870" s="5" t="n">
        <f aca="false">G870/$G$855*100</f>
        <v>143.555882051457</v>
      </c>
      <c r="J870" s="5" t="n">
        <f aca="false">H870/$H$855*100</f>
        <v>141.790769230769</v>
      </c>
      <c r="K870" s="5" t="n">
        <f aca="false">AVERAGE(I870:J870)</f>
        <v>142.673325641113</v>
      </c>
      <c r="L870" s="5" t="n">
        <f aca="false">K870</f>
        <v>142.673325641113</v>
      </c>
      <c r="M870" s="5" t="n">
        <f aca="false">M869*(1+((L870-L869)/L869))</f>
        <v>655.925262572803</v>
      </c>
      <c r="N870" s="5" t="n">
        <f aca="false">M870*100/$M$865</f>
        <v>109.196987418833</v>
      </c>
      <c r="O870" s="5" t="n">
        <v>118.26</v>
      </c>
    </row>
    <row r="871" customFormat="false" ht="15" hidden="false" customHeight="false" outlineLevel="0" collapsed="false">
      <c r="B871" s="32" t="n">
        <f aca="false">B859+1</f>
        <v>2015</v>
      </c>
      <c r="C871" s="32" t="str">
        <f aca="false">C859</f>
        <v>Mayo</v>
      </c>
      <c r="D871" s="33" t="n">
        <v>218.595927967752</v>
      </c>
      <c r="E871" s="33"/>
      <c r="F871" s="33"/>
      <c r="G871" s="33" t="n">
        <v>856.79</v>
      </c>
      <c r="H871" s="33" t="n">
        <v>235.51</v>
      </c>
      <c r="I871" s="33" t="n">
        <f aca="false">G871/$G$855*100</f>
        <v>146.374756551748</v>
      </c>
      <c r="J871" s="33" t="n">
        <f aca="false">H871/$H$855*100</f>
        <v>144.929230769231</v>
      </c>
      <c r="K871" s="33" t="n">
        <f aca="false">AVERAGE(I871:J871)</f>
        <v>145.651993660489</v>
      </c>
      <c r="L871" s="33" t="n">
        <f aca="false">K871</f>
        <v>145.651993660489</v>
      </c>
      <c r="M871" s="33" t="n">
        <f aca="false">M870*(1+((L871-L870)/L870))</f>
        <v>669.619368278596</v>
      </c>
      <c r="N871" s="33" t="n">
        <f aca="false">M871*100/$M$865</f>
        <v>111.476751858157</v>
      </c>
      <c r="O871" s="33" t="n">
        <v>118.26</v>
      </c>
    </row>
    <row r="872" customFormat="false" ht="15" hidden="false" customHeight="false" outlineLevel="0" collapsed="false">
      <c r="B872" s="10" t="n">
        <f aca="false">B860+1</f>
        <v>2015</v>
      </c>
      <c r="C872" s="10" t="str">
        <f aca="false">C860</f>
        <v>Junio</v>
      </c>
      <c r="D872" s="11" t="n">
        <v>220.712196340666</v>
      </c>
      <c r="E872" s="11"/>
      <c r="F872" s="11"/>
      <c r="G872" s="11" t="n">
        <v>866.13</v>
      </c>
      <c r="H872" s="11" t="n">
        <v>238.69</v>
      </c>
      <c r="I872" s="11" t="n">
        <f aca="false">G872/$G$855*100</f>
        <v>147.970410359791</v>
      </c>
      <c r="J872" s="11" t="n">
        <f aca="false">H872/$H$855*100</f>
        <v>146.886153846154</v>
      </c>
      <c r="K872" s="11" t="n">
        <f aca="false">AVERAGE(I872:J872)</f>
        <v>147.428282102972</v>
      </c>
      <c r="L872" s="11" t="n">
        <f aca="false">K872</f>
        <v>147.428282102972</v>
      </c>
      <c r="M872" s="11" t="n">
        <f aca="false">M871*(1+((L872-L871)/L871))</f>
        <v>677.785663259141</v>
      </c>
      <c r="N872" s="11" t="n">
        <f aca="false">M872*100/$M$865</f>
        <v>112.836258590298</v>
      </c>
      <c r="O872" s="11" t="n">
        <v>118.26</v>
      </c>
    </row>
    <row r="873" customFormat="false" ht="15" hidden="false" customHeight="false" outlineLevel="0" collapsed="false">
      <c r="B873" s="4" t="n">
        <f aca="false">B861+1</f>
        <v>2015</v>
      </c>
      <c r="C873" s="4" t="str">
        <f aca="false">C861</f>
        <v>Julio</v>
      </c>
      <c r="D873" s="5" t="n">
        <v>223.649430892728</v>
      </c>
      <c r="E873" s="5"/>
      <c r="F873" s="5"/>
      <c r="G873" s="5" t="n">
        <v>886.21</v>
      </c>
      <c r="H873" s="5" t="n">
        <v>243.56</v>
      </c>
      <c r="I873" s="5" t="n">
        <f aca="false">G873/$G$855*100</f>
        <v>151.400895206205</v>
      </c>
      <c r="J873" s="5" t="n">
        <f aca="false">H873/$H$855*100</f>
        <v>149.883076923077</v>
      </c>
      <c r="K873" s="5" t="n">
        <f aca="false">AVERAGE(I873:J873)</f>
        <v>150.641986064641</v>
      </c>
      <c r="L873" s="5" t="n">
        <f aca="false">K873</f>
        <v>150.641986064641</v>
      </c>
      <c r="M873" s="5" t="n">
        <f aca="false">M872*(1+((L873-L872)/L872))</f>
        <v>692.560321419078</v>
      </c>
      <c r="N873" s="5" t="n">
        <f aca="false">M873*100/$M$865</f>
        <v>115.295911013014</v>
      </c>
      <c r="O873" s="5" t="n">
        <v>118.26</v>
      </c>
    </row>
    <row r="874" customFormat="false" ht="15" hidden="false" customHeight="false" outlineLevel="0" collapsed="false">
      <c r="B874" s="32" t="n">
        <f aca="false">B862+1</f>
        <v>2015</v>
      </c>
      <c r="C874" s="32" t="str">
        <f aca="false">C862</f>
        <v>Agosto</v>
      </c>
      <c r="D874" s="33" t="n">
        <v>226.276522666001</v>
      </c>
      <c r="E874" s="33"/>
      <c r="F874" s="33"/>
      <c r="G874" s="33" t="n">
        <v>903.18</v>
      </c>
      <c r="H874" s="33" t="n">
        <v>248.02</v>
      </c>
      <c r="I874" s="33" t="n">
        <f aca="false">G874/$G$855*100</f>
        <v>154.300064919534</v>
      </c>
      <c r="J874" s="33" t="n">
        <f aca="false">H874/$H$855*100</f>
        <v>152.627692307692</v>
      </c>
      <c r="K874" s="33" t="n">
        <f aca="false">AVERAGE(I874:J874)</f>
        <v>153.463878613613</v>
      </c>
      <c r="L874" s="33" t="n">
        <f aca="false">K874</f>
        <v>153.463878613613</v>
      </c>
      <c r="M874" s="33" t="n">
        <f aca="false">M873*(1+((L874-L873)/L873))</f>
        <v>705.533668769183</v>
      </c>
      <c r="N874" s="33" t="n">
        <f aca="false">M874*100/$M$865</f>
        <v>117.455685194928</v>
      </c>
      <c r="O874" s="33" t="n">
        <v>118.26</v>
      </c>
    </row>
    <row r="875" customFormat="false" ht="15" hidden="false" customHeight="false" outlineLevel="0" collapsed="false">
      <c r="B875" s="10" t="n">
        <f aca="false">B863+1</f>
        <v>2015</v>
      </c>
      <c r="C875" s="10" t="str">
        <f aca="false">C863</f>
        <v>Septiembre</v>
      </c>
      <c r="D875" s="11" t="n">
        <v>228.940101825014</v>
      </c>
      <c r="E875" s="11"/>
      <c r="F875" s="11"/>
      <c r="G875" s="11" t="n">
        <v>925.25</v>
      </c>
      <c r="H875" s="11" t="n">
        <v>252.13</v>
      </c>
      <c r="I875" s="11" t="n">
        <f aca="false">G875/$G$855*100</f>
        <v>158.070523114771</v>
      </c>
      <c r="J875" s="11" t="n">
        <f aca="false">H875/$H$855*100</f>
        <v>155.156923076923</v>
      </c>
      <c r="K875" s="11" t="n">
        <f aca="false">AVERAGE(I875:J875)</f>
        <v>156.613723095847</v>
      </c>
      <c r="L875" s="11" t="n">
        <f aca="false">K875</f>
        <v>156.613723095847</v>
      </c>
      <c r="M875" s="11" t="n">
        <f aca="false">M874*(1+((L875-L874)/L874))</f>
        <v>720.014739843882</v>
      </c>
      <c r="N875" s="11" t="n">
        <f aca="false">M875*100/$M$865</f>
        <v>119.866461888834</v>
      </c>
      <c r="O875" s="11" t="n">
        <v>133.030674</v>
      </c>
    </row>
    <row r="876" customFormat="false" ht="15" hidden="false" customHeight="false" outlineLevel="0" collapsed="false">
      <c r="B876" s="4" t="n">
        <f aca="false">B864+1</f>
        <v>2015</v>
      </c>
      <c r="C876" s="4" t="str">
        <f aca="false">C864</f>
        <v>Octubre</v>
      </c>
      <c r="D876" s="5" t="n">
        <v>231.475975133937</v>
      </c>
      <c r="E876" s="5"/>
      <c r="F876" s="5"/>
      <c r="G876" s="5" t="n">
        <v>938.03</v>
      </c>
      <c r="H876" s="5" t="n">
        <v>256.42</v>
      </c>
      <c r="I876" s="5" t="n">
        <f aca="false">G876/$G$855*100</f>
        <v>160.253869545905</v>
      </c>
      <c r="J876" s="5" t="n">
        <f aca="false">H876/$H$855*100</f>
        <v>157.796923076923</v>
      </c>
      <c r="K876" s="5" t="n">
        <f aca="false">AVERAGE(I876:J876)</f>
        <v>159.025396311414</v>
      </c>
      <c r="L876" s="5" t="n">
        <f aca="false">K876</f>
        <v>159.025396311414</v>
      </c>
      <c r="M876" s="5" t="n">
        <f aca="false">M875*(1+((L876-L875)/L875))</f>
        <v>731.102147949443</v>
      </c>
      <c r="N876" s="5" t="n">
        <f aca="false">M876*100/$M$865</f>
        <v>121.712269075253</v>
      </c>
      <c r="O876" s="5" t="n">
        <v>133.030674</v>
      </c>
    </row>
    <row r="877" customFormat="false" ht="15" hidden="false" customHeight="false" outlineLevel="0" collapsed="false">
      <c r="B877" s="35" t="n">
        <f aca="false">B865+1</f>
        <v>2015</v>
      </c>
      <c r="C877" s="35" t="str">
        <f aca="false">C865</f>
        <v>Noviembre</v>
      </c>
      <c r="D877" s="36"/>
      <c r="E877" s="36"/>
      <c r="F877" s="36"/>
      <c r="G877" s="36" t="n">
        <v>964.96</v>
      </c>
      <c r="H877" s="36" t="n">
        <v>261.43</v>
      </c>
      <c r="I877" s="36" t="n">
        <f aca="false">G877/$G$855*100</f>
        <v>164.854614412137</v>
      </c>
      <c r="J877" s="36" t="n">
        <f aca="false">H877/$H$855*100</f>
        <v>160.88</v>
      </c>
      <c r="K877" s="36" t="n">
        <f aca="false">AVERAGE(I877:J877)</f>
        <v>162.867307206068</v>
      </c>
      <c r="L877" s="36" t="n">
        <f aca="false">K877</f>
        <v>162.867307206068</v>
      </c>
      <c r="M877" s="36" t="n">
        <f aca="false">M876*(1+((L877-L876)/L876))</f>
        <v>748.764919886899</v>
      </c>
      <c r="N877" s="36" t="n">
        <f aca="false">M877*100/$M$865</f>
        <v>124.65272829384</v>
      </c>
      <c r="O877" s="36" t="n">
        <v>133.030674</v>
      </c>
    </row>
    <row r="878" customFormat="false" ht="15" hidden="false" customHeight="false" outlineLevel="0" collapsed="false">
      <c r="B878" s="10" t="n">
        <f aca="false">B866+1</f>
        <v>2015</v>
      </c>
      <c r="C878" s="10" t="str">
        <f aca="false">C866</f>
        <v>Diciembre</v>
      </c>
      <c r="D878" s="11"/>
      <c r="E878" s="11"/>
      <c r="F878" s="11"/>
      <c r="G878" s="11" t="n">
        <v>1027.54</v>
      </c>
      <c r="H878" s="11" t="n">
        <v>271.67</v>
      </c>
      <c r="I878" s="11" t="n">
        <f aca="false">G878/$G$855*100</f>
        <v>175.545836607784</v>
      </c>
      <c r="J878" s="11" t="n">
        <f aca="false">H878/$H$855*100</f>
        <v>167.181538461538</v>
      </c>
      <c r="K878" s="11" t="n">
        <f aca="false">AVERAGE(I878:J878)</f>
        <v>171.363687534661</v>
      </c>
      <c r="L878" s="11" t="n">
        <f aca="false">K878</f>
        <v>171.363687534661</v>
      </c>
      <c r="M878" s="11" t="n">
        <f aca="false">M877*(1+((L878-L877)/L877))</f>
        <v>787.826114212523</v>
      </c>
      <c r="N878" s="11" t="n">
        <f aca="false">M878*100/$M$865</f>
        <v>131.155549558277</v>
      </c>
      <c r="O878" s="11" t="n">
        <v>133.030674</v>
      </c>
    </row>
    <row r="879" customFormat="false" ht="15" hidden="false" customHeight="false" outlineLevel="0" collapsed="false">
      <c r="B879" s="4" t="n">
        <f aca="false">B867+1</f>
        <v>2016</v>
      </c>
      <c r="C879" s="4" t="str">
        <f aca="false">C867</f>
        <v>Enero</v>
      </c>
      <c r="D879" s="5"/>
      <c r="E879" s="5"/>
      <c r="F879" s="5"/>
      <c r="G879" s="5" t="n">
        <v>1070.62</v>
      </c>
      <c r="H879" s="5" t="n">
        <v>282.91</v>
      </c>
      <c r="I879" s="5" t="n">
        <f aca="false">G879/$G$855*100</f>
        <v>182.905661666724</v>
      </c>
      <c r="J879" s="5" t="n">
        <f aca="false">H879/$H$855*100</f>
        <v>174.098461538462</v>
      </c>
      <c r="K879" s="5" t="n">
        <f aca="false">AVERAGE(I879:J879)</f>
        <v>178.502061602593</v>
      </c>
      <c r="L879" s="5" t="n">
        <f aca="false">K879</f>
        <v>178.502061602593</v>
      </c>
      <c r="M879" s="5" t="n">
        <f aca="false">M878*(1+((L879-L878)/L878))</f>
        <v>820.644020880157</v>
      </c>
      <c r="N879" s="5" t="n">
        <f aca="false">M879*100/$M$865</f>
        <v>136.619002097734</v>
      </c>
      <c r="O879" s="5" t="n">
        <v>133.030674</v>
      </c>
      <c r="P879" s="12" t="n">
        <f aca="false">(M890-M878)/M878</f>
        <v>0.362180777645913</v>
      </c>
    </row>
    <row r="880" customFormat="false" ht="15" hidden="false" customHeight="false" outlineLevel="0" collapsed="false">
      <c r="B880" s="35" t="n">
        <f aca="false">B868+1</f>
        <v>2016</v>
      </c>
      <c r="C880" s="35" t="str">
        <f aca="false">C868</f>
        <v>Febrero</v>
      </c>
      <c r="D880" s="36"/>
      <c r="E880" s="36"/>
      <c r="F880" s="36"/>
      <c r="G880" s="36" t="n">
        <v>1100.21</v>
      </c>
      <c r="H880" s="36" t="n">
        <v>294.14</v>
      </c>
      <c r="I880" s="36" t="n">
        <f aca="false">G880/$G$855*100</f>
        <v>187.960843270578</v>
      </c>
      <c r="J880" s="36" t="n">
        <f aca="false">H880/$H$855*100</f>
        <v>181.009230769231</v>
      </c>
      <c r="K880" s="36" t="n">
        <f aca="false">AVERAGE(I880:J880)</f>
        <v>184.485037019904</v>
      </c>
      <c r="L880" s="36" t="n">
        <f aca="false">K880</f>
        <v>184.485037019904</v>
      </c>
      <c r="M880" s="36" t="n">
        <f aca="false">M879*(1+((L880-L879)/L879))</f>
        <v>848.150106575799</v>
      </c>
      <c r="N880" s="36" t="n">
        <f aca="false">M880*100/$M$865</f>
        <v>141.198154426564</v>
      </c>
      <c r="O880" s="36" t="n">
        <v>133.030674</v>
      </c>
    </row>
    <row r="881" customFormat="false" ht="15" hidden="false" customHeight="false" outlineLevel="0" collapsed="false">
      <c r="B881" s="10" t="n">
        <f aca="false">B869+1</f>
        <v>2016</v>
      </c>
      <c r="C881" s="10" t="str">
        <f aca="false">C869</f>
        <v>Marzo</v>
      </c>
      <c r="D881" s="11"/>
      <c r="E881" s="11"/>
      <c r="F881" s="11"/>
      <c r="G881" s="11" t="n">
        <v>1132.39</v>
      </c>
      <c r="H881" s="11" t="n">
        <v>303.9</v>
      </c>
      <c r="I881" s="11" t="n">
        <f aca="false">G881/$G$855*100</f>
        <v>193.458502750538</v>
      </c>
      <c r="J881" s="11" t="n">
        <f aca="false">H881/$H$855*100</f>
        <v>187.015384615385</v>
      </c>
      <c r="K881" s="11" t="n">
        <f aca="false">AVERAGE(I881:J881)</f>
        <v>190.236943682961</v>
      </c>
      <c r="L881" s="11" t="n">
        <f aca="false">K881</f>
        <v>190.236943682961</v>
      </c>
      <c r="M881" s="11" t="n">
        <f aca="false">M880*(1+((L881-L880)/L880))</f>
        <v>874.593878537423</v>
      </c>
      <c r="N881" s="11" t="n">
        <f aca="false">M881*100/$M$865</f>
        <v>145.6004551138</v>
      </c>
      <c r="O881" s="11" t="n">
        <v>153.450882459</v>
      </c>
    </row>
    <row r="882" customFormat="false" ht="15" hidden="false" customHeight="false" outlineLevel="0" collapsed="false">
      <c r="B882" s="4" t="n">
        <f aca="false">B870+1</f>
        <v>2016</v>
      </c>
      <c r="C882" s="4" t="str">
        <f aca="false">C870</f>
        <v>Abril</v>
      </c>
      <c r="D882" s="5"/>
      <c r="E882" s="5" t="n">
        <v>85.5254</v>
      </c>
      <c r="F882" s="5"/>
      <c r="G882" s="5" t="n">
        <v>1170.83</v>
      </c>
      <c r="H882" s="5" t="n">
        <v>323.79</v>
      </c>
      <c r="I882" s="5" t="n">
        <f aca="false">G882/$G$855*100</f>
        <v>200.025626131821</v>
      </c>
      <c r="J882" s="5" t="n">
        <f aca="false">H882/$H$855*100</f>
        <v>199.255384615385</v>
      </c>
      <c r="K882" s="5" t="n">
        <f aca="false">AVERAGE(I882:J882)</f>
        <v>199.640505373603</v>
      </c>
      <c r="L882" s="5" t="n">
        <f aca="false">K882</f>
        <v>199.640505373603</v>
      </c>
      <c r="M882" s="5" t="n">
        <f aca="false">M881*(1+((L882-L881)/L881))</f>
        <v>917.825741559728</v>
      </c>
      <c r="N882" s="5" t="n">
        <f aca="false">M882*100/$M$865</f>
        <v>152.797600081235</v>
      </c>
      <c r="O882" s="5" t="n">
        <v>153.450882459</v>
      </c>
    </row>
    <row r="883" customFormat="false" ht="15" hidden="false" customHeight="false" outlineLevel="0" collapsed="false">
      <c r="B883" s="35" t="n">
        <f aca="false">B871+1</f>
        <v>2016</v>
      </c>
      <c r="C883" s="35" t="str">
        <f aca="false">C871</f>
        <v>Mayo</v>
      </c>
      <c r="D883" s="36"/>
      <c r="E883" s="36" t="n">
        <v>89.1118</v>
      </c>
      <c r="F883" s="36"/>
      <c r="G883" s="36" t="n">
        <v>1219.86</v>
      </c>
      <c r="H883" s="36" t="n">
        <v>340.09</v>
      </c>
      <c r="I883" s="36" t="n">
        <f aca="false">G883/$G$855*100</f>
        <v>208.401954419653</v>
      </c>
      <c r="J883" s="36" t="n">
        <f aca="false">H883/$H$855*100</f>
        <v>209.286153846154</v>
      </c>
      <c r="K883" s="36" t="n">
        <f aca="false">AVERAGE(I883:J883)</f>
        <v>208.844054132904</v>
      </c>
      <c r="L883" s="36" t="n">
        <f aca="false">L882*(1+(E883-E882)/E882)</f>
        <v>208.012178683191</v>
      </c>
      <c r="M883" s="36" t="n">
        <f aca="false">M882*(1+((L883-L882)/L882))</f>
        <v>956.313608784317</v>
      </c>
      <c r="N883" s="36" t="n">
        <f aca="false">M883*100/$M$865</f>
        <v>159.204975117556</v>
      </c>
      <c r="O883" s="36" t="n">
        <v>153.450882459</v>
      </c>
    </row>
    <row r="884" customFormat="false" ht="15" hidden="false" customHeight="false" outlineLevel="0" collapsed="false">
      <c r="B884" s="10" t="n">
        <f aca="false">B872+1</f>
        <v>2016</v>
      </c>
      <c r="C884" s="10" t="str">
        <f aca="false">C872</f>
        <v>Junio</v>
      </c>
      <c r="D884" s="11"/>
      <c r="E884" s="11" t="n">
        <v>91.8528</v>
      </c>
      <c r="F884" s="11"/>
      <c r="G884" s="11" t="n">
        <v>1237.74</v>
      </c>
      <c r="H884" s="11" t="n">
        <v>351.05</v>
      </c>
      <c r="I884" s="11" t="n">
        <f aca="false">G884/$G$855*100</f>
        <v>211.456589332696</v>
      </c>
      <c r="J884" s="11" t="n">
        <f aca="false">H884/$H$855*100</f>
        <v>216.030769230769</v>
      </c>
      <c r="K884" s="11" t="n">
        <f aca="false">AVERAGE(I884:J884)</f>
        <v>213.743679281732</v>
      </c>
      <c r="L884" s="11" t="n">
        <f aca="false">L883*(1+(E884-E883)/E883)</f>
        <v>214.41044896581</v>
      </c>
      <c r="M884" s="11" t="n">
        <f aca="false">M883*(1+((L884-L883)/L883))</f>
        <v>985.728967936279</v>
      </c>
      <c r="N884" s="11" t="n">
        <f aca="false">M884*100/$M$865</f>
        <v>164.101979069863</v>
      </c>
      <c r="O884" s="11" t="n">
        <v>153.450882459</v>
      </c>
    </row>
    <row r="885" customFormat="false" ht="15" hidden="false" customHeight="false" outlineLevel="0" collapsed="false">
      <c r="B885" s="4" t="n">
        <f aca="false">B873+1</f>
        <v>2016</v>
      </c>
      <c r="C885" s="4" t="str">
        <f aca="false">C873</f>
        <v>Julio</v>
      </c>
      <c r="D885" s="5"/>
      <c r="E885" s="5" t="n">
        <v>93.7328</v>
      </c>
      <c r="F885" s="5"/>
      <c r="G885" s="5" t="n">
        <v>1265.75</v>
      </c>
      <c r="H885" s="5" t="n">
        <v>358.62</v>
      </c>
      <c r="I885" s="5" t="n">
        <f aca="false">G885/$G$855*100</f>
        <v>216.241842348037</v>
      </c>
      <c r="J885" s="5" t="n">
        <f aca="false">H885/$H$855*100</f>
        <v>220.689230769231</v>
      </c>
      <c r="K885" s="5" t="n">
        <f aca="false">AVERAGE(I885:J885)</f>
        <v>218.465536558634</v>
      </c>
      <c r="L885" s="5" t="n">
        <f aca="false">L884*(1+(E885-E884)/E884)</f>
        <v>218.798901403359</v>
      </c>
      <c r="M885" s="5" t="n">
        <f aca="false">M884*(1+((L885-L884)/L884))</f>
        <v>1005.90440580774</v>
      </c>
      <c r="N885" s="5" t="n">
        <f aca="false">M885*100/$M$865</f>
        <v>167.460741357473</v>
      </c>
      <c r="O885" s="5" t="n">
        <v>153.450882459</v>
      </c>
    </row>
    <row r="886" customFormat="false" ht="15" hidden="false" customHeight="false" outlineLevel="0" collapsed="false">
      <c r="B886" s="35" t="n">
        <f aca="false">B874+1</f>
        <v>2016</v>
      </c>
      <c r="C886" s="35" t="str">
        <f aca="false">C874</f>
        <v>Agosto</v>
      </c>
      <c r="D886" s="36"/>
      <c r="E886" s="36" t="n">
        <v>93.9221</v>
      </c>
      <c r="F886" s="36"/>
      <c r="G886" s="36" t="n">
        <v>1273.51</v>
      </c>
      <c r="H886" s="36" t="n">
        <v>355.9</v>
      </c>
      <c r="I886" s="36" t="n">
        <f aca="false">G886/$G$855*100</f>
        <v>217.567567567568</v>
      </c>
      <c r="J886" s="36" t="n">
        <f aca="false">H886/$H$855*100</f>
        <v>219.015384615385</v>
      </c>
      <c r="K886" s="36" t="n">
        <f aca="false">AVERAGE(I886:J886)</f>
        <v>218.291476091476</v>
      </c>
      <c r="L886" s="36" t="n">
        <f aca="false">L885*(1+(E886-E885)/E885)</f>
        <v>219.240781215289</v>
      </c>
      <c r="M886" s="36" t="n">
        <f aca="false">M885*(1+((L886-L885)/L885))</f>
        <v>1007.93590069555</v>
      </c>
      <c r="N886" s="36" t="n">
        <f aca="false">M886*100/$M$865</f>
        <v>167.798940134624</v>
      </c>
      <c r="O886" s="36" t="n">
        <v>153.450882459</v>
      </c>
    </row>
    <row r="887" customFormat="false" ht="15" hidden="false" customHeight="false" outlineLevel="0" collapsed="false">
      <c r="B887" s="10" t="n">
        <f aca="false">B875+1</f>
        <v>2016</v>
      </c>
      <c r="C887" s="10" t="str">
        <f aca="false">C875</f>
        <v>Septiembre</v>
      </c>
      <c r="D887" s="11"/>
      <c r="E887" s="11" t="n">
        <v>95.0014</v>
      </c>
      <c r="F887" s="11"/>
      <c r="G887" s="11" t="n">
        <v>1295.28</v>
      </c>
      <c r="H887" s="11" t="n">
        <v>360.68</v>
      </c>
      <c r="I887" s="11" t="n">
        <f aca="false">G887/$G$855*100</f>
        <v>221.286773499163</v>
      </c>
      <c r="J887" s="11" t="n">
        <f aca="false">H887/$H$855*100</f>
        <v>221.956923076923</v>
      </c>
      <c r="K887" s="11" t="n">
        <f aca="false">AVERAGE(I887:J887)</f>
        <v>221.621848288043</v>
      </c>
      <c r="L887" s="11" t="n">
        <f aca="false">L886*(1+(E887-E886)/E886)</f>
        <v>221.76017308542</v>
      </c>
      <c r="M887" s="11" t="n">
        <f aca="false">M886*(1+((L887-L886)/L886))</f>
        <v>1019.51853372463</v>
      </c>
      <c r="N887" s="11" t="n">
        <f aca="false">M887*100/$M$865</f>
        <v>169.727191271336</v>
      </c>
      <c r="O887" s="11" t="n">
        <v>175.179527415194</v>
      </c>
    </row>
    <row r="888" customFormat="false" ht="15" hidden="false" customHeight="false" outlineLevel="0" collapsed="false">
      <c r="B888" s="4" t="n">
        <f aca="false">B876+1</f>
        <v>2016</v>
      </c>
      <c r="C888" s="4" t="str">
        <f aca="false">C876</f>
        <v>Octubre</v>
      </c>
      <c r="D888" s="5"/>
      <c r="E888" s="5" t="n">
        <v>97.2428</v>
      </c>
      <c r="F888" s="5"/>
      <c r="G888" s="5" t="n">
        <v>1321.6</v>
      </c>
      <c r="H888" s="5" t="n">
        <v>371.14</v>
      </c>
      <c r="I888" s="5" t="n">
        <f aca="false">G888/$G$855*100</f>
        <v>225.783305429323</v>
      </c>
      <c r="J888" s="5" t="n">
        <f aca="false">H888/$H$855*100</f>
        <v>228.393846153846</v>
      </c>
      <c r="K888" s="5" t="n">
        <f aca="false">AVERAGE(I888:J888)</f>
        <v>227.088575791585</v>
      </c>
      <c r="L888" s="5" t="n">
        <f aca="false">L887*(1+(E888-E887)/E887)</f>
        <v>226.992235475592</v>
      </c>
      <c r="M888" s="5" t="n">
        <f aca="false">M887*(1+((L888-L887)/L887))</f>
        <v>1043.57237757841</v>
      </c>
      <c r="N888" s="5" t="n">
        <f aca="false">M888*100/$M$865</f>
        <v>173.731622011467</v>
      </c>
      <c r="O888" s="5" t="n">
        <v>175.179527415194</v>
      </c>
    </row>
    <row r="889" customFormat="false" ht="15" hidden="false" customHeight="false" outlineLevel="0" collapsed="false">
      <c r="B889" s="35" t="n">
        <f aca="false">B877+1</f>
        <v>2016</v>
      </c>
      <c r="C889" s="35" t="str">
        <f aca="false">C877</f>
        <v>Noviembre</v>
      </c>
      <c r="D889" s="36"/>
      <c r="E889" s="36" t="n">
        <v>98.8166</v>
      </c>
      <c r="F889" s="36"/>
      <c r="G889" s="36" t="n">
        <v>1339.02</v>
      </c>
      <c r="H889" s="36" t="n">
        <v>378.49</v>
      </c>
      <c r="I889" s="36" t="n">
        <f aca="false">G889/$G$855*100</f>
        <v>228.759353538115</v>
      </c>
      <c r="J889" s="36" t="n">
        <f aca="false">H889/$H$855*100</f>
        <v>232.916923076923</v>
      </c>
      <c r="K889" s="36" t="n">
        <f aca="false">AVERAGE(I889:J889)</f>
        <v>230.838138307519</v>
      </c>
      <c r="L889" s="36" t="n">
        <f aca="false">L888*(1+(E889-E888)/E888)</f>
        <v>230.665930393791</v>
      </c>
      <c r="M889" s="36" t="n">
        <f aca="false">M888*(1+((L889-L888)/L888))</f>
        <v>1060.46179466464</v>
      </c>
      <c r="N889" s="36" t="n">
        <f aca="false">M889*100/$M$865</f>
        <v>176.543334824361</v>
      </c>
      <c r="O889" s="36" t="n">
        <v>175.179527415194</v>
      </c>
    </row>
    <row r="890" customFormat="false" ht="15" hidden="false" customHeight="false" outlineLevel="0" collapsed="false">
      <c r="B890" s="10" t="n">
        <f aca="false">B878+1</f>
        <v>2016</v>
      </c>
      <c r="C890" s="10" t="str">
        <f aca="false">C878</f>
        <v>Diciembre</v>
      </c>
      <c r="D890" s="11"/>
      <c r="E890" s="11" t="n">
        <v>100</v>
      </c>
      <c r="F890" s="11" t="n">
        <v>100</v>
      </c>
      <c r="G890" s="11" t="n">
        <v>1350.48</v>
      </c>
      <c r="H890" s="11" t="n">
        <v>383.19</v>
      </c>
      <c r="I890" s="11" t="n">
        <f aca="false">G890/$G$855*100</f>
        <v>230.717190009225</v>
      </c>
      <c r="J890" s="11" t="n">
        <f aca="false">H890/$H$855*100</f>
        <v>235.809230769231</v>
      </c>
      <c r="K890" s="11" t="n">
        <f aca="false">AVERAGE(I890:J890)</f>
        <v>233.263210389228</v>
      </c>
      <c r="L890" s="11" t="n">
        <f aca="false">L889*(1+(E890-E889)/E889)</f>
        <v>233.428321146236</v>
      </c>
      <c r="M890" s="11" t="n">
        <f aca="false">M889*(1+((L890-L889)/L889))</f>
        <v>1073.16158890777</v>
      </c>
      <c r="N890" s="11" t="n">
        <f aca="false">M890*100/$M$865</f>
        <v>178.65756848987</v>
      </c>
      <c r="O890" s="11" t="n">
        <v>175.179527415194</v>
      </c>
    </row>
    <row r="891" customFormat="false" ht="15" hidden="false" customHeight="false" outlineLevel="0" collapsed="false">
      <c r="B891" s="4" t="n">
        <f aca="false">B879+1</f>
        <v>2017</v>
      </c>
      <c r="C891" s="4" t="str">
        <f aca="false">C879</f>
        <v>Enero</v>
      </c>
      <c r="D891" s="5"/>
      <c r="E891" s="5" t="n">
        <v>101.313</v>
      </c>
      <c r="F891" s="5" t="n">
        <v>101.5859</v>
      </c>
      <c r="G891" s="5" t="n">
        <v>1366.86</v>
      </c>
      <c r="H891" s="5" t="n">
        <v>390.43</v>
      </c>
      <c r="I891" s="5" t="n">
        <f aca="false">G891/$G$855*100</f>
        <v>233.515563604059</v>
      </c>
      <c r="J891" s="5" t="n">
        <f aca="false">H891/$H$855*100</f>
        <v>240.264615384615</v>
      </c>
      <c r="K891" s="5" t="n">
        <f aca="false">AVERAGE(I891:J891)</f>
        <v>236.890089494337</v>
      </c>
      <c r="L891" s="5" t="n">
        <f aca="false">L890*(1+(F891-F890)/F890)</f>
        <v>237.130260891294</v>
      </c>
      <c r="M891" s="5" t="n">
        <f aca="false">M890*(1+((L891-L890)/L890))</f>
        <v>1090.18085854626</v>
      </c>
      <c r="N891" s="5" t="n">
        <f aca="false">M891*100/$M$865</f>
        <v>181.490898868551</v>
      </c>
      <c r="O891" s="5" t="n">
        <v>175.179527415194</v>
      </c>
      <c r="P891" s="12" t="n">
        <f aca="false">(M902-M890)/M890</f>
        <v>0.247956</v>
      </c>
      <c r="Q891" s="37"/>
      <c r="T891" s="12" t="n">
        <f aca="false">(N891-N879)/N879</f>
        <v>0.328445502322701</v>
      </c>
    </row>
    <row r="892" customFormat="false" ht="15" hidden="false" customHeight="false" outlineLevel="0" collapsed="false">
      <c r="B892" s="35" t="n">
        <f aca="false">B880+1</f>
        <v>2017</v>
      </c>
      <c r="C892" s="35" t="str">
        <f aca="false">C880</f>
        <v>Febrero</v>
      </c>
      <c r="D892" s="36"/>
      <c r="E892" s="36" t="n">
        <v>103.8085</v>
      </c>
      <c r="F892" s="36" t="n">
        <v>103.6859</v>
      </c>
      <c r="G892" s="36" t="n">
        <v>1390.12</v>
      </c>
      <c r="H892" s="36" t="n">
        <v>398.84</v>
      </c>
      <c r="I892" s="36" t="n">
        <f aca="false">G892/$G$855*100</f>
        <v>237.489322445075</v>
      </c>
      <c r="J892" s="36" t="n">
        <f aca="false">H892/$H$855*100</f>
        <v>245.44</v>
      </c>
      <c r="K892" s="36" t="n">
        <f aca="false">AVERAGE(I892:J892)</f>
        <v>241.464661222537</v>
      </c>
      <c r="L892" s="36" t="n">
        <f aca="false">L891*(1+(F892-F891)/F891)</f>
        <v>242.032255635365</v>
      </c>
      <c r="M892" s="36" t="n">
        <f aca="false">M891*(1+((L892-L891)/L891))</f>
        <v>1112.71725191332</v>
      </c>
      <c r="N892" s="36" t="n">
        <f aca="false">M892*100/$M$865</f>
        <v>185.242707806838</v>
      </c>
      <c r="O892" s="36" t="n">
        <v>175.179527415194</v>
      </c>
      <c r="Q892" s="37"/>
      <c r="T892" s="12" t="n">
        <f aca="false">(N892-N880)/N880</f>
        <v>0.311934341912248</v>
      </c>
    </row>
    <row r="893" customFormat="false" ht="15" hidden="false" customHeight="false" outlineLevel="0" collapsed="false">
      <c r="B893" s="10" t="n">
        <f aca="false">B881+1</f>
        <v>2017</v>
      </c>
      <c r="C893" s="10" t="str">
        <f aca="false">C881</f>
        <v>Marzo</v>
      </c>
      <c r="D893" s="11"/>
      <c r="E893" s="11" t="n">
        <v>106.2627</v>
      </c>
      <c r="F893" s="11" t="n">
        <v>106.1476</v>
      </c>
      <c r="G893" s="11" t="n">
        <v>1433.32</v>
      </c>
      <c r="H893" s="11" t="n">
        <v>410.36</v>
      </c>
      <c r="I893" s="11" t="n">
        <f aca="false">G893/$G$855*100</f>
        <v>244.869648409471</v>
      </c>
      <c r="J893" s="11" t="n">
        <f aca="false">H893/$H$855*100</f>
        <v>252.529230769231</v>
      </c>
      <c r="K893" s="11" t="n">
        <f aca="false">AVERAGE(I893:J893)</f>
        <v>248.699439589351</v>
      </c>
      <c r="L893" s="11" t="n">
        <f aca="false">L892*(1+(F893-F892)/F892)</f>
        <v>247.778560617022</v>
      </c>
      <c r="M893" s="11" t="n">
        <f aca="false">M892*(1+((L893-L892)/L892))</f>
        <v>1139.13527074747</v>
      </c>
      <c r="N893" s="11" t="n">
        <f aca="false">M893*100/$M$865</f>
        <v>189.640721170353</v>
      </c>
      <c r="O893" s="11" t="n">
        <v>197.882794168204</v>
      </c>
      <c r="Q893" s="37"/>
      <c r="T893" s="12" t="n">
        <f aca="false">(N893-N881)/N881</f>
        <v>0.302473409318202</v>
      </c>
    </row>
    <row r="894" customFormat="false" ht="15" hidden="false" customHeight="false" outlineLevel="0" collapsed="false">
      <c r="B894" s="4" t="n">
        <f aca="false">B882+1</f>
        <v>2017</v>
      </c>
      <c r="C894" s="4" t="str">
        <f aca="false">C882</f>
        <v>Abril</v>
      </c>
      <c r="D894" s="5"/>
      <c r="E894" s="5" t="n">
        <v>109.0613</v>
      </c>
      <c r="F894" s="5" t="n">
        <v>108.9667</v>
      </c>
      <c r="G894" s="5" t="n">
        <v>1467.76</v>
      </c>
      <c r="H894" s="5" t="n">
        <v>419.04</v>
      </c>
      <c r="I894" s="5" t="n">
        <f aca="false">G894/$G$855*100</f>
        <v>250.753408275532</v>
      </c>
      <c r="J894" s="5" t="n">
        <f aca="false">H894/$H$855*100</f>
        <v>257.870769230769</v>
      </c>
      <c r="K894" s="5" t="n">
        <f aca="false">AVERAGE(I894:J894)</f>
        <v>254.312088753151</v>
      </c>
      <c r="L894" s="5" t="n">
        <f aca="false">L893*(1+(F894-F893)/F893)</f>
        <v>254.359138418455</v>
      </c>
      <c r="M894" s="5" t="n">
        <f aca="false">M893*(1+((L894-L893)/L893))</f>
        <v>1169.38876910037</v>
      </c>
      <c r="N894" s="5" t="n">
        <f aca="false">M894*100/$M$865</f>
        <v>194.677256683651</v>
      </c>
      <c r="O894" s="5" t="n">
        <v>197.882794168203</v>
      </c>
      <c r="Q894" s="37"/>
      <c r="T894" s="12" t="n">
        <f aca="false">(N894-N882)/N882</f>
        <v>0.274085827134395</v>
      </c>
    </row>
    <row r="895" customFormat="false" ht="15" hidden="false" customHeight="false" outlineLevel="0" collapsed="false">
      <c r="B895" s="35" t="n">
        <f aca="false">B883+1</f>
        <v>2017</v>
      </c>
      <c r="C895" s="35" t="str">
        <f aca="false">C883</f>
        <v>Mayo</v>
      </c>
      <c r="D895" s="36"/>
      <c r="E895" s="36" t="n">
        <v>110.4607</v>
      </c>
      <c r="F895" s="36" t="n">
        <v>110.5301</v>
      </c>
      <c r="G895" s="36" t="n">
        <v>1492.43</v>
      </c>
      <c r="H895" s="36" t="n">
        <v>426.62</v>
      </c>
      <c r="I895" s="36" t="n">
        <f aca="false">G895/$G$855*100</f>
        <v>254.968052755663</v>
      </c>
      <c r="J895" s="36" t="n">
        <f aca="false">H895/$H$855*100</f>
        <v>262.535384615385</v>
      </c>
      <c r="K895" s="36" t="n">
        <f aca="false">AVERAGE(I895:J895)</f>
        <v>258.751718685524</v>
      </c>
      <c r="L895" s="36" t="n">
        <f aca="false">L894*(1+(F895-F894)/F894)</f>
        <v>258.008556791256</v>
      </c>
      <c r="M895" s="36" t="n">
        <f aca="false">M894*(1+((L895-L894)/L894))</f>
        <v>1186.16657738135</v>
      </c>
      <c r="N895" s="36" t="n">
        <f aca="false">M895*100/$M$865</f>
        <v>197.470389109422</v>
      </c>
      <c r="O895" s="36" t="n">
        <v>197.882794168203</v>
      </c>
      <c r="Q895" s="37"/>
      <c r="T895" s="12" t="n">
        <f aca="false">(N895-N883)/N883</f>
        <v>0.240353129439647</v>
      </c>
    </row>
    <row r="896" customFormat="false" ht="15" hidden="false" customHeight="false" outlineLevel="0" collapsed="false">
      <c r="B896" s="10" t="n">
        <f aca="false">B884+1</f>
        <v>2017</v>
      </c>
      <c r="C896" s="10" t="str">
        <f aca="false">C884</f>
        <v>Junio</v>
      </c>
      <c r="D896" s="11"/>
      <c r="E896" s="11" t="n">
        <v>111.9943</v>
      </c>
      <c r="F896" s="11" t="n">
        <v>111.8477</v>
      </c>
      <c r="G896" s="11" t="n">
        <v>1507.73</v>
      </c>
      <c r="H896" s="11" t="n">
        <v>433.14</v>
      </c>
      <c r="I896" s="11" t="n">
        <f aca="false">G896/$G$855*100</f>
        <v>257.581918201387</v>
      </c>
      <c r="J896" s="11" t="n">
        <f aca="false">H896/$H$855*100</f>
        <v>266.547692307692</v>
      </c>
      <c r="K896" s="11" t="n">
        <f aca="false">AVERAGE(I896:J896)</f>
        <v>262.06480525454</v>
      </c>
      <c r="L896" s="11" t="n">
        <f aca="false">L895*(1+(F896-F895)/F895)</f>
        <v>261.084208350678</v>
      </c>
      <c r="M896" s="11" t="n">
        <f aca="false">M895*(1+((L896-L895)/L895))</f>
        <v>1200.3065544768</v>
      </c>
      <c r="N896" s="11" t="n">
        <f aca="false">M896*100/$M$865</f>
        <v>199.824381231844</v>
      </c>
      <c r="O896" s="11" t="n">
        <v>197.882794168203</v>
      </c>
      <c r="P896" s="37"/>
      <c r="Q896" s="37"/>
      <c r="T896" s="12" t="n">
        <f aca="false">(N896-N884)/N884</f>
        <v>0.217684164227982</v>
      </c>
    </row>
    <row r="897" customFormat="false" ht="15" hidden="false" customHeight="false" outlineLevel="0" collapsed="false">
      <c r="B897" s="4" t="n">
        <f aca="false">B885+1</f>
        <v>2017</v>
      </c>
      <c r="C897" s="4" t="str">
        <f aca="false">C885</f>
        <v>Julio</v>
      </c>
      <c r="D897" s="5"/>
      <c r="E897" s="5" t="n">
        <v>113.9199</v>
      </c>
      <c r="F897" s="5" t="n">
        <v>113.7852</v>
      </c>
      <c r="G897" s="5" t="n">
        <v>1530.15</v>
      </c>
      <c r="H897" s="5" t="n">
        <v>440.78</v>
      </c>
      <c r="I897" s="5" t="n">
        <f aca="false">G897/$G$855*100</f>
        <v>261.412170704206</v>
      </c>
      <c r="J897" s="5" t="n">
        <f aca="false">H897/$H$855*100</f>
        <v>271.249230769231</v>
      </c>
      <c r="K897" s="5" t="n">
        <f aca="false">AVERAGE(I897:J897)</f>
        <v>266.330700736718</v>
      </c>
      <c r="L897" s="5" t="n">
        <f aca="false">L896*(1+(F897-F896)/F896)</f>
        <v>265.606882072887</v>
      </c>
      <c r="M897" s="5" t="n">
        <f aca="false">M896*(1+((L897-L896)/L896))</f>
        <v>1221.09906026189</v>
      </c>
      <c r="N897" s="5" t="n">
        <f aca="false">M897*100/$M$865</f>
        <v>203.285871621336</v>
      </c>
      <c r="O897" s="5" t="n">
        <v>197.882794168203</v>
      </c>
      <c r="P897" s="38"/>
      <c r="Q897" s="37"/>
      <c r="T897" s="12" t="n">
        <f aca="false">(N897-N885)/N885</f>
        <v>0.213931515968796</v>
      </c>
    </row>
    <row r="898" customFormat="false" ht="15" hidden="false" customHeight="false" outlineLevel="0" collapsed="false">
      <c r="B898" s="35" t="n">
        <f aca="false">B886+1</f>
        <v>2017</v>
      </c>
      <c r="C898" s="35" t="str">
        <f aca="false">C886</f>
        <v>Agosto</v>
      </c>
      <c r="D898" s="36"/>
      <c r="E898" s="36" t="n">
        <v>115.6031</v>
      </c>
      <c r="F898" s="36" t="n">
        <v>115.3819</v>
      </c>
      <c r="G898" s="36" t="n">
        <v>1552.09</v>
      </c>
      <c r="H898" s="36" t="n">
        <v>447.94</v>
      </c>
      <c r="I898" s="36" t="n">
        <f aca="false">G898/$G$855*100</f>
        <v>265.160419585198</v>
      </c>
      <c r="J898" s="36" t="n">
        <f aca="false">H898/$H$855*100</f>
        <v>275.655384615385</v>
      </c>
      <c r="K898" s="36" t="n">
        <f aca="false">AVERAGE(I898:J898)</f>
        <v>270.407902100291</v>
      </c>
      <c r="L898" s="36" t="n">
        <f aca="false">L897*(1+(F898-F897)/F897)</f>
        <v>269.334032076629</v>
      </c>
      <c r="M898" s="36" t="n">
        <f aca="false">M897*(1+((L898-L897)/L897))</f>
        <v>1238.23423135198</v>
      </c>
      <c r="N898" s="36" t="n">
        <f aca="false">M898*100/$M$865</f>
        <v>206.138497017413</v>
      </c>
      <c r="O898" s="36" t="n">
        <v>197.882794168203</v>
      </c>
      <c r="P898" s="38"/>
      <c r="Q898" s="37"/>
      <c r="T898" s="12" t="n">
        <f aca="false">(N898-N886)/N886</f>
        <v>0.228485095627121</v>
      </c>
      <c r="U898" s="38" t="n">
        <f aca="false">AVERAGE(T891:T902)</f>
        <v>0.254560718112171</v>
      </c>
    </row>
    <row r="899" customFormat="false" ht="15" hidden="false" customHeight="false" outlineLevel="0" collapsed="false">
      <c r="B899" s="10" t="n">
        <f aca="false">B887+1</f>
        <v>2017</v>
      </c>
      <c r="C899" s="10" t="str">
        <f aca="false">C887</f>
        <v>Septiembre</v>
      </c>
      <c r="D899" s="11"/>
      <c r="E899" s="11" t="n">
        <v>117.9656</v>
      </c>
      <c r="F899" s="11" t="n">
        <v>117.5719</v>
      </c>
      <c r="G899" s="11" t="n">
        <v>1580.79</v>
      </c>
      <c r="H899" s="11" t="n">
        <v>455.04</v>
      </c>
      <c r="I899" s="11" t="n">
        <f aca="false">G899/$G$855*100</f>
        <v>270.063552806916</v>
      </c>
      <c r="J899" s="11" t="n">
        <f aca="false">H899/$H$855*100</f>
        <v>280.024615384615</v>
      </c>
      <c r="K899" s="11" t="n">
        <f aca="false">AVERAGE(I899:J899)</f>
        <v>275.044084095765</v>
      </c>
      <c r="L899" s="11" t="n">
        <f aca="false">L898*(1+(F899-F898)/F898)</f>
        <v>274.446112309731</v>
      </c>
      <c r="M899" s="11" t="n">
        <f aca="false">M898*(1+((L899-L898)/L898))</f>
        <v>1261.73647014906</v>
      </c>
      <c r="N899" s="11" t="n">
        <f aca="false">M899*100/$M$865</f>
        <v>210.051097767342</v>
      </c>
      <c r="O899" s="11" t="n">
        <v>224.240782351408</v>
      </c>
      <c r="P899" s="37" t="n">
        <f aca="false">(N899-N896)/N896</f>
        <v>0.0511785222226296</v>
      </c>
      <c r="Q899" s="37"/>
      <c r="T899" s="12" t="n">
        <f aca="false">(N899-N887)/N887</f>
        <v>0.237580709336915</v>
      </c>
    </row>
    <row r="900" customFormat="false" ht="15" hidden="false" customHeight="false" outlineLevel="0" collapsed="false">
      <c r="B900" s="4" t="n">
        <f aca="false">B888+1</f>
        <v>2017</v>
      </c>
      <c r="C900" s="4" t="str">
        <f aca="false">C888</f>
        <v>Octubre</v>
      </c>
      <c r="D900" s="5"/>
      <c r="E900" s="5" t="n">
        <v>119.4985</v>
      </c>
      <c r="F900" s="5" t="n">
        <v>119.3528</v>
      </c>
      <c r="G900" s="5" t="n">
        <v>1606.59</v>
      </c>
      <c r="H900" s="5" t="n">
        <v>462.02</v>
      </c>
      <c r="I900" s="5" t="n">
        <f aca="false">G900/$G$855*100</f>
        <v>274.471247480097</v>
      </c>
      <c r="J900" s="5" t="n">
        <f aca="false">H900/$H$855*100</f>
        <v>284.32</v>
      </c>
      <c r="K900" s="5" t="n">
        <f aca="false">AVERAGE(I900:J900)</f>
        <v>279.395623740048</v>
      </c>
      <c r="L900" s="5" t="n">
        <f aca="false">L899*(1+(F900-F899)/F899)</f>
        <v>278.603237281024</v>
      </c>
      <c r="M900" s="5" t="n">
        <f aca="false">M899*(1+((L900-L899)/L899))</f>
        <v>1280.84840488592</v>
      </c>
      <c r="N900" s="5" t="n">
        <f aca="false">M900*100/$M$865</f>
        <v>213.232810404578</v>
      </c>
      <c r="O900" s="5" t="n">
        <v>224.240782351408</v>
      </c>
      <c r="P900" s="38"/>
      <c r="Q900" s="37"/>
      <c r="T900" s="12" t="n">
        <f aca="false">(N900-N888)/N888</f>
        <v>0.227369018580296</v>
      </c>
    </row>
    <row r="901" customFormat="false" ht="15" hidden="false" customHeight="false" outlineLevel="0" collapsed="false">
      <c r="B901" s="35" t="n">
        <f aca="false">B889+1</f>
        <v>2017</v>
      </c>
      <c r="C901" s="35" t="str">
        <f aca="false">C889</f>
        <v>Noviembre</v>
      </c>
      <c r="D901" s="36"/>
      <c r="E901" s="36" t="n">
        <v>120.8941</v>
      </c>
      <c r="F901" s="36" t="n">
        <v>120.994</v>
      </c>
      <c r="G901" s="36" t="n">
        <v>1630.3</v>
      </c>
      <c r="H901" s="36" t="n">
        <v>467.86</v>
      </c>
      <c r="I901" s="36" t="n">
        <f aca="false">G901/$G$855*100</f>
        <v>278.521884716575</v>
      </c>
      <c r="J901" s="36" t="n">
        <f aca="false">H901/$H$855*100</f>
        <v>287.913846153846</v>
      </c>
      <c r="K901" s="36" t="n">
        <f aca="false">AVERAGE(I901:J901)</f>
        <v>283.217865435211</v>
      </c>
      <c r="L901" s="36" t="n">
        <f aca="false">L900*(1+(F901-F900)/F900)</f>
        <v>282.434262887676</v>
      </c>
      <c r="M901" s="36" t="n">
        <f aca="false">M900*(1+((L901-L900)/L900))</f>
        <v>1298.46113288307</v>
      </c>
      <c r="N901" s="36" t="n">
        <f aca="false">M901*100/$M$865</f>
        <v>216.164938418633</v>
      </c>
      <c r="O901" s="36" t="n">
        <v>224.240782351408</v>
      </c>
      <c r="P901" s="38"/>
      <c r="Q901" s="37"/>
      <c r="T901" s="12" t="n">
        <f aca="false">(N901-N889)/N889</f>
        <v>0.224429903477756</v>
      </c>
    </row>
    <row r="902" customFormat="false" ht="15" hidden="false" customHeight="false" outlineLevel="0" collapsed="false">
      <c r="B902" s="10" t="n">
        <f aca="false">B890+1</f>
        <v>2017</v>
      </c>
      <c r="C902" s="10" t="str">
        <f aca="false">C890</f>
        <v>Diciembre</v>
      </c>
      <c r="D902" s="11"/>
      <c r="E902" s="11" t="n">
        <v>125.0392</v>
      </c>
      <c r="F902" s="11" t="n">
        <v>124.7956</v>
      </c>
      <c r="G902" s="11" t="n">
        <v>1678.94</v>
      </c>
      <c r="H902" s="11" t="n">
        <v>483.3</v>
      </c>
      <c r="I902" s="11" t="n">
        <f aca="false">G902/$G$855*100</f>
        <v>286.831585061674</v>
      </c>
      <c r="J902" s="11" t="n">
        <f aca="false">H902/$H$855*100</f>
        <v>297.415384615385</v>
      </c>
      <c r="K902" s="11" t="n">
        <f aca="false">AVERAGE(I902:J902)</f>
        <v>292.123484838529</v>
      </c>
      <c r="L902" s="11" t="n">
        <f aca="false">L901*(1+(F902-F901)/F901)</f>
        <v>291.308273944372</v>
      </c>
      <c r="M902" s="11" t="n">
        <f aca="false">M901*(1+((L902-L901)/L901))</f>
        <v>1339.25844384699</v>
      </c>
      <c r="N902" s="11" t="n">
        <f aca="false">M902*100/$M$865</f>
        <v>222.956784542344</v>
      </c>
      <c r="O902" s="11" t="n">
        <v>224.240782351408</v>
      </c>
      <c r="P902" s="37" t="n">
        <f aca="false">(N902-N899)/N899</f>
        <v>0.0614407013920841</v>
      </c>
      <c r="Q902" s="37" t="n">
        <f aca="false">(N902-N890)/N890</f>
        <v>0.247956</v>
      </c>
      <c r="R902" s="37" t="n">
        <f aca="false">(N902-N895)/N895</f>
        <v>0.129064390604912</v>
      </c>
      <c r="S902" s="37" t="n">
        <f aca="false">(N902-N891)/N891</f>
        <v>0.228473636597205</v>
      </c>
      <c r="T902" s="12" t="n">
        <f aca="false">(N902-N890)/N890</f>
        <v>0.247956</v>
      </c>
    </row>
    <row r="903" customFormat="false" ht="15" hidden="false" customHeight="false" outlineLevel="0" collapsed="false">
      <c r="B903" s="4" t="n">
        <f aca="false">B891+1</f>
        <v>2018</v>
      </c>
      <c r="C903" s="4" t="str">
        <f aca="false">C891</f>
        <v>Enero</v>
      </c>
      <c r="D903" s="5"/>
      <c r="E903" s="5" t="n">
        <v>127.0147</v>
      </c>
      <c r="F903" s="5" t="n">
        <v>126.9887</v>
      </c>
      <c r="G903" s="5" t="n">
        <v>1703.2</v>
      </c>
      <c r="H903" s="5" t="n">
        <v>491.11</v>
      </c>
      <c r="I903" s="5" t="n">
        <f aca="false">G903/$G$855*100</f>
        <v>290.976184781494</v>
      </c>
      <c r="J903" s="5" t="n">
        <f aca="false">H903/$H$855*100</f>
        <v>302.221538461538</v>
      </c>
      <c r="K903" s="5" t="n">
        <f aca="false">AVERAGE(I903:J903)</f>
        <v>296.598861621516</v>
      </c>
      <c r="L903" s="5" t="n">
        <f aca="false">L902*(1+(F903-F902)/F902)</f>
        <v>296.42759045543</v>
      </c>
      <c r="M903" s="5" t="n">
        <f aca="false">M902*(1+((L903-L902)/L902))</f>
        <v>1362.79395065332</v>
      </c>
      <c r="N903" s="5" t="n">
        <f aca="false">M903*100/$M$865</f>
        <v>226.874923676896</v>
      </c>
      <c r="O903" s="5" t="n">
        <v>224.240782351408</v>
      </c>
      <c r="P903" s="37" t="n">
        <f aca="false">(M914-M902)/M902</f>
        <v>0.476455900688807</v>
      </c>
      <c r="T903" s="12" t="n">
        <f aca="false">(N903-N891)/N891</f>
        <v>0.250062262577779</v>
      </c>
    </row>
    <row r="904" customFormat="false" ht="15" hidden="false" customHeight="false" outlineLevel="0" collapsed="false">
      <c r="B904" s="35" t="n">
        <f aca="false">B892+1</f>
        <v>2018</v>
      </c>
      <c r="C904" s="35" t="str">
        <f aca="false">C892</f>
        <v>Febrero</v>
      </c>
      <c r="D904" s="36"/>
      <c r="E904" s="36" t="n">
        <v>130.2913</v>
      </c>
      <c r="F904" s="36" t="n">
        <v>130.0606</v>
      </c>
      <c r="G904" s="36" t="n">
        <v>1745.32</v>
      </c>
      <c r="H904" s="36" t="n">
        <v>503.84</v>
      </c>
      <c r="I904" s="36" t="n">
        <f aca="false">G904/$G$855*100</f>
        <v>298.172002596781</v>
      </c>
      <c r="J904" s="36" t="n">
        <f aca="false">H904/$H$855*100</f>
        <v>310.055384615385</v>
      </c>
      <c r="K904" s="36" t="n">
        <f aca="false">AVERAGE(I904:J904)</f>
        <v>304.113693606083</v>
      </c>
      <c r="L904" s="36" t="n">
        <f aca="false">L903*(1+(F904-F903)/F903)</f>
        <v>303.598275052721</v>
      </c>
      <c r="M904" s="36" t="n">
        <f aca="false">M903*(1+((L904-L903)/L903))</f>
        <v>1395.76040150298</v>
      </c>
      <c r="N904" s="36" t="n">
        <f aca="false">M904*100/$M$865</f>
        <v>232.363105523336</v>
      </c>
      <c r="O904" s="36" t="n">
        <v>224.240782351408</v>
      </c>
      <c r="P904" s="38"/>
      <c r="T904" s="12" t="n">
        <f aca="false">(N904-N892)/N892</f>
        <v>0.254371134358674</v>
      </c>
    </row>
    <row r="905" customFormat="false" ht="15" hidden="false" customHeight="false" outlineLevel="0" collapsed="false">
      <c r="B905" s="10" t="n">
        <f aca="false">B893+1</f>
        <v>2018</v>
      </c>
      <c r="C905" s="10" t="str">
        <f aca="false">C893</f>
        <v>Marzo</v>
      </c>
      <c r="D905" s="11"/>
      <c r="E905" s="11" t="n">
        <v>133.5028</v>
      </c>
      <c r="F905" s="11" t="n">
        <v>133.1054</v>
      </c>
      <c r="G905" s="11" t="n">
        <v>1794.98</v>
      </c>
      <c r="H905" s="11" t="n">
        <v>514.58</v>
      </c>
      <c r="I905" s="11" t="n">
        <f aca="false">G905/$G$855*100</f>
        <v>306.655960638261</v>
      </c>
      <c r="J905" s="11" t="n">
        <f aca="false">H905/$H$855*100</f>
        <v>316.664615384615</v>
      </c>
      <c r="K905" s="11" t="n">
        <f aca="false">AVERAGE(I905:J905)</f>
        <v>311.660288011438</v>
      </c>
      <c r="L905" s="11" t="n">
        <f aca="false">L904*(1+(F905-F904)/F904)</f>
        <v>310.705700574982</v>
      </c>
      <c r="M905" s="11" t="n">
        <f aca="false">M904*(1+((L905-L904)/L904))</f>
        <v>1428.43602556205</v>
      </c>
      <c r="N905" s="11" t="n">
        <f aca="false">M905*100/$M$865</f>
        <v>237.802871168716</v>
      </c>
      <c r="O905" s="11" t="n">
        <f aca="false">O904*(1+0.0571)</f>
        <v>237.044931023673</v>
      </c>
      <c r="P905" s="37" t="n">
        <f aca="false">(N905-N902)/N902</f>
        <v>0.066587283526022</v>
      </c>
      <c r="T905" s="12" t="n">
        <f aca="false">(N905-N893)/N893</f>
        <v>0.253965233316628</v>
      </c>
    </row>
    <row r="906" customFormat="false" ht="15" hidden="false" customHeight="false" outlineLevel="0" collapsed="false">
      <c r="B906" s="4" t="n">
        <f aca="false">B894+1</f>
        <v>2018</v>
      </c>
      <c r="C906" s="4" t="str">
        <f aca="false">C894</f>
        <v>Abril</v>
      </c>
      <c r="D906" s="5"/>
      <c r="E906" s="5" t="n">
        <v>136.938</v>
      </c>
      <c r="F906" s="5" t="n">
        <v>136.7512</v>
      </c>
      <c r="G906" s="5" t="n">
        <v>1839.78</v>
      </c>
      <c r="H906" s="5" t="n">
        <v>530.2</v>
      </c>
      <c r="I906" s="5" t="n">
        <f aca="false">G906/$G$855*100</f>
        <v>314.309632008747</v>
      </c>
      <c r="J906" s="5" t="n">
        <f aca="false">H906/$H$855*100</f>
        <v>326.276923076923</v>
      </c>
      <c r="K906" s="5" t="n">
        <f aca="false">AVERAGE(I906:J906)</f>
        <v>320.293277542835</v>
      </c>
      <c r="L906" s="5" t="n">
        <f aca="false">L905*(1+(F906-F905)/F905)</f>
        <v>319.216030307331</v>
      </c>
      <c r="M906" s="5" t="n">
        <f aca="false">M905*(1+((L906-L905)/L905))</f>
        <v>1467.56135077045</v>
      </c>
      <c r="N906" s="5" t="n">
        <f aca="false">M906*100/$M$865</f>
        <v>244.316368800719</v>
      </c>
      <c r="O906" s="5" t="n">
        <f aca="false">O905</f>
        <v>237.044931023673</v>
      </c>
      <c r="T906" s="12" t="n">
        <f aca="false">(N906-N894)/N894</f>
        <v>0.254981567763363</v>
      </c>
    </row>
    <row r="907" customFormat="false" ht="15" hidden="false" customHeight="false" outlineLevel="0" collapsed="false">
      <c r="B907" s="35" t="n">
        <f aca="false">B895+1</f>
        <v>2018</v>
      </c>
      <c r="C907" s="35" t="str">
        <f aca="false">C895</f>
        <v>Mayo</v>
      </c>
      <c r="D907" s="36"/>
      <c r="E907" s="36" t="n">
        <v>139.58</v>
      </c>
      <c r="F907" s="36" t="n">
        <v>139.5893</v>
      </c>
      <c r="G907" s="36" t="n">
        <v>1886.48</v>
      </c>
      <c r="H907" s="36" t="n">
        <v>542.53</v>
      </c>
      <c r="I907" s="36" t="n">
        <f aca="false">G907/$G$855*100</f>
        <v>322.287901048963</v>
      </c>
      <c r="J907" s="36" t="n">
        <f aca="false">H907/$H$855*100</f>
        <v>333.864615384615</v>
      </c>
      <c r="K907" s="36" t="n">
        <f aca="false">AVERAGE(I907:J907)</f>
        <v>328.076258216789</v>
      </c>
      <c r="L907" s="36" t="n">
        <f aca="false">L906*(1+(F907-F906)/F906)</f>
        <v>325.840959489782</v>
      </c>
      <c r="M907" s="36" t="n">
        <f aca="false">M906*(1+((L907-L906)/L906))</f>
        <v>1498.01874982524</v>
      </c>
      <c r="N907" s="36" t="n">
        <f aca="false">M907*100/$M$865</f>
        <v>249.38684925203</v>
      </c>
      <c r="O907" s="36" t="n">
        <v>237.044931023673</v>
      </c>
      <c r="T907" s="12" t="n">
        <f aca="false">(N907-N895)/N895</f>
        <v>0.262907569974152</v>
      </c>
    </row>
    <row r="908" customFormat="false" ht="15" hidden="false" customHeight="false" outlineLevel="0" collapsed="false">
      <c r="B908" s="10" t="n">
        <f aca="false">B896+1</f>
        <v>2018</v>
      </c>
      <c r="C908" s="10" t="str">
        <f aca="false">C896</f>
        <v>Junio</v>
      </c>
      <c r="D908" s="11"/>
      <c r="E908" s="11" t="n">
        <v>145.0582</v>
      </c>
      <c r="F908" s="11" t="n">
        <v>144.8053</v>
      </c>
      <c r="G908" s="11" t="n">
        <v>1963.53</v>
      </c>
      <c r="H908" s="11" t="n">
        <v>562.37</v>
      </c>
      <c r="I908" s="11" t="n">
        <f aca="false">G908/$G$855*100</f>
        <v>335.451190760925</v>
      </c>
      <c r="J908" s="11" t="n">
        <f aca="false">H908/$H$855*100</f>
        <v>346.073846153846</v>
      </c>
      <c r="K908" s="11" t="n">
        <f aca="false">AVERAGE(I908:J908)</f>
        <v>340.762518457386</v>
      </c>
      <c r="L908" s="11" t="n">
        <f aca="false">L907*(1+(F908-F907)/F907)</f>
        <v>338.01658072077</v>
      </c>
      <c r="M908" s="11" t="n">
        <f aca="false">M907*(1+((L908-L907)/L907))</f>
        <v>1553.99485830267</v>
      </c>
      <c r="N908" s="11" t="n">
        <f aca="false">M908*100/$M$865</f>
        <v>258.705628024462</v>
      </c>
      <c r="O908" s="11" t="n">
        <f aca="false">O907*1.0569</f>
        <v>250.53278759892</v>
      </c>
      <c r="P908" s="37" t="n">
        <f aca="false">(N908-N905)/N905</f>
        <v>0.0878995142195585</v>
      </c>
      <c r="T908" s="12" t="n">
        <f aca="false">(N908-N896)/N896</f>
        <v>0.294664977464892</v>
      </c>
      <c r="U908" s="38" t="n">
        <f aca="false">AVERAGE(T903:T914)</f>
        <v>0.337747783857277</v>
      </c>
    </row>
    <row r="909" customFormat="false" ht="15" hidden="false" customHeight="false" outlineLevel="0" collapsed="false">
      <c r="B909" s="4" t="n">
        <f aca="false">B897+1</f>
        <v>2018</v>
      </c>
      <c r="C909" s="4" t="str">
        <f aca="false">C897</f>
        <v>Julio</v>
      </c>
      <c r="D909" s="5"/>
      <c r="E909" s="5" t="n">
        <v>149.1178</v>
      </c>
      <c r="F909" s="5" t="n">
        <v>149.2966</v>
      </c>
      <c r="G909" s="5" t="n">
        <v>2034.03</v>
      </c>
      <c r="H909" s="5" t="n">
        <v>577.5</v>
      </c>
      <c r="I909" s="5" t="n">
        <f aca="false">G909/$G$855*100</f>
        <v>347.495472716712</v>
      </c>
      <c r="J909" s="5" t="n">
        <f aca="false">H909/$H$855*100</f>
        <v>355.384615384615</v>
      </c>
      <c r="K909" s="5" t="n">
        <f aca="false">AVERAGE(I909:J909)</f>
        <v>351.440044050663</v>
      </c>
      <c r="L909" s="5" t="n">
        <f aca="false">L908*(1+(F909-F908)/F908)</f>
        <v>348.500546908411</v>
      </c>
      <c r="M909" s="5" t="n">
        <f aca="false">M908*(1+((L909-L908)/L908))</f>
        <v>1602.19376474528</v>
      </c>
      <c r="N909" s="5" t="n">
        <f aca="false">M909*100/$M$865</f>
        <v>266.729675398047</v>
      </c>
      <c r="O909" s="5" t="n">
        <f aca="false">O908</f>
        <v>250.53278759892</v>
      </c>
      <c r="T909" s="12" t="n">
        <f aca="false">(N909-N897)/N897</f>
        <v>0.31209155496497</v>
      </c>
    </row>
    <row r="910" customFormat="false" ht="15" hidden="false" customHeight="false" outlineLevel="0" collapsed="false">
      <c r="B910" s="35" t="n">
        <f aca="false">B898+1</f>
        <v>2018</v>
      </c>
      <c r="C910" s="35" t="str">
        <f aca="false">C898</f>
        <v>Agosto</v>
      </c>
      <c r="D910" s="36"/>
      <c r="E910" s="36" t="n">
        <v>155.1747</v>
      </c>
      <c r="F910" s="36" t="n">
        <v>155.1034</v>
      </c>
      <c r="G910" s="36" t="n">
        <v>2102.36</v>
      </c>
      <c r="H910" s="36" t="n">
        <v>598.59</v>
      </c>
      <c r="I910" s="36" t="n">
        <f aca="false">G910/$G$855*100</f>
        <v>359.16902996549</v>
      </c>
      <c r="J910" s="36" t="n">
        <f aca="false">H910/$H$855*100</f>
        <v>368.363076923077</v>
      </c>
      <c r="K910" s="36" t="n">
        <f aca="false">AVERAGE(I910:J910)</f>
        <v>363.766053444284</v>
      </c>
      <c r="L910" s="36" t="n">
        <f aca="false">L909*(1+(F910-F909)/F909)</f>
        <v>362.055262660731</v>
      </c>
      <c r="M910" s="36" t="n">
        <f aca="false">M909*(1+((L910-L909)/L909))</f>
        <v>1664.51011188998</v>
      </c>
      <c r="N910" s="36" t="n">
        <f aca="false">M910*100/$M$865</f>
        <v>277.103963085117</v>
      </c>
      <c r="O910" s="36" t="n">
        <f aca="false">O909</f>
        <v>250.53278759892</v>
      </c>
      <c r="T910" s="12" t="n">
        <f aca="false">(N910-N898)/N898</f>
        <v>0.344261101611258</v>
      </c>
    </row>
    <row r="911" customFormat="false" ht="15" hidden="false" customHeight="false" outlineLevel="0" collapsed="false">
      <c r="B911" s="10" t="n">
        <f aca="false">B899+1</f>
        <v>2018</v>
      </c>
      <c r="C911" s="10" t="str">
        <f aca="false">C899</f>
        <v>Septiembre</v>
      </c>
      <c r="D911" s="11"/>
      <c r="E911" s="11" t="n">
        <v>165.4903</v>
      </c>
      <c r="F911" s="11" t="n">
        <v>165.2383</v>
      </c>
      <c r="G911" s="11" t="n">
        <v>2264.68</v>
      </c>
      <c r="H911" s="11" t="n">
        <v>634.58</v>
      </c>
      <c r="I911" s="11" t="n">
        <f aca="false">G911/$G$855*100</f>
        <v>386.899921413196</v>
      </c>
      <c r="J911" s="11" t="n">
        <f aca="false">H911/$H$855*100</f>
        <v>390.510769230769</v>
      </c>
      <c r="K911" s="11" t="n">
        <f aca="false">AVERAGE(I911:J911)</f>
        <v>388.705345321982</v>
      </c>
      <c r="L911" s="11" t="n">
        <f aca="false">L910*(1+(F911-F910)/F910)</f>
        <v>385.712989580581</v>
      </c>
      <c r="M911" s="11" t="n">
        <f aca="false">M910*(1+((L911-L910)/L910))</f>
        <v>1773.27396576419</v>
      </c>
      <c r="N911" s="11" t="n">
        <f aca="false">M911*100/$M$865</f>
        <v>295.210728993997</v>
      </c>
      <c r="O911" s="11" t="n">
        <f aca="false">O910*(1.0668)</f>
        <v>267.268377810528</v>
      </c>
      <c r="P911" s="37" t="n">
        <f aca="false">(N911-N908)/N908</f>
        <v>0.141106713635482</v>
      </c>
      <c r="T911" s="12" t="n">
        <f aca="false">(N911-N899)/N899</f>
        <v>0.40542340474212</v>
      </c>
    </row>
    <row r="912" customFormat="false" ht="15" hidden="false" customHeight="false" outlineLevel="0" collapsed="false">
      <c r="B912" s="4" t="n">
        <f aca="false">B900+1</f>
        <v>2018</v>
      </c>
      <c r="C912" s="4" t="str">
        <f aca="false">C900</f>
        <v>Octubre</v>
      </c>
      <c r="D912" s="5"/>
      <c r="E912" s="5" t="n">
        <v>173.8549</v>
      </c>
      <c r="F912" s="5" t="n">
        <v>174.1473</v>
      </c>
      <c r="G912" s="5" t="n">
        <v>2382.64</v>
      </c>
      <c r="H912" s="5" t="n">
        <v>668.01</v>
      </c>
      <c r="I912" s="5" t="n">
        <f aca="false">G912/$G$855*100</f>
        <v>407.05231147709</v>
      </c>
      <c r="J912" s="5" t="n">
        <f aca="false">H912/$H$855*100</f>
        <v>411.083076923077</v>
      </c>
      <c r="K912" s="5" t="n">
        <f aca="false">AVERAGE(I912:J912)</f>
        <v>409.067694200084</v>
      </c>
      <c r="L912" s="5" t="n">
        <f aca="false">L911*(1+(F912-F911)/F911)</f>
        <v>406.509118711499</v>
      </c>
      <c r="M912" s="5" t="n">
        <f aca="false">M911*(1+((L912-L911)/L911))</f>
        <v>1868.88193171999</v>
      </c>
      <c r="N912" s="5" t="n">
        <f aca="false">M912*100/$M$865</f>
        <v>311.12733177076</v>
      </c>
      <c r="O912" s="5" t="n">
        <f aca="false">O911</f>
        <v>267.268377810528</v>
      </c>
      <c r="T912" s="12" t="n">
        <f aca="false">(N912-N900)/N900</f>
        <v>0.459096895925358</v>
      </c>
    </row>
    <row r="913" customFormat="false" ht="15" hidden="false" customHeight="false" outlineLevel="0" collapsed="false">
      <c r="B913" s="35" t="n">
        <f aca="false">B901+1</f>
        <v>2018</v>
      </c>
      <c r="C913" s="35" t="str">
        <f aca="false">C901</f>
        <v>Noviembre</v>
      </c>
      <c r="D913" s="36"/>
      <c r="E913" s="36" t="n">
        <v>178.877</v>
      </c>
      <c r="F913" s="36" t="n">
        <v>179.6388</v>
      </c>
      <c r="G913" s="36" t="n">
        <v>2466.45</v>
      </c>
      <c r="H913" s="36" t="n">
        <v>686.66</v>
      </c>
      <c r="I913" s="36" t="n">
        <f aca="false">G913/$G$855*100</f>
        <v>421.370485529778</v>
      </c>
      <c r="J913" s="36" t="n">
        <f aca="false">H913/$H$855*100</f>
        <v>422.56</v>
      </c>
      <c r="K913" s="36" t="n">
        <f aca="false">AVERAGE(I913:J913)</f>
        <v>421.965242764889</v>
      </c>
      <c r="L913" s="36" t="n">
        <f aca="false">L912*(1+(F913-F912)/F912)</f>
        <v>419.327834967244</v>
      </c>
      <c r="M913" s="36" t="n">
        <f aca="false">M912*(1+((L913-L912)/L912))</f>
        <v>1927.81460037486</v>
      </c>
      <c r="N913" s="36" t="n">
        <f aca="false">M913*100/$M$865</f>
        <v>320.938312144381</v>
      </c>
      <c r="O913" s="36" t="n">
        <f aca="false">O912</f>
        <v>267.268377810528</v>
      </c>
      <c r="T913" s="12" t="n">
        <f aca="false">(N913-N901)/N901</f>
        <v>0.484691802899318</v>
      </c>
    </row>
    <row r="914" customFormat="false" ht="15" hidden="false" customHeight="false" outlineLevel="0" collapsed="false">
      <c r="B914" s="10" t="n">
        <f aca="false">B902+1</f>
        <v>2018</v>
      </c>
      <c r="C914" s="10" t="str">
        <f aca="false">C902</f>
        <v>Diciembre</v>
      </c>
      <c r="D914" s="11"/>
      <c r="E914" s="11" t="n">
        <v>183.9381</v>
      </c>
      <c r="F914" s="11" t="n">
        <v>184.2552</v>
      </c>
      <c r="G914" s="11" t="n">
        <v>2517.89</v>
      </c>
      <c r="H914" s="11" t="n">
        <v>703.01</v>
      </c>
      <c r="I914" s="11" t="n">
        <f aca="false">G914/$G$855*100</f>
        <v>430.158540335532</v>
      </c>
      <c r="J914" s="11" t="n">
        <f aca="false">H914/$H$855*100</f>
        <v>432.621538461538</v>
      </c>
      <c r="K914" s="11" t="n">
        <f aca="false">AVERAGE(I914:J914)</f>
        <v>431.390039398535</v>
      </c>
      <c r="L914" s="11" t="n">
        <f aca="false">L913*(1+(F914-F913)/F913)</f>
        <v>430.103819984639</v>
      </c>
      <c r="M914" s="11" t="n">
        <f aca="false">M913*(1+((L914-L913)/L913))</f>
        <v>1977.3560319652</v>
      </c>
      <c r="N914" s="11" t="n">
        <f aca="false">M914*100/$M$865</f>
        <v>329.185860136147</v>
      </c>
      <c r="O914" s="11" t="n">
        <f aca="false">O913*1.0778</f>
        <v>288.061857604187</v>
      </c>
      <c r="P914" s="37" t="n">
        <f aca="false">(N914-N911)/N911</f>
        <v>0.115087724819246</v>
      </c>
      <c r="T914" s="12" t="n">
        <f aca="false">(N914-N902)/N902</f>
        <v>0.476455900688807</v>
      </c>
    </row>
    <row r="915" customFormat="false" ht="15" hidden="false" customHeight="false" outlineLevel="0" collapsed="false">
      <c r="B915" s="4" t="n">
        <f aca="false">B903+1</f>
        <v>2019</v>
      </c>
      <c r="C915" s="4" t="str">
        <f aca="false">C903</f>
        <v>Enero</v>
      </c>
      <c r="D915" s="5"/>
      <c r="E915" s="5" t="n">
        <v>189.1236</v>
      </c>
      <c r="F915" s="5" t="n">
        <v>189.6101</v>
      </c>
      <c r="G915" s="5" t="n">
        <v>2609.62</v>
      </c>
      <c r="H915" s="5" t="n">
        <v>729.85</v>
      </c>
      <c r="I915" s="5" t="n">
        <f aca="false">G915/$G$855*100</f>
        <v>445.829774148358</v>
      </c>
      <c r="J915" s="5" t="n">
        <f aca="false">H915/$H$855*100</f>
        <v>449.138461538462</v>
      </c>
      <c r="K915" s="39" t="n">
        <f aca="false">AVERAGE(I915:J915)</f>
        <v>447.48411784341</v>
      </c>
      <c r="L915" s="5" t="n">
        <f aca="false">L914*(1+(F915-F914)/F914)</f>
        <v>442.603673153699</v>
      </c>
      <c r="M915" s="5" t="n">
        <f aca="false">M914*(1+((L915-L914)/L914))</f>
        <v>2034.82276188962</v>
      </c>
      <c r="N915" s="5" t="n">
        <f aca="false">M915*100/$M$865</f>
        <v>338.752794271211</v>
      </c>
      <c r="O915" s="5" t="n">
        <f aca="false">O914</f>
        <v>288.061857604187</v>
      </c>
      <c r="Q915" s="12" t="n">
        <f aca="false">(N918-N914)/N914</f>
        <v>0.156285955565976</v>
      </c>
      <c r="T915" s="12" t="n">
        <f aca="false">(N915-N903)/N903</f>
        <v>0.493125766308342</v>
      </c>
      <c r="U915" s="40" t="n">
        <f aca="false">AVERAGE(T915:T926)</f>
        <v>0.445497958191996</v>
      </c>
    </row>
    <row r="916" customFormat="false" ht="15" hidden="false" customHeight="false" outlineLevel="0" collapsed="false">
      <c r="B916" s="35" t="n">
        <f aca="false">B904+1</f>
        <v>2019</v>
      </c>
      <c r="C916" s="35" t="str">
        <f aca="false">C904</f>
        <v>Febrero</v>
      </c>
      <c r="D916" s="36"/>
      <c r="E916" s="36" t="n">
        <v>196.3597</v>
      </c>
      <c r="F916" s="36" t="n">
        <v>196.7501</v>
      </c>
      <c r="G916" s="36" t="n">
        <v>2708.13</v>
      </c>
      <c r="H916" s="36" t="n">
        <v>754.44</v>
      </c>
      <c r="I916" s="36" t="n">
        <f aca="false">G916/$G$855*100</f>
        <v>462.659309119486</v>
      </c>
      <c r="J916" s="36" t="n">
        <f aca="false">H916/$H$855*100</f>
        <v>464.270769230769</v>
      </c>
      <c r="K916" s="36" t="n">
        <f aca="false">AVERAGE(I916:J916)</f>
        <v>463.465039175128</v>
      </c>
      <c r="L916" s="36" t="n">
        <f aca="false">L915*(1+(F916-F915)/F915)</f>
        <v>459.27045528354</v>
      </c>
      <c r="M916" s="36" t="n">
        <f aca="false">M915*(1+((L916-L915)/L915))</f>
        <v>2111.44649933763</v>
      </c>
      <c r="N916" s="36" t="n">
        <f aca="false">M916*100/$M$865</f>
        <v>351.508944661388</v>
      </c>
      <c r="O916" s="36" t="n">
        <f aca="false">O915</f>
        <v>288.061857604187</v>
      </c>
      <c r="Q916" s="0" t="n">
        <f aca="false">(1+Q915)^(12/4)</f>
        <v>1.54595109775542</v>
      </c>
      <c r="R916" s="37" t="n">
        <f aca="false">Q916-1</f>
        <v>0.545951097755416</v>
      </c>
      <c r="S916" s="0" t="s">
        <v>26</v>
      </c>
      <c r="T916" s="12" t="n">
        <f aca="false">(N916-N904)/N904</f>
        <v>0.512757130137798</v>
      </c>
    </row>
    <row r="917" customFormat="false" ht="15" hidden="false" customHeight="false" outlineLevel="0" collapsed="false">
      <c r="B917" s="10" t="n">
        <f aca="false">B905+1</f>
        <v>2019</v>
      </c>
      <c r="C917" s="10" t="str">
        <f aca="false">C905</f>
        <v>Marzo</v>
      </c>
      <c r="D917" s="11"/>
      <c r="E917" s="11" t="n">
        <v>205.7679</v>
      </c>
      <c r="F917" s="11" t="n">
        <v>205.9571</v>
      </c>
      <c r="G917" s="11" t="n">
        <v>2835.66</v>
      </c>
      <c r="H917" s="11" t="n">
        <v>748.51</v>
      </c>
      <c r="I917" s="11" t="n">
        <f aca="false">G917/$G$855*100</f>
        <v>484.446646393549</v>
      </c>
      <c r="J917" s="11" t="n">
        <f aca="false">H917/$H$855*100</f>
        <v>460.621538461538</v>
      </c>
      <c r="K917" s="11" t="n">
        <f aca="false">AVERAGE(I917:J917)</f>
        <v>472.534092427544</v>
      </c>
      <c r="L917" s="11" t="n">
        <f aca="false">L916*(1+(F917-F916)/F916)</f>
        <v>480.762200811474</v>
      </c>
      <c r="M917" s="11" t="n">
        <f aca="false">M916*(1+((L917-L916)/L916))</f>
        <v>2210.25248682837</v>
      </c>
      <c r="N917" s="11" t="n">
        <f aca="false">M917*100/$M$865</f>
        <v>367.95794699225</v>
      </c>
      <c r="O917" s="11" t="n">
        <f aca="false">O916*1.1183</f>
        <v>322.139575358762</v>
      </c>
      <c r="P917" s="37" t="n">
        <f aca="false">(N917-N905)/N905</f>
        <v>0.547323399351191</v>
      </c>
      <c r="Q917" s="37" t="n">
        <f aca="false">(N918-N914)/N914</f>
        <v>0.156285955565976</v>
      </c>
      <c r="T917" s="12" t="n">
        <f aca="false">(N917-N905)/N905</f>
        <v>0.547323399351191</v>
      </c>
    </row>
    <row r="918" customFormat="false" ht="15" hidden="false" customHeight="false" outlineLevel="0" collapsed="false">
      <c r="B918" s="4" t="n">
        <f aca="false">B906+1</f>
        <v>2019</v>
      </c>
      <c r="C918" s="4" t="str">
        <f aca="false">C906</f>
        <v>Abril</v>
      </c>
      <c r="D918" s="5"/>
      <c r="E918" s="5" t="n">
        <v>212.4469</v>
      </c>
      <c r="F918" s="5" t="n">
        <v>213.0517</v>
      </c>
      <c r="G918" s="5" t="n">
        <v>2933.41</v>
      </c>
      <c r="H918" s="5" t="n">
        <v>813.52</v>
      </c>
      <c r="I918" s="5" t="n">
        <f aca="false">G918/$G$855*100</f>
        <v>501.146342296785</v>
      </c>
      <c r="J918" s="5" t="n">
        <f aca="false">H918/$H$855*100</f>
        <v>500.627692307692</v>
      </c>
      <c r="K918" s="5" t="n">
        <f aca="false">AVERAGE(I918:J918)</f>
        <v>500.887017302239</v>
      </c>
      <c r="L918" s="5" t="n">
        <f aca="false">L917*(1+(F918-F917)/F917)</f>
        <v>497.323006483515</v>
      </c>
      <c r="M918" s="11" t="n">
        <f aca="false">M917*(1+((L918-L917)/L917))</f>
        <v>2286.38900891502</v>
      </c>
      <c r="N918" s="11" t="n">
        <f aca="false">M918*100/$M$865</f>
        <v>380.632986846333</v>
      </c>
      <c r="O918" s="5" t="n">
        <f aca="false">O917</f>
        <v>322.139575358762</v>
      </c>
      <c r="P918" s="37" t="n">
        <f aca="false">(N918-N906)/N906</f>
        <v>0.557951228215914</v>
      </c>
      <c r="Q918" s="12" t="n">
        <f aca="false">(N917-N877)/N877</f>
        <v>1.95186436774072</v>
      </c>
      <c r="R918" s="0" t="s">
        <v>27</v>
      </c>
      <c r="T918" s="12" t="n">
        <f aca="false">(N918-N906)/N906</f>
        <v>0.557951228215913</v>
      </c>
      <c r="U918" s="40" t="n">
        <f aca="false">AVERAGE(T915:T918)</f>
        <v>0.527789381003311</v>
      </c>
      <c r="V918" s="41" t="n">
        <v>0.348</v>
      </c>
    </row>
    <row r="919" customFormat="false" ht="15" hidden="false" customHeight="false" outlineLevel="0" collapsed="false">
      <c r="B919" s="35" t="n">
        <f aca="false">B907+1</f>
        <v>2019</v>
      </c>
      <c r="C919" s="35" t="str">
        <f aca="false">C907</f>
        <v>Mayo</v>
      </c>
      <c r="D919" s="36"/>
      <c r="E919" s="36" t="n">
        <v>218.8793</v>
      </c>
      <c r="F919" s="36" t="n">
        <v>219.5691</v>
      </c>
      <c r="G919" s="36" t="n">
        <v>3035.33</v>
      </c>
      <c r="H919" s="36" t="n">
        <v>839.06</v>
      </c>
      <c r="I919" s="36" t="n">
        <f aca="false">G919/$G$855*100</f>
        <v>518.558444664639</v>
      </c>
      <c r="J919" s="36" t="n">
        <f aca="false">H919/$H$855*100</f>
        <v>516.344615384615</v>
      </c>
      <c r="K919" s="36" t="n">
        <f aca="false">AVERAGE(I919:J919)</f>
        <v>517.451530024627</v>
      </c>
      <c r="L919" s="36" t="n">
        <f aca="false">L918*(1+(F919-F918)/F918)</f>
        <v>512.5364638859</v>
      </c>
      <c r="M919" s="36" t="n">
        <f aca="false">M918*(1+((L919-L918)/L918))</f>
        <v>2356.3312423105</v>
      </c>
      <c r="N919" s="36" t="n">
        <f aca="false">M919*100/$M$865</f>
        <v>392.276815215091</v>
      </c>
      <c r="O919" s="36" t="n">
        <f aca="false">O918</f>
        <v>322.139575358762</v>
      </c>
      <c r="P919" s="0" t="n">
        <f aca="false">1.3/(1+Q917)</f>
        <v>1.12428936262888</v>
      </c>
      <c r="T919" s="12" t="n">
        <f aca="false">(N919-N907)/N907</f>
        <v>0.572965119819356</v>
      </c>
      <c r="U919" s="42"/>
      <c r="W919" s="41" t="n">
        <f aca="false">(V918-U918/3)*3/2</f>
        <v>0.258105309498344</v>
      </c>
    </row>
    <row r="920" customFormat="false" ht="15" hidden="false" customHeight="false" outlineLevel="0" collapsed="false">
      <c r="B920" s="10" t="n">
        <f aca="false">B908+1</f>
        <v>2019</v>
      </c>
      <c r="C920" s="10" t="str">
        <f aca="false">C908</f>
        <v>Junio</v>
      </c>
      <c r="D920" s="11"/>
      <c r="E920" s="11" t="n">
        <v>224.6105</v>
      </c>
      <c r="F920" s="11" t="n">
        <v>225.537</v>
      </c>
      <c r="G920" s="11" t="n">
        <v>3104.39</v>
      </c>
      <c r="H920" s="11"/>
      <c r="I920" s="11" t="n">
        <f aca="false">G920/$G$855*100</f>
        <v>530.356715754946</v>
      </c>
      <c r="J920" s="11"/>
      <c r="K920" s="11" t="n">
        <f aca="false">AVERAGE(I920:J920)</f>
        <v>530.356715754946</v>
      </c>
      <c r="L920" s="11" t="n">
        <f aca="false">L919*(1+(F920-F919)/F919)</f>
        <v>526.467232663586</v>
      </c>
      <c r="M920" s="11" t="n">
        <f aca="false">M919*(1+((L920-L919)/L919))</f>
        <v>2420.37645277492</v>
      </c>
      <c r="N920" s="11" t="n">
        <f aca="false">M920*100/$M$865</f>
        <v>402.938920244999</v>
      </c>
      <c r="O920" s="11" t="n">
        <f aca="false">O919*1.1074</f>
        <v>356.737365752294</v>
      </c>
      <c r="P920" s="0" t="n">
        <f aca="false">P919^(1/8)</f>
        <v>1.01475164193099</v>
      </c>
      <c r="Q920" s="37" t="n">
        <f aca="false">P920-1</f>
        <v>0.0147516419309881</v>
      </c>
      <c r="R920" s="0" t="n">
        <f aca="false">(1+Q917)*(1+Q920)^8</f>
        <v>1.3</v>
      </c>
      <c r="T920" s="12" t="n">
        <f aca="false">(N920-N908)/N908</f>
        <v>0.557518958214928</v>
      </c>
      <c r="U920" s="42" t="n">
        <f aca="false">AVERAGE(T915:T926)</f>
        <v>0.445497958191996</v>
      </c>
      <c r="V920" s="42" t="n">
        <f aca="false">V918-U918/12</f>
        <v>0.304017551583057</v>
      </c>
    </row>
    <row r="921" customFormat="false" ht="15" hidden="false" customHeight="false" outlineLevel="0" collapsed="false">
      <c r="B921" s="4" t="n">
        <f aca="false">B909+1</f>
        <v>2019</v>
      </c>
      <c r="C921" s="4" t="str">
        <f aca="false">C909</f>
        <v>Julio</v>
      </c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 t="n">
        <f aca="false">N920</f>
        <v>402.938920244999</v>
      </c>
      <c r="O921" s="5" t="n">
        <f aca="false">O920</f>
        <v>356.737365752294</v>
      </c>
      <c r="Q921" s="0" t="s">
        <v>28</v>
      </c>
      <c r="T921" s="12" t="n">
        <f aca="false">(N921-N909)/N909</f>
        <v>0.510664007083886</v>
      </c>
    </row>
    <row r="922" customFormat="false" ht="15" hidden="false" customHeight="false" outlineLevel="0" collapsed="false">
      <c r="B922" s="35" t="n">
        <f aca="false">B910+1</f>
        <v>2019</v>
      </c>
      <c r="C922" s="35" t="str">
        <f aca="false">C910</f>
        <v>Agosto</v>
      </c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 t="n">
        <f aca="false">N921</f>
        <v>402.938920244999</v>
      </c>
      <c r="O922" s="36" t="n">
        <f aca="false">O921</f>
        <v>356.737365752294</v>
      </c>
      <c r="T922" s="12" t="n">
        <f aca="false">(N922-N910)/N910</f>
        <v>0.454107389006302</v>
      </c>
    </row>
    <row r="923" customFormat="false" ht="15" hidden="false" customHeight="false" outlineLevel="0" collapsed="false">
      <c r="B923" s="10" t="n">
        <f aca="false">B911+1</f>
        <v>2019</v>
      </c>
      <c r="C923" s="10" t="str">
        <f aca="false">C911</f>
        <v>Septiembre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 t="n">
        <f aca="false">N922</f>
        <v>402.938920244999</v>
      </c>
      <c r="O923" s="11"/>
      <c r="P923" s="0" t="n">
        <f aca="false">1.23/(1+Q917)</f>
        <v>1.06375070464117</v>
      </c>
      <c r="T923" s="12" t="n">
        <f aca="false">(N923-N911)/N911</f>
        <v>0.364919634249445</v>
      </c>
      <c r="U923" s="40"/>
    </row>
    <row r="924" customFormat="false" ht="15" hidden="false" customHeight="false" outlineLevel="0" collapsed="false">
      <c r="B924" s="4" t="n">
        <f aca="false">B912+1</f>
        <v>2019</v>
      </c>
      <c r="C924" s="4" t="str">
        <f aca="false">C912</f>
        <v>Octubre</v>
      </c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 t="n">
        <f aca="false">N923</f>
        <v>402.938920244999</v>
      </c>
      <c r="O924" s="5"/>
      <c r="P924" s="0" t="n">
        <f aca="false">P923^(1/8)</f>
        <v>1.00775504873893</v>
      </c>
      <c r="Q924" s="37" t="n">
        <f aca="false">P924-1</f>
        <v>0.00775504873893174</v>
      </c>
      <c r="R924" s="0" t="n">
        <f aca="false">(1+Q917)*(1+Q924)^8</f>
        <v>1.23</v>
      </c>
      <c r="T924" s="12" t="n">
        <f aca="false">(N924-N912)/N912</f>
        <v>0.295093291713394</v>
      </c>
      <c r="V924" s="38" t="n">
        <f aca="false">AVERAGE(T915:T926)</f>
        <v>0.445497958191996</v>
      </c>
    </row>
    <row r="925" customFormat="false" ht="15" hidden="false" customHeight="false" outlineLevel="0" collapsed="false">
      <c r="B925" s="35" t="n">
        <f aca="false">B913+1</f>
        <v>2019</v>
      </c>
      <c r="C925" s="35" t="str">
        <f aca="false">C913</f>
        <v>Noviembre</v>
      </c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 t="n">
        <f aca="false">N924</f>
        <v>402.938920244999</v>
      </c>
      <c r="O925" s="36"/>
      <c r="Q925" s="0" t="s">
        <v>29</v>
      </c>
      <c r="T925" s="12" t="n">
        <f aca="false">(N925-N913)/N913</f>
        <v>0.25550270876893</v>
      </c>
    </row>
    <row r="926" customFormat="false" ht="15" hidden="false" customHeight="false" outlineLevel="0" collapsed="false">
      <c r="B926" s="10" t="n">
        <f aca="false">B914+1</f>
        <v>2019</v>
      </c>
      <c r="C926" s="10" t="str">
        <f aca="false">C914</f>
        <v>Diciembre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 t="n">
        <f aca="false">N925</f>
        <v>402.938920244999</v>
      </c>
      <c r="O926" s="11"/>
      <c r="T926" s="12" t="n">
        <f aca="false">(N926-N914)/N914</f>
        <v>0.224046865434463</v>
      </c>
    </row>
    <row r="927" customFormat="false" ht="14" hidden="false" customHeight="false" outlineLevel="0" collapsed="false">
      <c r="P927" s="0" t="n">
        <f aca="false">1.348/(1+Q917)</f>
        <v>1.16580158524903</v>
      </c>
      <c r="Q927" s="37"/>
    </row>
    <row r="928" customFormat="false" ht="14" hidden="false" customHeight="false" outlineLevel="0" collapsed="false">
      <c r="P928" s="0" t="n">
        <f aca="false">P927^(1/8)</f>
        <v>1.01936115587017</v>
      </c>
      <c r="Q928" s="37" t="n">
        <f aca="false">P928-1</f>
        <v>0.0193611558701703</v>
      </c>
      <c r="R928" s="0" t="n">
        <f aca="false">(1+Q917)*(1+Q928)^8</f>
        <v>1.348</v>
      </c>
    </row>
    <row r="929" customFormat="false" ht="14" hidden="false" customHeight="false" outlineLevel="0" collapsed="false">
      <c r="Q929" s="0" t="s">
        <v>30</v>
      </c>
    </row>
    <row r="930" customFormat="false" ht="14" hidden="false" customHeight="false" outlineLevel="0" collapsed="false">
      <c r="P930" s="0" t="n">
        <f aca="false">(1+P903)/(1+Q917)</f>
        <v>1.27689512579621</v>
      </c>
      <c r="Q930" s="37"/>
    </row>
    <row r="931" customFormat="false" ht="14" hidden="false" customHeight="false" outlineLevel="0" collapsed="false">
      <c r="P931" s="0" t="n">
        <f aca="false">P930^(1/8)</f>
        <v>1.03102549281422</v>
      </c>
      <c r="Q931" s="37" t="n">
        <f aca="false">P931-1</f>
        <v>0.0310254928142195</v>
      </c>
      <c r="R931" s="0" t="n">
        <f aca="false">(1+Q917)*(1+Q931)^8</f>
        <v>1.47645590068881</v>
      </c>
    </row>
    <row r="932" customFormat="false" ht="14" hidden="false" customHeight="false" outlineLevel="0" collapsed="false">
      <c r="Q932" s="0" t="s">
        <v>31</v>
      </c>
    </row>
    <row r="934" customFormat="false" ht="15" hidden="false" customHeight="false" outlineLevel="0" collapsed="false">
      <c r="F934" s="5" t="n">
        <v>85.5254</v>
      </c>
    </row>
    <row r="935" customFormat="false" ht="15" hidden="false" customHeight="false" outlineLevel="0" collapsed="false">
      <c r="F935" s="36" t="n">
        <v>89.1118</v>
      </c>
    </row>
    <row r="936" customFormat="false" ht="15" hidden="false" customHeight="false" outlineLevel="0" collapsed="false">
      <c r="F936" s="11" t="n">
        <v>91.8528</v>
      </c>
    </row>
    <row r="937" customFormat="false" ht="15" hidden="false" customHeight="false" outlineLevel="0" collapsed="false">
      <c r="F937" s="5" t="n">
        <v>93.7328</v>
      </c>
    </row>
    <row r="938" customFormat="false" ht="15" hidden="false" customHeight="false" outlineLevel="0" collapsed="false">
      <c r="F938" s="36" t="n">
        <v>93.9221</v>
      </c>
    </row>
    <row r="939" customFormat="false" ht="15" hidden="false" customHeight="false" outlineLevel="0" collapsed="false">
      <c r="F939" s="11" t="n">
        <v>95.0014</v>
      </c>
    </row>
    <row r="940" customFormat="false" ht="15" hidden="false" customHeight="false" outlineLevel="0" collapsed="false">
      <c r="F940" s="5" t="n">
        <v>97.2428</v>
      </c>
    </row>
    <row r="941" customFormat="false" ht="15" hidden="false" customHeight="false" outlineLevel="0" collapsed="false">
      <c r="F941" s="36" t="n">
        <v>98.8166</v>
      </c>
    </row>
    <row r="942" customFormat="false" ht="15" hidden="false" customHeight="false" outlineLevel="0" collapsed="false">
      <c r="F942" s="11" t="n">
        <v>100</v>
      </c>
    </row>
    <row r="943" customFormat="false" ht="15" hidden="false" customHeight="false" outlineLevel="0" collapsed="false">
      <c r="F943" s="5" t="n">
        <v>101.313</v>
      </c>
    </row>
    <row r="944" customFormat="false" ht="15" hidden="false" customHeight="false" outlineLevel="0" collapsed="false">
      <c r="F944" s="36" t="n">
        <v>103.8085</v>
      </c>
    </row>
    <row r="945" customFormat="false" ht="15" hidden="false" customHeight="false" outlineLevel="0" collapsed="false">
      <c r="F945" s="11" t="n">
        <v>106.2627</v>
      </c>
    </row>
    <row r="946" customFormat="false" ht="15" hidden="false" customHeight="false" outlineLevel="0" collapsed="false">
      <c r="F946" s="5" t="n">
        <v>109.0613</v>
      </c>
    </row>
    <row r="947" customFormat="false" ht="15" hidden="false" customHeight="false" outlineLevel="0" collapsed="false">
      <c r="F947" s="36" t="n">
        <v>110.4607</v>
      </c>
    </row>
    <row r="948" customFormat="false" ht="15" hidden="false" customHeight="false" outlineLevel="0" collapsed="false">
      <c r="F948" s="11" t="n">
        <v>111.9943</v>
      </c>
    </row>
    <row r="949" customFormat="false" ht="15" hidden="false" customHeight="false" outlineLevel="0" collapsed="false">
      <c r="F949" s="5" t="n">
        <v>113.9199</v>
      </c>
    </row>
    <row r="950" customFormat="false" ht="15" hidden="false" customHeight="false" outlineLevel="0" collapsed="false">
      <c r="F950" s="36" t="n">
        <v>115.6031</v>
      </c>
    </row>
    <row r="951" customFormat="false" ht="15" hidden="false" customHeight="false" outlineLevel="0" collapsed="false">
      <c r="F951" s="11" t="n">
        <v>117.9656</v>
      </c>
    </row>
    <row r="952" customFormat="false" ht="15" hidden="false" customHeight="false" outlineLevel="0" collapsed="false">
      <c r="F952" s="5" t="n">
        <v>119.4985</v>
      </c>
    </row>
    <row r="953" customFormat="false" ht="15" hidden="false" customHeight="false" outlineLevel="0" collapsed="false">
      <c r="F953" s="36" t="n">
        <v>120.8941</v>
      </c>
    </row>
    <row r="954" customFormat="false" ht="15" hidden="false" customHeight="false" outlineLevel="0" collapsed="false">
      <c r="F954" s="11" t="n">
        <v>125.0392</v>
      </c>
    </row>
    <row r="955" customFormat="false" ht="15" hidden="false" customHeight="false" outlineLevel="0" collapsed="false">
      <c r="F955" s="5" t="n">
        <v>127.0147</v>
      </c>
    </row>
    <row r="956" customFormat="false" ht="15" hidden="false" customHeight="false" outlineLevel="0" collapsed="false">
      <c r="F956" s="36" t="n">
        <v>130.2913</v>
      </c>
    </row>
    <row r="957" customFormat="false" ht="15" hidden="false" customHeight="false" outlineLevel="0" collapsed="false">
      <c r="F957" s="11" t="n">
        <v>133.5028</v>
      </c>
    </row>
    <row r="958" customFormat="false" ht="15" hidden="false" customHeight="false" outlineLevel="0" collapsed="false">
      <c r="F958" s="5" t="n">
        <v>136.938</v>
      </c>
    </row>
    <row r="959" customFormat="false" ht="15" hidden="false" customHeight="false" outlineLevel="0" collapsed="false">
      <c r="F959" s="36" t="n">
        <v>139.58</v>
      </c>
    </row>
    <row r="960" customFormat="false" ht="15" hidden="false" customHeight="false" outlineLevel="0" collapsed="false">
      <c r="F960" s="11" t="n">
        <v>145.0582</v>
      </c>
    </row>
    <row r="961" customFormat="false" ht="15" hidden="false" customHeight="false" outlineLevel="0" collapsed="false">
      <c r="F961" s="5" t="n">
        <v>149.1178</v>
      </c>
    </row>
    <row r="962" customFormat="false" ht="15" hidden="false" customHeight="false" outlineLevel="0" collapsed="false">
      <c r="F962" s="36" t="n">
        <v>155.1747</v>
      </c>
    </row>
    <row r="963" customFormat="false" ht="15" hidden="false" customHeight="false" outlineLevel="0" collapsed="false">
      <c r="F963" s="11" t="n">
        <v>165.4903</v>
      </c>
    </row>
    <row r="964" customFormat="false" ht="15" hidden="false" customHeight="false" outlineLevel="0" collapsed="false">
      <c r="F964" s="5" t="n">
        <v>173.8549</v>
      </c>
    </row>
    <row r="965" customFormat="false" ht="15" hidden="false" customHeight="false" outlineLevel="0" collapsed="false">
      <c r="F965" s="36" t="n">
        <v>178.877</v>
      </c>
    </row>
    <row r="966" customFormat="false" ht="15" hidden="false" customHeight="false" outlineLevel="0" collapsed="false">
      <c r="F966" s="11" t="n">
        <v>183.9381</v>
      </c>
    </row>
    <row r="967" customFormat="false" ht="15" hidden="false" customHeight="false" outlineLevel="0" collapsed="false">
      <c r="F967" s="5" t="n">
        <v>189.1236</v>
      </c>
    </row>
    <row r="968" customFormat="false" ht="15" hidden="false" customHeight="false" outlineLevel="0" collapsed="false">
      <c r="F968" s="36" t="n">
        <v>196.3597</v>
      </c>
    </row>
    <row r="969" customFormat="false" ht="15" hidden="false" customHeight="false" outlineLevel="0" collapsed="false">
      <c r="F969" s="11" t="n">
        <v>205.7679</v>
      </c>
    </row>
    <row r="970" customFormat="false" ht="15" hidden="false" customHeight="false" outlineLevel="0" collapsed="false">
      <c r="F970" s="5" t="n">
        <v>212.4469</v>
      </c>
    </row>
    <row r="971" customFormat="false" ht="15" hidden="false" customHeight="false" outlineLevel="0" collapsed="false">
      <c r="F971" s="36" t="n">
        <v>218.8793</v>
      </c>
    </row>
    <row r="972" customFormat="false" ht="15" hidden="false" customHeight="false" outlineLevel="0" collapsed="false">
      <c r="F972" s="11" t="n">
        <v>224.6105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310"/>
  <sheetViews>
    <sheetView windowProtection="false" showFormulas="false" showGridLines="true" showRowColHeaders="true" showZeros="true" rightToLeft="false" tabSelected="false" showOutlineSymbols="true" defaultGridColor="true" view="normal" topLeftCell="A274" colorId="64" zoomScale="125" zoomScaleNormal="125" zoomScalePageLayoutView="100" workbookViewId="0">
      <selection pane="topLeft" activeCell="C286" activeCellId="1" sqref="O919:Q919 C286"/>
    </sheetView>
  </sheetViews>
  <sheetFormatPr defaultRowHeight="14"/>
  <cols>
    <col collapsed="false" hidden="false" max="1025" min="1" style="0" width="8.77551020408163"/>
  </cols>
  <sheetData>
    <row r="4" customFormat="false" ht="15" hidden="false" customHeight="false" outlineLevel="0" collapsed="false">
      <c r="C4" s="0" t="s">
        <v>32</v>
      </c>
      <c r="D4" s="0" t="s">
        <v>33</v>
      </c>
    </row>
    <row r="5" customFormat="false" ht="15" hidden="false" customHeight="false" outlineLevel="0" collapsed="false">
      <c r="A5" s="43" t="n">
        <v>1994</v>
      </c>
      <c r="B5" s="43" t="n">
        <v>7</v>
      </c>
      <c r="C5" s="43" t="n">
        <v>100</v>
      </c>
      <c r="D5" s="0" t="n">
        <v>874.87</v>
      </c>
    </row>
    <row r="6" customFormat="false" ht="15" hidden="false" customHeight="false" outlineLevel="0" collapsed="false">
      <c r="A6" s="44" t="n">
        <v>1994</v>
      </c>
      <c r="B6" s="44" t="n">
        <v>8</v>
      </c>
      <c r="C6" s="44" t="n">
        <v>102.07</v>
      </c>
    </row>
    <row r="7" customFormat="false" ht="16" hidden="false" customHeight="false" outlineLevel="0" collapsed="false">
      <c r="A7" s="45" t="n">
        <v>1994</v>
      </c>
      <c r="B7" s="45" t="n">
        <v>9</v>
      </c>
      <c r="C7" s="45" t="n">
        <v>103.79</v>
      </c>
    </row>
    <row r="8" customFormat="false" ht="15" hidden="false" customHeight="false" outlineLevel="0" collapsed="false">
      <c r="A8" s="43" t="n">
        <v>1994</v>
      </c>
      <c r="B8" s="43" t="n">
        <v>10</v>
      </c>
      <c r="C8" s="43" t="n">
        <v>104.1</v>
      </c>
    </row>
    <row r="9" customFormat="false" ht="15" hidden="false" customHeight="false" outlineLevel="0" collapsed="false">
      <c r="A9" s="44" t="n">
        <v>1994</v>
      </c>
      <c r="B9" s="44" t="n">
        <v>11</v>
      </c>
      <c r="C9" s="44" t="n">
        <v>104.81</v>
      </c>
    </row>
    <row r="10" customFormat="false" ht="16" hidden="false" customHeight="false" outlineLevel="0" collapsed="false">
      <c r="A10" s="45" t="n">
        <v>1994</v>
      </c>
      <c r="B10" s="45" t="n">
        <v>12</v>
      </c>
      <c r="C10" s="45" t="n">
        <v>107.08</v>
      </c>
    </row>
    <row r="11" customFormat="false" ht="15" hidden="false" customHeight="false" outlineLevel="0" collapsed="false">
      <c r="A11" s="43" t="n">
        <v>1995</v>
      </c>
      <c r="B11" s="43" t="n">
        <v>1</v>
      </c>
      <c r="C11" s="43" t="n">
        <v>106.86</v>
      </c>
    </row>
    <row r="12" customFormat="false" ht="15" hidden="false" customHeight="false" outlineLevel="0" collapsed="false">
      <c r="A12" s="44" t="n">
        <v>1995</v>
      </c>
      <c r="B12" s="44" t="n">
        <v>2</v>
      </c>
      <c r="C12" s="44" t="n">
        <v>106.11</v>
      </c>
    </row>
    <row r="13" customFormat="false" ht="16" hidden="false" customHeight="false" outlineLevel="0" collapsed="false">
      <c r="A13" s="45" t="n">
        <v>1995</v>
      </c>
      <c r="B13" s="45" t="n">
        <v>3</v>
      </c>
      <c r="C13" s="45" t="n">
        <v>106.46</v>
      </c>
    </row>
    <row r="14" customFormat="false" ht="15" hidden="false" customHeight="false" outlineLevel="0" collapsed="false">
      <c r="A14" s="43" t="n">
        <v>1995</v>
      </c>
      <c r="B14" s="43" t="n">
        <v>4</v>
      </c>
      <c r="C14" s="43" t="n">
        <v>103.91</v>
      </c>
    </row>
    <row r="15" customFormat="false" ht="15" hidden="false" customHeight="false" outlineLevel="0" collapsed="false">
      <c r="A15" s="44" t="n">
        <v>1995</v>
      </c>
      <c r="B15" s="44" t="n">
        <v>5</v>
      </c>
      <c r="C15" s="44" t="n">
        <v>105.22</v>
      </c>
    </row>
    <row r="16" customFormat="false" ht="16" hidden="false" customHeight="false" outlineLevel="0" collapsed="false">
      <c r="A16" s="45" t="n">
        <v>1995</v>
      </c>
      <c r="B16" s="45" t="n">
        <v>6</v>
      </c>
      <c r="C16" s="45" t="n">
        <v>107.95</v>
      </c>
    </row>
    <row r="17" customFormat="false" ht="15" hidden="false" customHeight="false" outlineLevel="0" collapsed="false">
      <c r="A17" s="43" t="n">
        <v>1995</v>
      </c>
      <c r="B17" s="43" t="n">
        <v>7</v>
      </c>
      <c r="C17" s="43" t="n">
        <v>104.52</v>
      </c>
    </row>
    <row r="18" customFormat="false" ht="15" hidden="false" customHeight="false" outlineLevel="0" collapsed="false">
      <c r="A18" s="44" t="n">
        <v>1995</v>
      </c>
      <c r="B18" s="44" t="n">
        <v>8</v>
      </c>
      <c r="C18" s="44" t="n">
        <v>104.34</v>
      </c>
    </row>
    <row r="19" customFormat="false" ht="16" hidden="false" customHeight="false" outlineLevel="0" collapsed="false">
      <c r="A19" s="45" t="n">
        <v>1995</v>
      </c>
      <c r="B19" s="45" t="n">
        <v>9</v>
      </c>
      <c r="C19" s="45" t="n">
        <v>104.55</v>
      </c>
    </row>
    <row r="20" customFormat="false" ht="15" hidden="false" customHeight="false" outlineLevel="0" collapsed="false">
      <c r="A20" s="43" t="n">
        <v>1995</v>
      </c>
      <c r="B20" s="43" t="n">
        <v>10</v>
      </c>
      <c r="C20" s="43" t="n">
        <v>104.76</v>
      </c>
    </row>
    <row r="21" customFormat="false" ht="15" hidden="false" customHeight="false" outlineLevel="0" collapsed="false">
      <c r="A21" s="44" t="n">
        <v>1995</v>
      </c>
      <c r="B21" s="44" t="n">
        <v>11</v>
      </c>
      <c r="C21" s="44" t="n">
        <v>105.32</v>
      </c>
    </row>
    <row r="22" customFormat="false" ht="16" hidden="false" customHeight="false" outlineLevel="0" collapsed="false">
      <c r="A22" s="45" t="n">
        <v>1995</v>
      </c>
      <c r="B22" s="45" t="n">
        <v>12</v>
      </c>
      <c r="C22" s="45" t="n">
        <v>107.32</v>
      </c>
    </row>
    <row r="23" customFormat="false" ht="15" hidden="false" customHeight="false" outlineLevel="0" collapsed="false">
      <c r="A23" s="43" t="n">
        <v>1996</v>
      </c>
      <c r="B23" s="43" t="n">
        <v>1</v>
      </c>
      <c r="C23" s="43" t="n">
        <v>107.24</v>
      </c>
    </row>
    <row r="24" customFormat="false" ht="15" hidden="false" customHeight="false" outlineLevel="0" collapsed="false">
      <c r="A24" s="44" t="n">
        <v>1996</v>
      </c>
      <c r="B24" s="44" t="n">
        <v>2</v>
      </c>
      <c r="C24" s="44" t="n">
        <v>106.7</v>
      </c>
    </row>
    <row r="25" customFormat="false" ht="16" hidden="false" customHeight="false" outlineLevel="0" collapsed="false">
      <c r="A25" s="45" t="n">
        <v>1996</v>
      </c>
      <c r="B25" s="45" t="n">
        <v>3</v>
      </c>
      <c r="C25" s="45" t="n">
        <v>106.55</v>
      </c>
    </row>
    <row r="26" customFormat="false" ht="15" hidden="false" customHeight="false" outlineLevel="0" collapsed="false">
      <c r="A26" s="43" t="n">
        <v>1996</v>
      </c>
      <c r="B26" s="43" t="n">
        <v>4</v>
      </c>
      <c r="C26" s="43" t="n">
        <v>105.63</v>
      </c>
    </row>
    <row r="27" customFormat="false" ht="15" hidden="false" customHeight="false" outlineLevel="0" collapsed="false">
      <c r="A27" s="44" t="n">
        <v>1996</v>
      </c>
      <c r="B27" s="44" t="n">
        <v>5</v>
      </c>
      <c r="C27" s="44" t="n">
        <v>106.22</v>
      </c>
    </row>
    <row r="28" customFormat="false" ht="16" hidden="false" customHeight="false" outlineLevel="0" collapsed="false">
      <c r="A28" s="45" t="n">
        <v>1996</v>
      </c>
      <c r="B28" s="45" t="n">
        <v>6</v>
      </c>
      <c r="C28" s="45" t="n">
        <v>107.55</v>
      </c>
    </row>
    <row r="29" customFormat="false" ht="15" hidden="false" customHeight="false" outlineLevel="0" collapsed="false">
      <c r="A29" s="43" t="n">
        <v>1996</v>
      </c>
      <c r="B29" s="43" t="n">
        <v>7</v>
      </c>
      <c r="C29" s="43" t="n">
        <v>106.32</v>
      </c>
    </row>
    <row r="30" customFormat="false" ht="15" hidden="false" customHeight="false" outlineLevel="0" collapsed="false">
      <c r="A30" s="44" t="n">
        <v>1996</v>
      </c>
      <c r="B30" s="44" t="n">
        <v>8</v>
      </c>
      <c r="C30" s="44" t="n">
        <v>107.07</v>
      </c>
    </row>
    <row r="31" customFormat="false" ht="16" hidden="false" customHeight="false" outlineLevel="0" collapsed="false">
      <c r="A31" s="45" t="n">
        <v>1996</v>
      </c>
      <c r="B31" s="45" t="n">
        <v>9</v>
      </c>
      <c r="C31" s="45" t="n">
        <v>107.36</v>
      </c>
    </row>
    <row r="32" customFormat="false" ht="15" hidden="false" customHeight="false" outlineLevel="0" collapsed="false">
      <c r="A32" s="43" t="n">
        <v>1996</v>
      </c>
      <c r="B32" s="43" t="n">
        <v>10</v>
      </c>
      <c r="C32" s="43" t="n">
        <v>107.46</v>
      </c>
    </row>
    <row r="33" customFormat="false" ht="15" hidden="false" customHeight="false" outlineLevel="0" collapsed="false">
      <c r="A33" s="44" t="n">
        <v>1996</v>
      </c>
      <c r="B33" s="44" t="n">
        <v>11</v>
      </c>
      <c r="C33" s="44" t="n">
        <v>105.38</v>
      </c>
    </row>
    <row r="34" customFormat="false" ht="16" hidden="false" customHeight="false" outlineLevel="0" collapsed="false">
      <c r="A34" s="45" t="n">
        <v>1996</v>
      </c>
      <c r="B34" s="45" t="n">
        <v>12</v>
      </c>
      <c r="C34" s="45" t="n">
        <v>107.45</v>
      </c>
    </row>
    <row r="35" customFormat="false" ht="15" hidden="false" customHeight="false" outlineLevel="0" collapsed="false">
      <c r="A35" s="43" t="n">
        <v>1997</v>
      </c>
      <c r="B35" s="43" t="n">
        <v>1</v>
      </c>
      <c r="C35" s="43" t="n">
        <v>105.56</v>
      </c>
    </row>
    <row r="36" customFormat="false" ht="15" hidden="false" customHeight="false" outlineLevel="0" collapsed="false">
      <c r="A36" s="44" t="n">
        <v>1997</v>
      </c>
      <c r="B36" s="44" t="n">
        <v>2</v>
      </c>
      <c r="C36" s="44" t="n">
        <v>105.57</v>
      </c>
    </row>
    <row r="37" customFormat="false" ht="16" hidden="false" customHeight="false" outlineLevel="0" collapsed="false">
      <c r="A37" s="45" t="n">
        <v>1997</v>
      </c>
      <c r="B37" s="45" t="n">
        <v>3</v>
      </c>
      <c r="C37" s="45" t="n">
        <v>105.1</v>
      </c>
    </row>
    <row r="38" customFormat="false" ht="15" hidden="false" customHeight="false" outlineLevel="0" collapsed="false">
      <c r="A38" s="43" t="n">
        <v>1997</v>
      </c>
      <c r="B38" s="43" t="n">
        <v>4</v>
      </c>
      <c r="C38" s="43" t="n">
        <v>104.25</v>
      </c>
    </row>
    <row r="39" customFormat="false" ht="15" hidden="false" customHeight="false" outlineLevel="0" collapsed="false">
      <c r="A39" s="44" t="n">
        <v>1997</v>
      </c>
      <c r="B39" s="44" t="n">
        <v>5</v>
      </c>
      <c r="C39" s="44" t="n">
        <v>104.54</v>
      </c>
    </row>
    <row r="40" customFormat="false" ht="16" hidden="false" customHeight="false" outlineLevel="0" collapsed="false">
      <c r="A40" s="45" t="n">
        <v>1997</v>
      </c>
      <c r="B40" s="45" t="n">
        <v>6</v>
      </c>
      <c r="C40" s="45" t="n">
        <v>106.15</v>
      </c>
    </row>
    <row r="41" customFormat="false" ht="15" hidden="false" customHeight="false" outlineLevel="0" collapsed="false">
      <c r="A41" s="43" t="n">
        <v>1997</v>
      </c>
      <c r="B41" s="43" t="n">
        <v>7</v>
      </c>
      <c r="C41" s="43" t="n">
        <v>103.55</v>
      </c>
    </row>
    <row r="42" customFormat="false" ht="15" hidden="false" customHeight="false" outlineLevel="0" collapsed="false">
      <c r="A42" s="44" t="n">
        <v>1997</v>
      </c>
      <c r="B42" s="44" t="n">
        <v>8</v>
      </c>
      <c r="C42" s="44" t="n">
        <v>102.72</v>
      </c>
    </row>
    <row r="43" customFormat="false" ht="16" hidden="false" customHeight="false" outlineLevel="0" collapsed="false">
      <c r="A43" s="45" t="n">
        <v>1997</v>
      </c>
      <c r="B43" s="45" t="n">
        <v>9</v>
      </c>
      <c r="C43" s="45" t="n">
        <v>104.05</v>
      </c>
    </row>
    <row r="44" customFormat="false" ht="15" hidden="false" customHeight="false" outlineLevel="0" collapsed="false">
      <c r="A44" s="43" t="n">
        <v>1997</v>
      </c>
      <c r="B44" s="43" t="n">
        <v>10</v>
      </c>
      <c r="C44" s="43" t="n">
        <v>104.36</v>
      </c>
    </row>
    <row r="45" customFormat="false" ht="15" hidden="false" customHeight="false" outlineLevel="0" collapsed="false">
      <c r="A45" s="44" t="n">
        <v>1997</v>
      </c>
      <c r="B45" s="44" t="n">
        <v>11</v>
      </c>
      <c r="C45" s="44" t="n">
        <v>102.82</v>
      </c>
    </row>
    <row r="46" customFormat="false" ht="16" hidden="false" customHeight="false" outlineLevel="0" collapsed="false">
      <c r="A46" s="45" t="n">
        <v>1997</v>
      </c>
      <c r="B46" s="45" t="n">
        <v>12</v>
      </c>
      <c r="C46" s="45" t="n">
        <v>104.65</v>
      </c>
    </row>
    <row r="47" customFormat="false" ht="15" hidden="false" customHeight="false" outlineLevel="0" collapsed="false">
      <c r="A47" s="43" t="n">
        <v>1998</v>
      </c>
      <c r="B47" s="43" t="n">
        <v>1</v>
      </c>
      <c r="C47" s="43" t="n">
        <v>104.3</v>
      </c>
    </row>
    <row r="48" customFormat="false" ht="15" hidden="false" customHeight="false" outlineLevel="0" collapsed="false">
      <c r="A48" s="44" t="n">
        <v>1998</v>
      </c>
      <c r="B48" s="44" t="n">
        <v>2</v>
      </c>
      <c r="C48" s="44" t="n">
        <v>103.8</v>
      </c>
    </row>
    <row r="49" customFormat="false" ht="16" hidden="false" customHeight="false" outlineLevel="0" collapsed="false">
      <c r="A49" s="45" t="n">
        <v>1998</v>
      </c>
      <c r="B49" s="45" t="n">
        <v>3</v>
      </c>
      <c r="C49" s="45" t="n">
        <v>104.11</v>
      </c>
    </row>
    <row r="50" customFormat="false" ht="15" hidden="false" customHeight="false" outlineLevel="0" collapsed="false">
      <c r="A50" s="43" t="n">
        <v>1998</v>
      </c>
      <c r="B50" s="43" t="n">
        <v>4</v>
      </c>
      <c r="C50" s="43" t="n">
        <v>102.86</v>
      </c>
    </row>
    <row r="51" customFormat="false" ht="15" hidden="false" customHeight="false" outlineLevel="0" collapsed="false">
      <c r="A51" s="44" t="n">
        <v>1998</v>
      </c>
      <c r="B51" s="44" t="n">
        <v>5</v>
      </c>
      <c r="C51" s="44" t="n">
        <v>102.46</v>
      </c>
    </row>
    <row r="52" customFormat="false" ht="16" hidden="false" customHeight="false" outlineLevel="0" collapsed="false">
      <c r="A52" s="45" t="n">
        <v>1998</v>
      </c>
      <c r="B52" s="45" t="n">
        <v>6</v>
      </c>
      <c r="C52" s="45" t="n">
        <v>105.2</v>
      </c>
    </row>
    <row r="53" customFormat="false" ht="15" hidden="false" customHeight="false" outlineLevel="0" collapsed="false">
      <c r="A53" s="43" t="n">
        <v>1998</v>
      </c>
      <c r="B53" s="43" t="n">
        <v>7</v>
      </c>
      <c r="C53" s="43" t="n">
        <v>102.68</v>
      </c>
    </row>
    <row r="54" customFormat="false" ht="15" hidden="false" customHeight="false" outlineLevel="0" collapsed="false">
      <c r="A54" s="44" t="n">
        <v>1998</v>
      </c>
      <c r="B54" s="44" t="n">
        <v>8</v>
      </c>
      <c r="C54" s="44" t="n">
        <v>101.58</v>
      </c>
    </row>
    <row r="55" customFormat="false" ht="16" hidden="false" customHeight="false" outlineLevel="0" collapsed="false">
      <c r="A55" s="45" t="n">
        <v>1998</v>
      </c>
      <c r="B55" s="45" t="n">
        <v>9</v>
      </c>
      <c r="C55" s="45" t="n">
        <v>102.19</v>
      </c>
    </row>
    <row r="56" customFormat="false" ht="15" hidden="false" customHeight="false" outlineLevel="0" collapsed="false">
      <c r="A56" s="43" t="n">
        <v>1998</v>
      </c>
      <c r="B56" s="43" t="n">
        <v>10</v>
      </c>
      <c r="C56" s="43" t="n">
        <v>101.98</v>
      </c>
    </row>
    <row r="57" customFormat="false" ht="15" hidden="false" customHeight="false" outlineLevel="0" collapsed="false">
      <c r="A57" s="44" t="n">
        <v>1998</v>
      </c>
      <c r="B57" s="44" t="n">
        <v>11</v>
      </c>
      <c r="C57" s="44" t="n">
        <v>101.86</v>
      </c>
    </row>
    <row r="58" customFormat="false" ht="16" hidden="false" customHeight="false" outlineLevel="0" collapsed="false">
      <c r="A58" s="45" t="n">
        <v>1998</v>
      </c>
      <c r="B58" s="45" t="n">
        <v>12</v>
      </c>
      <c r="C58" s="45" t="n">
        <v>103.46</v>
      </c>
    </row>
    <row r="59" customFormat="false" ht="15" hidden="false" customHeight="false" outlineLevel="0" collapsed="false">
      <c r="A59" s="43" t="n">
        <v>1999</v>
      </c>
      <c r="B59" s="43" t="n">
        <v>1</v>
      </c>
      <c r="C59" s="43" t="n">
        <v>101.82</v>
      </c>
    </row>
    <row r="60" customFormat="false" ht="15" hidden="false" customHeight="false" outlineLevel="0" collapsed="false">
      <c r="A60" s="44" t="n">
        <v>1999</v>
      </c>
      <c r="B60" s="44" t="n">
        <v>2</v>
      </c>
      <c r="C60" s="44" t="n">
        <v>102.57</v>
      </c>
    </row>
    <row r="61" customFormat="false" ht="16" hidden="false" customHeight="false" outlineLevel="0" collapsed="false">
      <c r="A61" s="45" t="n">
        <v>1999</v>
      </c>
      <c r="B61" s="45" t="n">
        <v>3</v>
      </c>
      <c r="C61" s="45" t="n">
        <v>102.5</v>
      </c>
    </row>
    <row r="62" customFormat="false" ht="15" hidden="false" customHeight="false" outlineLevel="0" collapsed="false">
      <c r="A62" s="43" t="n">
        <v>1999</v>
      </c>
      <c r="B62" s="43" t="n">
        <v>4</v>
      </c>
      <c r="C62" s="43" t="n">
        <v>101.15</v>
      </c>
    </row>
    <row r="63" customFormat="false" ht="15" hidden="false" customHeight="false" outlineLevel="0" collapsed="false">
      <c r="A63" s="44" t="n">
        <v>1999</v>
      </c>
      <c r="B63" s="44" t="n">
        <v>5</v>
      </c>
      <c r="C63" s="44" t="n">
        <v>101.02</v>
      </c>
    </row>
    <row r="64" customFormat="false" ht="16" hidden="false" customHeight="false" outlineLevel="0" collapsed="false">
      <c r="A64" s="45" t="n">
        <v>1999</v>
      </c>
      <c r="B64" s="45" t="n">
        <v>6</v>
      </c>
      <c r="C64" s="45" t="n">
        <v>102.71</v>
      </c>
    </row>
    <row r="65" customFormat="false" ht="15" hidden="false" customHeight="false" outlineLevel="0" collapsed="false">
      <c r="A65" s="43" t="n">
        <v>1999</v>
      </c>
      <c r="B65" s="43" t="n">
        <v>7</v>
      </c>
      <c r="C65" s="43" t="n">
        <v>101.53</v>
      </c>
    </row>
    <row r="66" customFormat="false" ht="15" hidden="false" customHeight="false" outlineLevel="0" collapsed="false">
      <c r="A66" s="44" t="n">
        <v>1999</v>
      </c>
      <c r="B66" s="44" t="n">
        <v>8</v>
      </c>
      <c r="C66" s="44" t="n">
        <v>100.98</v>
      </c>
    </row>
    <row r="67" customFormat="false" ht="16" hidden="false" customHeight="false" outlineLevel="0" collapsed="false">
      <c r="A67" s="45" t="n">
        <v>1999</v>
      </c>
      <c r="B67" s="45" t="n">
        <v>9</v>
      </c>
      <c r="C67" s="45" t="n">
        <v>101.29</v>
      </c>
    </row>
    <row r="68" customFormat="false" ht="15" hidden="false" customHeight="false" outlineLevel="0" collapsed="false">
      <c r="A68" s="43" t="n">
        <v>1999</v>
      </c>
      <c r="B68" s="43" t="n">
        <v>10</v>
      </c>
      <c r="C68" s="43" t="n">
        <v>101.54</v>
      </c>
    </row>
    <row r="69" customFormat="false" ht="15" hidden="false" customHeight="false" outlineLevel="0" collapsed="false">
      <c r="A69" s="44" t="n">
        <v>1999</v>
      </c>
      <c r="B69" s="44" t="n">
        <v>11</v>
      </c>
      <c r="C69" s="44" t="n">
        <v>101.41</v>
      </c>
    </row>
    <row r="70" customFormat="false" ht="16" hidden="false" customHeight="false" outlineLevel="0" collapsed="false">
      <c r="A70" s="45" t="n">
        <v>1999</v>
      </c>
      <c r="B70" s="45" t="n">
        <v>12</v>
      </c>
      <c r="C70" s="45" t="n">
        <v>101.97</v>
      </c>
    </row>
    <row r="71" customFormat="false" ht="15" hidden="false" customHeight="false" outlineLevel="0" collapsed="false">
      <c r="A71" s="43" t="n">
        <v>2000</v>
      </c>
      <c r="B71" s="43" t="n">
        <v>1</v>
      </c>
      <c r="C71" s="43" t="n">
        <v>101.53</v>
      </c>
    </row>
    <row r="72" customFormat="false" ht="15" hidden="false" customHeight="false" outlineLevel="0" collapsed="false">
      <c r="A72" s="44" t="n">
        <v>2000</v>
      </c>
      <c r="B72" s="44" t="n">
        <v>2</v>
      </c>
      <c r="C72" s="44" t="n">
        <v>102.13</v>
      </c>
    </row>
    <row r="73" customFormat="false" ht="16" hidden="false" customHeight="false" outlineLevel="0" collapsed="false">
      <c r="A73" s="45" t="n">
        <v>2000</v>
      </c>
      <c r="B73" s="45" t="n">
        <v>3</v>
      </c>
      <c r="C73" s="45" t="n">
        <v>101.63</v>
      </c>
    </row>
    <row r="74" customFormat="false" ht="15" hidden="false" customHeight="false" outlineLevel="0" collapsed="false">
      <c r="A74" s="43" t="n">
        <v>2000</v>
      </c>
      <c r="B74" s="43" t="n">
        <v>4</v>
      </c>
      <c r="C74" s="43" t="n">
        <v>99.64</v>
      </c>
    </row>
    <row r="75" customFormat="false" ht="15" hidden="false" customHeight="false" outlineLevel="0" collapsed="false">
      <c r="A75" s="44" t="n">
        <v>2000</v>
      </c>
      <c r="B75" s="44" t="n">
        <v>5</v>
      </c>
      <c r="C75" s="44" t="n">
        <v>100.43</v>
      </c>
    </row>
    <row r="76" customFormat="false" ht="16" hidden="false" customHeight="false" outlineLevel="0" collapsed="false">
      <c r="A76" s="45" t="n">
        <v>2000</v>
      </c>
      <c r="B76" s="45" t="n">
        <v>6</v>
      </c>
      <c r="C76" s="45" t="n">
        <v>103.22</v>
      </c>
    </row>
    <row r="77" customFormat="false" ht="15" hidden="false" customHeight="false" outlineLevel="0" collapsed="false">
      <c r="A77" s="43" t="n">
        <v>2000</v>
      </c>
      <c r="B77" s="43" t="n">
        <v>7</v>
      </c>
      <c r="C77" s="43" t="n">
        <v>100.86</v>
      </c>
    </row>
    <row r="78" customFormat="false" ht="15" hidden="false" customHeight="false" outlineLevel="0" collapsed="false">
      <c r="A78" s="44" t="n">
        <v>2000</v>
      </c>
      <c r="B78" s="44" t="n">
        <v>8</v>
      </c>
      <c r="C78" s="44" t="n">
        <v>100.79</v>
      </c>
    </row>
    <row r="79" customFormat="false" ht="16" hidden="false" customHeight="false" outlineLevel="0" collapsed="false">
      <c r="A79" s="45" t="n">
        <v>2000</v>
      </c>
      <c r="B79" s="45" t="n">
        <v>9</v>
      </c>
      <c r="C79" s="45" t="n">
        <v>100.95</v>
      </c>
    </row>
    <row r="80" customFormat="false" ht="15" hidden="false" customHeight="false" outlineLevel="0" collapsed="false">
      <c r="A80" s="43" t="n">
        <v>2000</v>
      </c>
      <c r="B80" s="43" t="n">
        <v>10</v>
      </c>
      <c r="C80" s="43" t="n">
        <v>100.58</v>
      </c>
    </row>
    <row r="81" customFormat="false" ht="15" hidden="false" customHeight="false" outlineLevel="0" collapsed="false">
      <c r="A81" s="44" t="n">
        <v>2000</v>
      </c>
      <c r="B81" s="44" t="n">
        <v>11</v>
      </c>
      <c r="C81" s="44" t="n">
        <v>100.35</v>
      </c>
    </row>
    <row r="82" customFormat="false" ht="16" hidden="false" customHeight="false" outlineLevel="0" collapsed="false">
      <c r="A82" s="45" t="n">
        <v>2000</v>
      </c>
      <c r="B82" s="45" t="n">
        <v>12</v>
      </c>
      <c r="C82" s="45" t="n">
        <v>101.14</v>
      </c>
    </row>
    <row r="83" customFormat="false" ht="15" hidden="false" customHeight="false" outlineLevel="0" collapsed="false">
      <c r="A83" s="43" t="n">
        <v>2001</v>
      </c>
      <c r="B83" s="43" t="n">
        <v>1</v>
      </c>
      <c r="C83" s="43" t="n">
        <v>101.47</v>
      </c>
    </row>
    <row r="84" customFormat="false" ht="15" hidden="false" customHeight="false" outlineLevel="0" collapsed="false">
      <c r="A84" s="44" t="n">
        <v>2001</v>
      </c>
      <c r="B84" s="44" t="n">
        <v>2</v>
      </c>
      <c r="C84" s="44" t="n">
        <v>101.99</v>
      </c>
    </row>
    <row r="85" customFormat="false" ht="16" hidden="false" customHeight="false" outlineLevel="0" collapsed="false">
      <c r="A85" s="45" t="n">
        <v>2001</v>
      </c>
      <c r="B85" s="45" t="n">
        <v>3</v>
      </c>
      <c r="C85" s="45" t="n">
        <v>101.97</v>
      </c>
    </row>
    <row r="86" customFormat="false" ht="15" hidden="false" customHeight="false" outlineLevel="0" collapsed="false">
      <c r="A86" s="43" t="n">
        <v>2001</v>
      </c>
      <c r="B86" s="43" t="n">
        <v>4</v>
      </c>
      <c r="C86" s="43" t="n">
        <v>101.15</v>
      </c>
    </row>
    <row r="87" customFormat="false" ht="15" hidden="false" customHeight="false" outlineLevel="0" collapsed="false">
      <c r="A87" s="44" t="n">
        <v>2001</v>
      </c>
      <c r="B87" s="44" t="n">
        <v>5</v>
      </c>
      <c r="C87" s="44" t="n">
        <v>100.88</v>
      </c>
    </row>
    <row r="88" customFormat="false" ht="16" hidden="false" customHeight="false" outlineLevel="0" collapsed="false">
      <c r="A88" s="45" t="n">
        <v>2001</v>
      </c>
      <c r="B88" s="45" t="n">
        <v>6</v>
      </c>
      <c r="C88" s="45" t="n">
        <v>101.63</v>
      </c>
    </row>
    <row r="89" customFormat="false" ht="15" hidden="false" customHeight="false" outlineLevel="0" collapsed="false">
      <c r="A89" s="43" t="n">
        <v>2001</v>
      </c>
      <c r="B89" s="43" t="n">
        <v>7</v>
      </c>
      <c r="C89" s="43" t="n">
        <v>100.73</v>
      </c>
    </row>
    <row r="90" customFormat="false" ht="15" hidden="false" customHeight="false" outlineLevel="0" collapsed="false">
      <c r="A90" s="44" t="n">
        <v>2001</v>
      </c>
      <c r="B90" s="44" t="n">
        <v>8</v>
      </c>
      <c r="C90" s="44" t="n">
        <v>100.54</v>
      </c>
    </row>
    <row r="91" customFormat="false" ht="16" hidden="false" customHeight="false" outlineLevel="0" collapsed="false">
      <c r="A91" s="45" t="n">
        <v>2001</v>
      </c>
      <c r="B91" s="45" t="n">
        <v>9</v>
      </c>
      <c r="C91" s="45" t="n">
        <v>100.18</v>
      </c>
    </row>
    <row r="92" customFormat="false" ht="15" hidden="false" customHeight="false" outlineLevel="0" collapsed="false">
      <c r="A92" s="43" t="n">
        <v>2001</v>
      </c>
      <c r="B92" s="43" t="n">
        <v>10</v>
      </c>
      <c r="C92" s="43" t="n">
        <v>100.62</v>
      </c>
    </row>
    <row r="93" customFormat="false" ht="15" hidden="false" customHeight="false" outlineLevel="0" collapsed="false">
      <c r="A93" s="44" t="n">
        <v>2001</v>
      </c>
      <c r="B93" s="44" t="n">
        <v>11</v>
      </c>
      <c r="C93" s="44" t="n">
        <v>100.11</v>
      </c>
    </row>
    <row r="94" customFormat="false" ht="16" hidden="false" customHeight="false" outlineLevel="0" collapsed="false">
      <c r="A94" s="45" t="n">
        <v>2001</v>
      </c>
      <c r="B94" s="45" t="n">
        <v>12</v>
      </c>
      <c r="C94" s="45" t="n">
        <v>99.5</v>
      </c>
    </row>
    <row r="95" customFormat="false" ht="15" hidden="false" customHeight="false" outlineLevel="0" collapsed="false">
      <c r="A95" s="43" t="n">
        <v>2002</v>
      </c>
      <c r="B95" s="43" t="n">
        <v>1</v>
      </c>
      <c r="C95" s="43" t="n">
        <v>100.1</v>
      </c>
    </row>
    <row r="96" customFormat="false" ht="15" hidden="false" customHeight="false" outlineLevel="0" collapsed="false">
      <c r="A96" s="44" t="n">
        <v>2002</v>
      </c>
      <c r="B96" s="44" t="n">
        <v>2</v>
      </c>
      <c r="C96" s="44" t="n">
        <v>101.39</v>
      </c>
    </row>
    <row r="97" customFormat="false" ht="16" hidden="false" customHeight="false" outlineLevel="0" collapsed="false">
      <c r="A97" s="45" t="n">
        <v>2002</v>
      </c>
      <c r="B97" s="45" t="n">
        <v>3</v>
      </c>
      <c r="C97" s="45" t="n">
        <v>100.86</v>
      </c>
    </row>
    <row r="98" customFormat="false" ht="15" hidden="false" customHeight="false" outlineLevel="0" collapsed="false">
      <c r="A98" s="43" t="n">
        <v>2002</v>
      </c>
      <c r="B98" s="43" t="n">
        <v>4</v>
      </c>
      <c r="C98" s="43" t="n">
        <v>100.83</v>
      </c>
    </row>
    <row r="99" customFormat="false" ht="15" hidden="false" customHeight="false" outlineLevel="0" collapsed="false">
      <c r="A99" s="44" t="n">
        <v>2002</v>
      </c>
      <c r="B99" s="44" t="n">
        <v>5</v>
      </c>
      <c r="C99" s="44" t="n">
        <v>100.83</v>
      </c>
    </row>
    <row r="100" customFormat="false" ht="16" hidden="false" customHeight="false" outlineLevel="0" collapsed="false">
      <c r="A100" s="45" t="n">
        <v>2002</v>
      </c>
      <c r="B100" s="45" t="n">
        <v>6</v>
      </c>
      <c r="C100" s="45" t="n">
        <v>99.96</v>
      </c>
    </row>
    <row r="101" customFormat="false" ht="15" hidden="false" customHeight="false" outlineLevel="0" collapsed="false">
      <c r="A101" s="43" t="n">
        <v>2002</v>
      </c>
      <c r="B101" s="43" t="n">
        <v>7</v>
      </c>
      <c r="C101" s="43" t="n">
        <v>103.65</v>
      </c>
    </row>
    <row r="102" customFormat="false" ht="15" hidden="false" customHeight="false" outlineLevel="0" collapsed="false">
      <c r="A102" s="44" t="n">
        <v>2002</v>
      </c>
      <c r="B102" s="44" t="n">
        <v>8</v>
      </c>
      <c r="C102" s="44" t="n">
        <v>101.19</v>
      </c>
    </row>
    <row r="103" customFormat="false" ht="16" hidden="false" customHeight="false" outlineLevel="0" collapsed="false">
      <c r="A103" s="45" t="n">
        <v>2002</v>
      </c>
      <c r="B103" s="45" t="n">
        <v>9</v>
      </c>
      <c r="C103" s="45" t="n">
        <v>101.94</v>
      </c>
    </row>
    <row r="104" customFormat="false" ht="15" hidden="false" customHeight="false" outlineLevel="0" collapsed="false">
      <c r="A104" s="43" t="n">
        <v>2002</v>
      </c>
      <c r="B104" s="43" t="n">
        <v>10</v>
      </c>
      <c r="C104" s="43" t="n">
        <v>102.96</v>
      </c>
    </row>
    <row r="105" customFormat="false" ht="15" hidden="false" customHeight="false" outlineLevel="0" collapsed="false">
      <c r="A105" s="44" t="n">
        <v>2002</v>
      </c>
      <c r="B105" s="44" t="n">
        <v>11</v>
      </c>
      <c r="C105" s="44" t="n">
        <v>102.26</v>
      </c>
    </row>
    <row r="106" customFormat="false" ht="16" hidden="false" customHeight="false" outlineLevel="0" collapsed="false">
      <c r="A106" s="45" t="n">
        <v>2002</v>
      </c>
      <c r="B106" s="45" t="n">
        <v>12</v>
      </c>
      <c r="C106" s="45" t="n">
        <v>102.95</v>
      </c>
    </row>
    <row r="107" customFormat="false" ht="15" hidden="false" customHeight="false" outlineLevel="0" collapsed="false">
      <c r="A107" s="43" t="n">
        <v>2003</v>
      </c>
      <c r="B107" s="43" t="n">
        <v>1</v>
      </c>
      <c r="C107" s="43" t="n">
        <v>100.82</v>
      </c>
    </row>
    <row r="108" customFormat="false" ht="15" hidden="false" customHeight="false" outlineLevel="0" collapsed="false">
      <c r="A108" s="44" t="n">
        <v>2003</v>
      </c>
      <c r="B108" s="44" t="n">
        <v>2</v>
      </c>
      <c r="C108" s="44" t="n">
        <v>101.8</v>
      </c>
    </row>
    <row r="109" customFormat="false" ht="16" hidden="false" customHeight="false" outlineLevel="0" collapsed="false">
      <c r="A109" s="45" t="n">
        <v>2003</v>
      </c>
      <c r="B109" s="45" t="n">
        <v>3</v>
      </c>
      <c r="C109" s="45" t="n">
        <v>101.97</v>
      </c>
    </row>
    <row r="110" customFormat="false" ht="15" hidden="false" customHeight="false" outlineLevel="0" collapsed="false">
      <c r="A110" s="43" t="n">
        <v>2003</v>
      </c>
      <c r="B110" s="43" t="n">
        <v>4</v>
      </c>
      <c r="C110" s="43" t="n">
        <v>101.72</v>
      </c>
    </row>
    <row r="111" customFormat="false" ht="15" hidden="false" customHeight="false" outlineLevel="0" collapsed="false">
      <c r="A111" s="44" t="n">
        <v>2003</v>
      </c>
      <c r="B111" s="44" t="n">
        <v>5</v>
      </c>
      <c r="C111" s="44" t="n">
        <v>101.41</v>
      </c>
    </row>
    <row r="112" customFormat="false" ht="16" hidden="false" customHeight="false" outlineLevel="0" collapsed="false">
      <c r="A112" s="45" t="n">
        <v>2003</v>
      </c>
      <c r="B112" s="45" t="n">
        <v>6</v>
      </c>
      <c r="C112" s="45" t="n">
        <v>103.31</v>
      </c>
    </row>
    <row r="113" customFormat="false" ht="15" hidden="false" customHeight="false" outlineLevel="0" collapsed="false">
      <c r="A113" s="43" t="n">
        <v>2003</v>
      </c>
      <c r="B113" s="43" t="n">
        <v>7</v>
      </c>
      <c r="C113" s="43" t="n">
        <v>105.04</v>
      </c>
    </row>
    <row r="114" customFormat="false" ht="15" hidden="false" customHeight="false" outlineLevel="0" collapsed="false">
      <c r="A114" s="44" t="n">
        <v>2003</v>
      </c>
      <c r="B114" s="44" t="n">
        <v>8</v>
      </c>
      <c r="C114" s="44" t="n">
        <v>107.6</v>
      </c>
    </row>
    <row r="115" customFormat="false" ht="16" hidden="false" customHeight="false" outlineLevel="0" collapsed="false">
      <c r="A115" s="45" t="n">
        <v>2003</v>
      </c>
      <c r="B115" s="45" t="n">
        <v>9</v>
      </c>
      <c r="C115" s="45" t="n">
        <v>111.1</v>
      </c>
    </row>
    <row r="116" customFormat="false" ht="15" hidden="false" customHeight="false" outlineLevel="0" collapsed="false">
      <c r="A116" s="43" t="n">
        <v>2003</v>
      </c>
      <c r="B116" s="43" t="n">
        <v>10</v>
      </c>
      <c r="C116" s="43" t="n">
        <v>115.28</v>
      </c>
    </row>
    <row r="117" customFormat="false" ht="15" hidden="false" customHeight="false" outlineLevel="0" collapsed="false">
      <c r="A117" s="44" t="n">
        <v>2003</v>
      </c>
      <c r="B117" s="44" t="n">
        <v>11</v>
      </c>
      <c r="C117" s="44" t="n">
        <v>116.63</v>
      </c>
    </row>
    <row r="118" customFormat="false" ht="16" hidden="false" customHeight="false" outlineLevel="0" collapsed="false">
      <c r="A118" s="45" t="n">
        <v>2003</v>
      </c>
      <c r="B118" s="45" t="n">
        <v>12</v>
      </c>
      <c r="C118" s="45" t="n">
        <v>118.96</v>
      </c>
    </row>
    <row r="119" customFormat="false" ht="15" hidden="false" customHeight="false" outlineLevel="0" collapsed="false">
      <c r="A119" s="43" t="n">
        <v>2004</v>
      </c>
      <c r="B119" s="43" t="n">
        <v>1</v>
      </c>
      <c r="C119" s="43" t="n">
        <v>121.73</v>
      </c>
    </row>
    <row r="120" customFormat="false" ht="15" hidden="false" customHeight="false" outlineLevel="0" collapsed="false">
      <c r="A120" s="44" t="n">
        <v>2004</v>
      </c>
      <c r="B120" s="44" t="n">
        <v>2</v>
      </c>
      <c r="C120" s="44" t="n">
        <v>124.7</v>
      </c>
    </row>
    <row r="121" customFormat="false" ht="16" hidden="false" customHeight="false" outlineLevel="0" collapsed="false">
      <c r="A121" s="45" t="n">
        <v>2004</v>
      </c>
      <c r="B121" s="45" t="n">
        <v>3</v>
      </c>
      <c r="C121" s="45" t="n">
        <v>126.01</v>
      </c>
    </row>
    <row r="122" customFormat="false" ht="15" hidden="false" customHeight="false" outlineLevel="0" collapsed="false">
      <c r="A122" s="43" t="n">
        <v>2004</v>
      </c>
      <c r="B122" s="43" t="n">
        <v>4</v>
      </c>
      <c r="C122" s="43" t="n">
        <v>125.62</v>
      </c>
    </row>
    <row r="123" customFormat="false" ht="15" hidden="false" customHeight="false" outlineLevel="0" collapsed="false">
      <c r="A123" s="44" t="n">
        <v>2004</v>
      </c>
      <c r="B123" s="44" t="n">
        <v>5</v>
      </c>
      <c r="C123" s="44" t="n">
        <v>124.43</v>
      </c>
    </row>
    <row r="124" customFormat="false" ht="16" hidden="false" customHeight="false" outlineLevel="0" collapsed="false">
      <c r="A124" s="45" t="n">
        <v>2004</v>
      </c>
      <c r="B124" s="45" t="n">
        <v>6</v>
      </c>
      <c r="C124" s="45" t="n">
        <v>125.8</v>
      </c>
    </row>
    <row r="125" customFormat="false" ht="15" hidden="false" customHeight="false" outlineLevel="0" collapsed="false">
      <c r="A125" s="43" t="n">
        <v>2004</v>
      </c>
      <c r="B125" s="43" t="n">
        <v>7</v>
      </c>
      <c r="C125" s="43" t="n">
        <v>124.34</v>
      </c>
    </row>
    <row r="126" customFormat="false" ht="15" hidden="false" customHeight="false" outlineLevel="0" collapsed="false">
      <c r="A126" s="44" t="n">
        <v>2004</v>
      </c>
      <c r="B126" s="44" t="n">
        <v>8</v>
      </c>
      <c r="C126" s="44" t="n">
        <v>124.02</v>
      </c>
    </row>
    <row r="127" customFormat="false" ht="16" hidden="false" customHeight="false" outlineLevel="0" collapsed="false">
      <c r="A127" s="45" t="n">
        <v>2004</v>
      </c>
      <c r="B127" s="45" t="n">
        <v>9</v>
      </c>
      <c r="C127" s="45" t="n">
        <v>123.86</v>
      </c>
    </row>
    <row r="128" customFormat="false" ht="15" hidden="false" customHeight="false" outlineLevel="0" collapsed="false">
      <c r="A128" s="43" t="n">
        <v>2004</v>
      </c>
      <c r="B128" s="43" t="n">
        <v>10</v>
      </c>
      <c r="C128" s="43" t="n">
        <v>124.41</v>
      </c>
    </row>
    <row r="129" customFormat="false" ht="15" hidden="false" customHeight="false" outlineLevel="0" collapsed="false">
      <c r="A129" s="44" t="n">
        <v>2004</v>
      </c>
      <c r="B129" s="44" t="n">
        <v>11</v>
      </c>
      <c r="C129" s="44" t="n">
        <v>124.64</v>
      </c>
    </row>
    <row r="130" customFormat="false" ht="16" hidden="false" customHeight="false" outlineLevel="0" collapsed="false">
      <c r="A130" s="45" t="n">
        <v>2004</v>
      </c>
      <c r="B130" s="45" t="n">
        <v>12</v>
      </c>
      <c r="C130" s="45" t="n">
        <v>126.04</v>
      </c>
    </row>
    <row r="131" customFormat="false" ht="15" hidden="false" customHeight="false" outlineLevel="0" collapsed="false">
      <c r="A131" s="43" t="n">
        <v>2005</v>
      </c>
      <c r="B131" s="43" t="n">
        <v>1</v>
      </c>
      <c r="C131" s="43" t="n">
        <v>125.94</v>
      </c>
    </row>
    <row r="132" customFormat="false" ht="15" hidden="false" customHeight="false" outlineLevel="0" collapsed="false">
      <c r="A132" s="44" t="n">
        <v>2005</v>
      </c>
      <c r="B132" s="44" t="n">
        <v>2</v>
      </c>
      <c r="C132" s="44" t="n">
        <v>126</v>
      </c>
    </row>
    <row r="133" customFormat="false" ht="16" hidden="false" customHeight="false" outlineLevel="0" collapsed="false">
      <c r="A133" s="45" t="n">
        <v>2005</v>
      </c>
      <c r="B133" s="45" t="n">
        <v>3</v>
      </c>
      <c r="C133" s="45" t="n">
        <v>127.29</v>
      </c>
    </row>
    <row r="134" customFormat="false" ht="15" hidden="false" customHeight="false" outlineLevel="0" collapsed="false">
      <c r="A134" s="43" t="n">
        <v>2005</v>
      </c>
      <c r="B134" s="43" t="n">
        <v>4</v>
      </c>
      <c r="C134" s="43" t="n">
        <v>132.14</v>
      </c>
    </row>
    <row r="135" customFormat="false" ht="15" hidden="false" customHeight="false" outlineLevel="0" collapsed="false">
      <c r="A135" s="44" t="n">
        <v>2005</v>
      </c>
      <c r="B135" s="44" t="n">
        <v>5</v>
      </c>
      <c r="C135" s="44" t="n">
        <v>133.8</v>
      </c>
    </row>
    <row r="136" customFormat="false" ht="16" hidden="false" customHeight="false" outlineLevel="0" collapsed="false">
      <c r="A136" s="45" t="n">
        <v>2005</v>
      </c>
      <c r="B136" s="45" t="n">
        <v>6</v>
      </c>
      <c r="C136" s="45" t="n">
        <v>136.77</v>
      </c>
    </row>
    <row r="137" customFormat="false" ht="15" hidden="false" customHeight="false" outlineLevel="0" collapsed="false">
      <c r="A137" s="43" t="n">
        <v>2005</v>
      </c>
      <c r="B137" s="43" t="n">
        <v>7</v>
      </c>
      <c r="C137" s="43" t="n">
        <v>140.75</v>
      </c>
    </row>
    <row r="138" customFormat="false" ht="15" hidden="false" customHeight="false" outlineLevel="0" collapsed="false">
      <c r="A138" s="44" t="n">
        <v>2005</v>
      </c>
      <c r="B138" s="44" t="n">
        <v>8</v>
      </c>
      <c r="C138" s="44" t="n">
        <v>146.08</v>
      </c>
    </row>
    <row r="139" customFormat="false" ht="16" hidden="false" customHeight="false" outlineLevel="0" collapsed="false">
      <c r="A139" s="45" t="n">
        <v>2005</v>
      </c>
      <c r="B139" s="45" t="n">
        <v>9</v>
      </c>
      <c r="C139" s="45" t="n">
        <v>149.11</v>
      </c>
    </row>
    <row r="140" customFormat="false" ht="15" hidden="false" customHeight="false" outlineLevel="0" collapsed="false">
      <c r="A140" s="43" t="n">
        <v>2005</v>
      </c>
      <c r="B140" s="43" t="n">
        <v>10</v>
      </c>
      <c r="C140" s="43" t="n">
        <v>154.64</v>
      </c>
    </row>
    <row r="141" customFormat="false" ht="15" hidden="false" customHeight="false" outlineLevel="0" collapsed="false">
      <c r="A141" s="44" t="n">
        <v>2005</v>
      </c>
      <c r="B141" s="44" t="n">
        <v>11</v>
      </c>
      <c r="C141" s="44" t="n">
        <v>156.19</v>
      </c>
    </row>
    <row r="142" customFormat="false" ht="16" hidden="false" customHeight="false" outlineLevel="0" collapsed="false">
      <c r="A142" s="45" t="n">
        <v>2005</v>
      </c>
      <c r="B142" s="45" t="n">
        <v>12</v>
      </c>
      <c r="C142" s="45" t="n">
        <v>156.77</v>
      </c>
    </row>
    <row r="143" customFormat="false" ht="15" hidden="false" customHeight="false" outlineLevel="0" collapsed="false">
      <c r="A143" s="43" t="n">
        <v>2006</v>
      </c>
      <c r="B143" s="43" t="n">
        <v>1</v>
      </c>
      <c r="C143" s="43" t="n">
        <v>158.67</v>
      </c>
    </row>
    <row r="144" customFormat="false" ht="15" hidden="false" customHeight="false" outlineLevel="0" collapsed="false">
      <c r="A144" s="44" t="n">
        <v>2006</v>
      </c>
      <c r="B144" s="44" t="n">
        <v>2</v>
      </c>
      <c r="C144" s="44" t="n">
        <v>160.91</v>
      </c>
    </row>
    <row r="145" customFormat="false" ht="16" hidden="false" customHeight="false" outlineLevel="0" collapsed="false">
      <c r="A145" s="45" t="n">
        <v>2006</v>
      </c>
      <c r="B145" s="45" t="n">
        <v>3</v>
      </c>
      <c r="C145" s="45" t="n">
        <v>164.78</v>
      </c>
    </row>
    <row r="146" customFormat="false" ht="15" hidden="false" customHeight="false" outlineLevel="0" collapsed="false">
      <c r="A146" s="43" t="n">
        <v>2006</v>
      </c>
      <c r="B146" s="43" t="n">
        <v>4</v>
      </c>
      <c r="C146" s="43" t="n">
        <v>167.46</v>
      </c>
    </row>
    <row r="147" customFormat="false" ht="15" hidden="false" customHeight="false" outlineLevel="0" collapsed="false">
      <c r="A147" s="44" t="n">
        <v>2006</v>
      </c>
      <c r="B147" s="44" t="n">
        <v>5</v>
      </c>
      <c r="C147" s="44" t="n">
        <v>171.72</v>
      </c>
    </row>
    <row r="148" customFormat="false" ht="16" hidden="false" customHeight="false" outlineLevel="0" collapsed="false">
      <c r="A148" s="45" t="n">
        <v>2006</v>
      </c>
      <c r="B148" s="45" t="n">
        <v>6</v>
      </c>
      <c r="C148" s="45" t="n">
        <v>174.63</v>
      </c>
    </row>
    <row r="149" customFormat="false" ht="15" hidden="false" customHeight="false" outlineLevel="0" collapsed="false">
      <c r="A149" s="43" t="n">
        <v>2006</v>
      </c>
      <c r="B149" s="43" t="n">
        <v>7</v>
      </c>
      <c r="C149" s="43" t="n">
        <v>177.72</v>
      </c>
    </row>
    <row r="150" customFormat="false" ht="15" hidden="false" customHeight="false" outlineLevel="0" collapsed="false">
      <c r="A150" s="44" t="n">
        <v>2006</v>
      </c>
      <c r="B150" s="44" t="n">
        <v>8</v>
      </c>
      <c r="C150" s="44" t="n">
        <v>180.98</v>
      </c>
    </row>
    <row r="151" customFormat="false" ht="16" hidden="false" customHeight="false" outlineLevel="0" collapsed="false">
      <c r="A151" s="45" t="n">
        <v>2006</v>
      </c>
      <c r="B151" s="45" t="n">
        <v>9</v>
      </c>
      <c r="C151" s="45" t="n">
        <v>182.48</v>
      </c>
    </row>
    <row r="152" customFormat="false" ht="15" hidden="false" customHeight="false" outlineLevel="0" collapsed="false">
      <c r="A152" s="43" t="n">
        <v>2006</v>
      </c>
      <c r="B152" s="43" t="n">
        <v>10</v>
      </c>
      <c r="C152" s="43" t="n">
        <v>186.81</v>
      </c>
    </row>
    <row r="153" customFormat="false" ht="15" hidden="false" customHeight="false" outlineLevel="0" collapsed="false">
      <c r="A153" s="44" t="n">
        <v>2006</v>
      </c>
      <c r="B153" s="44" t="n">
        <v>11</v>
      </c>
      <c r="C153" s="44" t="n">
        <v>187.66</v>
      </c>
    </row>
    <row r="154" customFormat="false" ht="16" hidden="false" customHeight="false" outlineLevel="0" collapsed="false">
      <c r="A154" s="45" t="n">
        <v>2006</v>
      </c>
      <c r="B154" s="45" t="n">
        <v>12</v>
      </c>
      <c r="C154" s="45" t="n">
        <v>191.21</v>
      </c>
    </row>
    <row r="155" customFormat="false" ht="15" hidden="false" customHeight="false" outlineLevel="0" collapsed="false">
      <c r="A155" s="43" t="n">
        <v>2007</v>
      </c>
      <c r="B155" s="43" t="n">
        <v>1</v>
      </c>
      <c r="C155" s="43" t="n">
        <v>193.61</v>
      </c>
    </row>
    <row r="156" customFormat="false" ht="15" hidden="false" customHeight="false" outlineLevel="0" collapsed="false">
      <c r="A156" s="44" t="n">
        <v>2007</v>
      </c>
      <c r="B156" s="44" t="n">
        <v>2</v>
      </c>
      <c r="C156" s="44" t="n">
        <v>197.56</v>
      </c>
    </row>
    <row r="157" customFormat="false" ht="16" hidden="false" customHeight="false" outlineLevel="0" collapsed="false">
      <c r="A157" s="45" t="n">
        <v>2007</v>
      </c>
      <c r="B157" s="45" t="n">
        <v>3</v>
      </c>
      <c r="C157" s="45" t="n">
        <v>201.69</v>
      </c>
    </row>
    <row r="158" customFormat="false" ht="15" hidden="false" customHeight="false" outlineLevel="0" collapsed="false">
      <c r="A158" s="43" t="n">
        <v>2007</v>
      </c>
      <c r="B158" s="43" t="n">
        <v>4</v>
      </c>
      <c r="C158" s="43" t="n">
        <v>207.5</v>
      </c>
    </row>
    <row r="159" customFormat="false" ht="15" hidden="false" customHeight="false" outlineLevel="0" collapsed="false">
      <c r="A159" s="44" t="n">
        <v>2007</v>
      </c>
      <c r="B159" s="44" t="n">
        <v>5</v>
      </c>
      <c r="C159" s="44" t="n">
        <v>209.18</v>
      </c>
    </row>
    <row r="160" customFormat="false" ht="16" hidden="false" customHeight="false" outlineLevel="0" collapsed="false">
      <c r="A160" s="45" t="n">
        <v>2007</v>
      </c>
      <c r="B160" s="45" t="n">
        <v>6</v>
      </c>
      <c r="C160" s="45" t="n">
        <v>210.06</v>
      </c>
    </row>
    <row r="161" customFormat="false" ht="15" hidden="false" customHeight="false" outlineLevel="0" collapsed="false">
      <c r="A161" s="43" t="n">
        <v>2007</v>
      </c>
      <c r="B161" s="43" t="n">
        <v>7</v>
      </c>
      <c r="C161" s="43" t="n">
        <v>216.79</v>
      </c>
    </row>
    <row r="162" customFormat="false" ht="15" hidden="false" customHeight="false" outlineLevel="0" collapsed="false">
      <c r="A162" s="44" t="n">
        <v>2007</v>
      </c>
      <c r="B162" s="44" t="n">
        <v>8</v>
      </c>
      <c r="C162" s="44" t="n">
        <v>221.92</v>
      </c>
    </row>
    <row r="163" customFormat="false" ht="16" hidden="false" customHeight="false" outlineLevel="0" collapsed="false">
      <c r="A163" s="45" t="n">
        <v>2007</v>
      </c>
      <c r="B163" s="45" t="n">
        <v>9</v>
      </c>
      <c r="C163" s="45" t="n">
        <v>222.49</v>
      </c>
    </row>
    <row r="164" customFormat="false" ht="15" hidden="false" customHeight="false" outlineLevel="0" collapsed="false">
      <c r="A164" s="43" t="n">
        <v>2007</v>
      </c>
      <c r="B164" s="43" t="n">
        <v>10</v>
      </c>
      <c r="C164" s="43" t="n">
        <v>230.78</v>
      </c>
    </row>
    <row r="165" customFormat="false" ht="15" hidden="false" customHeight="false" outlineLevel="0" collapsed="false">
      <c r="A165" s="44" t="n">
        <v>2007</v>
      </c>
      <c r="B165" s="44" t="n">
        <v>11</v>
      </c>
      <c r="C165" s="44" t="n">
        <v>230.92</v>
      </c>
    </row>
    <row r="166" customFormat="false" ht="16" hidden="false" customHeight="false" outlineLevel="0" collapsed="false">
      <c r="A166" s="45" t="n">
        <v>2007</v>
      </c>
      <c r="B166" s="45" t="n">
        <v>12</v>
      </c>
      <c r="C166" s="45" t="n">
        <v>233.46</v>
      </c>
    </row>
    <row r="167" customFormat="false" ht="15" hidden="false" customHeight="false" outlineLevel="0" collapsed="false">
      <c r="A167" s="43" t="n">
        <v>2008</v>
      </c>
      <c r="B167" s="43" t="n">
        <v>1</v>
      </c>
      <c r="C167" s="43" t="n">
        <v>234.35</v>
      </c>
    </row>
    <row r="168" customFormat="false" ht="15" hidden="false" customHeight="false" outlineLevel="0" collapsed="false">
      <c r="A168" s="44" t="n">
        <v>2008</v>
      </c>
      <c r="B168" s="44" t="n">
        <v>2</v>
      </c>
      <c r="C168" s="44" t="n">
        <v>243.58</v>
      </c>
    </row>
    <row r="169" customFormat="false" ht="16" hidden="false" customHeight="false" outlineLevel="0" collapsed="false">
      <c r="A169" s="45" t="n">
        <v>2008</v>
      </c>
      <c r="B169" s="45" t="n">
        <v>3</v>
      </c>
      <c r="C169" s="45" t="n">
        <v>250.38</v>
      </c>
    </row>
    <row r="170" customFormat="false" ht="15" hidden="false" customHeight="false" outlineLevel="0" collapsed="false">
      <c r="A170" s="43" t="n">
        <v>2008</v>
      </c>
      <c r="B170" s="43" t="n">
        <v>4</v>
      </c>
      <c r="C170" s="43" t="n">
        <v>267.02</v>
      </c>
    </row>
    <row r="171" customFormat="false" ht="15" hidden="false" customHeight="false" outlineLevel="0" collapsed="false">
      <c r="A171" s="44" t="n">
        <v>2008</v>
      </c>
      <c r="B171" s="44" t="n">
        <v>5</v>
      </c>
      <c r="C171" s="44" t="n">
        <v>272.43</v>
      </c>
    </row>
    <row r="172" customFormat="false" ht="16" hidden="false" customHeight="false" outlineLevel="0" collapsed="false">
      <c r="A172" s="45" t="n">
        <v>2008</v>
      </c>
      <c r="B172" s="45" t="n">
        <v>6</v>
      </c>
      <c r="C172" s="45" t="n">
        <v>274.34</v>
      </c>
    </row>
    <row r="173" customFormat="false" ht="15" hidden="false" customHeight="false" outlineLevel="0" collapsed="false">
      <c r="A173" s="43" t="n">
        <v>2008</v>
      </c>
      <c r="B173" s="43" t="n">
        <v>7</v>
      </c>
      <c r="C173" s="43" t="n">
        <v>284.15</v>
      </c>
    </row>
    <row r="174" customFormat="false" ht="15" hidden="false" customHeight="false" outlineLevel="0" collapsed="false">
      <c r="A174" s="44" t="n">
        <v>2008</v>
      </c>
      <c r="B174" s="44" t="n">
        <v>8</v>
      </c>
      <c r="C174" s="44" t="n">
        <v>289.27</v>
      </c>
    </row>
    <row r="175" customFormat="false" ht="16" hidden="false" customHeight="false" outlineLevel="0" collapsed="false">
      <c r="A175" s="45" t="n">
        <v>2008</v>
      </c>
      <c r="B175" s="45" t="n">
        <v>9</v>
      </c>
      <c r="C175" s="45" t="n">
        <v>295.51</v>
      </c>
    </row>
    <row r="176" customFormat="false" ht="15" hidden="false" customHeight="false" outlineLevel="0" collapsed="false">
      <c r="A176" s="43" t="n">
        <v>2008</v>
      </c>
      <c r="B176" s="43" t="n">
        <v>10</v>
      </c>
      <c r="C176" s="43" t="n">
        <v>300.42</v>
      </c>
    </row>
    <row r="177" customFormat="false" ht="15" hidden="false" customHeight="false" outlineLevel="0" collapsed="false">
      <c r="A177" s="44" t="n">
        <v>2008</v>
      </c>
      <c r="B177" s="44" t="n">
        <v>11</v>
      </c>
      <c r="C177" s="44" t="n">
        <v>296.29</v>
      </c>
    </row>
    <row r="178" customFormat="false" ht="16" hidden="false" customHeight="false" outlineLevel="0" collapsed="false">
      <c r="A178" s="45" t="n">
        <v>2008</v>
      </c>
      <c r="B178" s="45" t="n">
        <v>12</v>
      </c>
      <c r="C178" s="45" t="n">
        <v>300.09</v>
      </c>
    </row>
    <row r="179" customFormat="false" ht="15" hidden="false" customHeight="false" outlineLevel="0" collapsed="false">
      <c r="A179" s="43" t="n">
        <v>2009</v>
      </c>
      <c r="B179" s="43" t="n">
        <v>1</v>
      </c>
      <c r="C179" s="43" t="n">
        <v>296.56</v>
      </c>
    </row>
    <row r="180" customFormat="false" ht="15" hidden="false" customHeight="false" outlineLevel="0" collapsed="false">
      <c r="A180" s="44" t="n">
        <v>2009</v>
      </c>
      <c r="B180" s="44" t="n">
        <v>2</v>
      </c>
      <c r="C180" s="44" t="n">
        <v>294.75</v>
      </c>
    </row>
    <row r="181" customFormat="false" ht="16" hidden="false" customHeight="false" outlineLevel="0" collapsed="false">
      <c r="A181" s="45" t="n">
        <v>2009</v>
      </c>
      <c r="B181" s="45" t="n">
        <v>3</v>
      </c>
      <c r="C181" s="45" t="n">
        <v>306.53</v>
      </c>
    </row>
    <row r="182" customFormat="false" ht="15" hidden="false" customHeight="false" outlineLevel="0" collapsed="false">
      <c r="A182" s="43" t="n">
        <v>2009</v>
      </c>
      <c r="B182" s="43" t="n">
        <v>4</v>
      </c>
      <c r="C182" s="43" t="n">
        <v>312.18</v>
      </c>
    </row>
    <row r="183" customFormat="false" ht="15" hidden="false" customHeight="false" outlineLevel="0" collapsed="false">
      <c r="A183" s="44" t="n">
        <v>2009</v>
      </c>
      <c r="B183" s="44" t="n">
        <v>5</v>
      </c>
      <c r="C183" s="44" t="n">
        <v>308.43</v>
      </c>
    </row>
    <row r="184" customFormat="false" ht="16" hidden="false" customHeight="false" outlineLevel="0" collapsed="false">
      <c r="A184" s="45" t="n">
        <v>2009</v>
      </c>
      <c r="B184" s="45" t="n">
        <v>6</v>
      </c>
      <c r="C184" s="45" t="n">
        <v>317.8</v>
      </c>
    </row>
    <row r="185" customFormat="false" ht="15" hidden="false" customHeight="false" outlineLevel="0" collapsed="false">
      <c r="A185" s="43" t="n">
        <v>2009</v>
      </c>
      <c r="B185" s="43" t="n">
        <v>7</v>
      </c>
      <c r="C185" s="43" t="n">
        <v>320.42</v>
      </c>
    </row>
    <row r="186" customFormat="false" ht="15" hidden="false" customHeight="false" outlineLevel="0" collapsed="false">
      <c r="A186" s="44" t="n">
        <v>2009</v>
      </c>
      <c r="B186" s="44" t="n">
        <v>8</v>
      </c>
      <c r="C186" s="44" t="n">
        <v>323.38</v>
      </c>
    </row>
    <row r="187" customFormat="false" ht="16" hidden="false" customHeight="false" outlineLevel="0" collapsed="false">
      <c r="A187" s="45" t="n">
        <v>2009</v>
      </c>
      <c r="B187" s="45" t="n">
        <v>9</v>
      </c>
      <c r="C187" s="45" t="n">
        <v>314.56</v>
      </c>
    </row>
    <row r="188" customFormat="false" ht="15" hidden="false" customHeight="false" outlineLevel="0" collapsed="false">
      <c r="A188" s="43" t="n">
        <v>2009</v>
      </c>
      <c r="B188" s="43" t="n">
        <v>10</v>
      </c>
      <c r="C188" s="43" t="n">
        <v>319.5</v>
      </c>
    </row>
    <row r="189" customFormat="false" ht="15" hidden="false" customHeight="false" outlineLevel="0" collapsed="false">
      <c r="A189" s="44" t="n">
        <v>2009</v>
      </c>
      <c r="B189" s="44" t="n">
        <v>11</v>
      </c>
      <c r="C189" s="44" t="n">
        <v>318.87</v>
      </c>
    </row>
    <row r="190" customFormat="false" ht="16" hidden="false" customHeight="false" outlineLevel="0" collapsed="false">
      <c r="A190" s="45" t="n">
        <v>2009</v>
      </c>
      <c r="B190" s="45" t="n">
        <v>12</v>
      </c>
      <c r="C190" s="45" t="n">
        <v>344.73</v>
      </c>
    </row>
    <row r="191" customFormat="false" ht="15" hidden="false" customHeight="false" outlineLevel="0" collapsed="false">
      <c r="A191" s="43" t="n">
        <v>2010</v>
      </c>
      <c r="B191" s="43" t="n">
        <v>1</v>
      </c>
      <c r="C191" s="43" t="n">
        <v>344.28</v>
      </c>
    </row>
    <row r="192" customFormat="false" ht="15" hidden="false" customHeight="false" outlineLevel="0" collapsed="false">
      <c r="A192" s="44" t="n">
        <v>2010</v>
      </c>
      <c r="B192" s="44" t="n">
        <v>2</v>
      </c>
      <c r="C192" s="44" t="n">
        <v>355.54</v>
      </c>
    </row>
    <row r="193" customFormat="false" ht="16" hidden="false" customHeight="false" outlineLevel="0" collapsed="false">
      <c r="A193" s="45" t="n">
        <v>2010</v>
      </c>
      <c r="B193" s="45" t="n">
        <v>3</v>
      </c>
      <c r="C193" s="45" t="n">
        <v>369.56</v>
      </c>
    </row>
    <row r="194" customFormat="false" ht="15" hidden="false" customHeight="false" outlineLevel="0" collapsed="false">
      <c r="A194" s="43" t="n">
        <v>2010</v>
      </c>
      <c r="B194" s="43" t="n">
        <v>4</v>
      </c>
      <c r="C194" s="43" t="n">
        <v>377.78</v>
      </c>
    </row>
    <row r="195" customFormat="false" ht="15" hidden="false" customHeight="false" outlineLevel="0" collapsed="false">
      <c r="A195" s="44" t="n">
        <v>2010</v>
      </c>
      <c r="B195" s="44" t="n">
        <v>5</v>
      </c>
      <c r="C195" s="44" t="n">
        <v>381.84</v>
      </c>
    </row>
    <row r="196" customFormat="false" ht="16" hidden="false" customHeight="false" outlineLevel="0" collapsed="false">
      <c r="A196" s="45" t="n">
        <v>2010</v>
      </c>
      <c r="B196" s="45" t="n">
        <v>6</v>
      </c>
      <c r="C196" s="45" t="n">
        <v>388.62</v>
      </c>
    </row>
    <row r="197" customFormat="false" ht="15" hidden="false" customHeight="false" outlineLevel="0" collapsed="false">
      <c r="A197" s="43" t="n">
        <v>2010</v>
      </c>
      <c r="B197" s="43" t="n">
        <v>7</v>
      </c>
      <c r="C197" s="43" t="n">
        <v>398.37</v>
      </c>
    </row>
    <row r="198" customFormat="false" ht="15" hidden="false" customHeight="false" outlineLevel="0" collapsed="false">
      <c r="A198" s="44" t="n">
        <v>2010</v>
      </c>
      <c r="B198" s="44" t="n">
        <v>8</v>
      </c>
      <c r="C198" s="44" t="n">
        <v>408.08</v>
      </c>
    </row>
    <row r="199" customFormat="false" ht="16" hidden="false" customHeight="false" outlineLevel="0" collapsed="false">
      <c r="A199" s="45" t="n">
        <v>2010</v>
      </c>
      <c r="B199" s="45" t="n">
        <v>9</v>
      </c>
      <c r="C199" s="45" t="n">
        <v>425.11</v>
      </c>
    </row>
    <row r="200" customFormat="false" ht="15" hidden="false" customHeight="false" outlineLevel="0" collapsed="false">
      <c r="A200" s="43" t="n">
        <v>2010</v>
      </c>
      <c r="B200" s="43" t="n">
        <v>10</v>
      </c>
      <c r="C200" s="43" t="n">
        <v>433.84</v>
      </c>
    </row>
    <row r="201" customFormat="false" ht="15" hidden="false" customHeight="false" outlineLevel="0" collapsed="false">
      <c r="A201" s="44" t="n">
        <v>2010</v>
      </c>
      <c r="B201" s="44" t="n">
        <v>11</v>
      </c>
      <c r="C201" s="44" t="n">
        <v>439.23</v>
      </c>
    </row>
    <row r="202" customFormat="false" ht="16" hidden="false" customHeight="false" outlineLevel="0" collapsed="false">
      <c r="A202" s="45" t="n">
        <v>2010</v>
      </c>
      <c r="B202" s="45" t="n">
        <v>12</v>
      </c>
      <c r="C202" s="45" t="n">
        <v>444.13</v>
      </c>
    </row>
    <row r="203" customFormat="false" ht="15" hidden="false" customHeight="false" outlineLevel="0" collapsed="false">
      <c r="A203" s="43" t="n">
        <v>2011</v>
      </c>
      <c r="B203" s="43" t="n">
        <v>1</v>
      </c>
      <c r="C203" s="43" t="n">
        <v>449.82</v>
      </c>
    </row>
    <row r="204" customFormat="false" ht="15" hidden="false" customHeight="false" outlineLevel="0" collapsed="false">
      <c r="A204" s="44" t="n">
        <v>2011</v>
      </c>
      <c r="B204" s="44" t="n">
        <v>2</v>
      </c>
      <c r="C204" s="44" t="n">
        <v>459.18</v>
      </c>
    </row>
    <row r="205" customFormat="false" ht="16" hidden="false" customHeight="false" outlineLevel="0" collapsed="false">
      <c r="A205" s="45" t="n">
        <v>2011</v>
      </c>
      <c r="B205" s="45" t="n">
        <v>3</v>
      </c>
      <c r="C205" s="45" t="n">
        <v>490.31</v>
      </c>
    </row>
    <row r="206" customFormat="false" ht="15" hidden="false" customHeight="false" outlineLevel="0" collapsed="false">
      <c r="A206" s="43" t="n">
        <v>2011</v>
      </c>
      <c r="B206" s="43" t="n">
        <v>4</v>
      </c>
      <c r="C206" s="43" t="n">
        <v>496.42</v>
      </c>
    </row>
    <row r="207" customFormat="false" ht="15" hidden="false" customHeight="false" outlineLevel="0" collapsed="false">
      <c r="A207" s="44" t="n">
        <v>2011</v>
      </c>
      <c r="B207" s="44" t="n">
        <v>5</v>
      </c>
      <c r="C207" s="44" t="n">
        <v>515.55</v>
      </c>
    </row>
    <row r="208" customFormat="false" ht="16" hidden="false" customHeight="false" outlineLevel="0" collapsed="false">
      <c r="A208" s="45" t="n">
        <v>2011</v>
      </c>
      <c r="B208" s="45" t="n">
        <v>6</v>
      </c>
      <c r="C208" s="45" t="n">
        <v>522.98</v>
      </c>
    </row>
    <row r="209" customFormat="false" ht="15" hidden="false" customHeight="false" outlineLevel="0" collapsed="false">
      <c r="A209" s="43" t="n">
        <v>2011</v>
      </c>
      <c r="B209" s="43" t="n">
        <v>7</v>
      </c>
      <c r="C209" s="43" t="n">
        <v>539.38</v>
      </c>
    </row>
    <row r="210" customFormat="false" ht="15" hidden="false" customHeight="false" outlineLevel="0" collapsed="false">
      <c r="A210" s="44" t="n">
        <v>2011</v>
      </c>
      <c r="B210" s="44" t="n">
        <v>8</v>
      </c>
      <c r="C210" s="44" t="n">
        <v>557.23</v>
      </c>
    </row>
    <row r="211" customFormat="false" ht="16" hidden="false" customHeight="false" outlineLevel="0" collapsed="false">
      <c r="A211" s="45" t="n">
        <v>2011</v>
      </c>
      <c r="B211" s="45" t="n">
        <v>9</v>
      </c>
      <c r="C211" s="45" t="n">
        <v>575.47</v>
      </c>
    </row>
    <row r="212" customFormat="false" ht="15" hidden="false" customHeight="false" outlineLevel="0" collapsed="false">
      <c r="A212" s="43" t="n">
        <v>2011</v>
      </c>
      <c r="B212" s="43" t="n">
        <v>10</v>
      </c>
      <c r="C212" s="43" t="n">
        <v>584.75</v>
      </c>
    </row>
    <row r="213" customFormat="false" ht="15" hidden="false" customHeight="false" outlineLevel="0" collapsed="false">
      <c r="A213" s="44" t="n">
        <v>2011</v>
      </c>
      <c r="B213" s="44" t="n">
        <v>11</v>
      </c>
      <c r="C213" s="44" t="n">
        <v>599.28</v>
      </c>
    </row>
    <row r="214" customFormat="false" ht="16" hidden="false" customHeight="false" outlineLevel="0" collapsed="false">
      <c r="A214" s="45" t="n">
        <v>2011</v>
      </c>
      <c r="B214" s="45" t="n">
        <v>12</v>
      </c>
      <c r="C214" s="45" t="n">
        <v>603.55</v>
      </c>
    </row>
    <row r="215" customFormat="false" ht="15" hidden="false" customHeight="false" outlineLevel="0" collapsed="false">
      <c r="A215" s="43" t="n">
        <v>2012</v>
      </c>
      <c r="B215" s="43" t="n">
        <v>1</v>
      </c>
      <c r="C215" s="43" t="n">
        <v>611.61</v>
      </c>
    </row>
    <row r="216" customFormat="false" ht="15" hidden="false" customHeight="false" outlineLevel="0" collapsed="false">
      <c r="A216" s="44" t="n">
        <v>2012</v>
      </c>
      <c r="B216" s="44" t="n">
        <v>2</v>
      </c>
      <c r="C216" s="44" t="n">
        <v>628.82</v>
      </c>
    </row>
    <row r="217" customFormat="false" ht="16" hidden="false" customHeight="false" outlineLevel="0" collapsed="false">
      <c r="A217" s="45" t="n">
        <v>2012</v>
      </c>
      <c r="B217" s="45" t="n">
        <v>3</v>
      </c>
      <c r="C217" s="45" t="n">
        <v>652.87</v>
      </c>
    </row>
    <row r="218" customFormat="false" ht="15" hidden="false" customHeight="false" outlineLevel="0" collapsed="false">
      <c r="A218" s="43" t="n">
        <v>2012</v>
      </c>
      <c r="B218" s="43" t="n">
        <v>4</v>
      </c>
      <c r="C218" s="43" t="n">
        <v>683.89</v>
      </c>
    </row>
    <row r="219" customFormat="false" ht="15" hidden="false" customHeight="false" outlineLevel="0" collapsed="false">
      <c r="A219" s="44" t="n">
        <v>2012</v>
      </c>
      <c r="B219" s="44" t="n">
        <v>5</v>
      </c>
      <c r="C219" s="44" t="n">
        <v>704.54</v>
      </c>
    </row>
    <row r="220" customFormat="false" ht="16" hidden="false" customHeight="false" outlineLevel="0" collapsed="false">
      <c r="A220" s="45" t="n">
        <v>2012</v>
      </c>
      <c r="B220" s="45" t="n">
        <v>6</v>
      </c>
      <c r="C220" s="45" t="n">
        <v>707.89</v>
      </c>
    </row>
    <row r="221" customFormat="false" ht="15" hidden="false" customHeight="false" outlineLevel="0" collapsed="false">
      <c r="A221" s="43" t="n">
        <v>2012</v>
      </c>
      <c r="B221" s="43" t="n">
        <v>7</v>
      </c>
      <c r="C221" s="43" t="n">
        <v>733.06</v>
      </c>
    </row>
    <row r="222" customFormat="false" ht="15" hidden="false" customHeight="false" outlineLevel="0" collapsed="false">
      <c r="A222" s="44" t="n">
        <v>2012</v>
      </c>
      <c r="B222" s="44" t="n">
        <v>8</v>
      </c>
      <c r="C222" s="44" t="n">
        <v>739.38</v>
      </c>
    </row>
    <row r="223" customFormat="false" ht="16" hidden="false" customHeight="false" outlineLevel="0" collapsed="false">
      <c r="A223" s="45" t="n">
        <v>2012</v>
      </c>
      <c r="B223" s="45" t="n">
        <v>9</v>
      </c>
      <c r="C223" s="45" t="n">
        <v>751.84</v>
      </c>
    </row>
    <row r="224" customFormat="false" ht="15" hidden="false" customHeight="false" outlineLevel="0" collapsed="false">
      <c r="A224" s="43" t="n">
        <v>2012</v>
      </c>
      <c r="B224" s="43" t="n">
        <v>10</v>
      </c>
      <c r="C224" s="43" t="n">
        <v>770.83</v>
      </c>
    </row>
    <row r="225" customFormat="false" ht="15" hidden="false" customHeight="false" outlineLevel="0" collapsed="false">
      <c r="A225" s="44" t="n">
        <v>2012</v>
      </c>
      <c r="B225" s="44" t="n">
        <v>11</v>
      </c>
      <c r="C225" s="44" t="n">
        <v>789.52</v>
      </c>
    </row>
    <row r="226" customFormat="false" ht="16" hidden="false" customHeight="false" outlineLevel="0" collapsed="false">
      <c r="A226" s="45" t="n">
        <v>2012</v>
      </c>
      <c r="B226" s="45" t="n">
        <v>12</v>
      </c>
      <c r="C226" s="45" t="n">
        <v>798.5</v>
      </c>
    </row>
    <row r="227" customFormat="false" ht="15" hidden="false" customHeight="false" outlineLevel="0" collapsed="false">
      <c r="A227" s="43" t="n">
        <v>2013</v>
      </c>
      <c r="B227" s="43" t="n">
        <v>1</v>
      </c>
      <c r="C227" s="43" t="n">
        <v>807.41</v>
      </c>
    </row>
    <row r="228" customFormat="false" ht="15" hidden="false" customHeight="false" outlineLevel="0" collapsed="false">
      <c r="A228" s="44" t="n">
        <v>2013</v>
      </c>
      <c r="B228" s="44" t="n">
        <v>2</v>
      </c>
      <c r="C228" s="44" t="n">
        <v>834.43</v>
      </c>
    </row>
    <row r="229" customFormat="false" ht="16" hidden="false" customHeight="false" outlineLevel="0" collapsed="false">
      <c r="A229" s="45" t="n">
        <v>2013</v>
      </c>
      <c r="B229" s="45" t="n">
        <v>3</v>
      </c>
      <c r="C229" s="45" t="n">
        <v>856.21</v>
      </c>
    </row>
    <row r="230" customFormat="false" ht="15" hidden="false" customHeight="false" outlineLevel="0" collapsed="false">
      <c r="A230" s="43" t="n">
        <v>2013</v>
      </c>
      <c r="B230" s="43" t="n">
        <v>4</v>
      </c>
      <c r="C230" s="43" t="n">
        <v>872.62</v>
      </c>
    </row>
    <row r="231" customFormat="false" ht="15" hidden="false" customHeight="false" outlineLevel="0" collapsed="false">
      <c r="A231" s="44" t="n">
        <v>2013</v>
      </c>
      <c r="B231" s="44" t="n">
        <v>5</v>
      </c>
      <c r="C231" s="44" t="n">
        <v>902.57</v>
      </c>
    </row>
    <row r="232" customFormat="false" ht="16" hidden="false" customHeight="false" outlineLevel="0" collapsed="false">
      <c r="A232" s="45" t="n">
        <v>2013</v>
      </c>
      <c r="B232" s="45" t="n">
        <v>6</v>
      </c>
      <c r="C232" s="45" t="n">
        <v>912.82</v>
      </c>
    </row>
    <row r="233" customFormat="false" ht="15" hidden="false" customHeight="false" outlineLevel="0" collapsed="false">
      <c r="A233" s="43" t="n">
        <v>2013</v>
      </c>
      <c r="B233" s="43" t="n">
        <v>7</v>
      </c>
      <c r="C233" s="43" t="n">
        <v>934.63</v>
      </c>
    </row>
    <row r="234" customFormat="false" ht="15" hidden="false" customHeight="false" outlineLevel="0" collapsed="false">
      <c r="A234" s="44" t="n">
        <v>2013</v>
      </c>
      <c r="B234" s="44" t="n">
        <v>8</v>
      </c>
      <c r="C234" s="44" t="n">
        <v>943.67</v>
      </c>
    </row>
    <row r="235" customFormat="false" ht="16" hidden="false" customHeight="false" outlineLevel="0" collapsed="false">
      <c r="A235" s="45" t="n">
        <v>2013</v>
      </c>
      <c r="B235" s="45" t="n">
        <v>9</v>
      </c>
      <c r="C235" s="45" t="n">
        <v>964.67</v>
      </c>
    </row>
    <row r="236" customFormat="false" ht="15" hidden="false" customHeight="false" outlineLevel="0" collapsed="false">
      <c r="A236" s="43" t="n">
        <v>2013</v>
      </c>
      <c r="B236" s="43" t="n">
        <v>10</v>
      </c>
      <c r="C236" s="43" t="n">
        <v>986.04</v>
      </c>
    </row>
    <row r="237" customFormat="false" ht="15" hidden="false" customHeight="false" outlineLevel="0" collapsed="false">
      <c r="A237" s="44" t="n">
        <v>2013</v>
      </c>
      <c r="B237" s="44" t="n">
        <v>11</v>
      </c>
      <c r="C237" s="44" t="n">
        <v>990.63</v>
      </c>
    </row>
    <row r="238" customFormat="false" ht="16" hidden="false" customHeight="false" outlineLevel="0" collapsed="false">
      <c r="A238" s="45" t="n">
        <v>2013</v>
      </c>
      <c r="B238" s="45" t="n">
        <v>12</v>
      </c>
      <c r="C238" s="45" t="n">
        <v>999.43</v>
      </c>
    </row>
    <row r="239" customFormat="false" ht="15" hidden="false" customHeight="false" outlineLevel="0" collapsed="false">
      <c r="A239" s="43" t="n">
        <v>2014</v>
      </c>
      <c r="B239" s="43" t="n">
        <v>1</v>
      </c>
      <c r="C239" s="43" t="n">
        <v>1004.15</v>
      </c>
    </row>
    <row r="240" customFormat="false" ht="15" hidden="false" customHeight="false" outlineLevel="0" collapsed="false">
      <c r="A240" s="44" t="n">
        <v>2014</v>
      </c>
      <c r="B240" s="44" t="n">
        <v>2</v>
      </c>
      <c r="C240" s="44" t="n">
        <v>1057.21</v>
      </c>
    </row>
    <row r="241" customFormat="false" ht="16" hidden="false" customHeight="false" outlineLevel="0" collapsed="false">
      <c r="A241" s="45" t="n">
        <v>2014</v>
      </c>
      <c r="B241" s="45" t="n">
        <v>3</v>
      </c>
      <c r="C241" s="45" t="n">
        <v>1101.28</v>
      </c>
    </row>
    <row r="242" customFormat="false" ht="15" hidden="false" customHeight="false" outlineLevel="0" collapsed="false">
      <c r="A242" s="43" t="n">
        <v>2014</v>
      </c>
      <c r="B242" s="43" t="n">
        <v>4</v>
      </c>
      <c r="C242" s="43" t="n">
        <v>1160.96</v>
      </c>
    </row>
    <row r="243" customFormat="false" ht="15" hidden="false" customHeight="false" outlineLevel="0" collapsed="false">
      <c r="A243" s="44" t="n">
        <v>2014</v>
      </c>
      <c r="B243" s="44" t="n">
        <v>5</v>
      </c>
      <c r="C243" s="44" t="n">
        <v>1176.75</v>
      </c>
    </row>
    <row r="244" customFormat="false" ht="16" hidden="false" customHeight="false" outlineLevel="0" collapsed="false">
      <c r="A244" s="45" t="n">
        <v>2014</v>
      </c>
      <c r="B244" s="45" t="n">
        <v>6</v>
      </c>
      <c r="C244" s="45" t="n">
        <v>1188.08</v>
      </c>
    </row>
    <row r="245" customFormat="false" ht="15" hidden="false" customHeight="false" outlineLevel="0" collapsed="false">
      <c r="A245" s="43" t="n">
        <v>2014</v>
      </c>
      <c r="B245" s="43" t="n">
        <v>7</v>
      </c>
      <c r="C245" s="43" t="n">
        <v>1245.32</v>
      </c>
    </row>
    <row r="246" customFormat="false" ht="15" hidden="false" customHeight="false" outlineLevel="0" collapsed="false">
      <c r="A246" s="44" t="n">
        <v>2014</v>
      </c>
      <c r="B246" s="44" t="n">
        <v>8</v>
      </c>
      <c r="C246" s="44" t="n">
        <v>1251.18</v>
      </c>
    </row>
    <row r="247" customFormat="false" ht="16" hidden="false" customHeight="false" outlineLevel="0" collapsed="false">
      <c r="A247" s="45" t="n">
        <v>2014</v>
      </c>
      <c r="B247" s="45" t="n">
        <v>9</v>
      </c>
      <c r="C247" s="45" t="n">
        <v>1302.28</v>
      </c>
    </row>
    <row r="248" customFormat="false" ht="15" hidden="false" customHeight="false" outlineLevel="0" collapsed="false">
      <c r="A248" s="43" t="n">
        <v>2014</v>
      </c>
      <c r="B248" s="43" t="n">
        <v>10</v>
      </c>
      <c r="C248" s="43" t="n">
        <v>1340.85</v>
      </c>
    </row>
    <row r="249" customFormat="false" ht="15" hidden="false" customHeight="false" outlineLevel="0" collapsed="false">
      <c r="A249" s="44" t="n">
        <v>2014</v>
      </c>
      <c r="B249" s="44" t="n">
        <v>11</v>
      </c>
      <c r="C249" s="44" t="n">
        <v>1338.45</v>
      </c>
    </row>
    <row r="250" customFormat="false" ht="16" hidden="false" customHeight="false" outlineLevel="0" collapsed="false">
      <c r="A250" s="45" t="n">
        <v>2014</v>
      </c>
      <c r="B250" s="45" t="n">
        <v>12</v>
      </c>
      <c r="C250" s="45" t="n">
        <v>1366.32</v>
      </c>
    </row>
    <row r="251" customFormat="false" ht="15" hidden="false" customHeight="false" outlineLevel="0" collapsed="false">
      <c r="A251" s="43" t="n">
        <v>2015</v>
      </c>
      <c r="B251" s="43" t="n">
        <v>1</v>
      </c>
      <c r="C251" s="43" t="n">
        <v>1371.4</v>
      </c>
    </row>
    <row r="252" customFormat="false" ht="15" hidden="false" customHeight="false" outlineLevel="0" collapsed="false">
      <c r="A252" s="44" t="n">
        <v>2015</v>
      </c>
      <c r="B252" s="44" t="n">
        <v>2</v>
      </c>
      <c r="C252" s="44" t="n">
        <v>1418.58</v>
      </c>
    </row>
    <row r="253" customFormat="false" ht="16" hidden="false" customHeight="false" outlineLevel="0" collapsed="false">
      <c r="A253" s="45" t="n">
        <v>2015</v>
      </c>
      <c r="B253" s="45" t="n">
        <v>3</v>
      </c>
      <c r="C253" s="45" t="n">
        <v>1471.07</v>
      </c>
    </row>
    <row r="254" customFormat="false" ht="15" hidden="false" customHeight="false" outlineLevel="0" collapsed="false">
      <c r="A254" s="43" t="n">
        <v>2015</v>
      </c>
      <c r="B254" s="43" t="n">
        <v>4</v>
      </c>
      <c r="C254" s="43" t="n">
        <v>1494.77</v>
      </c>
    </row>
    <row r="255" customFormat="false" ht="15" hidden="false" customHeight="false" outlineLevel="0" collapsed="false">
      <c r="A255" s="44" t="n">
        <v>2015</v>
      </c>
      <c r="B255" s="44" t="n">
        <v>5</v>
      </c>
      <c r="C255" s="44" t="n">
        <v>1549.59</v>
      </c>
    </row>
    <row r="256" customFormat="false" ht="16" hidden="false" customHeight="false" outlineLevel="0" collapsed="false">
      <c r="A256" s="45" t="n">
        <v>2015</v>
      </c>
      <c r="B256" s="45" t="n">
        <v>6</v>
      </c>
      <c r="C256" s="45" t="n">
        <v>1612.17</v>
      </c>
    </row>
    <row r="257" customFormat="false" ht="15" hidden="false" customHeight="false" outlineLevel="0" collapsed="false">
      <c r="A257" s="43" t="n">
        <v>2015</v>
      </c>
      <c r="B257" s="43" t="n">
        <v>7</v>
      </c>
      <c r="C257" s="43" t="n">
        <v>1661.48</v>
      </c>
    </row>
    <row r="258" customFormat="false" ht="15" hidden="false" customHeight="false" outlineLevel="0" collapsed="false">
      <c r="A258" s="44" t="n">
        <v>2015</v>
      </c>
      <c r="B258" s="44" t="n">
        <v>8</v>
      </c>
      <c r="C258" s="44" t="n">
        <v>1668.64</v>
      </c>
    </row>
    <row r="259" customFormat="false" ht="16" hidden="false" customHeight="false" outlineLevel="0" collapsed="false">
      <c r="A259" s="45" t="n">
        <v>2015</v>
      </c>
      <c r="B259" s="45" t="n">
        <v>9</v>
      </c>
      <c r="C259" s="45" t="n">
        <v>1712.64</v>
      </c>
    </row>
    <row r="260" customFormat="false" ht="15" hidden="false" customHeight="false" outlineLevel="0" collapsed="false">
      <c r="A260" s="43" t="n">
        <v>2015</v>
      </c>
      <c r="B260" s="43" t="n">
        <v>10</v>
      </c>
      <c r="C260" s="43" t="n">
        <v>1737.68</v>
      </c>
    </row>
    <row r="261" customFormat="false" ht="15" hidden="false" customHeight="false" outlineLevel="0" collapsed="false">
      <c r="A261" s="44" t="n">
        <v>2015</v>
      </c>
      <c r="B261" s="44" t="n">
        <v>11</v>
      </c>
      <c r="C261" s="44" t="n">
        <v>1774.68</v>
      </c>
    </row>
    <row r="262" customFormat="false" ht="16" hidden="false" customHeight="false" outlineLevel="0" collapsed="false">
      <c r="A262" s="45" t="n">
        <v>2015</v>
      </c>
      <c r="B262" s="45" t="n">
        <v>12</v>
      </c>
      <c r="C262" s="45" t="n">
        <v>1806.09</v>
      </c>
    </row>
    <row r="263" customFormat="false" ht="15" hidden="false" customHeight="false" outlineLevel="0" collapsed="false">
      <c r="A263" s="43" t="n">
        <v>2016</v>
      </c>
      <c r="B263" s="43" t="n">
        <v>1</v>
      </c>
      <c r="C263" s="43" t="n">
        <v>1808.6</v>
      </c>
    </row>
    <row r="264" customFormat="false" ht="15" hidden="false" customHeight="false" outlineLevel="0" collapsed="false">
      <c r="A264" s="44" t="n">
        <v>2016</v>
      </c>
      <c r="B264" s="44" t="n">
        <v>2</v>
      </c>
      <c r="C264" s="44" t="n">
        <v>1888.34</v>
      </c>
    </row>
    <row r="265" customFormat="false" ht="16" hidden="false" customHeight="false" outlineLevel="0" collapsed="false">
      <c r="A265" s="45" t="n">
        <v>2016</v>
      </c>
      <c r="B265" s="45" t="n">
        <v>3</v>
      </c>
      <c r="C265" s="45" t="n">
        <v>1940.55</v>
      </c>
    </row>
    <row r="266" customFormat="false" ht="15" hidden="false" customHeight="false" outlineLevel="0" collapsed="false">
      <c r="A266" s="43" t="n">
        <v>2016</v>
      </c>
      <c r="B266" s="43" t="n">
        <v>4</v>
      </c>
      <c r="C266" s="43" t="n">
        <v>2022.16</v>
      </c>
    </row>
    <row r="267" customFormat="false" ht="15" hidden="false" customHeight="false" outlineLevel="0" collapsed="false">
      <c r="A267" s="44" t="n">
        <v>2016</v>
      </c>
      <c r="B267" s="44" t="n">
        <v>5</v>
      </c>
      <c r="C267" s="44" t="n">
        <v>2062.33</v>
      </c>
    </row>
    <row r="268" customFormat="false" ht="16" hidden="false" customHeight="false" outlineLevel="0" collapsed="false">
      <c r="A268" s="45" t="n">
        <v>2016</v>
      </c>
      <c r="B268" s="45" t="n">
        <v>6</v>
      </c>
      <c r="C268" s="45" t="n">
        <v>2089.18</v>
      </c>
    </row>
    <row r="269" customFormat="false" ht="15" hidden="false" customHeight="false" outlineLevel="0" collapsed="false">
      <c r="A269" s="43" t="n">
        <v>2016</v>
      </c>
      <c r="B269" s="43" t="n">
        <v>7</v>
      </c>
      <c r="C269" s="43" t="n">
        <v>2170.43</v>
      </c>
    </row>
    <row r="270" customFormat="false" ht="15" hidden="false" customHeight="false" outlineLevel="0" collapsed="false">
      <c r="A270" s="44" t="n">
        <v>2016</v>
      </c>
      <c r="B270" s="44" t="n">
        <v>8</v>
      </c>
      <c r="C270" s="44" t="n">
        <v>2196.53</v>
      </c>
    </row>
    <row r="271" customFormat="false" ht="16" hidden="false" customHeight="false" outlineLevel="0" collapsed="false">
      <c r="A271" s="45" t="n">
        <v>2016</v>
      </c>
      <c r="B271" s="45" t="n">
        <v>9</v>
      </c>
      <c r="C271" s="45" t="n">
        <v>2247.93</v>
      </c>
    </row>
    <row r="272" customFormat="false" ht="15" hidden="false" customHeight="false" outlineLevel="0" collapsed="false">
      <c r="A272" s="43" t="n">
        <v>2016</v>
      </c>
      <c r="B272" s="43" t="n">
        <v>10</v>
      </c>
      <c r="C272" s="43" t="n">
        <v>2293.97</v>
      </c>
    </row>
    <row r="273" customFormat="false" ht="15" hidden="false" customHeight="false" outlineLevel="0" collapsed="false">
      <c r="A273" s="44" t="n">
        <v>2016</v>
      </c>
      <c r="B273" s="44" t="n">
        <v>11</v>
      </c>
      <c r="C273" s="44" t="n">
        <v>2334.36</v>
      </c>
    </row>
    <row r="274" customFormat="false" ht="16" hidden="false" customHeight="false" outlineLevel="0" collapsed="false">
      <c r="A274" s="45" t="n">
        <v>2016</v>
      </c>
      <c r="B274" s="45" t="n">
        <v>12</v>
      </c>
      <c r="C274" s="45" t="n">
        <v>2364.94</v>
      </c>
    </row>
    <row r="275" customFormat="false" ht="15" hidden="false" customHeight="false" outlineLevel="0" collapsed="false">
      <c r="A275" s="43" t="n">
        <v>2017</v>
      </c>
      <c r="B275" s="43" t="n">
        <v>1</v>
      </c>
      <c r="C275" s="43" t="n">
        <v>2405.87</v>
      </c>
    </row>
    <row r="276" customFormat="false" ht="15" hidden="false" customHeight="false" outlineLevel="0" collapsed="false">
      <c r="A276" s="44" t="n">
        <v>2017</v>
      </c>
      <c r="B276" s="44" t="n">
        <v>2</v>
      </c>
      <c r="C276" s="44" t="n">
        <v>2455.57</v>
      </c>
    </row>
    <row r="277" customFormat="false" ht="16" hidden="false" customHeight="false" outlineLevel="0" collapsed="false">
      <c r="A277" s="45" t="n">
        <v>2017</v>
      </c>
      <c r="B277" s="45" t="n">
        <v>3</v>
      </c>
      <c r="C277" s="45" t="n">
        <v>2547.29</v>
      </c>
    </row>
    <row r="278" customFormat="false" ht="15" hidden="false" customHeight="false" outlineLevel="0" collapsed="false">
      <c r="A278" s="43" t="n">
        <v>2017</v>
      </c>
      <c r="B278" s="43" t="n">
        <v>4</v>
      </c>
      <c r="C278" s="43" t="n">
        <v>2589.02</v>
      </c>
    </row>
    <row r="279" customFormat="false" ht="15" hidden="false" customHeight="false" outlineLevel="0" collapsed="false">
      <c r="A279" s="44" t="n">
        <v>2017</v>
      </c>
      <c r="B279" s="44" t="n">
        <v>5</v>
      </c>
      <c r="C279" s="44" t="n">
        <v>2632.39</v>
      </c>
    </row>
    <row r="280" customFormat="false" ht="16" hidden="false" customHeight="false" outlineLevel="0" collapsed="false">
      <c r="A280" s="45" t="n">
        <v>2017</v>
      </c>
      <c r="B280" s="45" t="n">
        <v>6</v>
      </c>
      <c r="C280" s="45" t="n">
        <v>2682.68</v>
      </c>
    </row>
    <row r="281" customFormat="false" ht="15" hidden="false" customHeight="false" outlineLevel="0" collapsed="false">
      <c r="A281" s="43" t="n">
        <v>2017</v>
      </c>
      <c r="B281" s="43" t="n">
        <v>7</v>
      </c>
      <c r="C281" s="43" t="n">
        <v>2799.18</v>
      </c>
    </row>
    <row r="282" customFormat="false" ht="15" hidden="false" customHeight="false" outlineLevel="0" collapsed="false">
      <c r="A282" s="44" t="n">
        <v>2017</v>
      </c>
      <c r="B282" s="44" t="n">
        <v>8</v>
      </c>
      <c r="C282" s="44" t="n">
        <v>2823.33</v>
      </c>
    </row>
    <row r="283" customFormat="false" ht="16" hidden="false" customHeight="false" outlineLevel="0" collapsed="false">
      <c r="A283" s="45" t="n">
        <v>2017</v>
      </c>
      <c r="B283" s="45" t="n">
        <v>9</v>
      </c>
      <c r="C283" s="45" t="n">
        <v>2873.15</v>
      </c>
    </row>
    <row r="284" customFormat="false" ht="15" hidden="false" customHeight="false" outlineLevel="0" collapsed="false">
      <c r="A284" s="43" t="n">
        <v>2017</v>
      </c>
      <c r="B284" s="43" t="n">
        <v>10</v>
      </c>
      <c r="C284" s="43" t="n">
        <v>2953.98</v>
      </c>
    </row>
    <row r="285" customFormat="false" ht="15" hidden="false" customHeight="false" outlineLevel="0" collapsed="false">
      <c r="A285" s="44" t="n">
        <v>2017</v>
      </c>
      <c r="B285" s="44" t="n">
        <v>11</v>
      </c>
      <c r="C285" s="44" t="n">
        <v>2992.14</v>
      </c>
    </row>
    <row r="286" customFormat="false" ht="16" hidden="false" customHeight="false" outlineLevel="0" collapsed="false">
      <c r="A286" s="45" t="n">
        <v>2017</v>
      </c>
      <c r="B286" s="45" t="n">
        <v>12</v>
      </c>
      <c r="C286" s="45" t="n">
        <v>3006.32</v>
      </c>
    </row>
    <row r="287" customFormat="false" ht="15" hidden="false" customHeight="false" outlineLevel="0" collapsed="false">
      <c r="A287" s="43" t="n">
        <v>2018</v>
      </c>
      <c r="B287" s="43" t="n">
        <v>1</v>
      </c>
      <c r="C287" s="43" t="n">
        <v>3078.15</v>
      </c>
      <c r="D287" s="46" t="n">
        <f aca="false">C287*$D$5/100</f>
        <v>26929.810905</v>
      </c>
      <c r="E287" s="0" t="n">
        <v>26929.81</v>
      </c>
    </row>
    <row r="288" customFormat="false" ht="15" hidden="false" customHeight="false" outlineLevel="0" collapsed="false">
      <c r="A288" s="44" t="n">
        <f aca="false">A287</f>
        <v>2018</v>
      </c>
      <c r="B288" s="44" t="n">
        <v>2</v>
      </c>
      <c r="C288" s="44" t="n">
        <v>3136.49</v>
      </c>
      <c r="D288" s="46" t="n">
        <f aca="false">C288*$D$5/100</f>
        <v>27440.210063</v>
      </c>
      <c r="E288" s="0" t="n">
        <v>27440.22</v>
      </c>
    </row>
    <row r="289" customFormat="false" ht="16" hidden="false" customHeight="false" outlineLevel="0" collapsed="false">
      <c r="A289" s="45" t="n">
        <v>2018</v>
      </c>
      <c r="B289" s="45" t="n">
        <v>3</v>
      </c>
      <c r="C289" s="45" t="n">
        <v>3208.74</v>
      </c>
      <c r="D289" s="46" t="n">
        <f aca="false">C289*$D$5/100</f>
        <v>28072.303638</v>
      </c>
      <c r="E289" s="47" t="n">
        <v>28072.31</v>
      </c>
    </row>
    <row r="290" customFormat="false" ht="15" hidden="false" customHeight="false" outlineLevel="0" collapsed="false">
      <c r="A290" s="43" t="n">
        <v>2018</v>
      </c>
      <c r="B290" s="43" t="n">
        <v>4</v>
      </c>
      <c r="C290" s="43" t="n">
        <v>3298.55</v>
      </c>
      <c r="D290" s="46" t="n">
        <f aca="false">C290*$D$5/100</f>
        <v>28858.024385</v>
      </c>
      <c r="E290" s="48" t="n">
        <v>28858.05</v>
      </c>
    </row>
    <row r="291" customFormat="false" ht="15" hidden="false" customHeight="false" outlineLevel="0" collapsed="false">
      <c r="A291" s="44" t="n">
        <f aca="false">A290</f>
        <v>2018</v>
      </c>
      <c r="B291" s="44" t="n">
        <v>5</v>
      </c>
      <c r="C291" s="44" t="n">
        <v>3353.5</v>
      </c>
      <c r="D291" s="46" t="n">
        <f aca="false">C291*$D$5/100</f>
        <v>29338.76545</v>
      </c>
      <c r="E291" s="0" t="n">
        <v>29338.79</v>
      </c>
    </row>
    <row r="292" customFormat="false" ht="16" hidden="false" customHeight="false" outlineLevel="0" collapsed="false">
      <c r="A292" s="45" t="n">
        <v>2018</v>
      </c>
      <c r="B292" s="45" t="n">
        <v>6</v>
      </c>
      <c r="C292" s="45" t="n">
        <v>3384.14</v>
      </c>
      <c r="D292" s="46" t="n">
        <f aca="false">C292*$D$5/100</f>
        <v>29606.825618</v>
      </c>
      <c r="E292" s="48" t="n">
        <v>29598.12</v>
      </c>
    </row>
    <row r="293" customFormat="false" ht="15" hidden="false" customHeight="false" outlineLevel="0" collapsed="false">
      <c r="A293" s="43" t="n">
        <v>2018</v>
      </c>
      <c r="B293" s="43" t="n">
        <v>7</v>
      </c>
      <c r="C293" s="43" t="n">
        <v>3461.52</v>
      </c>
      <c r="D293" s="46" t="n">
        <f aca="false">C293*$D$5/100</f>
        <v>30283.800024</v>
      </c>
      <c r="E293" s="49" t="n">
        <v>30283.84</v>
      </c>
    </row>
    <row r="294" customFormat="false" ht="15" hidden="false" customHeight="false" outlineLevel="0" collapsed="false">
      <c r="A294" s="44" t="n">
        <f aca="false">A293</f>
        <v>2018</v>
      </c>
      <c r="B294" s="44" t="n">
        <v>8</v>
      </c>
      <c r="C294" s="44" t="n">
        <v>3540.95</v>
      </c>
      <c r="D294" s="46" t="n">
        <f aca="false">C294*$D$5/100</f>
        <v>30978.709265</v>
      </c>
      <c r="E294" s="49" t="n">
        <v>30978.75</v>
      </c>
    </row>
    <row r="295" customFormat="false" ht="16" hidden="false" customHeight="false" outlineLevel="0" collapsed="false">
      <c r="A295" s="45" t="n">
        <v>2018</v>
      </c>
      <c r="B295" s="45" t="n">
        <v>9</v>
      </c>
      <c r="C295" s="45" t="n">
        <v>3603.23</v>
      </c>
      <c r="D295" s="46" t="n">
        <f aca="false">C295*$D$5/100</f>
        <v>31523.578301</v>
      </c>
      <c r="E295" s="49" t="n">
        <v>31523.56</v>
      </c>
    </row>
    <row r="296" customFormat="false" ht="15" hidden="false" customHeight="false" outlineLevel="0" collapsed="false">
      <c r="A296" s="43" t="n">
        <v>2018</v>
      </c>
      <c r="B296" s="43" t="n">
        <v>10</v>
      </c>
      <c r="C296" s="43" t="n">
        <v>3789.62</v>
      </c>
      <c r="D296" s="46" t="n">
        <f aca="false">C296*$D$5/100</f>
        <v>33154.248494</v>
      </c>
      <c r="E296" s="49" t="n">
        <v>33154.28</v>
      </c>
    </row>
    <row r="297" customFormat="false" ht="15" hidden="false" customHeight="false" outlineLevel="0" collapsed="false">
      <c r="A297" s="44" t="n">
        <f aca="false">A296</f>
        <v>2018</v>
      </c>
      <c r="B297" s="44" t="n">
        <v>11</v>
      </c>
      <c r="C297" s="44" t="n">
        <v>3855.86</v>
      </c>
      <c r="D297" s="46" t="n">
        <f aca="false">C297*$D$5/100</f>
        <v>33733.762382</v>
      </c>
      <c r="E297" s="49" t="n">
        <v>33733.8</v>
      </c>
    </row>
    <row r="298" customFormat="false" ht="16" hidden="false" customHeight="false" outlineLevel="0" collapsed="false">
      <c r="A298" s="45" t="n">
        <v>2018</v>
      </c>
      <c r="B298" s="45" t="n">
        <v>12</v>
      </c>
      <c r="C298" s="45" t="n">
        <v>3925.11</v>
      </c>
      <c r="D298" s="46" t="n">
        <f aca="false">C298*$D$5/100</f>
        <v>34339.609857</v>
      </c>
      <c r="E298" s="49" t="n">
        <v>34339.61</v>
      </c>
    </row>
    <row r="299" customFormat="false" ht="15" hidden="false" customHeight="false" outlineLevel="0" collapsed="false">
      <c r="A299" s="43" t="n">
        <v>2019</v>
      </c>
      <c r="B299" s="43" t="n">
        <v>1</v>
      </c>
      <c r="C299" s="43" t="n">
        <v>4042</v>
      </c>
      <c r="D299" s="46" t="n">
        <f aca="false">C299*$D$5/100</f>
        <v>35362.2454</v>
      </c>
      <c r="E299" s="0" t="s">
        <v>34</v>
      </c>
    </row>
    <row r="300" customFormat="false" ht="15" hidden="false" customHeight="false" outlineLevel="0" collapsed="false">
      <c r="A300" s="44" t="n">
        <f aca="false">A299</f>
        <v>2019</v>
      </c>
      <c r="B300" s="44" t="n">
        <v>2</v>
      </c>
      <c r="C300" s="44" t="n">
        <v>4198.76</v>
      </c>
      <c r="D300" s="46" t="n">
        <f aca="false">C300*$D$5/100</f>
        <v>36733.691612</v>
      </c>
      <c r="E300" s="0" t="s">
        <v>35</v>
      </c>
    </row>
    <row r="301" customFormat="false" ht="16" hidden="false" customHeight="false" outlineLevel="0" collapsed="false">
      <c r="A301" s="45" t="n">
        <v>2019</v>
      </c>
      <c r="B301" s="45" t="n">
        <v>3</v>
      </c>
      <c r="C301" s="45" t="n">
        <v>4444.6</v>
      </c>
      <c r="D301" s="46" t="n">
        <f aca="false">C301*$D$5/100</f>
        <v>38884.47202</v>
      </c>
      <c r="E301" s="0" t="s">
        <v>36</v>
      </c>
    </row>
    <row r="302" customFormat="false" ht="15" hidden="false" customHeight="false" outlineLevel="0" collapsed="false">
      <c r="A302" s="43" t="n">
        <v>2019</v>
      </c>
      <c r="B302" s="43" t="n">
        <v>4</v>
      </c>
      <c r="C302" s="43" t="n">
        <v>4533.03</v>
      </c>
      <c r="D302" s="46" t="n">
        <f aca="false">C302*$D$5/100</f>
        <v>39658.119561</v>
      </c>
      <c r="E302" s="0" t="s">
        <v>37</v>
      </c>
    </row>
    <row r="303" customFormat="false" ht="15" hidden="false" customHeight="false" outlineLevel="0" collapsed="false">
      <c r="A303" s="44" t="n">
        <f aca="false">A302</f>
        <v>2019</v>
      </c>
      <c r="B303" s="44" t="n">
        <v>5</v>
      </c>
      <c r="C303" s="44" t="n">
        <v>4676.25</v>
      </c>
      <c r="D303" s="46" t="n">
        <f aca="false">C303*$D$5/100</f>
        <v>40911.108375</v>
      </c>
      <c r="E303" s="0" t="s">
        <v>38</v>
      </c>
    </row>
    <row r="304" customFormat="false" ht="16" hidden="false" customHeight="false" outlineLevel="0" collapsed="false">
      <c r="A304" s="45" t="n">
        <v>2019</v>
      </c>
      <c r="B304" s="45" t="n">
        <v>6</v>
      </c>
      <c r="C304" s="45"/>
      <c r="E304" s="0" t="s">
        <v>39</v>
      </c>
    </row>
    <row r="305" customFormat="false" ht="15" hidden="false" customHeight="false" outlineLevel="0" collapsed="false">
      <c r="A305" s="43" t="n">
        <v>2019</v>
      </c>
      <c r="B305" s="43" t="n">
        <v>7</v>
      </c>
      <c r="C305" s="43"/>
    </row>
    <row r="306" customFormat="false" ht="15" hidden="false" customHeight="false" outlineLevel="0" collapsed="false">
      <c r="A306" s="44" t="n">
        <f aca="false">A305</f>
        <v>2019</v>
      </c>
      <c r="B306" s="44" t="n">
        <v>8</v>
      </c>
      <c r="C306" s="44"/>
    </row>
    <row r="307" customFormat="false" ht="16" hidden="false" customHeight="false" outlineLevel="0" collapsed="false">
      <c r="A307" s="45" t="n">
        <v>2019</v>
      </c>
      <c r="B307" s="45" t="n">
        <v>9</v>
      </c>
      <c r="C307" s="45"/>
    </row>
    <row r="308" customFormat="false" ht="15" hidden="false" customHeight="false" outlineLevel="0" collapsed="false">
      <c r="A308" s="43" t="n">
        <v>2019</v>
      </c>
      <c r="B308" s="43" t="n">
        <v>10</v>
      </c>
      <c r="C308" s="43"/>
    </row>
    <row r="309" customFormat="false" ht="15" hidden="false" customHeight="false" outlineLevel="0" collapsed="false">
      <c r="A309" s="44" t="n">
        <f aca="false">A308</f>
        <v>2019</v>
      </c>
      <c r="B309" s="44" t="n">
        <v>11</v>
      </c>
      <c r="C309" s="44"/>
    </row>
    <row r="310" customFormat="false" ht="16" hidden="false" customHeight="false" outlineLevel="0" collapsed="false">
      <c r="A310" s="45" t="n">
        <v>2019</v>
      </c>
      <c r="B310" s="45" t="n">
        <v>12</v>
      </c>
      <c r="C310" s="4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07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909" activePane="bottomLeft" state="frozen"/>
      <selection pane="topLeft" activeCell="C1" activeCellId="0" sqref="C1"/>
      <selection pane="bottomLeft" activeCell="O919" activeCellId="0" sqref="O919:Q919"/>
    </sheetView>
  </sheetViews>
  <sheetFormatPr defaultRowHeight="13.8"/>
  <cols>
    <col collapsed="false" hidden="false" max="9" min="1" style="0" width="8.77551020408163"/>
    <col collapsed="false" hidden="false" max="10" min="10" style="0" width="15.4540816326531"/>
    <col collapsed="false" hidden="false" max="11" min="11" style="0" width="10.9438775510204"/>
    <col collapsed="false" hidden="false" max="12" min="12" style="0" width="13.7397959183673"/>
    <col collapsed="false" hidden="false" max="13" min="13" style="0" width="11.8061224489796"/>
    <col collapsed="false" hidden="false" max="14" min="14" style="0" width="8.77551020408163"/>
    <col collapsed="false" hidden="false" max="15" min="15" style="0" width="13.0765306122449"/>
    <col collapsed="false" hidden="false" max="16" min="16" style="0" width="8.77551020408163"/>
    <col collapsed="false" hidden="false" max="18" min="17" style="0" width="10.2755102040816"/>
    <col collapsed="false" hidden="false" max="19" min="19" style="0" width="12.6071428571429"/>
    <col collapsed="false" hidden="false" max="20" min="20" style="0" width="8.77551020408163"/>
    <col collapsed="false" hidden="false" max="22" min="21" style="0" width="15.9897959183673"/>
    <col collapsed="false" hidden="false" max="1025" min="23" style="0" width="8.77551020408163"/>
  </cols>
  <sheetData>
    <row r="1" customFormat="false" ht="218" hidden="false" customHeight="false" outlineLevel="0" collapsed="false">
      <c r="A1" s="50" t="s">
        <v>40</v>
      </c>
      <c r="B1" s="50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1" t="s">
        <v>42</v>
      </c>
      <c r="I1" s="51" t="s">
        <v>42</v>
      </c>
      <c r="J1" s="2" t="s">
        <v>10</v>
      </c>
      <c r="K1" s="51" t="s">
        <v>11</v>
      </c>
      <c r="L1" s="50" t="s">
        <v>43</v>
      </c>
      <c r="M1" s="52" t="s">
        <v>44</v>
      </c>
      <c r="N1" s="52" t="s">
        <v>45</v>
      </c>
      <c r="O1" s="52" t="s">
        <v>46</v>
      </c>
      <c r="P1" s="52" t="s">
        <v>47</v>
      </c>
      <c r="Q1" s="52" t="s">
        <v>48</v>
      </c>
      <c r="R1" s="52" t="s">
        <v>49</v>
      </c>
      <c r="S1" s="52" t="s">
        <v>50</v>
      </c>
      <c r="T1" s="51" t="s">
        <v>51</v>
      </c>
      <c r="U1" s="52" t="s">
        <v>52</v>
      </c>
      <c r="V1" s="52"/>
      <c r="W1" s="52" t="s">
        <v>53</v>
      </c>
    </row>
    <row r="2" customFormat="false" ht="15" hidden="false" customHeight="false" outlineLevel="0" collapsed="false">
      <c r="A2" s="4" t="n">
        <v>1943</v>
      </c>
      <c r="B2" s="4" t="s">
        <v>14</v>
      </c>
      <c r="C2" s="4" t="n">
        <v>9.79337547027833E-013</v>
      </c>
      <c r="D2" s="53"/>
      <c r="E2" s="53"/>
      <c r="F2" s="53"/>
      <c r="G2" s="53"/>
      <c r="H2" s="53"/>
      <c r="I2" s="53"/>
      <c r="J2" s="4" t="n">
        <f aca="false">C2*100/$C$773</f>
        <v>1.06658645197205E-012</v>
      </c>
      <c r="K2" s="4" t="n">
        <f aca="false">J2*100/$J$864</f>
        <v>1.84836744854507E-013</v>
      </c>
      <c r="L2" s="53"/>
      <c r="M2" s="53"/>
      <c r="N2" s="53"/>
      <c r="O2" s="53"/>
      <c r="P2" s="53"/>
      <c r="Q2" s="53"/>
      <c r="R2" s="53"/>
      <c r="S2" s="53"/>
      <c r="T2" s="4" t="n">
        <f aca="false">C2*100/$C$864</f>
        <v>4.78183531547191E-013</v>
      </c>
      <c r="U2" s="53"/>
      <c r="V2" s="53"/>
      <c r="W2" s="53"/>
    </row>
    <row r="3" customFormat="false" ht="15" hidden="false" customHeight="false" outlineLevel="0" collapsed="false">
      <c r="A3" s="7" t="n">
        <v>1943</v>
      </c>
      <c r="B3" s="7" t="s">
        <v>15</v>
      </c>
      <c r="C3" s="7" t="n">
        <v>9.73671464995696E-013</v>
      </c>
      <c r="D3" s="53"/>
      <c r="E3" s="53"/>
      <c r="F3" s="53"/>
      <c r="G3" s="53"/>
      <c r="H3" s="53"/>
      <c r="I3" s="53"/>
      <c r="J3" s="7" t="n">
        <f aca="false">C3*100/$C$773</f>
        <v>1.06041558029499E-012</v>
      </c>
      <c r="K3" s="7" t="n">
        <f aca="false">J3*100/$J$864</f>
        <v>1.83767348340427E-013</v>
      </c>
      <c r="L3" s="53"/>
      <c r="M3" s="53"/>
      <c r="N3" s="53"/>
      <c r="O3" s="53"/>
      <c r="P3" s="53"/>
      <c r="Q3" s="53"/>
      <c r="R3" s="53"/>
      <c r="S3" s="53"/>
      <c r="T3" s="7" t="n">
        <f aca="false">C3*100/$C$864</f>
        <v>4.75416939860406E-013</v>
      </c>
      <c r="U3" s="53"/>
      <c r="V3" s="53"/>
      <c r="W3" s="53"/>
    </row>
    <row r="4" customFormat="false" ht="15" hidden="false" customHeight="false" outlineLevel="0" collapsed="false">
      <c r="A4" s="10" t="n">
        <v>1943</v>
      </c>
      <c r="B4" s="10" t="s">
        <v>16</v>
      </c>
      <c r="C4" s="10" t="n">
        <v>9.89029529451217E-013</v>
      </c>
      <c r="D4" s="53"/>
      <c r="E4" s="53"/>
      <c r="F4" s="53"/>
      <c r="G4" s="53"/>
      <c r="H4" s="53"/>
      <c r="I4" s="53"/>
      <c r="J4" s="10" t="n">
        <f aca="false">C4*100/$C$773</f>
        <v>1.07714189036702E-012</v>
      </c>
      <c r="K4" s="10" t="n">
        <f aca="false">J4*100/$J$864</f>
        <v>1.86665975733852E-013</v>
      </c>
      <c r="L4" s="53"/>
      <c r="M4" s="53"/>
      <c r="N4" s="53"/>
      <c r="O4" s="53"/>
      <c r="P4" s="53"/>
      <c r="Q4" s="53"/>
      <c r="R4" s="53"/>
      <c r="S4" s="53"/>
      <c r="T4" s="10" t="n">
        <f aca="false">C4*100/$C$864</f>
        <v>4.82915859432477E-013</v>
      </c>
      <c r="U4" s="53"/>
      <c r="V4" s="53"/>
      <c r="W4" s="53"/>
    </row>
    <row r="5" customFormat="false" ht="15" hidden="false" customHeight="false" outlineLevel="0" collapsed="false">
      <c r="A5" s="4" t="n">
        <v>1943</v>
      </c>
      <c r="B5" s="4" t="s">
        <v>17</v>
      </c>
      <c r="C5" s="4" t="n">
        <v>9.95590256014742E-013</v>
      </c>
      <c r="D5" s="53"/>
      <c r="E5" s="53"/>
      <c r="F5" s="53"/>
      <c r="G5" s="53"/>
      <c r="H5" s="53"/>
      <c r="I5" s="53"/>
      <c r="J5" s="4" t="n">
        <f aca="false">C5*100/$C$773</f>
        <v>1.08428711020362E-012</v>
      </c>
      <c r="K5" s="4" t="n">
        <f aca="false">J5*100/$J$864</f>
        <v>1.87904224329101E-013</v>
      </c>
      <c r="L5" s="53"/>
      <c r="M5" s="53"/>
      <c r="N5" s="53"/>
      <c r="O5" s="53"/>
      <c r="P5" s="53"/>
      <c r="Q5" s="53"/>
      <c r="R5" s="53"/>
      <c r="S5" s="53"/>
      <c r="T5" s="4" t="n">
        <f aca="false">C5*100/$C$864</f>
        <v>4.86119281385595E-013</v>
      </c>
      <c r="U5" s="53"/>
      <c r="V5" s="53"/>
      <c r="W5" s="53"/>
    </row>
    <row r="6" customFormat="false" ht="15" hidden="false" customHeight="false" outlineLevel="0" collapsed="false">
      <c r="A6" s="7" t="n">
        <v>1943</v>
      </c>
      <c r="B6" s="7" t="s">
        <v>18</v>
      </c>
      <c r="C6" s="7" t="n">
        <v>9.86942025544644E-013</v>
      </c>
      <c r="D6" s="53"/>
      <c r="E6" s="53"/>
      <c r="F6" s="53"/>
      <c r="G6" s="53"/>
      <c r="H6" s="53"/>
      <c r="I6" s="53"/>
      <c r="J6" s="7" t="n">
        <f aca="false">C6*100/$C$773</f>
        <v>1.07486841132811E-012</v>
      </c>
      <c r="K6" s="7" t="n">
        <f aca="false">J6*100/$J$864</f>
        <v>1.86271987544455E-013</v>
      </c>
      <c r="L6" s="53"/>
      <c r="M6" s="53"/>
      <c r="N6" s="53"/>
      <c r="O6" s="53"/>
      <c r="P6" s="53"/>
      <c r="Q6" s="53"/>
      <c r="R6" s="53"/>
      <c r="S6" s="53"/>
      <c r="T6" s="7" t="n">
        <f aca="false">C6*100/$C$864</f>
        <v>4.81896588811032E-013</v>
      </c>
      <c r="U6" s="53"/>
      <c r="V6" s="53"/>
      <c r="W6" s="53"/>
    </row>
    <row r="7" customFormat="false" ht="15" hidden="false" customHeight="false" outlineLevel="0" collapsed="false">
      <c r="A7" s="10" t="n">
        <v>1943</v>
      </c>
      <c r="B7" s="10" t="s">
        <v>19</v>
      </c>
      <c r="C7" s="10" t="n">
        <v>9.87985777497931E-013</v>
      </c>
      <c r="D7" s="53"/>
      <c r="E7" s="53"/>
      <c r="F7" s="53"/>
      <c r="G7" s="53"/>
      <c r="H7" s="53"/>
      <c r="I7" s="53"/>
      <c r="J7" s="10" t="n">
        <f aca="false">C7*100/$C$773</f>
        <v>1.07600515084756E-012</v>
      </c>
      <c r="K7" s="10" t="n">
        <f aca="false">J7*100/$J$864</f>
        <v>1.86468981639153E-013</v>
      </c>
      <c r="L7" s="53"/>
      <c r="M7" s="53"/>
      <c r="N7" s="53"/>
      <c r="O7" s="53"/>
      <c r="P7" s="53"/>
      <c r="Q7" s="53"/>
      <c r="R7" s="53"/>
      <c r="S7" s="53"/>
      <c r="T7" s="10" t="n">
        <f aca="false">C7*100/$C$864</f>
        <v>4.82406224121754E-013</v>
      </c>
      <c r="U7" s="53"/>
      <c r="V7" s="53"/>
      <c r="W7" s="53"/>
    </row>
    <row r="8" customFormat="false" ht="15" hidden="false" customHeight="false" outlineLevel="0" collapsed="false">
      <c r="A8" s="4" t="n">
        <v>1943</v>
      </c>
      <c r="B8" s="4" t="s">
        <v>20</v>
      </c>
      <c r="C8" s="4" t="n">
        <v>9.32219601707978E-013</v>
      </c>
      <c r="D8" s="53"/>
      <c r="E8" s="53"/>
      <c r="F8" s="53"/>
      <c r="G8" s="53"/>
      <c r="H8" s="53"/>
      <c r="I8" s="53"/>
      <c r="J8" s="4" t="n">
        <f aca="false">C8*100/$C$773</f>
        <v>1.01527078223649E-012</v>
      </c>
      <c r="K8" s="4" t="n">
        <f aca="false">J8*100/$J$864</f>
        <v>1.75943868579533E-013</v>
      </c>
      <c r="L8" s="53"/>
      <c r="M8" s="53"/>
      <c r="N8" s="53"/>
      <c r="O8" s="53"/>
      <c r="P8" s="53"/>
      <c r="Q8" s="53"/>
      <c r="R8" s="53"/>
      <c r="S8" s="53"/>
      <c r="T8" s="4" t="n">
        <f aca="false">C8*100/$C$864</f>
        <v>4.55177137520254E-013</v>
      </c>
      <c r="U8" s="53"/>
      <c r="V8" s="53"/>
      <c r="W8" s="53"/>
    </row>
    <row r="9" customFormat="false" ht="15" hidden="false" customHeight="false" outlineLevel="0" collapsed="false">
      <c r="A9" s="7" t="n">
        <v>1943</v>
      </c>
      <c r="B9" s="7" t="s">
        <v>21</v>
      </c>
      <c r="C9" s="7" t="n">
        <v>9.41911584131367E-013</v>
      </c>
      <c r="D9" s="53"/>
      <c r="E9" s="53"/>
      <c r="F9" s="53"/>
      <c r="G9" s="53"/>
      <c r="H9" s="53"/>
      <c r="I9" s="53"/>
      <c r="J9" s="7" t="n">
        <f aca="false">C9*100/$C$773</f>
        <v>1.02582622063146E-012</v>
      </c>
      <c r="K9" s="7" t="n">
        <f aca="false">J9*100/$J$864</f>
        <v>1.77773099458879E-013</v>
      </c>
      <c r="L9" s="53"/>
      <c r="M9" s="53"/>
      <c r="N9" s="53"/>
      <c r="O9" s="53"/>
      <c r="P9" s="53"/>
      <c r="Q9" s="53"/>
      <c r="R9" s="53"/>
      <c r="S9" s="53"/>
      <c r="T9" s="7" t="n">
        <f aca="false">C9*100/$C$864</f>
        <v>4.59909465405543E-013</v>
      </c>
      <c r="U9" s="53"/>
      <c r="V9" s="53"/>
      <c r="W9" s="53"/>
    </row>
    <row r="10" customFormat="false" ht="15" hidden="false" customHeight="false" outlineLevel="0" collapsed="false">
      <c r="A10" s="10" t="n">
        <v>1943</v>
      </c>
      <c r="B10" s="10" t="s">
        <v>22</v>
      </c>
      <c r="C10" s="10" t="n">
        <v>9.33263353661265E-013</v>
      </c>
      <c r="D10" s="53"/>
      <c r="E10" s="53"/>
      <c r="F10" s="53"/>
      <c r="G10" s="53"/>
      <c r="H10" s="53"/>
      <c r="I10" s="53"/>
      <c r="J10" s="10" t="n">
        <f aca="false">C10*100/$C$773</f>
        <v>1.01640752175595E-012</v>
      </c>
      <c r="K10" s="10" t="n">
        <f aca="false">J10*100/$J$864</f>
        <v>1.76140862674232E-013</v>
      </c>
      <c r="L10" s="53"/>
      <c r="M10" s="53"/>
      <c r="N10" s="53"/>
      <c r="O10" s="53"/>
      <c r="P10" s="53"/>
      <c r="Q10" s="53"/>
      <c r="R10" s="53"/>
      <c r="S10" s="53"/>
      <c r="T10" s="10" t="n">
        <f aca="false">C10*100/$C$864</f>
        <v>4.55686772830978E-013</v>
      </c>
      <c r="U10" s="53"/>
      <c r="V10" s="53"/>
      <c r="W10" s="53"/>
    </row>
    <row r="11" customFormat="false" ht="15" hidden="false" customHeight="false" outlineLevel="0" collapsed="false">
      <c r="A11" s="4" t="n">
        <v>1943</v>
      </c>
      <c r="B11" s="4" t="s">
        <v>23</v>
      </c>
      <c r="C11" s="4" t="n">
        <v>9.42955336084654E-013</v>
      </c>
      <c r="D11" s="53"/>
      <c r="E11" s="53"/>
      <c r="F11" s="53"/>
      <c r="G11" s="53"/>
      <c r="H11" s="53"/>
      <c r="I11" s="53"/>
      <c r="J11" s="4" t="n">
        <f aca="false">C11*100/$C$773</f>
        <v>1.02696296015092E-012</v>
      </c>
      <c r="K11" s="4" t="n">
        <f aca="false">J11*100/$J$864</f>
        <v>1.77970093553578E-013</v>
      </c>
      <c r="L11" s="53"/>
      <c r="M11" s="53"/>
      <c r="N11" s="53"/>
      <c r="O11" s="53"/>
      <c r="P11" s="53"/>
      <c r="Q11" s="53"/>
      <c r="R11" s="53"/>
      <c r="S11" s="53"/>
      <c r="T11" s="4" t="n">
        <f aca="false">C11*100/$C$864</f>
        <v>4.60419100716266E-013</v>
      </c>
      <c r="U11" s="53"/>
      <c r="V11" s="53"/>
      <c r="W11" s="53"/>
    </row>
    <row r="12" customFormat="false" ht="15" hidden="false" customHeight="false" outlineLevel="0" collapsed="false">
      <c r="A12" s="7" t="n">
        <v>1943</v>
      </c>
      <c r="B12" s="7" t="s">
        <v>24</v>
      </c>
      <c r="C12" s="7" t="n">
        <v>9.42955336084654E-013</v>
      </c>
      <c r="D12" s="53"/>
      <c r="E12" s="53"/>
      <c r="F12" s="53"/>
      <c r="G12" s="53"/>
      <c r="H12" s="53"/>
      <c r="I12" s="53"/>
      <c r="J12" s="7" t="n">
        <f aca="false">C12*100/$C$773</f>
        <v>1.02696296015092E-012</v>
      </c>
      <c r="K12" s="7" t="n">
        <f aca="false">J12*100/$J$864</f>
        <v>1.77970093553578E-013</v>
      </c>
      <c r="L12" s="53"/>
      <c r="M12" s="53"/>
      <c r="N12" s="53"/>
      <c r="O12" s="53"/>
      <c r="P12" s="53"/>
      <c r="Q12" s="53"/>
      <c r="R12" s="53"/>
      <c r="S12" s="53"/>
      <c r="T12" s="7" t="n">
        <f aca="false">C12*100/$C$864</f>
        <v>4.60419100716266E-013</v>
      </c>
      <c r="U12" s="53"/>
      <c r="V12" s="53"/>
      <c r="W12" s="53"/>
    </row>
    <row r="13" customFormat="false" ht="15" hidden="false" customHeight="false" outlineLevel="0" collapsed="false">
      <c r="A13" s="10" t="n">
        <v>1943</v>
      </c>
      <c r="B13" s="10" t="s">
        <v>25</v>
      </c>
      <c r="C13" s="10" t="n">
        <v>9.39973187646688E-013</v>
      </c>
      <c r="D13" s="53"/>
      <c r="E13" s="53"/>
      <c r="F13" s="53"/>
      <c r="G13" s="53"/>
      <c r="H13" s="53"/>
      <c r="I13" s="53"/>
      <c r="J13" s="10" t="n">
        <f aca="false">C13*100/$C$773</f>
        <v>1.02371513295247E-012</v>
      </c>
      <c r="K13" s="10" t="n">
        <f aca="false">J13*100/$J$864</f>
        <v>1.7740725328301E-013</v>
      </c>
      <c r="L13" s="53"/>
      <c r="M13" s="53"/>
      <c r="N13" s="53"/>
      <c r="O13" s="53"/>
      <c r="P13" s="53"/>
      <c r="Q13" s="53"/>
      <c r="R13" s="53"/>
      <c r="S13" s="53"/>
      <c r="T13" s="10" t="n">
        <f aca="false">C13*100/$C$864</f>
        <v>4.58962999828484E-013</v>
      </c>
      <c r="U13" s="53"/>
      <c r="V13" s="53"/>
      <c r="W13" s="53"/>
    </row>
    <row r="14" customFormat="false" ht="15" hidden="false" customHeight="false" outlineLevel="0" collapsed="false">
      <c r="A14" s="4" t="n">
        <v>1944</v>
      </c>
      <c r="B14" s="4" t="str">
        <f aca="false">B2</f>
        <v>Enero</v>
      </c>
      <c r="C14" s="4" t="n">
        <v>9.46533914210213E-013</v>
      </c>
      <c r="D14" s="53"/>
      <c r="E14" s="53"/>
      <c r="F14" s="53"/>
      <c r="G14" s="53"/>
      <c r="H14" s="53"/>
      <c r="I14" s="53"/>
      <c r="J14" s="4" t="n">
        <f aca="false">C14*100/$C$773</f>
        <v>1.03086035278906E-012</v>
      </c>
      <c r="K14" s="4" t="n">
        <f aca="false">J14*100/$J$864</f>
        <v>1.78645501878259E-013</v>
      </c>
      <c r="L14" s="53"/>
      <c r="M14" s="53"/>
      <c r="N14" s="53"/>
      <c r="O14" s="53"/>
      <c r="P14" s="53"/>
      <c r="Q14" s="53"/>
      <c r="R14" s="53"/>
      <c r="S14" s="53"/>
      <c r="T14" s="4" t="n">
        <f aca="false">C14*100/$C$864</f>
        <v>4.62166421781603E-013</v>
      </c>
      <c r="U14" s="53"/>
      <c r="V14" s="53"/>
      <c r="W14" s="53"/>
    </row>
    <row r="15" customFormat="false" ht="15" hidden="false" customHeight="false" outlineLevel="0" collapsed="false">
      <c r="A15" s="7" t="n">
        <v>1944</v>
      </c>
      <c r="B15" s="7" t="str">
        <f aca="false">B3</f>
        <v>Febrero</v>
      </c>
      <c r="C15" s="7" t="n">
        <v>9.48472310694891E-013</v>
      </c>
      <c r="D15" s="53"/>
      <c r="E15" s="53"/>
      <c r="F15" s="53"/>
      <c r="G15" s="53"/>
      <c r="H15" s="53"/>
      <c r="I15" s="53"/>
      <c r="J15" s="7" t="n">
        <f aca="false">C15*100/$C$773</f>
        <v>1.03297144046806E-012</v>
      </c>
      <c r="K15" s="7" t="n">
        <f aca="false">J15*100/$J$864</f>
        <v>1.79011348054128E-013</v>
      </c>
      <c r="L15" s="53"/>
      <c r="M15" s="53"/>
      <c r="N15" s="53"/>
      <c r="O15" s="53"/>
      <c r="P15" s="53"/>
      <c r="Q15" s="53"/>
      <c r="R15" s="53"/>
      <c r="S15" s="53"/>
      <c r="T15" s="7" t="n">
        <f aca="false">C15*100/$C$864</f>
        <v>4.6311288735866E-013</v>
      </c>
      <c r="U15" s="53"/>
      <c r="V15" s="53"/>
      <c r="W15" s="53"/>
    </row>
    <row r="16" customFormat="false" ht="15" hidden="false" customHeight="false" outlineLevel="0" collapsed="false">
      <c r="A16" s="10" t="n">
        <v>1944</v>
      </c>
      <c r="B16" s="10" t="str">
        <f aca="false">B4</f>
        <v>Marzo</v>
      </c>
      <c r="C16" s="10" t="n">
        <v>9.54585714992717E-013</v>
      </c>
      <c r="D16" s="53"/>
      <c r="E16" s="53"/>
      <c r="F16" s="53"/>
      <c r="G16" s="53"/>
      <c r="H16" s="53"/>
      <c r="I16" s="53"/>
      <c r="J16" s="10" t="n">
        <f aca="false">C16*100/$C$773</f>
        <v>1.03962948622489E-012</v>
      </c>
      <c r="K16" s="10" t="n">
        <f aca="false">J16*100/$J$864</f>
        <v>1.80165170608792E-013</v>
      </c>
      <c r="L16" s="53"/>
      <c r="M16" s="53"/>
      <c r="N16" s="53"/>
      <c r="O16" s="53"/>
      <c r="P16" s="53"/>
      <c r="Q16" s="53"/>
      <c r="R16" s="53"/>
      <c r="S16" s="53"/>
      <c r="T16" s="10" t="n">
        <f aca="false">C16*100/$C$864</f>
        <v>4.66097894178609E-013</v>
      </c>
      <c r="U16" s="53"/>
      <c r="V16" s="53"/>
      <c r="W16" s="53"/>
    </row>
    <row r="17" customFormat="false" ht="15" hidden="false" customHeight="false" outlineLevel="0" collapsed="false">
      <c r="A17" s="4" t="n">
        <v>1944</v>
      </c>
      <c r="B17" s="4" t="str">
        <f aca="false">B5</f>
        <v>Abril</v>
      </c>
      <c r="C17" s="4" t="n">
        <v>9.43849980616046E-013</v>
      </c>
      <c r="D17" s="53"/>
      <c r="E17" s="53"/>
      <c r="F17" s="53"/>
      <c r="G17" s="53"/>
      <c r="H17" s="53"/>
      <c r="I17" s="53"/>
      <c r="J17" s="4" t="n">
        <f aca="false">C17*100/$C$773</f>
        <v>1.02793730831046E-012</v>
      </c>
      <c r="K17" s="4" t="n">
        <f aca="false">J17*100/$J$864</f>
        <v>1.78138945634748E-013</v>
      </c>
      <c r="L17" s="53"/>
      <c r="M17" s="53"/>
      <c r="N17" s="53"/>
      <c r="O17" s="53"/>
      <c r="P17" s="53"/>
      <c r="Q17" s="53"/>
      <c r="R17" s="53"/>
      <c r="S17" s="53"/>
      <c r="T17" s="4" t="n">
        <f aca="false">C17*100/$C$864</f>
        <v>4.60855930982601E-013</v>
      </c>
      <c r="U17" s="53"/>
      <c r="V17" s="53"/>
      <c r="W17" s="53"/>
    </row>
    <row r="18" customFormat="false" ht="15" hidden="false" customHeight="false" outlineLevel="0" collapsed="false">
      <c r="A18" s="7" t="n">
        <v>1944</v>
      </c>
      <c r="B18" s="7" t="str">
        <f aca="false">B6</f>
        <v>Mayo</v>
      </c>
      <c r="C18" s="7" t="n">
        <v>9.39973187646688E-013</v>
      </c>
      <c r="D18" s="53"/>
      <c r="E18" s="53"/>
      <c r="F18" s="53"/>
      <c r="G18" s="53"/>
      <c r="H18" s="53"/>
      <c r="I18" s="53"/>
      <c r="J18" s="7" t="n">
        <f aca="false">C18*100/$C$773</f>
        <v>1.02371513295247E-012</v>
      </c>
      <c r="K18" s="7" t="n">
        <f aca="false">J18*100/$J$864</f>
        <v>1.7740725328301E-013</v>
      </c>
      <c r="L18" s="53"/>
      <c r="M18" s="53"/>
      <c r="N18" s="53"/>
      <c r="O18" s="53"/>
      <c r="P18" s="53"/>
      <c r="Q18" s="53"/>
      <c r="R18" s="53"/>
      <c r="S18" s="53"/>
      <c r="T18" s="7" t="n">
        <f aca="false">C18*100/$C$864</f>
        <v>4.58962999828484E-013</v>
      </c>
      <c r="U18" s="53"/>
      <c r="V18" s="53"/>
      <c r="W18" s="53"/>
    </row>
    <row r="19" customFormat="false" ht="15" hidden="false" customHeight="false" outlineLevel="0" collapsed="false">
      <c r="A19" s="10" t="n">
        <v>1944</v>
      </c>
      <c r="B19" s="10" t="str">
        <f aca="false">B7</f>
        <v>Junio</v>
      </c>
      <c r="C19" s="10" t="n">
        <v>9.57120541164989E-013</v>
      </c>
      <c r="D19" s="53"/>
      <c r="E19" s="53"/>
      <c r="F19" s="53"/>
      <c r="G19" s="53"/>
      <c r="H19" s="53"/>
      <c r="I19" s="53"/>
      <c r="J19" s="10" t="n">
        <f aca="false">C19*100/$C$773</f>
        <v>1.04239013934357E-012</v>
      </c>
      <c r="K19" s="10" t="n">
        <f aca="false">J19*100/$J$864</f>
        <v>1.80643584838775E-013</v>
      </c>
      <c r="L19" s="53"/>
      <c r="M19" s="53"/>
      <c r="N19" s="53"/>
      <c r="O19" s="53"/>
      <c r="P19" s="53"/>
      <c r="Q19" s="53"/>
      <c r="R19" s="53"/>
      <c r="S19" s="53"/>
      <c r="T19" s="10" t="n">
        <f aca="false">C19*100/$C$864</f>
        <v>4.67335579933224E-013</v>
      </c>
      <c r="U19" s="53"/>
      <c r="V19" s="53"/>
      <c r="W19" s="53"/>
    </row>
    <row r="20" customFormat="false" ht="15" hidden="false" customHeight="false" outlineLevel="0" collapsed="false">
      <c r="A20" s="4" t="n">
        <v>1944</v>
      </c>
      <c r="B20" s="4" t="str">
        <f aca="false">B8</f>
        <v>Julio</v>
      </c>
      <c r="C20" s="4" t="n">
        <v>9.56225896633602E-013</v>
      </c>
      <c r="D20" s="53"/>
      <c r="E20" s="53"/>
      <c r="F20" s="53"/>
      <c r="G20" s="53"/>
      <c r="H20" s="53"/>
      <c r="I20" s="53"/>
      <c r="J20" s="4" t="n">
        <f aca="false">C20*100/$C$773</f>
        <v>1.04141579118404E-012</v>
      </c>
      <c r="K20" s="4" t="n">
        <f aca="false">J20*100/$J$864</f>
        <v>1.80474732757605E-013</v>
      </c>
      <c r="L20" s="53"/>
      <c r="M20" s="53"/>
      <c r="N20" s="53"/>
      <c r="O20" s="53"/>
      <c r="P20" s="53"/>
      <c r="Q20" s="53"/>
      <c r="R20" s="53"/>
      <c r="S20" s="53"/>
      <c r="T20" s="4" t="n">
        <f aca="false">C20*100/$C$864</f>
        <v>4.66898749666891E-013</v>
      </c>
      <c r="U20" s="53"/>
      <c r="V20" s="53"/>
      <c r="W20" s="53"/>
    </row>
    <row r="21" customFormat="false" ht="15" hidden="false" customHeight="false" outlineLevel="0" collapsed="false">
      <c r="A21" s="7" t="n">
        <v>1944</v>
      </c>
      <c r="B21" s="7" t="str">
        <f aca="false">B9</f>
        <v>Agosto</v>
      </c>
      <c r="C21" s="7" t="n">
        <v>9.69794672026343E-013</v>
      </c>
      <c r="D21" s="53"/>
      <c r="E21" s="53"/>
      <c r="F21" s="53"/>
      <c r="G21" s="53"/>
      <c r="H21" s="53"/>
      <c r="I21" s="53"/>
      <c r="J21" s="7" t="n">
        <f aca="false">C21*100/$C$773</f>
        <v>1.056193404937E-012</v>
      </c>
      <c r="K21" s="7" t="n">
        <f aca="false">J21*100/$J$864</f>
        <v>1.83035655988689E-013</v>
      </c>
      <c r="L21" s="53"/>
      <c r="M21" s="53"/>
      <c r="N21" s="53"/>
      <c r="O21" s="53"/>
      <c r="P21" s="53"/>
      <c r="Q21" s="53"/>
      <c r="R21" s="53"/>
      <c r="S21" s="53"/>
      <c r="T21" s="7" t="n">
        <f aca="false">C21*100/$C$864</f>
        <v>4.73524008706292E-013</v>
      </c>
      <c r="U21" s="53"/>
      <c r="V21" s="53"/>
      <c r="W21" s="53"/>
    </row>
    <row r="22" customFormat="false" ht="15" hidden="false" customHeight="false" outlineLevel="0" collapsed="false">
      <c r="A22" s="10" t="n">
        <v>1944</v>
      </c>
      <c r="B22" s="10" t="str">
        <f aca="false">B10</f>
        <v>Septiembre</v>
      </c>
      <c r="C22" s="10" t="n">
        <v>9.67856275541665E-013</v>
      </c>
      <c r="D22" s="53"/>
      <c r="E22" s="53"/>
      <c r="F22" s="53"/>
      <c r="G22" s="53"/>
      <c r="H22" s="53"/>
      <c r="I22" s="53"/>
      <c r="J22" s="10" t="n">
        <f aca="false">C22*100/$C$773</f>
        <v>1.054082317258E-012</v>
      </c>
      <c r="K22" s="10" t="n">
        <f aca="false">J22*100/$J$864</f>
        <v>1.8266980981282E-013</v>
      </c>
      <c r="L22" s="53"/>
      <c r="M22" s="53"/>
      <c r="N22" s="53"/>
      <c r="O22" s="53"/>
      <c r="P22" s="53"/>
      <c r="Q22" s="53"/>
      <c r="R22" s="53"/>
      <c r="S22" s="53"/>
      <c r="T22" s="10" t="n">
        <f aca="false">C22*100/$C$864</f>
        <v>4.72577543129235E-013</v>
      </c>
      <c r="U22" s="53"/>
      <c r="V22" s="53"/>
      <c r="W22" s="53"/>
    </row>
    <row r="23" customFormat="false" ht="15" hidden="false" customHeight="false" outlineLevel="0" collapsed="false">
      <c r="A23" s="4" t="n">
        <v>1944</v>
      </c>
      <c r="B23" s="4" t="str">
        <f aca="false">B11</f>
        <v>Octubre</v>
      </c>
      <c r="C23" s="4" t="n">
        <v>9.74417002105189E-013</v>
      </c>
      <c r="D23" s="53"/>
      <c r="E23" s="53"/>
      <c r="F23" s="53"/>
      <c r="G23" s="53"/>
      <c r="H23" s="53"/>
      <c r="I23" s="53"/>
      <c r="J23" s="4" t="n">
        <f aca="false">C23*100/$C$773</f>
        <v>1.0612275370946E-012</v>
      </c>
      <c r="K23" s="4" t="n">
        <f aca="false">J23*100/$J$864</f>
        <v>1.83908058408069E-013</v>
      </c>
      <c r="L23" s="53"/>
      <c r="M23" s="53"/>
      <c r="N23" s="53"/>
      <c r="O23" s="53"/>
      <c r="P23" s="53"/>
      <c r="Q23" s="53"/>
      <c r="R23" s="53"/>
      <c r="S23" s="53"/>
      <c r="T23" s="4" t="n">
        <f aca="false">C23*100/$C$864</f>
        <v>4.75780965082352E-013</v>
      </c>
      <c r="U23" s="53"/>
      <c r="V23" s="53"/>
      <c r="W23" s="53"/>
    </row>
    <row r="24" customFormat="false" ht="15" hidden="false" customHeight="false" outlineLevel="0" collapsed="false">
      <c r="A24" s="7" t="n">
        <v>1944</v>
      </c>
      <c r="B24" s="7" t="str">
        <f aca="false">B12</f>
        <v>Noviembre</v>
      </c>
      <c r="C24" s="7" t="n">
        <v>9.74417002105189E-013</v>
      </c>
      <c r="D24" s="53"/>
      <c r="E24" s="53"/>
      <c r="F24" s="53"/>
      <c r="G24" s="53"/>
      <c r="H24" s="53"/>
      <c r="I24" s="53"/>
      <c r="J24" s="7" t="n">
        <f aca="false">C24*100/$C$773</f>
        <v>1.0612275370946E-012</v>
      </c>
      <c r="K24" s="7" t="n">
        <f aca="false">J24*100/$J$864</f>
        <v>1.83908058408069E-013</v>
      </c>
      <c r="L24" s="53"/>
      <c r="M24" s="53"/>
      <c r="N24" s="53"/>
      <c r="O24" s="53"/>
      <c r="P24" s="53"/>
      <c r="Q24" s="53"/>
      <c r="R24" s="53"/>
      <c r="S24" s="53"/>
      <c r="T24" s="7" t="n">
        <f aca="false">C24*100/$C$864</f>
        <v>4.75780965082352E-013</v>
      </c>
      <c r="U24" s="53"/>
      <c r="V24" s="53"/>
      <c r="W24" s="53"/>
    </row>
    <row r="25" customFormat="false" ht="15" hidden="false" customHeight="false" outlineLevel="0" collapsed="false">
      <c r="A25" s="10" t="n">
        <v>1944</v>
      </c>
      <c r="B25" s="10" t="str">
        <f aca="false">B13</f>
        <v>Diciembre</v>
      </c>
      <c r="C25" s="10" t="n">
        <v>9.76355398589868E-013</v>
      </c>
      <c r="D25" s="53"/>
      <c r="E25" s="53"/>
      <c r="F25" s="53"/>
      <c r="G25" s="53"/>
      <c r="H25" s="53"/>
      <c r="I25" s="53"/>
      <c r="J25" s="10" t="n">
        <f aca="false">C25*100/$C$773</f>
        <v>1.0633386247736E-012</v>
      </c>
      <c r="K25" s="10" t="n">
        <f aca="false">J25*100/$J$864</f>
        <v>1.84273904583939E-013</v>
      </c>
      <c r="L25" s="53"/>
      <c r="M25" s="53"/>
      <c r="N25" s="53"/>
      <c r="O25" s="53"/>
      <c r="P25" s="53"/>
      <c r="Q25" s="53"/>
      <c r="R25" s="53"/>
      <c r="S25" s="53"/>
      <c r="T25" s="10" t="n">
        <f aca="false">C25*100/$C$864</f>
        <v>4.7672743065941E-013</v>
      </c>
      <c r="U25" s="53"/>
      <c r="V25" s="53"/>
      <c r="W25" s="53"/>
    </row>
    <row r="26" customFormat="false" ht="15" hidden="false" customHeight="false" outlineLevel="0" collapsed="false">
      <c r="A26" s="4" t="n">
        <v>1945</v>
      </c>
      <c r="B26" s="4" t="str">
        <f aca="false">B14</f>
        <v>Enero</v>
      </c>
      <c r="C26" s="4" t="n">
        <v>1.05240018375799E-012</v>
      </c>
      <c r="D26" s="53"/>
      <c r="E26" s="53"/>
      <c r="F26" s="53"/>
      <c r="G26" s="53"/>
      <c r="H26" s="53"/>
      <c r="I26" s="53"/>
      <c r="J26" s="4" t="n">
        <f aca="false">C26*100/$C$773</f>
        <v>1.14615821833416E-012</v>
      </c>
      <c r="K26" s="4" t="n">
        <f aca="false">J26*100/$J$864</f>
        <v>1.98626331483422E-013</v>
      </c>
      <c r="L26" s="53"/>
      <c r="M26" s="53"/>
      <c r="N26" s="53"/>
      <c r="O26" s="53"/>
      <c r="P26" s="53"/>
      <c r="Q26" s="53"/>
      <c r="R26" s="53"/>
      <c r="S26" s="53"/>
      <c r="T26" s="4" t="n">
        <f aca="false">C26*100/$C$864</f>
        <v>5.13858003297821E-013</v>
      </c>
      <c r="U26" s="53"/>
      <c r="V26" s="53"/>
      <c r="W26" s="53"/>
    </row>
    <row r="27" customFormat="false" ht="15" hidden="false" customHeight="false" outlineLevel="0" collapsed="false">
      <c r="A27" s="7" t="n">
        <v>1945</v>
      </c>
      <c r="B27" s="7" t="str">
        <f aca="false">B15</f>
        <v>Febrero</v>
      </c>
      <c r="C27" s="7" t="n">
        <v>1.07252968571425E-012</v>
      </c>
      <c r="D27" s="53"/>
      <c r="E27" s="53"/>
      <c r="F27" s="53"/>
      <c r="G27" s="53"/>
      <c r="H27" s="53"/>
      <c r="I27" s="53"/>
      <c r="J27" s="7" t="n">
        <f aca="false">C27*100/$C$773</f>
        <v>1.16808105192371E-012</v>
      </c>
      <c r="K27" s="7" t="n">
        <f aca="false">J27*100/$J$864</f>
        <v>2.02425503309754E-013</v>
      </c>
      <c r="L27" s="53"/>
      <c r="M27" s="53"/>
      <c r="N27" s="53"/>
      <c r="O27" s="53"/>
      <c r="P27" s="53"/>
      <c r="Q27" s="53"/>
      <c r="R27" s="53"/>
      <c r="S27" s="53"/>
      <c r="T27" s="7" t="n">
        <f aca="false">C27*100/$C$864</f>
        <v>5.23686684290338E-013</v>
      </c>
      <c r="U27" s="53"/>
      <c r="V27" s="53"/>
      <c r="W27" s="53"/>
    </row>
    <row r="28" customFormat="false" ht="15" hidden="false" customHeight="false" outlineLevel="0" collapsed="false">
      <c r="A28" s="10" t="n">
        <v>1945</v>
      </c>
      <c r="B28" s="10" t="str">
        <f aca="false">B16</f>
        <v>Marzo</v>
      </c>
      <c r="C28" s="10" t="n">
        <v>1.15245126385172E-012</v>
      </c>
      <c r="D28" s="53"/>
      <c r="E28" s="53"/>
      <c r="F28" s="53"/>
      <c r="G28" s="53"/>
      <c r="H28" s="53"/>
      <c r="I28" s="53"/>
      <c r="J28" s="10" t="n">
        <f aca="false">C28*100/$C$773</f>
        <v>1.25512282084226E-012</v>
      </c>
      <c r="K28" s="10" t="n">
        <f aca="false">J28*100/$J$864</f>
        <v>2.17509622560974E-013</v>
      </c>
      <c r="L28" s="53"/>
      <c r="M28" s="53"/>
      <c r="N28" s="53"/>
      <c r="O28" s="53"/>
      <c r="P28" s="53"/>
      <c r="Q28" s="53"/>
      <c r="R28" s="53"/>
      <c r="S28" s="53"/>
      <c r="T28" s="10" t="n">
        <f aca="false">C28*100/$C$864</f>
        <v>5.6271018808286E-013</v>
      </c>
      <c r="U28" s="53"/>
      <c r="V28" s="53"/>
      <c r="W28" s="53"/>
    </row>
    <row r="29" customFormat="false" ht="15" hidden="false" customHeight="false" outlineLevel="0" collapsed="false">
      <c r="A29" s="4" t="n">
        <v>1945</v>
      </c>
      <c r="B29" s="4" t="str">
        <f aca="false">B17</f>
        <v>Abril</v>
      </c>
      <c r="C29" s="4" t="n">
        <v>1.15349501580501E-012</v>
      </c>
      <c r="D29" s="53"/>
      <c r="E29" s="53"/>
      <c r="F29" s="53"/>
      <c r="G29" s="53"/>
      <c r="H29" s="53"/>
      <c r="I29" s="53"/>
      <c r="J29" s="4" t="n">
        <f aca="false">C29*100/$C$773</f>
        <v>1.25625956036172E-012</v>
      </c>
      <c r="K29" s="4" t="n">
        <f aca="false">J29*100/$J$864</f>
        <v>2.17706616655673E-013</v>
      </c>
      <c r="L29" s="53"/>
      <c r="M29" s="53"/>
      <c r="N29" s="53"/>
      <c r="O29" s="53"/>
      <c r="P29" s="53"/>
      <c r="Q29" s="53"/>
      <c r="R29" s="53"/>
      <c r="S29" s="53"/>
      <c r="T29" s="4" t="n">
        <f aca="false">C29*100/$C$864</f>
        <v>5.63219823393585E-013</v>
      </c>
      <c r="U29" s="53"/>
      <c r="V29" s="53"/>
      <c r="W29" s="53"/>
    </row>
    <row r="30" customFormat="false" ht="15" hidden="false" customHeight="false" outlineLevel="0" collapsed="false">
      <c r="A30" s="7" t="n">
        <v>1945</v>
      </c>
      <c r="B30" s="7" t="str">
        <f aca="false">B18</f>
        <v>Mayo</v>
      </c>
      <c r="C30" s="7" t="n">
        <v>1.15752091619627E-012</v>
      </c>
      <c r="D30" s="53"/>
      <c r="E30" s="53"/>
      <c r="F30" s="53"/>
      <c r="G30" s="53"/>
      <c r="H30" s="53"/>
      <c r="I30" s="53"/>
      <c r="J30" s="7" t="n">
        <f aca="false">C30*100/$C$773</f>
        <v>1.26064412707964E-012</v>
      </c>
      <c r="K30" s="7" t="n">
        <f aca="false">J30*100/$J$864</f>
        <v>2.18466451020941E-013</v>
      </c>
      <c r="L30" s="53"/>
      <c r="M30" s="53"/>
      <c r="N30" s="53"/>
      <c r="O30" s="53"/>
      <c r="P30" s="53"/>
      <c r="Q30" s="53"/>
      <c r="R30" s="53"/>
      <c r="S30" s="53"/>
      <c r="T30" s="7" t="n">
        <f aca="false">C30*100/$C$864</f>
        <v>5.65185559592092E-013</v>
      </c>
      <c r="U30" s="53"/>
      <c r="V30" s="53"/>
      <c r="W30" s="53"/>
    </row>
    <row r="31" customFormat="false" ht="15" hidden="false" customHeight="false" outlineLevel="0" collapsed="false">
      <c r="A31" s="10" t="n">
        <v>1945</v>
      </c>
      <c r="B31" s="10" t="str">
        <f aca="false">B19</f>
        <v>Junio</v>
      </c>
      <c r="C31" s="10" t="n">
        <v>1.15811734588385E-012</v>
      </c>
      <c r="D31" s="53"/>
      <c r="E31" s="53"/>
      <c r="F31" s="53"/>
      <c r="G31" s="53"/>
      <c r="H31" s="53"/>
      <c r="I31" s="53"/>
      <c r="J31" s="10" t="n">
        <f aca="false">C31*100/$C$773</f>
        <v>1.26129369251932E-012</v>
      </c>
      <c r="K31" s="10" t="n">
        <f aca="false">J31*100/$J$864</f>
        <v>2.18579019075052E-013</v>
      </c>
      <c r="L31" s="53"/>
      <c r="M31" s="53"/>
      <c r="N31" s="53"/>
      <c r="O31" s="53"/>
      <c r="P31" s="53"/>
      <c r="Q31" s="53"/>
      <c r="R31" s="53"/>
      <c r="S31" s="53"/>
      <c r="T31" s="10" t="n">
        <f aca="false">C31*100/$C$864</f>
        <v>5.65476779769642E-013</v>
      </c>
      <c r="U31" s="53"/>
      <c r="V31" s="53"/>
      <c r="W31" s="53"/>
    </row>
    <row r="32" customFormat="false" ht="15" hidden="false" customHeight="false" outlineLevel="0" collapsed="false">
      <c r="A32" s="4" t="n">
        <v>1945</v>
      </c>
      <c r="B32" s="4" t="str">
        <f aca="false">B20</f>
        <v>Julio</v>
      </c>
      <c r="C32" s="4" t="n">
        <v>1.1716861212766E-012</v>
      </c>
      <c r="D32" s="53"/>
      <c r="E32" s="53"/>
      <c r="F32" s="53"/>
      <c r="G32" s="53"/>
      <c r="H32" s="53"/>
      <c r="I32" s="53"/>
      <c r="J32" s="4" t="n">
        <f aca="false">C32*100/$C$773</f>
        <v>1.27607130627229E-012</v>
      </c>
      <c r="K32" s="4" t="n">
        <f aca="false">J32*100/$J$864</f>
        <v>2.21139942306138E-013</v>
      </c>
      <c r="L32" s="53"/>
      <c r="M32" s="53"/>
      <c r="N32" s="53"/>
      <c r="O32" s="53"/>
      <c r="P32" s="53"/>
      <c r="Q32" s="53"/>
      <c r="R32" s="53"/>
      <c r="S32" s="53"/>
      <c r="T32" s="4" t="n">
        <f aca="false">C32*100/$C$864</f>
        <v>5.72102038809048E-013</v>
      </c>
      <c r="U32" s="53"/>
      <c r="V32" s="53"/>
      <c r="W32" s="53"/>
    </row>
    <row r="33" customFormat="false" ht="15" hidden="false" customHeight="false" outlineLevel="0" collapsed="false">
      <c r="A33" s="7" t="n">
        <v>1945</v>
      </c>
      <c r="B33" s="7" t="str">
        <f aca="false">B21</f>
        <v>Agosto</v>
      </c>
      <c r="C33" s="7" t="n">
        <v>1.16109949432182E-012</v>
      </c>
      <c r="D33" s="53"/>
      <c r="E33" s="53"/>
      <c r="F33" s="53"/>
      <c r="G33" s="53"/>
      <c r="H33" s="53"/>
      <c r="I33" s="53"/>
      <c r="J33" s="7" t="n">
        <f aca="false">C33*100/$C$773</f>
        <v>1.26454151971777E-012</v>
      </c>
      <c r="K33" s="7" t="n">
        <f aca="false">J33*100/$J$864</f>
        <v>2.19141859345621E-013</v>
      </c>
      <c r="L33" s="53"/>
      <c r="M33" s="53"/>
      <c r="N33" s="53"/>
      <c r="O33" s="53"/>
      <c r="P33" s="53"/>
      <c r="Q33" s="53"/>
      <c r="R33" s="53"/>
      <c r="S33" s="53"/>
      <c r="T33" s="7" t="n">
        <f aca="false">C33*100/$C$864</f>
        <v>5.66932880657425E-013</v>
      </c>
      <c r="U33" s="53"/>
      <c r="V33" s="53"/>
      <c r="W33" s="53"/>
    </row>
    <row r="34" customFormat="false" ht="15" hidden="false" customHeight="false" outlineLevel="0" collapsed="false">
      <c r="A34" s="10" t="n">
        <v>1945</v>
      </c>
      <c r="B34" s="10" t="str">
        <f aca="false">B22</f>
        <v>Septiembre</v>
      </c>
      <c r="C34" s="10" t="n">
        <v>1.16780932830724E-012</v>
      </c>
      <c r="D34" s="53"/>
      <c r="E34" s="53"/>
      <c r="F34" s="53"/>
      <c r="G34" s="53"/>
      <c r="H34" s="53"/>
      <c r="I34" s="53"/>
      <c r="J34" s="10" t="n">
        <f aca="false">C34*100/$C$773</f>
        <v>1.27184913091429E-012</v>
      </c>
      <c r="K34" s="10" t="n">
        <f aca="false">J34*100/$J$864</f>
        <v>2.20408249954398E-013</v>
      </c>
      <c r="L34" s="53"/>
      <c r="M34" s="53"/>
      <c r="N34" s="53"/>
      <c r="O34" s="53"/>
      <c r="P34" s="53"/>
      <c r="Q34" s="53"/>
      <c r="R34" s="53"/>
      <c r="S34" s="53"/>
      <c r="T34" s="10" t="n">
        <f aca="false">C34*100/$C$864</f>
        <v>5.7020910765493E-013</v>
      </c>
      <c r="U34" s="53"/>
      <c r="V34" s="53"/>
      <c r="W34" s="53"/>
    </row>
    <row r="35" customFormat="false" ht="15" hidden="false" customHeight="false" outlineLevel="0" collapsed="false">
      <c r="A35" s="4" t="n">
        <v>1945</v>
      </c>
      <c r="B35" s="4" t="str">
        <f aca="false">B23</f>
        <v>Octubre</v>
      </c>
      <c r="C35" s="4" t="n">
        <v>1.16870397283864E-012</v>
      </c>
      <c r="D35" s="53"/>
      <c r="E35" s="53"/>
      <c r="F35" s="53"/>
      <c r="G35" s="53"/>
      <c r="H35" s="53"/>
      <c r="I35" s="53"/>
      <c r="J35" s="4" t="n">
        <f aca="false">C35*100/$C$773</f>
        <v>1.27282347907384E-012</v>
      </c>
      <c r="K35" s="4" t="n">
        <f aca="false">J35*100/$J$864</f>
        <v>2.20577102035571E-013</v>
      </c>
      <c r="L35" s="53"/>
      <c r="M35" s="53"/>
      <c r="N35" s="53"/>
      <c r="O35" s="53"/>
      <c r="P35" s="53"/>
      <c r="Q35" s="53"/>
      <c r="R35" s="53"/>
      <c r="S35" s="53"/>
      <c r="T35" s="4" t="n">
        <f aca="false">C35*100/$C$864</f>
        <v>5.7064593792127E-013</v>
      </c>
      <c r="U35" s="53"/>
      <c r="V35" s="53"/>
      <c r="W35" s="53"/>
    </row>
    <row r="36" customFormat="false" ht="15" hidden="false" customHeight="false" outlineLevel="0" collapsed="false">
      <c r="A36" s="7" t="n">
        <v>1945</v>
      </c>
      <c r="B36" s="7" t="str">
        <f aca="false">B24</f>
        <v>Noviembre</v>
      </c>
      <c r="C36" s="7" t="n">
        <v>1.17079147674521E-012</v>
      </c>
      <c r="D36" s="53"/>
      <c r="E36" s="53"/>
      <c r="F36" s="53"/>
      <c r="G36" s="53"/>
      <c r="H36" s="53"/>
      <c r="I36" s="53"/>
      <c r="J36" s="7" t="n">
        <f aca="false">C36*100/$C$773</f>
        <v>1.27509695811275E-012</v>
      </c>
      <c r="K36" s="7" t="n">
        <f aca="false">J36*100/$J$864</f>
        <v>2.20971090224967E-013</v>
      </c>
      <c r="L36" s="53"/>
      <c r="M36" s="53"/>
      <c r="N36" s="53"/>
      <c r="O36" s="53"/>
      <c r="P36" s="53"/>
      <c r="Q36" s="53"/>
      <c r="R36" s="53"/>
      <c r="S36" s="53"/>
      <c r="T36" s="7" t="n">
        <f aca="false">C36*100/$C$864</f>
        <v>5.71665208542713E-013</v>
      </c>
      <c r="U36" s="53"/>
      <c r="V36" s="53"/>
      <c r="W36" s="53"/>
    </row>
    <row r="37" customFormat="false" ht="15" hidden="false" customHeight="false" outlineLevel="0" collapsed="false">
      <c r="A37" s="10" t="n">
        <v>1945</v>
      </c>
      <c r="B37" s="10" t="str">
        <f aca="false">B25</f>
        <v>Diciembre</v>
      </c>
      <c r="C37" s="10" t="n">
        <v>1.19658706073361E-012</v>
      </c>
      <c r="D37" s="53"/>
      <c r="E37" s="53"/>
      <c r="F37" s="53"/>
      <c r="G37" s="53"/>
      <c r="H37" s="53"/>
      <c r="I37" s="53"/>
      <c r="J37" s="10" t="n">
        <f aca="false">C37*100/$C$773</f>
        <v>1.30319066337937E-012</v>
      </c>
      <c r="K37" s="10" t="n">
        <f aca="false">J37*100/$J$864</f>
        <v>2.2583965856538E-013</v>
      </c>
      <c r="L37" s="53"/>
      <c r="M37" s="53"/>
      <c r="N37" s="53"/>
      <c r="O37" s="53"/>
      <c r="P37" s="53"/>
      <c r="Q37" s="53"/>
      <c r="R37" s="53"/>
      <c r="S37" s="53"/>
      <c r="T37" s="10" t="n">
        <f aca="false">C37*100/$C$864</f>
        <v>5.84260481222016E-013</v>
      </c>
      <c r="U37" s="53"/>
      <c r="V37" s="53"/>
      <c r="W37" s="53"/>
    </row>
    <row r="38" customFormat="false" ht="15" hidden="false" customHeight="false" outlineLevel="0" collapsed="false">
      <c r="A38" s="4" t="n">
        <v>1946</v>
      </c>
      <c r="B38" s="4" t="str">
        <f aca="false">B26</f>
        <v>Enero</v>
      </c>
      <c r="C38" s="4" t="n">
        <v>1.28053453926233E-012</v>
      </c>
      <c r="D38" s="53"/>
      <c r="E38" s="53"/>
      <c r="F38" s="53"/>
      <c r="G38" s="53"/>
      <c r="H38" s="53"/>
      <c r="I38" s="53"/>
      <c r="J38" s="4" t="n">
        <f aca="false">C38*100/$C$773</f>
        <v>1.39461699901582E-012</v>
      </c>
      <c r="K38" s="4" t="n">
        <f aca="false">J38*100/$J$864</f>
        <v>2.41683612181866E-013</v>
      </c>
      <c r="L38" s="53"/>
      <c r="M38" s="53"/>
      <c r="N38" s="53"/>
      <c r="O38" s="53"/>
      <c r="P38" s="53"/>
      <c r="Q38" s="53"/>
      <c r="R38" s="53"/>
      <c r="S38" s="53"/>
      <c r="T38" s="4" t="n">
        <f aca="false">C38*100/$C$864</f>
        <v>6.25249721213041E-013</v>
      </c>
      <c r="U38" s="53"/>
      <c r="V38" s="53"/>
      <c r="W38" s="53"/>
    </row>
    <row r="39" customFormat="false" ht="15" hidden="false" customHeight="false" outlineLevel="0" collapsed="false">
      <c r="A39" s="7" t="n">
        <v>1946</v>
      </c>
      <c r="B39" s="7" t="str">
        <f aca="false">B27</f>
        <v>Febrero</v>
      </c>
      <c r="C39" s="7" t="n">
        <v>1.28247293574701E-012</v>
      </c>
      <c r="D39" s="53"/>
      <c r="E39" s="53"/>
      <c r="F39" s="53"/>
      <c r="G39" s="53"/>
      <c r="H39" s="53"/>
      <c r="I39" s="53"/>
      <c r="J39" s="7" t="n">
        <f aca="false">C39*100/$C$773</f>
        <v>1.39672808669482E-012</v>
      </c>
      <c r="K39" s="7" t="n">
        <f aca="false">J39*100/$J$864</f>
        <v>2.42049458357735E-013</v>
      </c>
      <c r="L39" s="53"/>
      <c r="M39" s="53"/>
      <c r="N39" s="53"/>
      <c r="O39" s="53"/>
      <c r="P39" s="53"/>
      <c r="Q39" s="53"/>
      <c r="R39" s="53"/>
      <c r="S39" s="53"/>
      <c r="T39" s="7" t="n">
        <f aca="false">C39*100/$C$864</f>
        <v>6.261961867901E-013</v>
      </c>
      <c r="U39" s="53"/>
      <c r="V39" s="53"/>
      <c r="W39" s="53"/>
    </row>
    <row r="40" customFormat="false" ht="15" hidden="false" customHeight="false" outlineLevel="0" collapsed="false">
      <c r="A40" s="10" t="n">
        <v>1946</v>
      </c>
      <c r="B40" s="10" t="str">
        <f aca="false">B28</f>
        <v>Marzo</v>
      </c>
      <c r="C40" s="10" t="n">
        <v>1.32004800606538E-012</v>
      </c>
      <c r="D40" s="53"/>
      <c r="E40" s="53"/>
      <c r="F40" s="53"/>
      <c r="G40" s="53"/>
      <c r="H40" s="53"/>
      <c r="I40" s="53"/>
      <c r="J40" s="10" t="n">
        <f aca="false">C40*100/$C$773</f>
        <v>1.43765070939534E-012</v>
      </c>
      <c r="K40" s="10" t="n">
        <f aca="false">J40*100/$J$864</f>
        <v>2.49141245766892E-013</v>
      </c>
      <c r="L40" s="53"/>
      <c r="M40" s="53"/>
      <c r="N40" s="53"/>
      <c r="O40" s="53"/>
      <c r="P40" s="53"/>
      <c r="Q40" s="53"/>
      <c r="R40" s="53"/>
      <c r="S40" s="53"/>
      <c r="T40" s="10" t="n">
        <f aca="false">C40*100/$C$864</f>
        <v>6.4454305797614E-013</v>
      </c>
      <c r="U40" s="53"/>
      <c r="V40" s="53"/>
      <c r="W40" s="53"/>
    </row>
    <row r="41" customFormat="false" ht="15" hidden="false" customHeight="false" outlineLevel="0" collapsed="false">
      <c r="A41" s="4" t="n">
        <v>1946</v>
      </c>
      <c r="B41" s="4" t="str">
        <f aca="false">B29</f>
        <v>Abril</v>
      </c>
      <c r="C41" s="4" t="n">
        <v>1.34286144161581E-012</v>
      </c>
      <c r="D41" s="53"/>
      <c r="E41" s="53"/>
      <c r="F41" s="53"/>
      <c r="G41" s="53"/>
      <c r="H41" s="53"/>
      <c r="I41" s="53"/>
      <c r="J41" s="4" t="n">
        <f aca="false">C41*100/$C$773</f>
        <v>1.4624965874635E-012</v>
      </c>
      <c r="K41" s="4" t="n">
        <f aca="false">J41*100/$J$864</f>
        <v>2.53446973836736E-013</v>
      </c>
      <c r="L41" s="53"/>
      <c r="M41" s="53"/>
      <c r="N41" s="53"/>
      <c r="O41" s="53"/>
      <c r="P41" s="53"/>
      <c r="Q41" s="53"/>
      <c r="R41" s="53"/>
      <c r="S41" s="53"/>
      <c r="T41" s="4" t="n">
        <f aca="false">C41*100/$C$864</f>
        <v>6.5568222976766E-013</v>
      </c>
      <c r="U41" s="53"/>
      <c r="V41" s="53"/>
      <c r="W41" s="53"/>
    </row>
    <row r="42" customFormat="false" ht="15" hidden="false" customHeight="false" outlineLevel="0" collapsed="false">
      <c r="A42" s="7" t="n">
        <v>1946</v>
      </c>
      <c r="B42" s="7" t="str">
        <f aca="false">B30</f>
        <v>Mayo</v>
      </c>
      <c r="C42" s="7" t="n">
        <v>1.33928286349025E-012</v>
      </c>
      <c r="D42" s="53"/>
      <c r="E42" s="53"/>
      <c r="F42" s="53"/>
      <c r="G42" s="53"/>
      <c r="H42" s="53"/>
      <c r="I42" s="53"/>
      <c r="J42" s="7" t="n">
        <f aca="false">C42*100/$C$773</f>
        <v>1.45859919482535E-012</v>
      </c>
      <c r="K42" s="7" t="n">
        <f aca="false">J42*100/$J$864</f>
        <v>2.52771565512054E-013</v>
      </c>
      <c r="L42" s="53"/>
      <c r="M42" s="53"/>
      <c r="N42" s="53"/>
      <c r="O42" s="53"/>
      <c r="P42" s="53"/>
      <c r="Q42" s="53"/>
      <c r="R42" s="53"/>
      <c r="S42" s="53"/>
      <c r="T42" s="7" t="n">
        <f aca="false">C42*100/$C$864</f>
        <v>6.53934908702322E-013</v>
      </c>
      <c r="U42" s="53"/>
      <c r="V42" s="53"/>
      <c r="W42" s="53"/>
    </row>
    <row r="43" customFormat="false" ht="15" hidden="false" customHeight="false" outlineLevel="0" collapsed="false">
      <c r="A43" s="10" t="n">
        <v>1946</v>
      </c>
      <c r="B43" s="10" t="str">
        <f aca="false">B31</f>
        <v>Junio</v>
      </c>
      <c r="C43" s="10" t="n">
        <v>1.36209629904069E-012</v>
      </c>
      <c r="D43" s="53"/>
      <c r="E43" s="53"/>
      <c r="F43" s="53"/>
      <c r="G43" s="53"/>
      <c r="H43" s="53"/>
      <c r="I43" s="53"/>
      <c r="J43" s="10" t="n">
        <f aca="false">C43*100/$C$773</f>
        <v>1.48344507289353E-012</v>
      </c>
      <c r="K43" s="10" t="n">
        <f aca="false">J43*100/$J$864</f>
        <v>2.570772935819E-013</v>
      </c>
      <c r="L43" s="53"/>
      <c r="M43" s="53"/>
      <c r="N43" s="53"/>
      <c r="O43" s="53"/>
      <c r="P43" s="53"/>
      <c r="Q43" s="53"/>
      <c r="R43" s="53"/>
      <c r="S43" s="53"/>
      <c r="T43" s="10" t="n">
        <f aca="false">C43*100/$C$864</f>
        <v>6.65074080493847E-013</v>
      </c>
      <c r="U43" s="53"/>
      <c r="V43" s="53"/>
      <c r="W43" s="53"/>
    </row>
    <row r="44" customFormat="false" ht="15" hidden="false" customHeight="false" outlineLevel="0" collapsed="false">
      <c r="A44" s="4" t="n">
        <v>1946</v>
      </c>
      <c r="B44" s="4" t="str">
        <f aca="false">B32</f>
        <v>Julio</v>
      </c>
      <c r="C44" s="4" t="n">
        <v>1.36507844747866E-012</v>
      </c>
      <c r="D44" s="53"/>
      <c r="E44" s="53"/>
      <c r="F44" s="53"/>
      <c r="G44" s="53"/>
      <c r="H44" s="53"/>
      <c r="I44" s="53"/>
      <c r="J44" s="4" t="n">
        <f aca="false">C44*100/$C$773</f>
        <v>1.48669290009198E-012</v>
      </c>
      <c r="K44" s="4" t="n">
        <f aca="false">J44*100/$J$864</f>
        <v>2.57640133852468E-013</v>
      </c>
      <c r="L44" s="53"/>
      <c r="M44" s="53"/>
      <c r="N44" s="53"/>
      <c r="O44" s="53"/>
      <c r="P44" s="53"/>
      <c r="Q44" s="53"/>
      <c r="R44" s="53"/>
      <c r="S44" s="53"/>
      <c r="T44" s="4" t="n">
        <f aca="false">C44*100/$C$864</f>
        <v>6.6653018138163E-013</v>
      </c>
      <c r="U44" s="53"/>
      <c r="V44" s="53"/>
      <c r="W44" s="53"/>
    </row>
    <row r="45" customFormat="false" ht="15" hidden="false" customHeight="false" outlineLevel="0" collapsed="false">
      <c r="A45" s="7" t="n">
        <v>1946</v>
      </c>
      <c r="B45" s="7" t="str">
        <f aca="false">B33</f>
        <v>Agosto</v>
      </c>
      <c r="C45" s="7" t="n">
        <v>1.35553557247717E-012</v>
      </c>
      <c r="D45" s="53"/>
      <c r="E45" s="53"/>
      <c r="F45" s="53"/>
      <c r="G45" s="53"/>
      <c r="H45" s="53"/>
      <c r="I45" s="53"/>
      <c r="J45" s="7" t="n">
        <f aca="false">C45*100/$C$773</f>
        <v>1.47629985305693E-012</v>
      </c>
      <c r="K45" s="7" t="n">
        <f aca="false">J45*100/$J$864</f>
        <v>2.55839044986651E-013</v>
      </c>
      <c r="L45" s="53"/>
      <c r="M45" s="53"/>
      <c r="N45" s="53"/>
      <c r="O45" s="53"/>
      <c r="P45" s="53"/>
      <c r="Q45" s="53"/>
      <c r="R45" s="53"/>
      <c r="S45" s="53"/>
      <c r="T45" s="7" t="n">
        <f aca="false">C45*100/$C$864</f>
        <v>6.61870658540732E-013</v>
      </c>
      <c r="U45" s="53"/>
      <c r="V45" s="53"/>
      <c r="W45" s="53"/>
    </row>
    <row r="46" customFormat="false" ht="15" hidden="false" customHeight="false" outlineLevel="0" collapsed="false">
      <c r="A46" s="10" t="n">
        <v>1946</v>
      </c>
      <c r="B46" s="10" t="str">
        <f aca="false">B34</f>
        <v>Septiembre</v>
      </c>
      <c r="C46" s="10" t="n">
        <v>1.35747396896184E-012</v>
      </c>
      <c r="D46" s="53"/>
      <c r="E46" s="53"/>
      <c r="F46" s="53"/>
      <c r="G46" s="53"/>
      <c r="H46" s="53"/>
      <c r="I46" s="53"/>
      <c r="J46" s="10" t="n">
        <f aca="false">C46*100/$C$773</f>
        <v>1.47841094073592E-012</v>
      </c>
      <c r="K46" s="10" t="n">
        <f aca="false">J46*100/$J$864</f>
        <v>2.56204891162519E-013</v>
      </c>
      <c r="L46" s="53"/>
      <c r="M46" s="53"/>
      <c r="N46" s="53"/>
      <c r="O46" s="53"/>
      <c r="P46" s="53"/>
      <c r="Q46" s="53"/>
      <c r="R46" s="53"/>
      <c r="S46" s="53"/>
      <c r="T46" s="10" t="n">
        <f aca="false">C46*100/$C$864</f>
        <v>6.62817124117785E-013</v>
      </c>
      <c r="U46" s="53"/>
      <c r="V46" s="53"/>
      <c r="W46" s="53"/>
    </row>
    <row r="47" customFormat="false" ht="15" hidden="false" customHeight="false" outlineLevel="0" collapsed="false">
      <c r="A47" s="4" t="n">
        <v>1946</v>
      </c>
      <c r="B47" s="4" t="str">
        <f aca="false">B35</f>
        <v>Octubre</v>
      </c>
      <c r="C47" s="4" t="n">
        <v>1.39102313888895E-012</v>
      </c>
      <c r="D47" s="53"/>
      <c r="E47" s="53"/>
      <c r="F47" s="53"/>
      <c r="G47" s="53"/>
      <c r="H47" s="53"/>
      <c r="I47" s="53"/>
      <c r="J47" s="4" t="n">
        <f aca="false">C47*100/$C$773</f>
        <v>1.51494899671852E-012</v>
      </c>
      <c r="K47" s="4" t="n">
        <f aca="false">J47*100/$J$864</f>
        <v>2.62536844206408E-013</v>
      </c>
      <c r="L47" s="53"/>
      <c r="M47" s="53"/>
      <c r="N47" s="53"/>
      <c r="O47" s="53"/>
      <c r="P47" s="53"/>
      <c r="Q47" s="53"/>
      <c r="R47" s="53"/>
      <c r="S47" s="53"/>
      <c r="T47" s="4" t="n">
        <f aca="false">C47*100/$C$864</f>
        <v>6.79198259105318E-013</v>
      </c>
      <c r="U47" s="53"/>
      <c r="V47" s="53"/>
      <c r="W47" s="53"/>
    </row>
    <row r="48" customFormat="false" ht="15" hidden="false" customHeight="false" outlineLevel="0" collapsed="false">
      <c r="A48" s="7" t="n">
        <v>1946</v>
      </c>
      <c r="B48" s="7" t="str">
        <f aca="false">B36</f>
        <v>Noviembre</v>
      </c>
      <c r="C48" s="7" t="n">
        <v>1.39698743576488E-012</v>
      </c>
      <c r="D48" s="53"/>
      <c r="E48" s="53"/>
      <c r="F48" s="53"/>
      <c r="G48" s="53"/>
      <c r="H48" s="53"/>
      <c r="I48" s="53"/>
      <c r="J48" s="7" t="n">
        <f aca="false">C48*100/$C$773</f>
        <v>1.52144465111542E-012</v>
      </c>
      <c r="K48" s="7" t="n">
        <f aca="false">J48*100/$J$864</f>
        <v>2.63662524747543E-013</v>
      </c>
      <c r="L48" s="53"/>
      <c r="M48" s="53"/>
      <c r="N48" s="53"/>
      <c r="O48" s="53"/>
      <c r="P48" s="53"/>
      <c r="Q48" s="53"/>
      <c r="R48" s="53"/>
      <c r="S48" s="53"/>
      <c r="T48" s="7" t="n">
        <f aca="false">C48*100/$C$864</f>
        <v>6.82110460880879E-013</v>
      </c>
      <c r="U48" s="53"/>
      <c r="V48" s="53"/>
      <c r="W48" s="53"/>
    </row>
    <row r="49" customFormat="false" ht="15" hidden="false" customHeight="false" outlineLevel="0" collapsed="false">
      <c r="A49" s="10" t="n">
        <v>1946</v>
      </c>
      <c r="B49" s="10" t="str">
        <f aca="false">B37</f>
        <v>Diciembre</v>
      </c>
      <c r="C49" s="10" t="n">
        <v>1.42084462326861E-012</v>
      </c>
      <c r="D49" s="53"/>
      <c r="E49" s="53"/>
      <c r="F49" s="53"/>
      <c r="G49" s="53"/>
      <c r="H49" s="53"/>
      <c r="I49" s="53"/>
      <c r="J49" s="10" t="n">
        <f aca="false">C49*100/$C$773</f>
        <v>1.54742726870306E-012</v>
      </c>
      <c r="K49" s="10" t="n">
        <f aca="false">J49*100/$J$864</f>
        <v>2.68165246912088E-013</v>
      </c>
      <c r="L49" s="53"/>
      <c r="M49" s="53"/>
      <c r="N49" s="53"/>
      <c r="O49" s="53"/>
      <c r="P49" s="53"/>
      <c r="Q49" s="53"/>
      <c r="R49" s="53"/>
      <c r="S49" s="53"/>
      <c r="T49" s="10" t="n">
        <f aca="false">C49*100/$C$864</f>
        <v>6.93759267983129E-013</v>
      </c>
      <c r="U49" s="53"/>
      <c r="V49" s="53"/>
      <c r="W49" s="53"/>
    </row>
    <row r="50" customFormat="false" ht="15" hidden="false" customHeight="false" outlineLevel="0" collapsed="false">
      <c r="A50" s="4" t="n">
        <v>1947</v>
      </c>
      <c r="B50" s="4" t="str">
        <f aca="false">B38</f>
        <v>Enero</v>
      </c>
      <c r="C50" s="4" t="n">
        <v>1.40861781467295E-012</v>
      </c>
      <c r="D50" s="53"/>
      <c r="E50" s="53"/>
      <c r="F50" s="53"/>
      <c r="G50" s="53"/>
      <c r="H50" s="53"/>
      <c r="I50" s="53"/>
      <c r="J50" s="4" t="n">
        <f aca="false">C50*100/$C$773</f>
        <v>1.5341111771894E-012</v>
      </c>
      <c r="K50" s="4" t="n">
        <f aca="false">J50*100/$J$864</f>
        <v>2.65857601802759E-013</v>
      </c>
      <c r="L50" s="53"/>
      <c r="M50" s="53"/>
      <c r="N50" s="53"/>
      <c r="O50" s="53"/>
      <c r="P50" s="53"/>
      <c r="Q50" s="53"/>
      <c r="R50" s="53"/>
      <c r="S50" s="53"/>
      <c r="T50" s="4" t="n">
        <f aca="false">C50*100/$C$864</f>
        <v>6.87789254343227E-013</v>
      </c>
      <c r="U50" s="53"/>
      <c r="V50" s="53"/>
      <c r="W50" s="53"/>
    </row>
    <row r="51" customFormat="false" ht="15" hidden="false" customHeight="false" outlineLevel="0" collapsed="false">
      <c r="A51" s="7" t="n">
        <v>1947</v>
      </c>
      <c r="B51" s="7" t="str">
        <f aca="false">B39</f>
        <v>Febrero</v>
      </c>
      <c r="C51" s="7" t="n">
        <v>1.41816068967444E-012</v>
      </c>
      <c r="D51" s="53"/>
      <c r="E51" s="53"/>
      <c r="F51" s="53"/>
      <c r="G51" s="53"/>
      <c r="H51" s="53"/>
      <c r="I51" s="53"/>
      <c r="J51" s="7" t="n">
        <f aca="false">C51*100/$C$773</f>
        <v>1.54450422422445E-012</v>
      </c>
      <c r="K51" s="7" t="n">
        <f aca="false">J51*100/$J$864</f>
        <v>2.67658690668577E-013</v>
      </c>
      <c r="L51" s="53"/>
      <c r="M51" s="53"/>
      <c r="N51" s="53"/>
      <c r="O51" s="53"/>
      <c r="P51" s="53"/>
      <c r="Q51" s="53"/>
      <c r="R51" s="53"/>
      <c r="S51" s="53"/>
      <c r="T51" s="7" t="n">
        <f aca="false">C51*100/$C$864</f>
        <v>6.92448777184125E-013</v>
      </c>
      <c r="U51" s="53"/>
      <c r="V51" s="53"/>
      <c r="W51" s="53"/>
    </row>
    <row r="52" customFormat="false" ht="15" hidden="false" customHeight="false" outlineLevel="0" collapsed="false">
      <c r="A52" s="10" t="n">
        <v>1947</v>
      </c>
      <c r="B52" s="10" t="str">
        <f aca="false">B40</f>
        <v>Marzo</v>
      </c>
      <c r="C52" s="10" t="n">
        <v>1.50479210179733E-012</v>
      </c>
      <c r="D52" s="53"/>
      <c r="E52" s="53"/>
      <c r="F52" s="53"/>
      <c r="G52" s="53"/>
      <c r="H52" s="53"/>
      <c r="I52" s="53"/>
      <c r="J52" s="10" t="n">
        <f aca="false">C52*100/$C$773</f>
        <v>1.63885360433951E-012</v>
      </c>
      <c r="K52" s="10" t="n">
        <f aca="false">J52*100/$J$864</f>
        <v>2.84009200528574E-013</v>
      </c>
      <c r="L52" s="53"/>
      <c r="M52" s="53"/>
      <c r="N52" s="53"/>
      <c r="O52" s="53"/>
      <c r="P52" s="53"/>
      <c r="Q52" s="53"/>
      <c r="R52" s="53"/>
      <c r="S52" s="53"/>
      <c r="T52" s="10" t="n">
        <f aca="false">C52*100/$C$864</f>
        <v>7.34748507974153E-013</v>
      </c>
      <c r="U52" s="53"/>
      <c r="V52" s="53"/>
      <c r="W52" s="53"/>
    </row>
    <row r="53" customFormat="false" ht="15" hidden="false" customHeight="false" outlineLevel="0" collapsed="false">
      <c r="A53" s="4" t="n">
        <v>1947</v>
      </c>
      <c r="B53" s="4" t="str">
        <f aca="false">B41</f>
        <v>Abril</v>
      </c>
      <c r="C53" s="4" t="n">
        <v>1.50568674632872E-012</v>
      </c>
      <c r="D53" s="53"/>
      <c r="E53" s="53"/>
      <c r="F53" s="53"/>
      <c r="G53" s="53"/>
      <c r="H53" s="53"/>
      <c r="I53" s="53"/>
      <c r="J53" s="4" t="n">
        <f aca="false">C53*100/$C$773</f>
        <v>1.63982795249905E-012</v>
      </c>
      <c r="K53" s="4" t="n">
        <f aca="false">J53*100/$J$864</f>
        <v>2.84178052609745E-013</v>
      </c>
      <c r="L53" s="53"/>
      <c r="M53" s="53"/>
      <c r="N53" s="53"/>
      <c r="O53" s="53"/>
      <c r="P53" s="53"/>
      <c r="Q53" s="53"/>
      <c r="R53" s="53"/>
      <c r="S53" s="53"/>
      <c r="T53" s="4" t="n">
        <f aca="false">C53*100/$C$864</f>
        <v>7.35185338240488E-013</v>
      </c>
      <c r="U53" s="53"/>
      <c r="V53" s="53"/>
      <c r="W53" s="53"/>
    </row>
    <row r="54" customFormat="false" ht="15" hidden="false" customHeight="false" outlineLevel="0" collapsed="false">
      <c r="A54" s="7" t="n">
        <v>1947</v>
      </c>
      <c r="B54" s="7" t="str">
        <f aca="false">B42</f>
        <v>Mayo</v>
      </c>
      <c r="C54" s="7" t="n">
        <v>1.5073269279696E-012</v>
      </c>
      <c r="D54" s="53"/>
      <c r="E54" s="53"/>
      <c r="F54" s="53"/>
      <c r="G54" s="53"/>
      <c r="H54" s="53"/>
      <c r="I54" s="53"/>
      <c r="J54" s="7" t="n">
        <f aca="false">C54*100/$C$773</f>
        <v>1.6416142574582E-012</v>
      </c>
      <c r="K54" s="7" t="n">
        <f aca="false">J54*100/$J$864</f>
        <v>2.84487614758557E-013</v>
      </c>
      <c r="L54" s="53"/>
      <c r="M54" s="53"/>
      <c r="N54" s="53"/>
      <c r="O54" s="53"/>
      <c r="P54" s="53"/>
      <c r="Q54" s="53"/>
      <c r="R54" s="53"/>
      <c r="S54" s="53"/>
      <c r="T54" s="7" t="n">
        <f aca="false">C54*100/$C$864</f>
        <v>7.35986193728767E-013</v>
      </c>
      <c r="U54" s="53"/>
      <c r="V54" s="53"/>
      <c r="W54" s="53"/>
    </row>
    <row r="55" customFormat="false" ht="15" hidden="false" customHeight="false" outlineLevel="0" collapsed="false">
      <c r="A55" s="10" t="n">
        <v>1947</v>
      </c>
      <c r="B55" s="10" t="str">
        <f aca="false">B43</f>
        <v>Junio</v>
      </c>
      <c r="C55" s="10" t="n">
        <v>1.57770563110558E-012</v>
      </c>
      <c r="D55" s="53"/>
      <c r="E55" s="53"/>
      <c r="F55" s="53"/>
      <c r="G55" s="53"/>
      <c r="H55" s="53"/>
      <c r="I55" s="53"/>
      <c r="J55" s="10" t="n">
        <f aca="false">C55*100/$C$773</f>
        <v>1.71826297934169E-012</v>
      </c>
      <c r="K55" s="10" t="n">
        <f aca="false">J55*100/$J$864</f>
        <v>2.97770645143959E-013</v>
      </c>
      <c r="L55" s="53"/>
      <c r="M55" s="53"/>
      <c r="N55" s="53"/>
      <c r="O55" s="53"/>
      <c r="P55" s="53"/>
      <c r="Q55" s="53"/>
      <c r="R55" s="53"/>
      <c r="S55" s="53"/>
      <c r="T55" s="10" t="n">
        <f aca="false">C55*100/$C$864</f>
        <v>7.7035017468039E-013</v>
      </c>
      <c r="U55" s="53"/>
      <c r="V55" s="53"/>
      <c r="W55" s="53"/>
    </row>
    <row r="56" customFormat="false" ht="15" hidden="false" customHeight="false" outlineLevel="0" collapsed="false">
      <c r="A56" s="4" t="n">
        <v>1947</v>
      </c>
      <c r="B56" s="4" t="str">
        <f aca="false">B44</f>
        <v>Julio</v>
      </c>
      <c r="C56" s="4" t="n">
        <v>1.56040917016539E-012</v>
      </c>
      <c r="D56" s="53"/>
      <c r="E56" s="53"/>
      <c r="F56" s="53"/>
      <c r="G56" s="53"/>
      <c r="H56" s="53"/>
      <c r="I56" s="53"/>
      <c r="J56" s="4" t="n">
        <f aca="false">C56*100/$C$773</f>
        <v>1.69942558159067E-012</v>
      </c>
      <c r="K56" s="4" t="n">
        <f aca="false">J56*100/$J$864</f>
        <v>2.94506171574667E-013</v>
      </c>
      <c r="L56" s="53"/>
      <c r="M56" s="53"/>
      <c r="N56" s="53"/>
      <c r="O56" s="53"/>
      <c r="P56" s="53"/>
      <c r="Q56" s="53"/>
      <c r="R56" s="53"/>
      <c r="S56" s="53"/>
      <c r="T56" s="4" t="n">
        <f aca="false">C56*100/$C$864</f>
        <v>7.61904789531267E-013</v>
      </c>
      <c r="U56" s="53"/>
      <c r="V56" s="53"/>
      <c r="W56" s="53"/>
    </row>
    <row r="57" customFormat="false" ht="15" hidden="false" customHeight="false" outlineLevel="0" collapsed="false">
      <c r="A57" s="7" t="n">
        <v>1947</v>
      </c>
      <c r="B57" s="7" t="str">
        <f aca="false">B45</f>
        <v>Agosto</v>
      </c>
      <c r="C57" s="7" t="n">
        <v>1.57472348266762E-012</v>
      </c>
      <c r="D57" s="53"/>
      <c r="E57" s="53"/>
      <c r="F57" s="53"/>
      <c r="G57" s="53"/>
      <c r="H57" s="53"/>
      <c r="I57" s="53"/>
      <c r="J57" s="7" t="n">
        <f aca="false">C57*100/$C$773</f>
        <v>1.71501515214324E-012</v>
      </c>
      <c r="K57" s="7" t="n">
        <f aca="false">J57*100/$J$864</f>
        <v>2.97207804873392E-013</v>
      </c>
      <c r="L57" s="53"/>
      <c r="M57" s="53"/>
      <c r="N57" s="53"/>
      <c r="O57" s="53"/>
      <c r="P57" s="53"/>
      <c r="Q57" s="53"/>
      <c r="R57" s="53"/>
      <c r="S57" s="53"/>
      <c r="T57" s="7" t="n">
        <f aca="false">C57*100/$C$864</f>
        <v>7.68894073792612E-013</v>
      </c>
      <c r="U57" s="53"/>
      <c r="V57" s="53"/>
      <c r="W57" s="53"/>
    </row>
    <row r="58" customFormat="false" ht="15" hidden="false" customHeight="false" outlineLevel="0" collapsed="false">
      <c r="A58" s="10" t="n">
        <v>1947</v>
      </c>
      <c r="B58" s="10" t="str">
        <f aca="false">B46</f>
        <v>Septiembre</v>
      </c>
      <c r="C58" s="10" t="n">
        <v>1.5766618791523E-012</v>
      </c>
      <c r="D58" s="53"/>
      <c r="E58" s="53"/>
      <c r="F58" s="53"/>
      <c r="G58" s="53"/>
      <c r="H58" s="53"/>
      <c r="I58" s="53"/>
      <c r="J58" s="10" t="n">
        <f aca="false">C58*100/$C$773</f>
        <v>1.71712623982224E-012</v>
      </c>
      <c r="K58" s="10" t="n">
        <f aca="false">J58*100/$J$864</f>
        <v>2.97573651049262E-013</v>
      </c>
      <c r="L58" s="53"/>
      <c r="M58" s="53"/>
      <c r="N58" s="53"/>
      <c r="O58" s="53"/>
      <c r="P58" s="53"/>
      <c r="Q58" s="53"/>
      <c r="R58" s="53"/>
      <c r="S58" s="53"/>
      <c r="T58" s="10" t="n">
        <f aca="false">C58*100/$C$864</f>
        <v>7.69840539369671E-013</v>
      </c>
      <c r="U58" s="53"/>
      <c r="V58" s="53"/>
      <c r="W58" s="53"/>
    </row>
    <row r="59" customFormat="false" ht="15" hidden="false" customHeight="false" outlineLevel="0" collapsed="false">
      <c r="A59" s="4" t="n">
        <v>1947</v>
      </c>
      <c r="B59" s="4" t="str">
        <f aca="false">B47</f>
        <v>Octubre</v>
      </c>
      <c r="C59" s="4" t="n">
        <v>1.5680136486822E-012</v>
      </c>
      <c r="D59" s="53"/>
      <c r="E59" s="53"/>
      <c r="F59" s="53"/>
      <c r="G59" s="53"/>
      <c r="H59" s="53"/>
      <c r="I59" s="53"/>
      <c r="J59" s="4" t="n">
        <f aca="false">C59*100/$C$773</f>
        <v>1.70770754094672E-012</v>
      </c>
      <c r="K59" s="4" t="n">
        <f aca="false">J59*100/$J$864</f>
        <v>2.95941414264615E-013</v>
      </c>
      <c r="L59" s="53"/>
      <c r="M59" s="53"/>
      <c r="N59" s="53"/>
      <c r="O59" s="53"/>
      <c r="P59" s="53"/>
      <c r="Q59" s="53"/>
      <c r="R59" s="53"/>
      <c r="S59" s="53"/>
      <c r="T59" s="4" t="n">
        <f aca="false">C59*100/$C$864</f>
        <v>7.65617846795107E-013</v>
      </c>
      <c r="U59" s="53"/>
      <c r="V59" s="53"/>
      <c r="W59" s="53"/>
    </row>
    <row r="60" customFormat="false" ht="15" hidden="false" customHeight="false" outlineLevel="0" collapsed="false">
      <c r="A60" s="7" t="n">
        <v>1947</v>
      </c>
      <c r="B60" s="7" t="str">
        <f aca="false">B48</f>
        <v>Noviembre</v>
      </c>
      <c r="C60" s="7" t="n">
        <v>1.58262617602823E-012</v>
      </c>
      <c r="D60" s="53"/>
      <c r="E60" s="53"/>
      <c r="F60" s="53"/>
      <c r="G60" s="53"/>
      <c r="H60" s="53"/>
      <c r="I60" s="53"/>
      <c r="J60" s="7" t="n">
        <f aca="false">C60*100/$C$773</f>
        <v>1.72362189421914E-012</v>
      </c>
      <c r="K60" s="7" t="n">
        <f aca="false">J60*100/$J$864</f>
        <v>2.98699331590398E-013</v>
      </c>
      <c r="L60" s="53"/>
      <c r="M60" s="53"/>
      <c r="N60" s="53"/>
      <c r="O60" s="53"/>
      <c r="P60" s="53"/>
      <c r="Q60" s="53"/>
      <c r="R60" s="53"/>
      <c r="S60" s="53"/>
      <c r="T60" s="7" t="n">
        <f aca="false">C60*100/$C$864</f>
        <v>7.72752741145232E-013</v>
      </c>
      <c r="U60" s="53"/>
      <c r="V60" s="53"/>
      <c r="W60" s="53"/>
    </row>
    <row r="61" customFormat="false" ht="15" hidden="false" customHeight="false" outlineLevel="0" collapsed="false">
      <c r="A61" s="10" t="n">
        <v>1947</v>
      </c>
      <c r="B61" s="10" t="str">
        <f aca="false">B49</f>
        <v>Diciembre</v>
      </c>
      <c r="C61" s="10" t="n">
        <v>1.63272626978605E-012</v>
      </c>
      <c r="D61" s="53"/>
      <c r="E61" s="53"/>
      <c r="F61" s="53"/>
      <c r="G61" s="53"/>
      <c r="H61" s="53"/>
      <c r="I61" s="53"/>
      <c r="J61" s="10" t="n">
        <f aca="false">C61*100/$C$773</f>
        <v>1.77818539115316E-012</v>
      </c>
      <c r="K61" s="10" t="n">
        <f aca="false">J61*100/$J$864</f>
        <v>3.08155048135939E-013</v>
      </c>
      <c r="L61" s="53"/>
      <c r="M61" s="53"/>
      <c r="N61" s="53"/>
      <c r="O61" s="53"/>
      <c r="P61" s="53"/>
      <c r="Q61" s="53"/>
      <c r="R61" s="53"/>
      <c r="S61" s="53"/>
      <c r="T61" s="10" t="n">
        <f aca="false">C61*100/$C$864</f>
        <v>7.97215236059949E-013</v>
      </c>
      <c r="U61" s="53"/>
      <c r="V61" s="53"/>
      <c r="W61" s="53"/>
    </row>
    <row r="62" customFormat="false" ht="15" hidden="false" customHeight="false" outlineLevel="0" collapsed="false">
      <c r="A62" s="4" t="n">
        <v>1948</v>
      </c>
      <c r="B62" s="4" t="str">
        <f aca="false">B50</f>
        <v>Enero</v>
      </c>
      <c r="C62" s="4" t="n">
        <v>1.60648336353195E-012</v>
      </c>
      <c r="D62" s="53"/>
      <c r="E62" s="53"/>
      <c r="F62" s="53"/>
      <c r="G62" s="53"/>
      <c r="H62" s="53"/>
      <c r="I62" s="53"/>
      <c r="J62" s="4" t="n">
        <f aca="false">C62*100/$C$773</f>
        <v>1.74960451180677E-012</v>
      </c>
      <c r="K62" s="4" t="n">
        <f aca="false">J62*100/$J$864</f>
        <v>3.0320205375494E-013</v>
      </c>
      <c r="L62" s="53"/>
      <c r="M62" s="53"/>
      <c r="N62" s="53"/>
      <c r="O62" s="53"/>
      <c r="P62" s="53"/>
      <c r="Q62" s="53"/>
      <c r="R62" s="53"/>
      <c r="S62" s="53"/>
      <c r="T62" s="4" t="n">
        <f aca="false">C62*100/$C$864</f>
        <v>7.84401548247476E-013</v>
      </c>
      <c r="U62" s="53"/>
      <c r="V62" s="53"/>
      <c r="W62" s="53"/>
    </row>
    <row r="63" customFormat="false" ht="15" hidden="false" customHeight="false" outlineLevel="0" collapsed="false">
      <c r="A63" s="7" t="n">
        <v>1948</v>
      </c>
      <c r="B63" s="7" t="str">
        <f aca="false">B51</f>
        <v>Febrero</v>
      </c>
      <c r="C63" s="7" t="n">
        <v>1.60186103345311E-012</v>
      </c>
      <c r="D63" s="53"/>
      <c r="E63" s="53"/>
      <c r="F63" s="53"/>
      <c r="G63" s="53"/>
      <c r="H63" s="53"/>
      <c r="I63" s="53"/>
      <c r="J63" s="7" t="n">
        <f aca="false">C63*100/$C$773</f>
        <v>1.74457037964917E-012</v>
      </c>
      <c r="K63" s="7" t="n">
        <f aca="false">J63*100/$J$864</f>
        <v>3.02329651335561E-013</v>
      </c>
      <c r="L63" s="53"/>
      <c r="M63" s="53"/>
      <c r="N63" s="53"/>
      <c r="O63" s="53"/>
      <c r="P63" s="53"/>
      <c r="Q63" s="53"/>
      <c r="R63" s="53"/>
      <c r="S63" s="53"/>
      <c r="T63" s="7" t="n">
        <f aca="false">C63*100/$C$864</f>
        <v>7.82144591871419E-013</v>
      </c>
      <c r="U63" s="53"/>
      <c r="V63" s="53"/>
      <c r="W63" s="53"/>
    </row>
    <row r="64" customFormat="false" ht="15" hidden="false" customHeight="false" outlineLevel="0" collapsed="false">
      <c r="A64" s="10" t="n">
        <v>1948</v>
      </c>
      <c r="B64" s="10" t="str">
        <f aca="false">B52</f>
        <v>Marzo</v>
      </c>
      <c r="C64" s="10" t="n">
        <v>1.63078787330137E-012</v>
      </c>
      <c r="D64" s="53"/>
      <c r="E64" s="53"/>
      <c r="F64" s="53"/>
      <c r="G64" s="53"/>
      <c r="H64" s="53"/>
      <c r="I64" s="53"/>
      <c r="J64" s="10" t="n">
        <f aca="false">C64*100/$C$773</f>
        <v>1.77607430347416E-012</v>
      </c>
      <c r="K64" s="10" t="n">
        <f aca="false">J64*100/$J$864</f>
        <v>3.07789201960069E-013</v>
      </c>
      <c r="L64" s="53"/>
      <c r="M64" s="53"/>
      <c r="N64" s="53"/>
      <c r="O64" s="53"/>
      <c r="P64" s="53"/>
      <c r="Q64" s="53"/>
      <c r="R64" s="53"/>
      <c r="S64" s="53"/>
      <c r="T64" s="10" t="n">
        <f aca="false">C64*100/$C$864</f>
        <v>7.9626877048289E-013</v>
      </c>
      <c r="U64" s="53"/>
      <c r="V64" s="53"/>
      <c r="W64" s="53"/>
    </row>
    <row r="65" customFormat="false" ht="15" hidden="false" customHeight="false" outlineLevel="0" collapsed="false">
      <c r="A65" s="4" t="n">
        <v>1948</v>
      </c>
      <c r="B65" s="4" t="str">
        <f aca="false">B53</f>
        <v>Abril</v>
      </c>
      <c r="C65" s="4" t="n">
        <v>1.64033074830286E-012</v>
      </c>
      <c r="D65" s="53"/>
      <c r="E65" s="53"/>
      <c r="F65" s="53"/>
      <c r="G65" s="53"/>
      <c r="H65" s="53"/>
      <c r="I65" s="53"/>
      <c r="J65" s="4" t="n">
        <f aca="false">C65*100/$C$773</f>
        <v>1.78646735050922E-012</v>
      </c>
      <c r="K65" s="4" t="n">
        <f aca="false">J65*100/$J$864</f>
        <v>3.09590290825887E-013</v>
      </c>
      <c r="L65" s="53"/>
      <c r="M65" s="53"/>
      <c r="N65" s="53"/>
      <c r="O65" s="53"/>
      <c r="P65" s="53"/>
      <c r="Q65" s="53"/>
      <c r="R65" s="53"/>
      <c r="S65" s="53"/>
      <c r="T65" s="4" t="n">
        <f aca="false">C65*100/$C$864</f>
        <v>8.00928293323789E-013</v>
      </c>
      <c r="U65" s="53"/>
      <c r="V65" s="53"/>
      <c r="W65" s="53"/>
    </row>
    <row r="66" customFormat="false" ht="15" hidden="false" customHeight="false" outlineLevel="0" collapsed="false">
      <c r="A66" s="7" t="n">
        <v>1948</v>
      </c>
      <c r="B66" s="7" t="str">
        <f aca="false">B54</f>
        <v>Mayo</v>
      </c>
      <c r="C66" s="7" t="n">
        <v>1.68088796705919E-012</v>
      </c>
      <c r="D66" s="53"/>
      <c r="E66" s="53"/>
      <c r="F66" s="53"/>
      <c r="G66" s="53"/>
      <c r="H66" s="53"/>
      <c r="I66" s="53"/>
      <c r="J66" s="7" t="n">
        <f aca="false">C66*100/$C$773</f>
        <v>1.83063780040818E-012</v>
      </c>
      <c r="K66" s="7" t="n">
        <f aca="false">J66*100/$J$864</f>
        <v>3.17244918505611E-013</v>
      </c>
      <c r="L66" s="53"/>
      <c r="M66" s="53"/>
      <c r="N66" s="53"/>
      <c r="O66" s="53"/>
      <c r="P66" s="53"/>
      <c r="Q66" s="53"/>
      <c r="R66" s="53"/>
      <c r="S66" s="53"/>
      <c r="T66" s="7" t="n">
        <f aca="false">C66*100/$C$864</f>
        <v>8.20731265397607E-013</v>
      </c>
      <c r="U66" s="53"/>
      <c r="V66" s="53"/>
      <c r="W66" s="53"/>
    </row>
    <row r="67" customFormat="false" ht="15" hidden="false" customHeight="false" outlineLevel="0" collapsed="false">
      <c r="A67" s="10" t="n">
        <v>1948</v>
      </c>
      <c r="B67" s="10" t="str">
        <f aca="false">B55</f>
        <v>Junio</v>
      </c>
      <c r="C67" s="10" t="n">
        <v>1.72890055691043E-012</v>
      </c>
      <c r="D67" s="53"/>
      <c r="E67" s="53"/>
      <c r="F67" s="53"/>
      <c r="G67" s="53"/>
      <c r="H67" s="53"/>
      <c r="I67" s="53"/>
      <c r="J67" s="10" t="n">
        <f aca="false">C67*100/$C$773</f>
        <v>1.88292781830327E-012</v>
      </c>
      <c r="K67" s="10" t="n">
        <f aca="false">J67*100/$J$864</f>
        <v>3.26306646861754E-013</v>
      </c>
      <c r="L67" s="53"/>
      <c r="M67" s="53"/>
      <c r="N67" s="53"/>
      <c r="O67" s="53"/>
      <c r="P67" s="53"/>
      <c r="Q67" s="53"/>
      <c r="R67" s="53"/>
      <c r="S67" s="53"/>
      <c r="T67" s="10" t="n">
        <f aca="false">C67*100/$C$864</f>
        <v>8.44174489690876E-013</v>
      </c>
      <c r="U67" s="53"/>
      <c r="V67" s="53"/>
      <c r="W67" s="53"/>
    </row>
    <row r="68" customFormat="false" ht="15" hidden="false" customHeight="false" outlineLevel="0" collapsed="false">
      <c r="A68" s="4" t="n">
        <v>1948</v>
      </c>
      <c r="B68" s="4" t="str">
        <f aca="false">B56</f>
        <v>Julio</v>
      </c>
      <c r="C68" s="4" t="n">
        <v>1.72502376394108E-012</v>
      </c>
      <c r="D68" s="53"/>
      <c r="E68" s="53"/>
      <c r="F68" s="53"/>
      <c r="G68" s="53"/>
      <c r="H68" s="53"/>
      <c r="I68" s="53"/>
      <c r="J68" s="4" t="n">
        <f aca="false">C68*100/$C$773</f>
        <v>1.87870564294529E-012</v>
      </c>
      <c r="K68" s="4" t="n">
        <f aca="false">J68*100/$J$864</f>
        <v>3.25574954510016E-013</v>
      </c>
      <c r="L68" s="53"/>
      <c r="M68" s="53"/>
      <c r="N68" s="53"/>
      <c r="O68" s="53"/>
      <c r="P68" s="53"/>
      <c r="Q68" s="53"/>
      <c r="R68" s="53"/>
      <c r="S68" s="53"/>
      <c r="T68" s="4" t="n">
        <f aca="false">C68*100/$C$864</f>
        <v>8.42281558536763E-013</v>
      </c>
      <c r="U68" s="53"/>
      <c r="V68" s="53"/>
      <c r="W68" s="53"/>
    </row>
    <row r="69" customFormat="false" ht="15" hidden="false" customHeight="false" outlineLevel="0" collapsed="false">
      <c r="A69" s="7" t="n">
        <v>1948</v>
      </c>
      <c r="B69" s="7" t="str">
        <f aca="false">B57</f>
        <v>Agosto</v>
      </c>
      <c r="C69" s="7" t="n">
        <v>1.76051133035286E-012</v>
      </c>
      <c r="D69" s="53"/>
      <c r="E69" s="53"/>
      <c r="F69" s="53"/>
      <c r="G69" s="53"/>
      <c r="H69" s="53"/>
      <c r="I69" s="53"/>
      <c r="J69" s="7" t="n">
        <f aca="false">C69*100/$C$773</f>
        <v>1.91735478660688E-012</v>
      </c>
      <c r="K69" s="7" t="n">
        <f aca="false">J69*100/$J$864</f>
        <v>3.32272753729773E-013</v>
      </c>
      <c r="L69" s="53"/>
      <c r="M69" s="53"/>
      <c r="N69" s="53"/>
      <c r="O69" s="53"/>
      <c r="P69" s="53"/>
      <c r="Q69" s="53"/>
      <c r="R69" s="53"/>
      <c r="S69" s="53"/>
      <c r="T69" s="7" t="n">
        <f aca="false">C69*100/$C$864</f>
        <v>8.5960915910135E-013</v>
      </c>
      <c r="U69" s="53"/>
      <c r="V69" s="53"/>
      <c r="W69" s="53"/>
    </row>
    <row r="70" customFormat="false" ht="15" hidden="false" customHeight="false" outlineLevel="0" collapsed="false">
      <c r="A70" s="10" t="n">
        <v>1948</v>
      </c>
      <c r="B70" s="10" t="str">
        <f aca="false">B58</f>
        <v>Septiembre</v>
      </c>
      <c r="C70" s="10" t="n">
        <v>1.83267932255163E-012</v>
      </c>
      <c r="D70" s="53"/>
      <c r="E70" s="53"/>
      <c r="F70" s="53"/>
      <c r="G70" s="53"/>
      <c r="H70" s="53"/>
      <c r="I70" s="53"/>
      <c r="J70" s="10" t="n">
        <f aca="false">C70*100/$C$773</f>
        <v>1.99595220480945E-012</v>
      </c>
      <c r="K70" s="10" t="n">
        <f aca="false">J70*100/$J$864</f>
        <v>3.45893488277519E-013</v>
      </c>
      <c r="L70" s="53"/>
      <c r="M70" s="53"/>
      <c r="N70" s="53"/>
      <c r="O70" s="53"/>
      <c r="P70" s="53"/>
      <c r="Q70" s="53"/>
      <c r="R70" s="53"/>
      <c r="S70" s="53"/>
      <c r="T70" s="10" t="n">
        <f aca="false">C70*100/$C$864</f>
        <v>8.94846800585647E-013</v>
      </c>
      <c r="U70" s="53"/>
      <c r="V70" s="53"/>
      <c r="W70" s="53"/>
    </row>
    <row r="71" customFormat="false" ht="15" hidden="false" customHeight="false" outlineLevel="0" collapsed="false">
      <c r="A71" s="4" t="n">
        <v>1948</v>
      </c>
      <c r="B71" s="4" t="str">
        <f aca="false">B59</f>
        <v>Octubre</v>
      </c>
      <c r="C71" s="4" t="n">
        <v>1.83834540458376E-012</v>
      </c>
      <c r="D71" s="53"/>
      <c r="E71" s="53"/>
      <c r="F71" s="53"/>
      <c r="G71" s="53"/>
      <c r="H71" s="53"/>
      <c r="I71" s="53"/>
      <c r="J71" s="4" t="n">
        <f aca="false">C71*100/$C$773</f>
        <v>2.00212307648651E-012</v>
      </c>
      <c r="K71" s="4" t="n">
        <f aca="false">J71*100/$J$864</f>
        <v>3.46962884791597E-013</v>
      </c>
      <c r="L71" s="53"/>
      <c r="M71" s="53"/>
      <c r="N71" s="53"/>
      <c r="O71" s="53"/>
      <c r="P71" s="53"/>
      <c r="Q71" s="53"/>
      <c r="R71" s="53"/>
      <c r="S71" s="53"/>
      <c r="T71" s="4" t="n">
        <f aca="false">C71*100/$C$864</f>
        <v>8.97613392272428E-013</v>
      </c>
      <c r="U71" s="53"/>
      <c r="V71" s="53"/>
      <c r="W71" s="53"/>
    </row>
    <row r="72" customFormat="false" ht="15" hidden="false" customHeight="false" outlineLevel="0" collapsed="false">
      <c r="A72" s="7" t="n">
        <v>1948</v>
      </c>
      <c r="B72" s="7" t="str">
        <f aca="false">B60</f>
        <v>Noviembre</v>
      </c>
      <c r="C72" s="7" t="n">
        <v>1.84237130497501E-012</v>
      </c>
      <c r="D72" s="53"/>
      <c r="E72" s="53"/>
      <c r="F72" s="53"/>
      <c r="G72" s="53"/>
      <c r="H72" s="53"/>
      <c r="I72" s="53"/>
      <c r="J72" s="7" t="n">
        <f aca="false">C72*100/$C$773</f>
        <v>2.00650764320442E-012</v>
      </c>
      <c r="K72" s="7" t="n">
        <f aca="false">J72*100/$J$864</f>
        <v>3.47722719156863E-013</v>
      </c>
      <c r="L72" s="53"/>
      <c r="M72" s="53"/>
      <c r="N72" s="53"/>
      <c r="O72" s="53"/>
      <c r="P72" s="53"/>
      <c r="Q72" s="53"/>
      <c r="R72" s="53"/>
      <c r="S72" s="53"/>
      <c r="T72" s="7" t="n">
        <f aca="false">C72*100/$C$864</f>
        <v>8.99579128470931E-013</v>
      </c>
      <c r="U72" s="53"/>
      <c r="V72" s="53"/>
      <c r="W72" s="53"/>
    </row>
    <row r="73" customFormat="false" ht="15" hidden="false" customHeight="false" outlineLevel="0" collapsed="false">
      <c r="A73" s="10" t="n">
        <v>1948</v>
      </c>
      <c r="B73" s="10" t="str">
        <f aca="false">B61</f>
        <v>Diciembre</v>
      </c>
      <c r="C73" s="10" t="n">
        <v>1.94048398858407E-012</v>
      </c>
      <c r="D73" s="53"/>
      <c r="E73" s="53"/>
      <c r="F73" s="53"/>
      <c r="G73" s="53"/>
      <c r="H73" s="53"/>
      <c r="I73" s="53"/>
      <c r="J73" s="10" t="n">
        <f aca="false">C73*100/$C$773</f>
        <v>2.11336115803353E-012</v>
      </c>
      <c r="K73" s="10" t="n">
        <f aca="false">J73*100/$J$864</f>
        <v>3.66240164058547E-013</v>
      </c>
      <c r="L73" s="53"/>
      <c r="M73" s="53"/>
      <c r="N73" s="53"/>
      <c r="O73" s="53"/>
      <c r="P73" s="53"/>
      <c r="Q73" s="53"/>
      <c r="R73" s="53"/>
      <c r="S73" s="53"/>
      <c r="T73" s="10" t="n">
        <f aca="false">C73*100/$C$864</f>
        <v>9.47484847678916E-013</v>
      </c>
      <c r="U73" s="53"/>
      <c r="V73" s="53"/>
      <c r="W73" s="53"/>
    </row>
    <row r="74" customFormat="false" ht="15" hidden="false" customHeight="false" outlineLevel="0" collapsed="false">
      <c r="A74" s="4" t="n">
        <v>1949</v>
      </c>
      <c r="B74" s="4" t="str">
        <f aca="false">B62</f>
        <v>Enero</v>
      </c>
      <c r="C74" s="4" t="n">
        <v>1.95107061553885E-012</v>
      </c>
      <c r="D74" s="53"/>
      <c r="E74" s="53"/>
      <c r="F74" s="53"/>
      <c r="G74" s="53"/>
      <c r="H74" s="53"/>
      <c r="I74" s="53"/>
      <c r="J74" s="4" t="n">
        <f aca="false">C74*100/$C$773</f>
        <v>2.12489094458804E-012</v>
      </c>
      <c r="K74" s="4" t="n">
        <f aca="false">J74*100/$J$864</f>
        <v>3.68238247019064E-013</v>
      </c>
      <c r="L74" s="53"/>
      <c r="M74" s="53"/>
      <c r="N74" s="53"/>
      <c r="O74" s="53"/>
      <c r="P74" s="53"/>
      <c r="Q74" s="53"/>
      <c r="R74" s="53"/>
      <c r="S74" s="53"/>
      <c r="T74" s="4" t="n">
        <f aca="false">C74*100/$C$864</f>
        <v>9.52654005830539E-013</v>
      </c>
      <c r="U74" s="53"/>
      <c r="V74" s="53"/>
      <c r="W74" s="53"/>
    </row>
    <row r="75" customFormat="false" ht="15" hidden="false" customHeight="false" outlineLevel="0" collapsed="false">
      <c r="A75" s="7" t="n">
        <v>1949</v>
      </c>
      <c r="B75" s="7" t="str">
        <f aca="false">B63</f>
        <v>Febrero</v>
      </c>
      <c r="C75" s="7" t="n">
        <v>1.94615007061621E-012</v>
      </c>
      <c r="D75" s="53"/>
      <c r="E75" s="53"/>
      <c r="F75" s="53"/>
      <c r="G75" s="53"/>
      <c r="H75" s="53"/>
      <c r="I75" s="53"/>
      <c r="J75" s="7" t="n">
        <f aca="false">C75*100/$C$773</f>
        <v>2.1195320297106E-012</v>
      </c>
      <c r="K75" s="7" t="n">
        <f aca="false">J75*100/$J$864</f>
        <v>3.67309560572627E-013</v>
      </c>
      <c r="L75" s="53"/>
      <c r="M75" s="53"/>
      <c r="N75" s="53"/>
      <c r="O75" s="53"/>
      <c r="P75" s="53"/>
      <c r="Q75" s="53"/>
      <c r="R75" s="53"/>
      <c r="S75" s="53"/>
      <c r="T75" s="7" t="n">
        <f aca="false">C75*100/$C$864</f>
        <v>9.50251439365702E-013</v>
      </c>
      <c r="U75" s="53"/>
      <c r="V75" s="53"/>
      <c r="W75" s="53"/>
    </row>
    <row r="76" customFormat="false" ht="15" hidden="false" customHeight="false" outlineLevel="0" collapsed="false">
      <c r="A76" s="10" t="n">
        <v>1949</v>
      </c>
      <c r="B76" s="10" t="str">
        <f aca="false">B64</f>
        <v>Marzo</v>
      </c>
      <c r="C76" s="10" t="n">
        <v>2.07885567610567E-012</v>
      </c>
      <c r="D76" s="53"/>
      <c r="E76" s="53"/>
      <c r="F76" s="53"/>
      <c r="G76" s="53"/>
      <c r="H76" s="53"/>
      <c r="I76" s="53"/>
      <c r="J76" s="10" t="n">
        <f aca="false">C76*100/$C$773</f>
        <v>2.26406034004177E-012</v>
      </c>
      <c r="K76" s="10" t="n">
        <f aca="false">J76*100/$J$864</f>
        <v>3.923559526129E-013</v>
      </c>
      <c r="L76" s="53"/>
      <c r="M76" s="53"/>
      <c r="N76" s="53"/>
      <c r="O76" s="53"/>
      <c r="P76" s="53"/>
      <c r="Q76" s="53"/>
      <c r="R76" s="53"/>
      <c r="S76" s="53"/>
      <c r="T76" s="10" t="n">
        <f aca="false">C76*100/$C$864</f>
        <v>1.01504792887194E-012</v>
      </c>
      <c r="U76" s="53"/>
      <c r="V76" s="53"/>
      <c r="W76" s="53"/>
    </row>
    <row r="77" customFormat="false" ht="15" hidden="false" customHeight="false" outlineLevel="0" collapsed="false">
      <c r="A77" s="4" t="n">
        <v>1949</v>
      </c>
      <c r="B77" s="4" t="str">
        <f aca="false">B65</f>
        <v>Abril</v>
      </c>
      <c r="C77" s="4" t="n">
        <v>2.1799505081527E-012</v>
      </c>
      <c r="D77" s="53"/>
      <c r="E77" s="53"/>
      <c r="F77" s="53"/>
      <c r="G77" s="53"/>
      <c r="H77" s="53"/>
      <c r="I77" s="53"/>
      <c r="J77" s="4" t="n">
        <f aca="false">C77*100/$C$773</f>
        <v>2.37416168206934E-012</v>
      </c>
      <c r="K77" s="4" t="n">
        <f aca="false">J77*100/$J$864</f>
        <v>4.11436237785154E-013</v>
      </c>
      <c r="L77" s="53"/>
      <c r="M77" s="53"/>
      <c r="N77" s="53"/>
      <c r="O77" s="53"/>
      <c r="P77" s="53"/>
      <c r="Q77" s="53"/>
      <c r="R77" s="53"/>
      <c r="S77" s="53"/>
      <c r="T77" s="4" t="n">
        <f aca="false">C77*100/$C$864</f>
        <v>1.06440974896771E-012</v>
      </c>
      <c r="U77" s="53"/>
      <c r="V77" s="53"/>
      <c r="W77" s="53"/>
    </row>
    <row r="78" customFormat="false" ht="15" hidden="false" customHeight="false" outlineLevel="0" collapsed="false">
      <c r="A78" s="7" t="n">
        <v>1949</v>
      </c>
      <c r="B78" s="7" t="str">
        <f aca="false">B66</f>
        <v>Mayo</v>
      </c>
      <c r="C78" s="7" t="n">
        <v>2.24332116245946E-012</v>
      </c>
      <c r="D78" s="53"/>
      <c r="E78" s="53"/>
      <c r="F78" s="53"/>
      <c r="G78" s="53"/>
      <c r="H78" s="53"/>
      <c r="I78" s="53"/>
      <c r="J78" s="7" t="n">
        <f aca="false">C78*100/$C$773</f>
        <v>2.44317801003646E-012</v>
      </c>
      <c r="K78" s="7" t="n">
        <f aca="false">J78*100/$J$864</f>
        <v>4.23396593534721E-013</v>
      </c>
      <c r="L78" s="53"/>
      <c r="M78" s="53"/>
      <c r="N78" s="53"/>
      <c r="O78" s="53"/>
      <c r="P78" s="53"/>
      <c r="Q78" s="53"/>
      <c r="R78" s="53"/>
      <c r="S78" s="53"/>
      <c r="T78" s="7" t="n">
        <f aca="false">C78*100/$C$864</f>
        <v>1.09535189283305E-012</v>
      </c>
      <c r="U78" s="53"/>
      <c r="V78" s="53"/>
      <c r="W78" s="53"/>
    </row>
    <row r="79" customFormat="false" ht="15" hidden="false" customHeight="false" outlineLevel="0" collapsed="false">
      <c r="A79" s="10" t="n">
        <v>1949</v>
      </c>
      <c r="B79" s="10" t="str">
        <f aca="false">B67</f>
        <v>Junio</v>
      </c>
      <c r="C79" s="10" t="n">
        <v>2.26956406871356E-012</v>
      </c>
      <c r="D79" s="53"/>
      <c r="E79" s="53"/>
      <c r="F79" s="53"/>
      <c r="G79" s="53"/>
      <c r="H79" s="53"/>
      <c r="I79" s="53"/>
      <c r="J79" s="10" t="n">
        <f aca="false">C79*100/$C$773</f>
        <v>2.47175888938286E-012</v>
      </c>
      <c r="K79" s="10" t="n">
        <f aca="false">J79*100/$J$864</f>
        <v>4.2834958791572E-013</v>
      </c>
      <c r="L79" s="53"/>
      <c r="M79" s="53"/>
      <c r="N79" s="53"/>
      <c r="O79" s="53"/>
      <c r="P79" s="53"/>
      <c r="Q79" s="53"/>
      <c r="R79" s="53"/>
      <c r="S79" s="53"/>
      <c r="T79" s="10" t="n">
        <f aca="false">C79*100/$C$864</f>
        <v>1.10816558064552E-012</v>
      </c>
      <c r="U79" s="53"/>
      <c r="V79" s="53"/>
      <c r="W79" s="53"/>
    </row>
    <row r="80" customFormat="false" ht="15" hidden="false" customHeight="false" outlineLevel="0" collapsed="false">
      <c r="A80" s="4" t="n">
        <v>1949</v>
      </c>
      <c r="B80" s="4" t="str">
        <f aca="false">B68</f>
        <v>Julio</v>
      </c>
      <c r="C80" s="4" t="n">
        <v>2.31161236168887E-012</v>
      </c>
      <c r="D80" s="53"/>
      <c r="E80" s="53"/>
      <c r="F80" s="53"/>
      <c r="G80" s="53"/>
      <c r="H80" s="53"/>
      <c r="I80" s="53"/>
      <c r="J80" s="4" t="n">
        <f aca="false">C80*100/$C$773</f>
        <v>2.51755325288105E-012</v>
      </c>
      <c r="K80" s="4" t="n">
        <f aca="false">J80*100/$J$864</f>
        <v>4.36285635730727E-013</v>
      </c>
      <c r="L80" s="53"/>
      <c r="M80" s="53"/>
      <c r="N80" s="53"/>
      <c r="O80" s="53"/>
      <c r="P80" s="53"/>
      <c r="Q80" s="53"/>
      <c r="R80" s="53"/>
      <c r="S80" s="53"/>
      <c r="T80" s="4" t="n">
        <f aca="false">C80*100/$C$864</f>
        <v>1.12869660316323E-012</v>
      </c>
      <c r="U80" s="53"/>
      <c r="V80" s="53"/>
      <c r="W80" s="53"/>
    </row>
    <row r="81" customFormat="false" ht="15" hidden="false" customHeight="false" outlineLevel="0" collapsed="false">
      <c r="A81" s="7" t="n">
        <v>1949</v>
      </c>
      <c r="B81" s="7" t="str">
        <f aca="false">B69</f>
        <v>Agosto</v>
      </c>
      <c r="C81" s="7" t="n">
        <v>2.35112582849191E-012</v>
      </c>
      <c r="D81" s="53"/>
      <c r="E81" s="53"/>
      <c r="F81" s="53"/>
      <c r="G81" s="53"/>
      <c r="H81" s="53"/>
      <c r="I81" s="53"/>
      <c r="J81" s="7" t="n">
        <f aca="false">C81*100/$C$773</f>
        <v>2.56058696326055E-012</v>
      </c>
      <c r="K81" s="7" t="n">
        <f aca="false">J81*100/$J$864</f>
        <v>4.43743269315752E-013</v>
      </c>
      <c r="L81" s="53"/>
      <c r="M81" s="53"/>
      <c r="N81" s="53"/>
      <c r="O81" s="53"/>
      <c r="P81" s="53"/>
      <c r="Q81" s="53"/>
      <c r="R81" s="53"/>
      <c r="S81" s="53"/>
      <c r="T81" s="7" t="n">
        <f aca="false">C81*100/$C$864</f>
        <v>1.14798993992633E-012</v>
      </c>
      <c r="U81" s="53"/>
      <c r="V81" s="53"/>
      <c r="W81" s="53"/>
    </row>
    <row r="82" customFormat="false" ht="15" hidden="false" customHeight="false" outlineLevel="0" collapsed="false">
      <c r="A82" s="10" t="n">
        <v>1949</v>
      </c>
      <c r="B82" s="10" t="str">
        <f aca="false">B70</f>
        <v>Septiembre</v>
      </c>
      <c r="C82" s="10" t="n">
        <v>2.38795536170078E-012</v>
      </c>
      <c r="D82" s="53"/>
      <c r="E82" s="53"/>
      <c r="F82" s="53"/>
      <c r="G82" s="53"/>
      <c r="H82" s="53"/>
      <c r="I82" s="53"/>
      <c r="J82" s="10" t="n">
        <f aca="false">C82*100/$C$773</f>
        <v>2.60069762916144E-012</v>
      </c>
      <c r="K82" s="10" t="n">
        <f aca="false">J82*100/$J$864</f>
        <v>4.50694346657265E-013</v>
      </c>
      <c r="L82" s="53"/>
      <c r="M82" s="53"/>
      <c r="N82" s="53"/>
      <c r="O82" s="53"/>
      <c r="P82" s="53"/>
      <c r="Q82" s="53"/>
      <c r="R82" s="53"/>
      <c r="S82" s="53"/>
      <c r="T82" s="10" t="n">
        <f aca="false">C82*100/$C$864</f>
        <v>1.16597278589042E-012</v>
      </c>
      <c r="U82" s="53"/>
      <c r="V82" s="53"/>
      <c r="W82" s="53"/>
    </row>
    <row r="83" customFormat="false" ht="15" hidden="false" customHeight="false" outlineLevel="0" collapsed="false">
      <c r="A83" s="4" t="n">
        <v>1949</v>
      </c>
      <c r="B83" s="4" t="str">
        <f aca="false">B71</f>
        <v>Octubre</v>
      </c>
      <c r="C83" s="4" t="n">
        <v>2.45326441249222E-012</v>
      </c>
      <c r="D83" s="53"/>
      <c r="E83" s="53"/>
      <c r="F83" s="53"/>
      <c r="G83" s="53"/>
      <c r="H83" s="53"/>
      <c r="I83" s="53"/>
      <c r="J83" s="4" t="n">
        <f aca="false">C83*100/$C$773</f>
        <v>2.67182504480757E-012</v>
      </c>
      <c r="K83" s="4" t="n">
        <f aca="false">J83*100/$J$864</f>
        <v>4.63020548582702E-013</v>
      </c>
      <c r="L83" s="53"/>
      <c r="M83" s="53"/>
      <c r="N83" s="53"/>
      <c r="O83" s="53"/>
      <c r="P83" s="53"/>
      <c r="Q83" s="53"/>
      <c r="R83" s="53"/>
      <c r="S83" s="53"/>
      <c r="T83" s="4" t="n">
        <f aca="false">C83*100/$C$864</f>
        <v>1.19786139533281E-012</v>
      </c>
      <c r="U83" s="53"/>
      <c r="V83" s="53"/>
      <c r="W83" s="53"/>
    </row>
    <row r="84" customFormat="false" ht="15" hidden="false" customHeight="false" outlineLevel="0" collapsed="false">
      <c r="A84" s="7" t="n">
        <v>1949</v>
      </c>
      <c r="B84" s="7" t="str">
        <f aca="false">B72</f>
        <v>Noviembre</v>
      </c>
      <c r="C84" s="7" t="n">
        <v>2.53214223867641E-012</v>
      </c>
      <c r="D84" s="53"/>
      <c r="E84" s="53"/>
      <c r="F84" s="53"/>
      <c r="G84" s="53"/>
      <c r="H84" s="53"/>
      <c r="I84" s="53"/>
      <c r="J84" s="7" t="n">
        <f aca="false">C84*100/$C$773</f>
        <v>2.75773007420666E-012</v>
      </c>
      <c r="K84" s="7" t="n">
        <f aca="false">J84*100/$J$864</f>
        <v>4.77907673739225E-013</v>
      </c>
      <c r="L84" s="53"/>
      <c r="M84" s="53"/>
      <c r="N84" s="53"/>
      <c r="O84" s="53"/>
      <c r="P84" s="53"/>
      <c r="Q84" s="53"/>
      <c r="R84" s="53"/>
      <c r="S84" s="53"/>
      <c r="T84" s="7" t="n">
        <f aca="false">C84*100/$C$864</f>
        <v>1.23637526381462E-012</v>
      </c>
      <c r="U84" s="53"/>
      <c r="V84" s="53"/>
      <c r="W84" s="53"/>
    </row>
    <row r="85" customFormat="false" ht="15" hidden="false" customHeight="false" outlineLevel="0" collapsed="false">
      <c r="A85" s="10" t="n">
        <v>1949</v>
      </c>
      <c r="B85" s="10" t="str">
        <f aca="false">B73</f>
        <v>Diciembre</v>
      </c>
      <c r="C85" s="10" t="n">
        <v>2.5935744964985E-012</v>
      </c>
      <c r="D85" s="53"/>
      <c r="E85" s="53"/>
      <c r="F85" s="53"/>
      <c r="G85" s="53"/>
      <c r="H85" s="53"/>
      <c r="I85" s="53"/>
      <c r="J85" s="10" t="n">
        <f aca="false">C85*100/$C$773</f>
        <v>2.8246353144948E-012</v>
      </c>
      <c r="K85" s="10" t="n">
        <f aca="false">J85*100/$J$864</f>
        <v>4.89502183312925E-013</v>
      </c>
      <c r="L85" s="53"/>
      <c r="M85" s="53"/>
      <c r="N85" s="53"/>
      <c r="O85" s="53"/>
      <c r="P85" s="53"/>
      <c r="Q85" s="53"/>
      <c r="R85" s="53"/>
      <c r="S85" s="53"/>
      <c r="T85" s="10" t="n">
        <f aca="false">C85*100/$C$864</f>
        <v>1.2663709421029E-012</v>
      </c>
      <c r="U85" s="53"/>
      <c r="V85" s="53"/>
      <c r="W85" s="53"/>
    </row>
    <row r="86" customFormat="false" ht="15" hidden="false" customHeight="false" outlineLevel="0" collapsed="false">
      <c r="A86" s="4" t="n">
        <v>1950</v>
      </c>
      <c r="B86" s="4" t="str">
        <f aca="false">B74</f>
        <v>Enero</v>
      </c>
      <c r="C86" s="4" t="n">
        <v>2.54750030313193E-012</v>
      </c>
      <c r="D86" s="53"/>
      <c r="E86" s="53"/>
      <c r="F86" s="53"/>
      <c r="G86" s="53"/>
      <c r="H86" s="53"/>
      <c r="I86" s="53"/>
      <c r="J86" s="4" t="n">
        <f aca="false">C86*100/$C$773</f>
        <v>2.7744563842787E-012</v>
      </c>
      <c r="K86" s="4" t="n">
        <f aca="false">J86*100/$J$864</f>
        <v>4.8080630113265E-013</v>
      </c>
      <c r="L86" s="53"/>
      <c r="M86" s="53"/>
      <c r="N86" s="53"/>
      <c r="O86" s="53"/>
      <c r="P86" s="53"/>
      <c r="Q86" s="53"/>
      <c r="R86" s="53"/>
      <c r="S86" s="53"/>
      <c r="T86" s="4" t="n">
        <f aca="false">C86*100/$C$864</f>
        <v>1.24387418338669E-012</v>
      </c>
      <c r="U86" s="53"/>
      <c r="V86" s="53"/>
      <c r="W86" s="53"/>
    </row>
    <row r="87" customFormat="false" ht="15" hidden="false" customHeight="false" outlineLevel="0" collapsed="false">
      <c r="A87" s="7" t="n">
        <v>1950</v>
      </c>
      <c r="B87" s="7" t="str">
        <f aca="false">B75</f>
        <v>Febrero</v>
      </c>
      <c r="C87" s="7" t="n">
        <v>2.61385310587666E-012</v>
      </c>
      <c r="D87" s="53"/>
      <c r="E87" s="53"/>
      <c r="F87" s="53"/>
      <c r="G87" s="53"/>
      <c r="H87" s="53"/>
      <c r="I87" s="53"/>
      <c r="J87" s="7" t="n">
        <f aca="false">C87*100/$C$773</f>
        <v>2.84672053944428E-012</v>
      </c>
      <c r="K87" s="7" t="n">
        <f aca="false">J87*100/$J$864</f>
        <v>4.93329497152786E-013</v>
      </c>
      <c r="L87" s="53"/>
      <c r="M87" s="53"/>
      <c r="N87" s="53"/>
      <c r="O87" s="53"/>
      <c r="P87" s="53"/>
      <c r="Q87" s="53"/>
      <c r="R87" s="53"/>
      <c r="S87" s="53"/>
      <c r="T87" s="7" t="n">
        <f aca="false">C87*100/$C$864</f>
        <v>1.27627242813981E-012</v>
      </c>
      <c r="U87" s="53"/>
      <c r="V87" s="53"/>
      <c r="W87" s="53"/>
    </row>
    <row r="88" customFormat="false" ht="15" hidden="false" customHeight="false" outlineLevel="0" collapsed="false">
      <c r="A88" s="10" t="n">
        <v>1950</v>
      </c>
      <c r="B88" s="10" t="str">
        <f aca="false">B76</f>
        <v>Marzo</v>
      </c>
      <c r="C88" s="10" t="n">
        <v>2.61474775040805E-012</v>
      </c>
      <c r="D88" s="53"/>
      <c r="E88" s="53"/>
      <c r="F88" s="53"/>
      <c r="G88" s="53"/>
      <c r="H88" s="53"/>
      <c r="I88" s="53"/>
      <c r="J88" s="10" t="n">
        <f aca="false">C88*100/$C$773</f>
        <v>2.84769488760382E-012</v>
      </c>
      <c r="K88" s="10" t="n">
        <f aca="false">J88*100/$J$864</f>
        <v>4.93498349233956E-013</v>
      </c>
      <c r="L88" s="53"/>
      <c r="M88" s="53"/>
      <c r="N88" s="53"/>
      <c r="O88" s="53"/>
      <c r="P88" s="53"/>
      <c r="Q88" s="53"/>
      <c r="R88" s="53"/>
      <c r="S88" s="53"/>
      <c r="T88" s="10" t="n">
        <f aca="false">C88*100/$C$864</f>
        <v>1.27670925840614E-012</v>
      </c>
      <c r="U88" s="53"/>
      <c r="V88" s="53"/>
      <c r="W88" s="53"/>
    </row>
    <row r="89" customFormat="false" ht="15" hidden="false" customHeight="false" outlineLevel="0" collapsed="false">
      <c r="A89" s="4" t="n">
        <v>1950</v>
      </c>
      <c r="B89" s="4" t="str">
        <f aca="false">B77</f>
        <v>Abril</v>
      </c>
      <c r="C89" s="4" t="n">
        <v>2.67155767815129E-012</v>
      </c>
      <c r="D89" s="53"/>
      <c r="E89" s="53"/>
      <c r="F89" s="53"/>
      <c r="G89" s="53"/>
      <c r="H89" s="53"/>
      <c r="I89" s="53"/>
      <c r="J89" s="4" t="n">
        <f aca="false">C89*100/$C$773</f>
        <v>2.90956599573435E-012</v>
      </c>
      <c r="K89" s="4" t="n">
        <f aca="false">J89*100/$J$864</f>
        <v>5.04220456388275E-013</v>
      </c>
      <c r="L89" s="53"/>
      <c r="M89" s="53"/>
      <c r="N89" s="53"/>
      <c r="O89" s="53"/>
      <c r="P89" s="53"/>
      <c r="Q89" s="53"/>
      <c r="R89" s="53"/>
      <c r="S89" s="53"/>
      <c r="T89" s="4" t="n">
        <f aca="false">C89*100/$C$864</f>
        <v>1.30444798031836E-012</v>
      </c>
      <c r="U89" s="53"/>
      <c r="V89" s="53"/>
      <c r="W89" s="53"/>
    </row>
    <row r="90" customFormat="false" ht="15" hidden="false" customHeight="false" outlineLevel="0" collapsed="false">
      <c r="A90" s="7" t="n">
        <v>1950</v>
      </c>
      <c r="B90" s="7" t="str">
        <f aca="false">B78</f>
        <v>Mayo</v>
      </c>
      <c r="C90" s="7" t="n">
        <v>2.79859720160861E-012</v>
      </c>
      <c r="D90" s="53"/>
      <c r="E90" s="53"/>
      <c r="F90" s="53"/>
      <c r="G90" s="53"/>
      <c r="H90" s="53"/>
      <c r="I90" s="53"/>
      <c r="J90" s="7" t="n">
        <f aca="false">C90*100/$C$773</f>
        <v>3.04792343438845E-012</v>
      </c>
      <c r="K90" s="7" t="n">
        <f aca="false">J90*100/$J$864</f>
        <v>5.28197451914468E-013</v>
      </c>
      <c r="L90" s="53"/>
      <c r="M90" s="53"/>
      <c r="N90" s="53"/>
      <c r="O90" s="53"/>
      <c r="P90" s="53"/>
      <c r="Q90" s="53"/>
      <c r="R90" s="53"/>
      <c r="S90" s="53"/>
      <c r="T90" s="7" t="n">
        <f aca="false">C90*100/$C$864</f>
        <v>1.36647787813782E-012</v>
      </c>
      <c r="U90" s="53"/>
      <c r="V90" s="53"/>
      <c r="W90" s="53"/>
    </row>
    <row r="91" customFormat="false" ht="15" hidden="false" customHeight="false" outlineLevel="0" collapsed="false">
      <c r="A91" s="10" t="n">
        <v>1950</v>
      </c>
      <c r="B91" s="10" t="str">
        <f aca="false">B79</f>
        <v>Junio</v>
      </c>
      <c r="C91" s="10" t="n">
        <v>2.87851877974609E-012</v>
      </c>
      <c r="D91" s="53"/>
      <c r="E91" s="53"/>
      <c r="F91" s="53"/>
      <c r="G91" s="53"/>
      <c r="H91" s="53"/>
      <c r="I91" s="53"/>
      <c r="J91" s="10" t="n">
        <f aca="false">C91*100/$C$773</f>
        <v>3.13496520330701E-012</v>
      </c>
      <c r="K91" s="10" t="n">
        <f aca="false">J91*100/$J$864</f>
        <v>5.4328157116569E-013</v>
      </c>
      <c r="L91" s="53"/>
      <c r="M91" s="53"/>
      <c r="N91" s="53"/>
      <c r="O91" s="53"/>
      <c r="P91" s="53"/>
      <c r="Q91" s="53"/>
      <c r="R91" s="53"/>
      <c r="S91" s="53"/>
      <c r="T91" s="10" t="n">
        <f aca="false">C91*100/$C$864</f>
        <v>1.40550138193035E-012</v>
      </c>
      <c r="U91" s="53"/>
      <c r="V91" s="53"/>
      <c r="W91" s="53"/>
    </row>
    <row r="92" customFormat="false" ht="15" hidden="false" customHeight="false" outlineLevel="0" collapsed="false">
      <c r="A92" s="4" t="n">
        <v>1950</v>
      </c>
      <c r="B92" s="4" t="str">
        <f aca="false">B80</f>
        <v>Julio</v>
      </c>
      <c r="C92" s="4" t="n">
        <v>2.87941342427748E-012</v>
      </c>
      <c r="D92" s="53"/>
      <c r="E92" s="53"/>
      <c r="F92" s="53"/>
      <c r="G92" s="53"/>
      <c r="H92" s="53"/>
      <c r="I92" s="53"/>
      <c r="J92" s="4" t="n">
        <f aca="false">C92*100/$C$773</f>
        <v>3.13593955146655E-012</v>
      </c>
      <c r="K92" s="4" t="n">
        <f aca="false">J92*100/$J$864</f>
        <v>5.4345042324686E-013</v>
      </c>
      <c r="L92" s="53"/>
      <c r="M92" s="53"/>
      <c r="N92" s="53"/>
      <c r="O92" s="53"/>
      <c r="P92" s="53"/>
      <c r="Q92" s="53"/>
      <c r="R92" s="53"/>
      <c r="S92" s="53"/>
      <c r="T92" s="4" t="n">
        <f aca="false">C92*100/$C$864</f>
        <v>1.40593821219668E-012</v>
      </c>
      <c r="U92" s="53"/>
      <c r="V92" s="53"/>
      <c r="W92" s="53"/>
    </row>
    <row r="93" customFormat="false" ht="15" hidden="false" customHeight="false" outlineLevel="0" collapsed="false">
      <c r="A93" s="7" t="n">
        <v>1950</v>
      </c>
      <c r="B93" s="7" t="str">
        <f aca="false">B81</f>
        <v>Agosto</v>
      </c>
      <c r="C93" s="7" t="n">
        <v>2.88507950630961E-012</v>
      </c>
      <c r="D93" s="53"/>
      <c r="E93" s="53"/>
      <c r="F93" s="53"/>
      <c r="G93" s="53"/>
      <c r="H93" s="53"/>
      <c r="I93" s="53"/>
      <c r="J93" s="7" t="n">
        <f aca="false">C93*100/$C$773</f>
        <v>3.1421104231436E-012</v>
      </c>
      <c r="K93" s="7" t="n">
        <f aca="false">J93*100/$J$864</f>
        <v>5.44519819760938E-013</v>
      </c>
      <c r="L93" s="53"/>
      <c r="M93" s="53"/>
      <c r="N93" s="53"/>
      <c r="O93" s="53"/>
      <c r="P93" s="53"/>
      <c r="Q93" s="53"/>
      <c r="R93" s="53"/>
      <c r="S93" s="53"/>
      <c r="T93" s="7" t="n">
        <f aca="false">C93*100/$C$864</f>
        <v>1.40870480388346E-012</v>
      </c>
      <c r="U93" s="53"/>
      <c r="V93" s="53"/>
      <c r="W93" s="53"/>
    </row>
    <row r="94" customFormat="false" ht="15" hidden="false" customHeight="false" outlineLevel="0" collapsed="false">
      <c r="A94" s="10" t="n">
        <v>1950</v>
      </c>
      <c r="B94" s="10" t="str">
        <f aca="false">B82</f>
        <v>Septiembre</v>
      </c>
      <c r="C94" s="10" t="n">
        <v>2.99944489890558E-012</v>
      </c>
      <c r="D94" s="53"/>
      <c r="E94" s="53"/>
      <c r="F94" s="53"/>
      <c r="G94" s="53"/>
      <c r="H94" s="53"/>
      <c r="I94" s="53"/>
      <c r="J94" s="10" t="n">
        <f aca="false">C94*100/$C$773</f>
        <v>3.26666459620428E-012</v>
      </c>
      <c r="K94" s="10" t="n">
        <f aca="false">J94*100/$J$864</f>
        <v>5.66104744137218E-013</v>
      </c>
      <c r="L94" s="53"/>
      <c r="M94" s="53"/>
      <c r="N94" s="53"/>
      <c r="O94" s="53"/>
      <c r="P94" s="53"/>
      <c r="Q94" s="53"/>
      <c r="R94" s="53"/>
      <c r="S94" s="53"/>
      <c r="T94" s="10" t="n">
        <f aca="false">C94*100/$C$864</f>
        <v>1.46454627292985E-012</v>
      </c>
      <c r="U94" s="53"/>
      <c r="V94" s="53"/>
      <c r="W94" s="53"/>
    </row>
    <row r="95" customFormat="false" ht="15" hidden="false" customHeight="false" outlineLevel="0" collapsed="false">
      <c r="A95" s="4" t="n">
        <v>1950</v>
      </c>
      <c r="B95" s="4" t="str">
        <f aca="false">B83</f>
        <v>Octubre</v>
      </c>
      <c r="C95" s="4" t="n">
        <v>3.11321386181396E-012</v>
      </c>
      <c r="D95" s="53"/>
      <c r="E95" s="53"/>
      <c r="F95" s="53"/>
      <c r="G95" s="53"/>
      <c r="H95" s="53"/>
      <c r="I95" s="53"/>
      <c r="J95" s="4" t="n">
        <f aca="false">C95*100/$C$773</f>
        <v>3.39056920382527E-012</v>
      </c>
      <c r="K95" s="4" t="n">
        <f aca="false">J95*100/$J$864</f>
        <v>5.87577100459384E-013</v>
      </c>
      <c r="L95" s="53"/>
      <c r="M95" s="53"/>
      <c r="N95" s="53"/>
      <c r="O95" s="53"/>
      <c r="P95" s="53"/>
      <c r="Q95" s="53"/>
      <c r="R95" s="53"/>
      <c r="S95" s="53"/>
      <c r="T95" s="4" t="n">
        <f aca="false">C95*100/$C$864</f>
        <v>1.52009652179869E-012</v>
      </c>
      <c r="U95" s="53"/>
      <c r="V95" s="53"/>
      <c r="W95" s="53"/>
    </row>
    <row r="96" customFormat="false" ht="15" hidden="false" customHeight="false" outlineLevel="0" collapsed="false">
      <c r="A96" s="7" t="n">
        <v>1950</v>
      </c>
      <c r="B96" s="7" t="str">
        <f aca="false">B84</f>
        <v>Noviembre</v>
      </c>
      <c r="C96" s="7" t="n">
        <v>3.10635492040664E-012</v>
      </c>
      <c r="D96" s="53"/>
      <c r="E96" s="53"/>
      <c r="F96" s="53"/>
      <c r="G96" s="53"/>
      <c r="H96" s="53"/>
      <c r="I96" s="53"/>
      <c r="J96" s="7" t="n">
        <f aca="false">C96*100/$C$773</f>
        <v>3.38309920126883E-012</v>
      </c>
      <c r="K96" s="7" t="n">
        <f aca="false">J96*100/$J$864</f>
        <v>5.86282567837078E-013</v>
      </c>
      <c r="L96" s="53"/>
      <c r="M96" s="53"/>
      <c r="N96" s="53"/>
      <c r="O96" s="53"/>
      <c r="P96" s="53"/>
      <c r="Q96" s="53"/>
      <c r="R96" s="53"/>
      <c r="S96" s="53"/>
      <c r="T96" s="7" t="n">
        <f aca="false">C96*100/$C$864</f>
        <v>1.51674748975679E-012</v>
      </c>
      <c r="U96" s="53"/>
      <c r="V96" s="53"/>
      <c r="W96" s="53"/>
    </row>
    <row r="97" customFormat="false" ht="15" hidden="false" customHeight="false" outlineLevel="0" collapsed="false">
      <c r="A97" s="10" t="n">
        <v>1950</v>
      </c>
      <c r="B97" s="10" t="str">
        <f aca="false">B85</f>
        <v>Diciembre</v>
      </c>
      <c r="C97" s="10" t="n">
        <v>3.16704164111924E-012</v>
      </c>
      <c r="D97" s="53"/>
      <c r="E97" s="53"/>
      <c r="F97" s="53"/>
      <c r="G97" s="53"/>
      <c r="H97" s="53"/>
      <c r="I97" s="53"/>
      <c r="J97" s="10" t="n">
        <f aca="false">C97*100/$C$773</f>
        <v>3.44919248475736E-012</v>
      </c>
      <c r="K97" s="10" t="n">
        <f aca="false">J97*100/$J$864</f>
        <v>5.97736367343136E-013</v>
      </c>
      <c r="L97" s="53"/>
      <c r="M97" s="53"/>
      <c r="N97" s="53"/>
      <c r="O97" s="53"/>
      <c r="P97" s="53"/>
      <c r="Q97" s="53"/>
      <c r="R97" s="53"/>
      <c r="S97" s="53"/>
      <c r="T97" s="10" t="n">
        <f aca="false">C97*100/$C$864</f>
        <v>1.54637914282313E-012</v>
      </c>
      <c r="U97" s="53"/>
      <c r="V97" s="53"/>
      <c r="W97" s="53"/>
    </row>
    <row r="98" customFormat="false" ht="15" hidden="false" customHeight="false" outlineLevel="0" collapsed="false">
      <c r="A98" s="4" t="n">
        <v>1951</v>
      </c>
      <c r="B98" s="4" t="str">
        <f aca="false">B86</f>
        <v>Enero</v>
      </c>
      <c r="C98" s="4" t="n">
        <v>3.13617640478629E-012</v>
      </c>
      <c r="D98" s="53"/>
      <c r="E98" s="53"/>
      <c r="F98" s="53"/>
      <c r="G98" s="53"/>
      <c r="H98" s="53"/>
      <c r="I98" s="53"/>
      <c r="J98" s="4" t="n">
        <f aca="false">C98*100/$C$773</f>
        <v>3.41557747325336E-012</v>
      </c>
      <c r="K98" s="4" t="n">
        <f aca="false">J98*100/$J$864</f>
        <v>5.91910970542757E-013</v>
      </c>
      <c r="L98" s="53"/>
      <c r="M98" s="53"/>
      <c r="N98" s="53"/>
      <c r="O98" s="53"/>
      <c r="P98" s="53"/>
      <c r="Q98" s="53"/>
      <c r="R98" s="53"/>
      <c r="S98" s="53"/>
      <c r="T98" s="4" t="n">
        <f aca="false">C98*100/$C$864</f>
        <v>1.5313084986346E-012</v>
      </c>
      <c r="U98" s="53"/>
      <c r="V98" s="53"/>
      <c r="W98" s="53"/>
    </row>
    <row r="99" customFormat="false" ht="15" hidden="false" customHeight="false" outlineLevel="0" collapsed="false">
      <c r="A99" s="7" t="n">
        <v>1951</v>
      </c>
      <c r="B99" s="7" t="str">
        <f aca="false">B87</f>
        <v>Febrero</v>
      </c>
      <c r="C99" s="7" t="n">
        <v>3.22862300636322E-012</v>
      </c>
      <c r="D99" s="53"/>
      <c r="E99" s="53"/>
      <c r="F99" s="53"/>
      <c r="G99" s="53"/>
      <c r="H99" s="53"/>
      <c r="I99" s="53"/>
      <c r="J99" s="7" t="n">
        <f aca="false">C99*100/$C$773</f>
        <v>3.51626011640542E-012</v>
      </c>
      <c r="K99" s="7" t="n">
        <f aca="false">J99*100/$J$864</f>
        <v>6.09359018930363E-013</v>
      </c>
      <c r="L99" s="53"/>
      <c r="M99" s="53"/>
      <c r="N99" s="53"/>
      <c r="O99" s="53"/>
      <c r="P99" s="53"/>
      <c r="Q99" s="53"/>
      <c r="R99" s="53"/>
      <c r="S99" s="53"/>
      <c r="T99" s="7" t="n">
        <f aca="false">C99*100/$C$864</f>
        <v>1.5764476261558E-012</v>
      </c>
      <c r="U99" s="53"/>
      <c r="V99" s="53"/>
      <c r="W99" s="53"/>
    </row>
    <row r="100" customFormat="false" ht="15" hidden="false" customHeight="false" outlineLevel="0" collapsed="false">
      <c r="A100" s="10" t="n">
        <v>1951</v>
      </c>
      <c r="B100" s="10" t="str">
        <f aca="false">B88</f>
        <v>Marzo</v>
      </c>
      <c r="C100" s="10" t="n">
        <v>3.23831498878661E-012</v>
      </c>
      <c r="D100" s="53"/>
      <c r="E100" s="53"/>
      <c r="F100" s="53"/>
      <c r="G100" s="53"/>
      <c r="H100" s="53"/>
      <c r="I100" s="53"/>
      <c r="J100" s="10" t="n">
        <f aca="false">C100*100/$C$773</f>
        <v>3.52681555480039E-012</v>
      </c>
      <c r="K100" s="10" t="n">
        <f aca="false">J100*100/$J$864</f>
        <v>6.11188249809709E-013</v>
      </c>
      <c r="L100" s="53"/>
      <c r="M100" s="53"/>
      <c r="N100" s="53"/>
      <c r="O100" s="53"/>
      <c r="P100" s="53"/>
      <c r="Q100" s="53"/>
      <c r="R100" s="53"/>
      <c r="S100" s="53"/>
      <c r="T100" s="10" t="n">
        <f aca="false">C100*100/$C$864</f>
        <v>1.58117995404109E-012</v>
      </c>
      <c r="U100" s="53"/>
      <c r="V100" s="53"/>
      <c r="W100" s="53"/>
    </row>
    <row r="101" customFormat="false" ht="15" hidden="false" customHeight="false" outlineLevel="0" collapsed="false">
      <c r="A101" s="4" t="n">
        <v>1951</v>
      </c>
      <c r="B101" s="4" t="str">
        <f aca="false">B89</f>
        <v>Abril</v>
      </c>
      <c r="C101" s="4" t="n">
        <v>3.53086375055101E-012</v>
      </c>
      <c r="D101" s="53"/>
      <c r="E101" s="53"/>
      <c r="F101" s="53"/>
      <c r="G101" s="53"/>
      <c r="H101" s="53"/>
      <c r="I101" s="53"/>
      <c r="J101" s="4" t="n">
        <f aca="false">C101*100/$C$773</f>
        <v>3.84542740296865E-012</v>
      </c>
      <c r="K101" s="4" t="n">
        <f aca="false">J101*100/$J$864</f>
        <v>6.66402880352422E-013</v>
      </c>
      <c r="L101" s="53"/>
      <c r="M101" s="53"/>
      <c r="N101" s="53"/>
      <c r="O101" s="53"/>
      <c r="P101" s="53"/>
      <c r="Q101" s="53"/>
      <c r="R101" s="53"/>
      <c r="S101" s="53"/>
      <c r="T101" s="4" t="n">
        <f aca="false">C101*100/$C$864</f>
        <v>1.72402345113238E-012</v>
      </c>
      <c r="U101" s="53"/>
      <c r="V101" s="53"/>
      <c r="W101" s="53"/>
    </row>
    <row r="102" customFormat="false" ht="15" hidden="false" customHeight="false" outlineLevel="0" collapsed="false">
      <c r="A102" s="7" t="n">
        <v>1951</v>
      </c>
      <c r="B102" s="7" t="str">
        <f aca="false">B90</f>
        <v>Mayo</v>
      </c>
      <c r="C102" s="7" t="n">
        <v>3.79418745762336E-012</v>
      </c>
      <c r="D102" s="53"/>
      <c r="E102" s="53"/>
      <c r="F102" s="53"/>
      <c r="G102" s="53"/>
      <c r="H102" s="53"/>
      <c r="I102" s="53"/>
      <c r="J102" s="7" t="n">
        <f aca="false">C102*100/$C$773</f>
        <v>4.13221054459208E-012</v>
      </c>
      <c r="K102" s="7" t="n">
        <f aca="false">J102*100/$J$864</f>
        <v>7.16101676243571E-013</v>
      </c>
      <c r="L102" s="53"/>
      <c r="M102" s="53"/>
      <c r="N102" s="53"/>
      <c r="O102" s="53"/>
      <c r="P102" s="53"/>
      <c r="Q102" s="53"/>
      <c r="R102" s="53"/>
      <c r="S102" s="53"/>
      <c r="T102" s="7" t="n">
        <f aca="false">C102*100/$C$864</f>
        <v>1.85259715952342E-012</v>
      </c>
      <c r="U102" s="53"/>
      <c r="V102" s="53"/>
      <c r="W102" s="53"/>
    </row>
    <row r="103" customFormat="false" ht="15" hidden="false" customHeight="false" outlineLevel="0" collapsed="false">
      <c r="A103" s="10" t="n">
        <v>1951</v>
      </c>
      <c r="B103" s="10" t="str">
        <f aca="false">B91</f>
        <v>Junio</v>
      </c>
      <c r="C103" s="10" t="n">
        <v>3.92018322912739E-012</v>
      </c>
      <c r="D103" s="53"/>
      <c r="E103" s="53"/>
      <c r="F103" s="53"/>
      <c r="G103" s="53"/>
      <c r="H103" s="53"/>
      <c r="I103" s="53"/>
      <c r="J103" s="10" t="n">
        <f aca="false">C103*100/$C$773</f>
        <v>4.26943124372672E-012</v>
      </c>
      <c r="K103" s="10" t="n">
        <f aca="false">J103*100/$J$864</f>
        <v>7.39881677675064E-013</v>
      </c>
      <c r="L103" s="53"/>
      <c r="M103" s="53"/>
      <c r="N103" s="53"/>
      <c r="O103" s="53"/>
      <c r="P103" s="53"/>
      <c r="Q103" s="53"/>
      <c r="R103" s="53"/>
      <c r="S103" s="53"/>
      <c r="T103" s="10" t="n">
        <f aca="false">C103*100/$C$864</f>
        <v>1.91411742203215E-012</v>
      </c>
      <c r="U103" s="53"/>
      <c r="V103" s="53"/>
      <c r="W103" s="53"/>
    </row>
    <row r="104" customFormat="false" ht="15" hidden="false" customHeight="false" outlineLevel="0" collapsed="false">
      <c r="A104" s="4" t="n">
        <v>1951</v>
      </c>
      <c r="B104" s="4" t="str">
        <f aca="false">B92</f>
        <v>Julio</v>
      </c>
      <c r="C104" s="4" t="n">
        <v>3.95000471350705E-012</v>
      </c>
      <c r="D104" s="53"/>
      <c r="E104" s="53"/>
      <c r="F104" s="53"/>
      <c r="G104" s="53"/>
      <c r="H104" s="53"/>
      <c r="I104" s="53"/>
      <c r="J104" s="4" t="n">
        <f aca="false">C104*100/$C$773</f>
        <v>4.30190951571126E-012</v>
      </c>
      <c r="K104" s="4" t="n">
        <f aca="false">J104*100/$J$864</f>
        <v>7.45510080380744E-013</v>
      </c>
      <c r="L104" s="53"/>
      <c r="M104" s="53"/>
      <c r="N104" s="53"/>
      <c r="O104" s="53"/>
      <c r="P104" s="53"/>
      <c r="Q104" s="53"/>
      <c r="R104" s="53"/>
      <c r="S104" s="53"/>
      <c r="T104" s="4" t="n">
        <f aca="false">C104*100/$C$864</f>
        <v>1.92867843090996E-012</v>
      </c>
      <c r="U104" s="53"/>
      <c r="V104" s="53"/>
      <c r="W104" s="53"/>
    </row>
    <row r="105" customFormat="false" ht="15" hidden="false" customHeight="false" outlineLevel="0" collapsed="false">
      <c r="A105" s="7" t="n">
        <v>1951</v>
      </c>
      <c r="B105" s="7" t="str">
        <f aca="false">B93</f>
        <v>Agosto</v>
      </c>
      <c r="C105" s="7" t="n">
        <v>4.3159143268454E-012</v>
      </c>
      <c r="D105" s="53"/>
      <c r="E105" s="53"/>
      <c r="F105" s="53"/>
      <c r="G105" s="53"/>
      <c r="H105" s="53"/>
      <c r="I105" s="53"/>
      <c r="J105" s="7" t="n">
        <f aca="false">C105*100/$C$773</f>
        <v>4.70041791296147E-012</v>
      </c>
      <c r="K105" s="7" t="n">
        <f aca="false">J105*100/$J$864</f>
        <v>8.14570581579428E-013</v>
      </c>
      <c r="L105" s="53"/>
      <c r="M105" s="53"/>
      <c r="N105" s="53"/>
      <c r="O105" s="53"/>
      <c r="P105" s="53"/>
      <c r="Q105" s="53"/>
      <c r="R105" s="53"/>
      <c r="S105" s="53"/>
      <c r="T105" s="7" t="n">
        <f aca="false">C105*100/$C$864</f>
        <v>2.10734200984066E-012</v>
      </c>
      <c r="U105" s="53"/>
      <c r="V105" s="53"/>
      <c r="W105" s="53"/>
    </row>
    <row r="106" customFormat="false" ht="15" hidden="false" customHeight="false" outlineLevel="0" collapsed="false">
      <c r="A106" s="10" t="n">
        <v>1951</v>
      </c>
      <c r="B106" s="10" t="str">
        <f aca="false">B94</f>
        <v>Septiembre</v>
      </c>
      <c r="C106" s="10" t="n">
        <v>4.23390524480136E-012</v>
      </c>
      <c r="D106" s="53"/>
      <c r="E106" s="53"/>
      <c r="F106" s="53"/>
      <c r="G106" s="53"/>
      <c r="H106" s="53"/>
      <c r="I106" s="53"/>
      <c r="J106" s="10" t="n">
        <f aca="false">C106*100/$C$773</f>
        <v>4.61110266500402E-012</v>
      </c>
      <c r="K106" s="10" t="n">
        <f aca="false">J106*100/$J$864</f>
        <v>7.99092474138812E-013</v>
      </c>
      <c r="L106" s="53"/>
      <c r="M106" s="53"/>
      <c r="N106" s="53"/>
      <c r="O106" s="53"/>
      <c r="P106" s="53"/>
      <c r="Q106" s="53"/>
      <c r="R106" s="53"/>
      <c r="S106" s="53"/>
      <c r="T106" s="10" t="n">
        <f aca="false">C106*100/$C$864</f>
        <v>2.06729923542669E-012</v>
      </c>
      <c r="U106" s="53"/>
      <c r="V106" s="53"/>
      <c r="W106" s="53"/>
    </row>
    <row r="107" customFormat="false" ht="15" hidden="false" customHeight="false" outlineLevel="0" collapsed="false">
      <c r="A107" s="4" t="n">
        <v>1951</v>
      </c>
      <c r="B107" s="4" t="str">
        <f aca="false">B95</f>
        <v>Octubre</v>
      </c>
      <c r="C107" s="4" t="n">
        <v>4.36288316474336E-012</v>
      </c>
      <c r="D107" s="53"/>
      <c r="E107" s="53"/>
      <c r="F107" s="53"/>
      <c r="G107" s="53"/>
      <c r="H107" s="53"/>
      <c r="I107" s="53"/>
      <c r="J107" s="4" t="n">
        <f aca="false">C107*100/$C$773</f>
        <v>4.75157119133712E-012</v>
      </c>
      <c r="K107" s="4" t="n">
        <f aca="false">J107*100/$J$864</f>
        <v>8.23435315840874E-013</v>
      </c>
      <c r="L107" s="53"/>
      <c r="M107" s="53"/>
      <c r="N107" s="53"/>
      <c r="O107" s="53"/>
      <c r="P107" s="53"/>
      <c r="Q107" s="53"/>
      <c r="R107" s="53"/>
      <c r="S107" s="53"/>
      <c r="T107" s="4" t="n">
        <f aca="false">C107*100/$C$864</f>
        <v>2.1302755988232E-012</v>
      </c>
      <c r="U107" s="53"/>
      <c r="V107" s="53"/>
      <c r="W107" s="53"/>
    </row>
    <row r="108" customFormat="false" ht="15" hidden="false" customHeight="false" outlineLevel="0" collapsed="false">
      <c r="A108" s="7" t="n">
        <v>1951</v>
      </c>
      <c r="B108" s="7" t="str">
        <f aca="false">B96</f>
        <v>Noviembre</v>
      </c>
      <c r="C108" s="7" t="n">
        <v>4.37719747724559E-012</v>
      </c>
      <c r="D108" s="53"/>
      <c r="E108" s="53"/>
      <c r="F108" s="53"/>
      <c r="G108" s="53"/>
      <c r="H108" s="53"/>
      <c r="I108" s="53"/>
      <c r="J108" s="7" t="n">
        <f aca="false">C108*100/$C$773</f>
        <v>4.76716076188969E-012</v>
      </c>
      <c r="K108" s="7" t="n">
        <f aca="false">J108*100/$J$864</f>
        <v>8.26136949139599E-013</v>
      </c>
      <c r="L108" s="53"/>
      <c r="M108" s="53"/>
      <c r="N108" s="53"/>
      <c r="O108" s="53"/>
      <c r="P108" s="53"/>
      <c r="Q108" s="53"/>
      <c r="R108" s="53"/>
      <c r="S108" s="53"/>
      <c r="T108" s="7" t="n">
        <f aca="false">C108*100/$C$864</f>
        <v>2.13726488308455E-012</v>
      </c>
      <c r="U108" s="53"/>
      <c r="V108" s="53"/>
      <c r="W108" s="53"/>
    </row>
    <row r="109" customFormat="false" ht="15" hidden="false" customHeight="false" outlineLevel="0" collapsed="false">
      <c r="A109" s="10" t="n">
        <v>1951</v>
      </c>
      <c r="B109" s="10" t="str">
        <f aca="false">B97</f>
        <v>Diciembre</v>
      </c>
      <c r="C109" s="10" t="n">
        <v>4.75727229566428E-012</v>
      </c>
      <c r="D109" s="53"/>
      <c r="E109" s="53"/>
      <c r="F109" s="53"/>
      <c r="G109" s="53"/>
      <c r="H109" s="53"/>
      <c r="I109" s="53"/>
      <c r="J109" s="10" t="n">
        <f aca="false">C109*100/$C$773</f>
        <v>5.18109633833256E-012</v>
      </c>
      <c r="K109" s="10" t="n">
        <f aca="false">J109*100/$J$864</f>
        <v>8.97870941623482E-013</v>
      </c>
      <c r="L109" s="53"/>
      <c r="M109" s="53"/>
      <c r="N109" s="53"/>
      <c r="O109" s="53"/>
      <c r="P109" s="53"/>
      <c r="Q109" s="53"/>
      <c r="R109" s="53"/>
      <c r="S109" s="53"/>
      <c r="T109" s="10" t="n">
        <f aca="false">C109*100/$C$864</f>
        <v>2.3228449412322E-012</v>
      </c>
      <c r="U109" s="53"/>
      <c r="V109" s="53"/>
      <c r="W109" s="53"/>
    </row>
    <row r="110" customFormat="false" ht="15" hidden="false" customHeight="false" outlineLevel="0" collapsed="false">
      <c r="A110" s="4" t="n">
        <v>1952</v>
      </c>
      <c r="B110" s="4" t="str">
        <f aca="false">B98</f>
        <v>Enero</v>
      </c>
      <c r="C110" s="4" t="n">
        <v>4.94306014334951E-012</v>
      </c>
      <c r="D110" s="53"/>
      <c r="E110" s="53"/>
      <c r="F110" s="53"/>
      <c r="G110" s="53"/>
      <c r="H110" s="53"/>
      <c r="I110" s="53"/>
      <c r="J110" s="4" t="n">
        <f aca="false">C110*100/$C$773</f>
        <v>5.38343597279618E-012</v>
      </c>
      <c r="K110" s="4" t="n">
        <f aca="false">J110*100/$J$864</f>
        <v>9.32935890479861E-013</v>
      </c>
      <c r="L110" s="53"/>
      <c r="M110" s="53"/>
      <c r="N110" s="53"/>
      <c r="O110" s="53"/>
      <c r="P110" s="53"/>
      <c r="Q110" s="53"/>
      <c r="R110" s="53"/>
      <c r="S110" s="53"/>
      <c r="T110" s="4" t="n">
        <f aca="false">C110*100/$C$864</f>
        <v>2.41356002654094E-012</v>
      </c>
      <c r="U110" s="53"/>
      <c r="V110" s="53"/>
      <c r="W110" s="53"/>
    </row>
    <row r="111" customFormat="false" ht="15" hidden="false" customHeight="false" outlineLevel="0" collapsed="false">
      <c r="A111" s="7" t="n">
        <v>1952</v>
      </c>
      <c r="B111" s="7" t="str">
        <f aca="false">B99</f>
        <v>Febrero</v>
      </c>
      <c r="C111" s="7" t="n">
        <v>4.97944235429268E-012</v>
      </c>
      <c r="D111" s="53"/>
      <c r="E111" s="53"/>
      <c r="F111" s="53"/>
      <c r="G111" s="53"/>
      <c r="H111" s="53"/>
      <c r="I111" s="53"/>
      <c r="J111" s="7" t="n">
        <f aca="false">C111*100/$C$773</f>
        <v>5.42305946461731E-012</v>
      </c>
      <c r="K111" s="7" t="n">
        <f aca="false">J111*100/$J$864</f>
        <v>9.39802541780788E-013</v>
      </c>
      <c r="L111" s="53"/>
      <c r="M111" s="53"/>
      <c r="N111" s="53"/>
      <c r="O111" s="53"/>
      <c r="P111" s="53"/>
      <c r="Q111" s="53"/>
      <c r="R111" s="53"/>
      <c r="S111" s="53"/>
      <c r="T111" s="7" t="n">
        <f aca="false">C111*100/$C$864</f>
        <v>2.43132445737186E-012</v>
      </c>
      <c r="U111" s="53"/>
      <c r="V111" s="53"/>
      <c r="W111" s="53"/>
    </row>
    <row r="112" customFormat="false" ht="15" hidden="false" customHeight="false" outlineLevel="0" collapsed="false">
      <c r="A112" s="10" t="n">
        <v>1952</v>
      </c>
      <c r="B112" s="10" t="str">
        <f aca="false">B100</f>
        <v>Marzo</v>
      </c>
      <c r="C112" s="10" t="n">
        <v>5.12482209064349E-012</v>
      </c>
      <c r="D112" s="53"/>
      <c r="E112" s="53"/>
      <c r="F112" s="53"/>
      <c r="G112" s="53"/>
      <c r="H112" s="53"/>
      <c r="I112" s="53"/>
      <c r="J112" s="10" t="n">
        <f aca="false">C112*100/$C$773</f>
        <v>5.5813910405419E-012</v>
      </c>
      <c r="K112" s="10" t="n">
        <f aca="false">J112*100/$J$864</f>
        <v>9.67241004970974E-013</v>
      </c>
      <c r="L112" s="53"/>
      <c r="M112" s="53"/>
      <c r="N112" s="53"/>
      <c r="O112" s="53"/>
      <c r="P112" s="53"/>
      <c r="Q112" s="53"/>
      <c r="R112" s="53"/>
      <c r="S112" s="53"/>
      <c r="T112" s="10" t="n">
        <f aca="false">C112*100/$C$864</f>
        <v>2.50230937565117E-012</v>
      </c>
      <c r="U112" s="53"/>
      <c r="V112" s="53"/>
      <c r="W112" s="53"/>
    </row>
    <row r="113" customFormat="false" ht="15" hidden="false" customHeight="false" outlineLevel="0" collapsed="false">
      <c r="A113" s="4" t="n">
        <v>1952</v>
      </c>
      <c r="B113" s="4" t="str">
        <f aca="false">B101</f>
        <v>Abril</v>
      </c>
      <c r="C113" s="4" t="n">
        <v>5.44510483288098E-012</v>
      </c>
      <c r="D113" s="53"/>
      <c r="E113" s="53"/>
      <c r="F113" s="53"/>
      <c r="G113" s="53"/>
      <c r="H113" s="53"/>
      <c r="I113" s="53"/>
      <c r="J113" s="4" t="n">
        <f aca="false">C113*100/$C$773</f>
        <v>5.93020768165579E-012</v>
      </c>
      <c r="K113" s="4" t="n">
        <f aca="false">J113*100/$J$864</f>
        <v>1.02769005002997E-012</v>
      </c>
      <c r="L113" s="53"/>
      <c r="M113" s="53"/>
      <c r="N113" s="53"/>
      <c r="O113" s="53"/>
      <c r="P113" s="53"/>
      <c r="Q113" s="53"/>
      <c r="R113" s="53"/>
      <c r="S113" s="53"/>
      <c r="T113" s="4" t="n">
        <f aca="false">C113*100/$C$864</f>
        <v>2.65869461099882E-012</v>
      </c>
      <c r="U113" s="53"/>
      <c r="V113" s="53"/>
      <c r="W113" s="53"/>
    </row>
    <row r="114" customFormat="false" ht="15" hidden="false" customHeight="false" outlineLevel="0" collapsed="false">
      <c r="A114" s="7" t="n">
        <v>1952</v>
      </c>
      <c r="B114" s="7" t="str">
        <f aca="false">B102</f>
        <v>Mayo</v>
      </c>
      <c r="C114" s="7" t="n">
        <v>5.53069249305059E-012</v>
      </c>
      <c r="D114" s="53"/>
      <c r="E114" s="53"/>
      <c r="F114" s="53"/>
      <c r="G114" s="53"/>
      <c r="H114" s="53"/>
      <c r="I114" s="53"/>
      <c r="J114" s="7" t="n">
        <f aca="false">C114*100/$C$773</f>
        <v>6.0234203222514E-012</v>
      </c>
      <c r="K114" s="7" t="n">
        <f aca="false">J114*100/$J$864</f>
        <v>1.04384356579527E-012</v>
      </c>
      <c r="L114" s="53"/>
      <c r="M114" s="53"/>
      <c r="N114" s="53"/>
      <c r="O114" s="53"/>
      <c r="P114" s="53"/>
      <c r="Q114" s="53"/>
      <c r="R114" s="53"/>
      <c r="S114" s="53"/>
      <c r="T114" s="7" t="n">
        <f aca="false">C114*100/$C$864</f>
        <v>2.70048470647813E-012</v>
      </c>
      <c r="U114" s="53"/>
      <c r="V114" s="53"/>
      <c r="W114" s="53"/>
    </row>
    <row r="115" customFormat="false" ht="15" hidden="false" customHeight="false" outlineLevel="0" collapsed="false">
      <c r="A115" s="10" t="n">
        <v>1952</v>
      </c>
      <c r="B115" s="10" t="str">
        <f aca="false">B103</f>
        <v>Junio</v>
      </c>
      <c r="C115" s="10" t="n">
        <v>5.64520699306848E-012</v>
      </c>
      <c r="D115" s="53"/>
      <c r="E115" s="53"/>
      <c r="F115" s="53"/>
      <c r="G115" s="53"/>
      <c r="H115" s="53"/>
      <c r="I115" s="53"/>
      <c r="J115" s="10" t="n">
        <f aca="false">C115*100/$C$773</f>
        <v>6.14813688667203E-012</v>
      </c>
      <c r="K115" s="10" t="n">
        <f aca="false">J115*100/$J$864</f>
        <v>1.06545663218508E-012</v>
      </c>
      <c r="L115" s="53"/>
      <c r="M115" s="53"/>
      <c r="N115" s="53"/>
      <c r="O115" s="53"/>
      <c r="P115" s="53"/>
      <c r="Q115" s="53"/>
      <c r="R115" s="53"/>
      <c r="S115" s="53"/>
      <c r="T115" s="10" t="n">
        <f aca="false">C115*100/$C$864</f>
        <v>2.75639898056892E-012</v>
      </c>
      <c r="U115" s="53"/>
      <c r="V115" s="53"/>
      <c r="W115" s="53"/>
    </row>
    <row r="116" customFormat="false" ht="15" hidden="false" customHeight="false" outlineLevel="0" collapsed="false">
      <c r="A116" s="4" t="n">
        <v>1952</v>
      </c>
      <c r="B116" s="4" t="str">
        <f aca="false">B104</f>
        <v>Julio</v>
      </c>
      <c r="C116" s="4" t="n">
        <v>5.41423959654806E-012</v>
      </c>
      <c r="D116" s="53"/>
      <c r="E116" s="53"/>
      <c r="F116" s="53"/>
      <c r="G116" s="53"/>
      <c r="H116" s="53"/>
      <c r="I116" s="53"/>
      <c r="J116" s="4" t="n">
        <f aca="false">C116*100/$C$773</f>
        <v>5.89659267015182E-012</v>
      </c>
      <c r="K116" s="4" t="n">
        <f aca="false">J116*100/$J$864</f>
        <v>1.0218646532296E-012</v>
      </c>
      <c r="L116" s="53"/>
      <c r="M116" s="53"/>
      <c r="N116" s="53"/>
      <c r="O116" s="53"/>
      <c r="P116" s="53"/>
      <c r="Q116" s="53"/>
      <c r="R116" s="53"/>
      <c r="S116" s="53"/>
      <c r="T116" s="4" t="n">
        <f aca="false">C116*100/$C$864</f>
        <v>2.6436239668103E-012</v>
      </c>
      <c r="U116" s="53"/>
      <c r="V116" s="53"/>
      <c r="W116" s="53"/>
    </row>
    <row r="117" customFormat="false" ht="15" hidden="false" customHeight="false" outlineLevel="0" collapsed="false">
      <c r="A117" s="7" t="n">
        <v>1952</v>
      </c>
      <c r="B117" s="7" t="str">
        <f aca="false">B105</f>
        <v>Agosto</v>
      </c>
      <c r="C117" s="7" t="n">
        <v>5.39202259068523E-012</v>
      </c>
      <c r="D117" s="53"/>
      <c r="E117" s="53"/>
      <c r="F117" s="53"/>
      <c r="G117" s="53"/>
      <c r="H117" s="53"/>
      <c r="I117" s="53"/>
      <c r="J117" s="7" t="n">
        <f aca="false">C117*100/$C$773</f>
        <v>5.87239635752336E-012</v>
      </c>
      <c r="K117" s="7" t="n">
        <f aca="false">J117*100/$J$864</f>
        <v>1.01767149321387E-012</v>
      </c>
      <c r="L117" s="53"/>
      <c r="M117" s="53"/>
      <c r="N117" s="53"/>
      <c r="O117" s="53"/>
      <c r="P117" s="53"/>
      <c r="Q117" s="53"/>
      <c r="R117" s="53"/>
      <c r="S117" s="53"/>
      <c r="T117" s="7" t="n">
        <f aca="false">C117*100/$C$864</f>
        <v>2.63277601519634E-012</v>
      </c>
      <c r="U117" s="53"/>
      <c r="V117" s="53"/>
      <c r="W117" s="53"/>
    </row>
    <row r="118" customFormat="false" ht="15" hidden="false" customHeight="false" outlineLevel="0" collapsed="false">
      <c r="A118" s="10" t="n">
        <v>1952</v>
      </c>
      <c r="B118" s="10" t="str">
        <f aca="false">B106</f>
        <v>Septiembre</v>
      </c>
      <c r="C118" s="10" t="n">
        <v>5.57318810829163E-012</v>
      </c>
      <c r="D118" s="53"/>
      <c r="E118" s="53"/>
      <c r="F118" s="53"/>
      <c r="G118" s="53"/>
      <c r="H118" s="53"/>
      <c r="I118" s="53"/>
      <c r="J118" s="10" t="n">
        <f aca="false">C118*100/$C$773</f>
        <v>6.06970185982939E-012</v>
      </c>
      <c r="K118" s="10" t="n">
        <f aca="false">J118*100/$J$864</f>
        <v>1.05186403965087E-012</v>
      </c>
      <c r="L118" s="53"/>
      <c r="M118" s="53"/>
      <c r="N118" s="53"/>
      <c r="O118" s="53"/>
      <c r="P118" s="53"/>
      <c r="Q118" s="53"/>
      <c r="R118" s="53"/>
      <c r="S118" s="53"/>
      <c r="T118" s="10" t="n">
        <f aca="false">C118*100/$C$864</f>
        <v>2.72123414412902E-012</v>
      </c>
      <c r="U118" s="53"/>
      <c r="V118" s="53"/>
      <c r="W118" s="53"/>
    </row>
    <row r="119" customFormat="false" ht="15" hidden="false" customHeight="false" outlineLevel="0" collapsed="false">
      <c r="A119" s="4" t="n">
        <v>1952</v>
      </c>
      <c r="B119" s="4" t="str">
        <f aca="false">B107</f>
        <v>Octubre</v>
      </c>
      <c r="C119" s="4" t="n">
        <v>5.62984892861295E-012</v>
      </c>
      <c r="D119" s="53"/>
      <c r="E119" s="53"/>
      <c r="F119" s="53"/>
      <c r="G119" s="53"/>
      <c r="H119" s="53"/>
      <c r="I119" s="53"/>
      <c r="J119" s="4" t="n">
        <f aca="false">C119*100/$C$773</f>
        <v>6.13141057659998E-012</v>
      </c>
      <c r="K119" s="4" t="n">
        <f aca="false">J119*100/$J$864</f>
        <v>1.06255800479166E-012</v>
      </c>
      <c r="L119" s="53"/>
      <c r="M119" s="53"/>
      <c r="N119" s="53"/>
      <c r="O119" s="53"/>
      <c r="P119" s="53"/>
      <c r="Q119" s="53"/>
      <c r="R119" s="53"/>
      <c r="S119" s="53"/>
      <c r="T119" s="4" t="n">
        <f aca="false">C119*100/$C$864</f>
        <v>2.74890006099684E-012</v>
      </c>
      <c r="U119" s="53"/>
      <c r="V119" s="53"/>
      <c r="W119" s="53"/>
    </row>
    <row r="120" customFormat="false" ht="15" hidden="false" customHeight="false" outlineLevel="0" collapsed="false">
      <c r="A120" s="7" t="n">
        <v>1952</v>
      </c>
      <c r="B120" s="7" t="str">
        <f aca="false">B108</f>
        <v>Noviembre</v>
      </c>
      <c r="C120" s="7" t="n">
        <v>5.64416324111517E-012</v>
      </c>
      <c r="D120" s="53"/>
      <c r="E120" s="53"/>
      <c r="F120" s="53"/>
      <c r="G120" s="53"/>
      <c r="H120" s="53"/>
      <c r="I120" s="53"/>
      <c r="J120" s="7" t="n">
        <f aca="false">C120*100/$C$773</f>
        <v>6.14700014715254E-012</v>
      </c>
      <c r="K120" s="7" t="n">
        <f aca="false">J120*100/$J$864</f>
        <v>1.06525963809038E-012</v>
      </c>
      <c r="L120" s="53"/>
      <c r="M120" s="53"/>
      <c r="N120" s="53"/>
      <c r="O120" s="53"/>
      <c r="P120" s="53"/>
      <c r="Q120" s="53"/>
      <c r="R120" s="53"/>
      <c r="S120" s="53"/>
      <c r="T120" s="7" t="n">
        <f aca="false">C120*100/$C$864</f>
        <v>2.75588934525818E-012</v>
      </c>
      <c r="U120" s="53"/>
      <c r="V120" s="53"/>
      <c r="W120" s="53"/>
    </row>
    <row r="121" customFormat="false" ht="15" hidden="false" customHeight="false" outlineLevel="0" collapsed="false">
      <c r="A121" s="10" t="n">
        <v>1952</v>
      </c>
      <c r="B121" s="10" t="str">
        <f aca="false">B109</f>
        <v>Diciembre</v>
      </c>
      <c r="C121" s="10" t="n">
        <v>5.66444185049333E-012</v>
      </c>
      <c r="D121" s="53"/>
      <c r="E121" s="53"/>
      <c r="F121" s="53"/>
      <c r="G121" s="53"/>
      <c r="H121" s="53"/>
      <c r="I121" s="53"/>
      <c r="J121" s="10" t="n">
        <f aca="false">C121*100/$C$773</f>
        <v>6.16908537210202E-012</v>
      </c>
      <c r="K121" s="10" t="n">
        <f aca="false">J121*100/$J$864</f>
        <v>1.06908695193024E-012</v>
      </c>
      <c r="L121" s="53"/>
      <c r="M121" s="53"/>
      <c r="N121" s="53"/>
      <c r="O121" s="53"/>
      <c r="P121" s="53"/>
      <c r="Q121" s="53"/>
      <c r="R121" s="53"/>
      <c r="S121" s="53"/>
      <c r="T121" s="10" t="n">
        <f aca="false">C121*100/$C$864</f>
        <v>2.76579083129509E-012</v>
      </c>
      <c r="U121" s="53"/>
      <c r="V121" s="53"/>
      <c r="W121" s="53"/>
    </row>
    <row r="122" customFormat="false" ht="15" hidden="false" customHeight="false" outlineLevel="0" collapsed="false">
      <c r="A122" s="4" t="n">
        <v>1953</v>
      </c>
      <c r="B122" s="4" t="str">
        <f aca="false">B110</f>
        <v>Enero</v>
      </c>
      <c r="C122" s="4" t="n">
        <v>5.591677428607E-012</v>
      </c>
      <c r="D122" s="53"/>
      <c r="E122" s="53"/>
      <c r="F122" s="53"/>
      <c r="G122" s="53"/>
      <c r="H122" s="53"/>
      <c r="I122" s="53"/>
      <c r="J122" s="4" t="n">
        <f aca="false">C122*100/$C$773</f>
        <v>6.08983838845979E-012</v>
      </c>
      <c r="K122" s="4" t="n">
        <f aca="false">J122*100/$J$864</f>
        <v>1.05535364932839E-012</v>
      </c>
      <c r="L122" s="53"/>
      <c r="M122" s="53"/>
      <c r="N122" s="53"/>
      <c r="O122" s="53"/>
      <c r="P122" s="53"/>
      <c r="Q122" s="53"/>
      <c r="R122" s="53"/>
      <c r="S122" s="53"/>
      <c r="T122" s="4" t="n">
        <f aca="false">C122*100/$C$864</f>
        <v>2.73026196963325E-012</v>
      </c>
      <c r="U122" s="53"/>
      <c r="V122" s="53"/>
      <c r="W122" s="53"/>
    </row>
    <row r="123" customFormat="false" ht="15" hidden="false" customHeight="false" outlineLevel="0" collapsed="false">
      <c r="A123" s="7" t="n">
        <v>1953</v>
      </c>
      <c r="B123" s="7" t="str">
        <f aca="false">B111</f>
        <v>Febrero</v>
      </c>
      <c r="C123" s="7" t="n">
        <v>5.91643339350143E-012</v>
      </c>
      <c r="D123" s="53"/>
      <c r="E123" s="53"/>
      <c r="F123" s="53"/>
      <c r="G123" s="53"/>
      <c r="H123" s="53"/>
      <c r="I123" s="53"/>
      <c r="J123" s="7" t="n">
        <f aca="false">C123*100/$C$773</f>
        <v>6.44352677037135E-012</v>
      </c>
      <c r="K123" s="7" t="n">
        <f aca="false">J123*100/$J$864</f>
        <v>1.11664695479323E-012</v>
      </c>
      <c r="L123" s="53"/>
      <c r="M123" s="53"/>
      <c r="N123" s="53"/>
      <c r="O123" s="53"/>
      <c r="P123" s="53"/>
      <c r="Q123" s="53"/>
      <c r="R123" s="53"/>
      <c r="S123" s="53"/>
      <c r="T123" s="7" t="n">
        <f aca="false">C123*100/$C$864</f>
        <v>2.88883135631258E-012</v>
      </c>
      <c r="U123" s="53"/>
      <c r="V123" s="53"/>
      <c r="W123" s="53"/>
    </row>
    <row r="124" customFormat="false" ht="15" hidden="false" customHeight="false" outlineLevel="0" collapsed="false">
      <c r="A124" s="10" t="n">
        <v>1953</v>
      </c>
      <c r="B124" s="10" t="str">
        <f aca="false">B112</f>
        <v>Marzo</v>
      </c>
      <c r="C124" s="10" t="n">
        <v>5.88855030560645E-012</v>
      </c>
      <c r="D124" s="53"/>
      <c r="E124" s="53"/>
      <c r="F124" s="53"/>
      <c r="G124" s="53"/>
      <c r="H124" s="53"/>
      <c r="I124" s="53"/>
      <c r="J124" s="10" t="n">
        <f aca="false">C124*100/$C$773</f>
        <v>6.4131595860658E-012</v>
      </c>
      <c r="K124" s="10" t="n">
        <f aca="false">J124*100/$J$864</f>
        <v>1.11138439826342E-012</v>
      </c>
      <c r="L124" s="53"/>
      <c r="M124" s="53"/>
      <c r="N124" s="53"/>
      <c r="O124" s="53"/>
      <c r="P124" s="53"/>
      <c r="Q124" s="53"/>
      <c r="R124" s="53"/>
      <c r="S124" s="53"/>
      <c r="T124" s="10" t="n">
        <f aca="false">C124*100/$C$864</f>
        <v>2.87521681301182E-012</v>
      </c>
      <c r="U124" s="53"/>
      <c r="V124" s="53"/>
      <c r="W124" s="53"/>
    </row>
    <row r="125" customFormat="false" ht="15" hidden="false" customHeight="false" outlineLevel="0" collapsed="false">
      <c r="A125" s="4" t="n">
        <v>1953</v>
      </c>
      <c r="B125" s="4" t="str">
        <f aca="false">B113</f>
        <v>Abril</v>
      </c>
      <c r="C125" s="4" t="n">
        <v>5.64147930752102E-012</v>
      </c>
      <c r="D125" s="53"/>
      <c r="E125" s="53"/>
      <c r="F125" s="53"/>
      <c r="G125" s="53"/>
      <c r="H125" s="53"/>
      <c r="I125" s="53"/>
      <c r="J125" s="4" t="n">
        <f aca="false">C125*100/$C$773</f>
        <v>6.14407710267395E-012</v>
      </c>
      <c r="K125" s="4" t="n">
        <f aca="false">J125*100/$J$864</f>
        <v>1.06475308184687E-012</v>
      </c>
      <c r="L125" s="53"/>
      <c r="M125" s="53"/>
      <c r="N125" s="53"/>
      <c r="O125" s="53"/>
      <c r="P125" s="53"/>
      <c r="Q125" s="53"/>
      <c r="R125" s="53"/>
      <c r="S125" s="53"/>
      <c r="T125" s="4" t="n">
        <f aca="false">C125*100/$C$864</f>
        <v>2.75457885445919E-012</v>
      </c>
      <c r="U125" s="53"/>
      <c r="V125" s="53"/>
      <c r="W125" s="53"/>
    </row>
    <row r="126" customFormat="false" ht="15" hidden="false" customHeight="false" outlineLevel="0" collapsed="false">
      <c r="A126" s="7" t="n">
        <v>1953</v>
      </c>
      <c r="B126" s="7" t="str">
        <f aca="false">B114</f>
        <v>Mayo</v>
      </c>
      <c r="C126" s="7" t="n">
        <v>5.54992735047548E-012</v>
      </c>
      <c r="D126" s="53"/>
      <c r="E126" s="53"/>
      <c r="F126" s="53"/>
      <c r="G126" s="53"/>
      <c r="H126" s="53"/>
      <c r="I126" s="53"/>
      <c r="J126" s="7" t="n">
        <f aca="false">C126*100/$C$773</f>
        <v>6.04436880768144E-012</v>
      </c>
      <c r="K126" s="7" t="n">
        <f aca="false">J126*100/$J$864</f>
        <v>1.04747388554044E-012</v>
      </c>
      <c r="L126" s="53"/>
      <c r="M126" s="53"/>
      <c r="N126" s="53"/>
      <c r="O126" s="53"/>
      <c r="P126" s="53"/>
      <c r="Q126" s="53"/>
      <c r="R126" s="53"/>
      <c r="S126" s="53"/>
      <c r="T126" s="7" t="n">
        <f aca="false">C126*100/$C$864</f>
        <v>2.70987655720432E-012</v>
      </c>
      <c r="U126" s="53"/>
      <c r="V126" s="53"/>
      <c r="W126" s="53"/>
    </row>
    <row r="127" customFormat="false" ht="15" hidden="false" customHeight="false" outlineLevel="0" collapsed="false">
      <c r="A127" s="10" t="n">
        <v>1953</v>
      </c>
      <c r="B127" s="10" t="str">
        <f aca="false">B115</f>
        <v>Junio</v>
      </c>
      <c r="C127" s="10" t="n">
        <v>5.54038447547398E-012</v>
      </c>
      <c r="D127" s="53"/>
      <c r="E127" s="53"/>
      <c r="F127" s="53"/>
      <c r="G127" s="53"/>
      <c r="H127" s="53"/>
      <c r="I127" s="53"/>
      <c r="J127" s="10" t="n">
        <f aca="false">C127*100/$C$773</f>
        <v>6.03397576064637E-012</v>
      </c>
      <c r="K127" s="10" t="n">
        <f aca="false">J127*100/$J$864</f>
        <v>1.04567279667462E-012</v>
      </c>
      <c r="L127" s="53"/>
      <c r="M127" s="53"/>
      <c r="N127" s="53"/>
      <c r="O127" s="53"/>
      <c r="P127" s="53"/>
      <c r="Q127" s="53"/>
      <c r="R127" s="53"/>
      <c r="S127" s="53"/>
      <c r="T127" s="10" t="n">
        <f aca="false">C127*100/$C$864</f>
        <v>2.70521703436342E-012</v>
      </c>
      <c r="U127" s="53"/>
      <c r="V127" s="53"/>
      <c r="W127" s="53"/>
    </row>
    <row r="128" customFormat="false" ht="15" hidden="false" customHeight="false" outlineLevel="0" collapsed="false">
      <c r="A128" s="4" t="n">
        <v>1953</v>
      </c>
      <c r="B128" s="4" t="str">
        <f aca="false">B116</f>
        <v>Julio</v>
      </c>
      <c r="C128" s="4" t="n">
        <v>5.58377473524639E-012</v>
      </c>
      <c r="D128" s="53"/>
      <c r="E128" s="53"/>
      <c r="F128" s="53"/>
      <c r="G128" s="53"/>
      <c r="H128" s="53"/>
      <c r="I128" s="53"/>
      <c r="J128" s="4" t="n">
        <f aca="false">C128*100/$C$773</f>
        <v>6.08123164638389E-012</v>
      </c>
      <c r="K128" s="4" t="n">
        <f aca="false">J128*100/$J$864</f>
        <v>1.05386212261138E-012</v>
      </c>
      <c r="L128" s="53"/>
      <c r="M128" s="53"/>
      <c r="N128" s="53"/>
      <c r="O128" s="53"/>
      <c r="P128" s="53"/>
      <c r="Q128" s="53"/>
      <c r="R128" s="53"/>
      <c r="S128" s="53"/>
      <c r="T128" s="4" t="n">
        <f aca="false">C128*100/$C$864</f>
        <v>2.72640330228063E-012</v>
      </c>
      <c r="U128" s="53"/>
      <c r="V128" s="53"/>
      <c r="W128" s="53"/>
    </row>
    <row r="129" customFormat="false" ht="15" hidden="false" customHeight="false" outlineLevel="0" collapsed="false">
      <c r="A129" s="7" t="n">
        <v>1953</v>
      </c>
      <c r="B129" s="7" t="str">
        <f aca="false">B117</f>
        <v>Agosto</v>
      </c>
      <c r="C129" s="7" t="n">
        <v>5.58839706532522E-012</v>
      </c>
      <c r="D129" s="53"/>
      <c r="E129" s="53"/>
      <c r="F129" s="53"/>
      <c r="G129" s="53"/>
      <c r="H129" s="53"/>
      <c r="I129" s="53"/>
      <c r="J129" s="7" t="n">
        <f aca="false">C129*100/$C$773</f>
        <v>6.08626577854147E-012</v>
      </c>
      <c r="K129" s="7" t="n">
        <f aca="false">J129*100/$J$864</f>
        <v>1.05473452503076E-012</v>
      </c>
      <c r="L129" s="53"/>
      <c r="M129" s="53"/>
      <c r="N129" s="53"/>
      <c r="O129" s="53"/>
      <c r="P129" s="53"/>
      <c r="Q129" s="53"/>
      <c r="R129" s="53"/>
      <c r="S129" s="53"/>
      <c r="T129" s="7" t="n">
        <f aca="false">C129*100/$C$864</f>
        <v>2.72866025865669E-012</v>
      </c>
      <c r="U129" s="53"/>
      <c r="V129" s="53"/>
      <c r="W129" s="53"/>
    </row>
    <row r="130" customFormat="false" ht="15" hidden="false" customHeight="false" outlineLevel="0" collapsed="false">
      <c r="A130" s="10" t="n">
        <v>1953</v>
      </c>
      <c r="B130" s="10" t="str">
        <f aca="false">B118</f>
        <v>Septiembre</v>
      </c>
      <c r="C130" s="10" t="n">
        <v>5.54992735047548E-012</v>
      </c>
      <c r="D130" s="53"/>
      <c r="E130" s="53"/>
      <c r="F130" s="53"/>
      <c r="G130" s="53"/>
      <c r="H130" s="53"/>
      <c r="I130" s="53"/>
      <c r="J130" s="10" t="n">
        <f aca="false">C130*100/$C$773</f>
        <v>6.04436880768144E-012</v>
      </c>
      <c r="K130" s="10" t="n">
        <f aca="false">J130*100/$J$864</f>
        <v>1.04747388554044E-012</v>
      </c>
      <c r="L130" s="53"/>
      <c r="M130" s="53"/>
      <c r="N130" s="53"/>
      <c r="O130" s="53"/>
      <c r="P130" s="53"/>
      <c r="Q130" s="53"/>
      <c r="R130" s="53"/>
      <c r="S130" s="53"/>
      <c r="T130" s="10" t="n">
        <f aca="false">C130*100/$C$864</f>
        <v>2.70987655720432E-012</v>
      </c>
      <c r="U130" s="53"/>
      <c r="V130" s="53"/>
      <c r="W130" s="53"/>
    </row>
    <row r="131" customFormat="false" ht="15" hidden="false" customHeight="false" outlineLevel="0" collapsed="false">
      <c r="A131" s="4" t="n">
        <v>1953</v>
      </c>
      <c r="B131" s="4" t="str">
        <f aca="false">B119</f>
        <v>Octubre</v>
      </c>
      <c r="C131" s="4" t="n">
        <v>5.52607016297176E-012</v>
      </c>
      <c r="D131" s="53"/>
      <c r="E131" s="53"/>
      <c r="F131" s="53"/>
      <c r="G131" s="53"/>
      <c r="H131" s="53"/>
      <c r="I131" s="53"/>
      <c r="J131" s="4" t="n">
        <f aca="false">C131*100/$C$773</f>
        <v>6.01838619009382E-012</v>
      </c>
      <c r="K131" s="4" t="n">
        <f aca="false">J131*100/$J$864</f>
        <v>1.04297116337589E-012</v>
      </c>
      <c r="L131" s="53"/>
      <c r="M131" s="53"/>
      <c r="N131" s="53"/>
      <c r="O131" s="53"/>
      <c r="P131" s="53"/>
      <c r="Q131" s="53"/>
      <c r="R131" s="53"/>
      <c r="S131" s="53"/>
      <c r="T131" s="4" t="n">
        <f aca="false">C131*100/$C$864</f>
        <v>2.69822775010208E-012</v>
      </c>
      <c r="U131" s="53"/>
      <c r="V131" s="53"/>
      <c r="W131" s="53"/>
    </row>
    <row r="132" customFormat="false" ht="15" hidden="false" customHeight="false" outlineLevel="0" collapsed="false">
      <c r="A132" s="7" t="n">
        <v>1953</v>
      </c>
      <c r="B132" s="7" t="str">
        <f aca="false">B120</f>
        <v>Noviembre</v>
      </c>
      <c r="C132" s="7" t="n">
        <v>5.56558362977481E-012</v>
      </c>
      <c r="D132" s="53"/>
      <c r="E132" s="53"/>
      <c r="F132" s="53"/>
      <c r="G132" s="53"/>
      <c r="H132" s="53"/>
      <c r="I132" s="53"/>
      <c r="J132" s="7" t="n">
        <f aca="false">C132*100/$C$773</f>
        <v>6.06141990047333E-012</v>
      </c>
      <c r="K132" s="7" t="n">
        <f aca="false">J132*100/$J$864</f>
        <v>1.05042879696092E-012</v>
      </c>
      <c r="L132" s="53"/>
      <c r="M132" s="53"/>
      <c r="N132" s="53"/>
      <c r="O132" s="53"/>
      <c r="P132" s="53"/>
      <c r="Q132" s="53"/>
      <c r="R132" s="53"/>
      <c r="S132" s="53"/>
      <c r="T132" s="7" t="n">
        <f aca="false">C132*100/$C$864</f>
        <v>2.71752108686518E-012</v>
      </c>
      <c r="U132" s="53"/>
      <c r="V132" s="53"/>
      <c r="W132" s="53"/>
    </row>
    <row r="133" customFormat="false" ht="15" hidden="false" customHeight="false" outlineLevel="0" collapsed="false">
      <c r="A133" s="10" t="n">
        <v>1953</v>
      </c>
      <c r="B133" s="10" t="str">
        <f aca="false">B121</f>
        <v>Diciembre</v>
      </c>
      <c r="C133" s="10" t="n">
        <v>5.62418284658081E-012</v>
      </c>
      <c r="D133" s="53"/>
      <c r="E133" s="53"/>
      <c r="F133" s="53"/>
      <c r="G133" s="53"/>
      <c r="H133" s="53"/>
      <c r="I133" s="53"/>
      <c r="J133" s="10" t="n">
        <f aca="false">C133*100/$C$773</f>
        <v>6.12523970492291E-012</v>
      </c>
      <c r="K133" s="10" t="n">
        <f aca="false">J133*100/$J$864</f>
        <v>1.06148860827758E-012</v>
      </c>
      <c r="L133" s="53"/>
      <c r="M133" s="53"/>
      <c r="N133" s="53"/>
      <c r="O133" s="53"/>
      <c r="P133" s="53"/>
      <c r="Q133" s="53"/>
      <c r="R133" s="53"/>
      <c r="S133" s="53"/>
      <c r="T133" s="10" t="n">
        <f aca="false">C133*100/$C$864</f>
        <v>2.74613346931006E-012</v>
      </c>
      <c r="U133" s="53"/>
      <c r="V133" s="53"/>
      <c r="W133" s="53"/>
    </row>
    <row r="134" customFormat="false" ht="15" hidden="false" customHeight="false" outlineLevel="0" collapsed="false">
      <c r="A134" s="4" t="n">
        <v>1954</v>
      </c>
      <c r="B134" s="4" t="str">
        <f aca="false">B122</f>
        <v>Enero</v>
      </c>
      <c r="C134" s="4" t="n">
        <v>5.51339603211042E-012</v>
      </c>
      <c r="D134" s="53"/>
      <c r="E134" s="53"/>
      <c r="F134" s="53"/>
      <c r="G134" s="53"/>
      <c r="H134" s="53"/>
      <c r="I134" s="53"/>
      <c r="J134" s="4" t="n">
        <f aca="false">C134*100/$C$773</f>
        <v>6.0045829245004E-012</v>
      </c>
      <c r="K134" s="4" t="n">
        <f aca="false">J134*100/$J$864</f>
        <v>1.04057909222598E-012</v>
      </c>
      <c r="L134" s="53"/>
      <c r="M134" s="53"/>
      <c r="N134" s="53"/>
      <c r="O134" s="53"/>
      <c r="P134" s="53"/>
      <c r="Q134" s="53"/>
      <c r="R134" s="53"/>
      <c r="S134" s="53"/>
      <c r="T134" s="4" t="n">
        <f aca="false">C134*100/$C$864</f>
        <v>2.69203932132902E-012</v>
      </c>
      <c r="U134" s="53"/>
      <c r="V134" s="53"/>
      <c r="W134" s="53"/>
    </row>
    <row r="135" customFormat="false" ht="15" hidden="false" customHeight="false" outlineLevel="0" collapsed="false">
      <c r="A135" s="7" t="n">
        <v>1954</v>
      </c>
      <c r="B135" s="7" t="str">
        <f aca="false">B123</f>
        <v>Febrero</v>
      </c>
      <c r="C135" s="7" t="n">
        <v>5.50087100867093E-012</v>
      </c>
      <c r="D135" s="53"/>
      <c r="E135" s="53"/>
      <c r="F135" s="53"/>
      <c r="G135" s="53"/>
      <c r="H135" s="53"/>
      <c r="I135" s="53"/>
      <c r="J135" s="7" t="n">
        <f aca="false">C135*100/$C$773</f>
        <v>5.99094205026686E-012</v>
      </c>
      <c r="K135" s="7" t="n">
        <f aca="false">J135*100/$J$864</f>
        <v>1.03821516308959E-012</v>
      </c>
      <c r="L135" s="53"/>
      <c r="M135" s="53"/>
      <c r="N135" s="53"/>
      <c r="O135" s="53"/>
      <c r="P135" s="53"/>
      <c r="Q135" s="53"/>
      <c r="R135" s="53"/>
      <c r="S135" s="53"/>
      <c r="T135" s="7" t="n">
        <f aca="false">C135*100/$C$864</f>
        <v>2.68592369760032E-012</v>
      </c>
      <c r="U135" s="53"/>
      <c r="V135" s="53"/>
      <c r="W135" s="53"/>
    </row>
    <row r="136" customFormat="false" ht="15" hidden="false" customHeight="false" outlineLevel="0" collapsed="false">
      <c r="A136" s="10" t="n">
        <v>1954</v>
      </c>
      <c r="B136" s="10" t="str">
        <f aca="false">B124</f>
        <v>Marzo</v>
      </c>
      <c r="C136" s="10" t="n">
        <v>5.50951923914106E-012</v>
      </c>
      <c r="D136" s="53"/>
      <c r="E136" s="53"/>
      <c r="F136" s="53"/>
      <c r="G136" s="53"/>
      <c r="H136" s="53"/>
      <c r="I136" s="53"/>
      <c r="J136" s="10" t="n">
        <f aca="false">C136*100/$C$773</f>
        <v>6.00036074914241E-012</v>
      </c>
      <c r="K136" s="10" t="n">
        <f aca="false">J136*100/$J$864</f>
        <v>1.03984739987424E-012</v>
      </c>
      <c r="L136" s="53"/>
      <c r="M136" s="53"/>
      <c r="N136" s="53"/>
      <c r="O136" s="53"/>
      <c r="P136" s="53"/>
      <c r="Q136" s="53"/>
      <c r="R136" s="53"/>
      <c r="S136" s="53"/>
      <c r="T136" s="10" t="n">
        <f aca="false">C136*100/$C$864</f>
        <v>2.6901463901749E-012</v>
      </c>
      <c r="U136" s="53"/>
      <c r="V136" s="53"/>
      <c r="W136" s="53"/>
    </row>
    <row r="137" customFormat="false" ht="15" hidden="false" customHeight="false" outlineLevel="0" collapsed="false">
      <c r="A137" s="4" t="n">
        <v>1954</v>
      </c>
      <c r="B137" s="4" t="str">
        <f aca="false">B125</f>
        <v>Abril</v>
      </c>
      <c r="C137" s="4" t="n">
        <v>5.62328820204944E-012</v>
      </c>
      <c r="D137" s="53"/>
      <c r="E137" s="53"/>
      <c r="F137" s="53"/>
      <c r="G137" s="53"/>
      <c r="H137" s="53"/>
      <c r="I137" s="53"/>
      <c r="J137" s="4" t="n">
        <f aca="false">C137*100/$C$773</f>
        <v>6.1242653567634E-012</v>
      </c>
      <c r="K137" s="4" t="n">
        <f aca="false">J137*100/$J$864</f>
        <v>1.06131975619641E-012</v>
      </c>
      <c r="L137" s="53"/>
      <c r="M137" s="53"/>
      <c r="N137" s="53"/>
      <c r="O137" s="53"/>
      <c r="P137" s="53"/>
      <c r="Q137" s="53"/>
      <c r="R137" s="53"/>
      <c r="S137" s="53"/>
      <c r="T137" s="4" t="n">
        <f aca="false">C137*100/$C$864</f>
        <v>2.74569663904373E-012</v>
      </c>
      <c r="U137" s="53"/>
      <c r="V137" s="53"/>
      <c r="W137" s="53"/>
    </row>
    <row r="138" customFormat="false" ht="15" hidden="false" customHeight="false" outlineLevel="0" collapsed="false">
      <c r="A138" s="7" t="n">
        <v>1954</v>
      </c>
      <c r="B138" s="7" t="str">
        <f aca="false">B126</f>
        <v>Mayo</v>
      </c>
      <c r="C138" s="7" t="n">
        <v>5.61270157509463E-012</v>
      </c>
      <c r="D138" s="53"/>
      <c r="E138" s="53"/>
      <c r="F138" s="53"/>
      <c r="G138" s="53"/>
      <c r="H138" s="53"/>
      <c r="I138" s="53"/>
      <c r="J138" s="7" t="n">
        <f aca="false">C138*100/$C$773</f>
        <v>6.11273557020886E-012</v>
      </c>
      <c r="K138" s="7" t="n">
        <f aca="false">J138*100/$J$864</f>
        <v>1.05932167323589E-012</v>
      </c>
      <c r="L138" s="53"/>
      <c r="M138" s="53"/>
      <c r="N138" s="53"/>
      <c r="O138" s="53"/>
      <c r="P138" s="53"/>
      <c r="Q138" s="53"/>
      <c r="R138" s="53"/>
      <c r="S138" s="53"/>
      <c r="T138" s="7" t="n">
        <f aca="false">C138*100/$C$864</f>
        <v>2.7405274808921E-012</v>
      </c>
      <c r="U138" s="53"/>
      <c r="V138" s="53"/>
      <c r="W138" s="53"/>
    </row>
    <row r="139" customFormat="false" ht="15" hidden="false" customHeight="false" outlineLevel="0" collapsed="false">
      <c r="A139" s="10" t="n">
        <v>1954</v>
      </c>
      <c r="B139" s="10" t="str">
        <f aca="false">B127</f>
        <v>Junio</v>
      </c>
      <c r="C139" s="10" t="n">
        <v>5.70112227628033E-012</v>
      </c>
      <c r="D139" s="53"/>
      <c r="E139" s="53"/>
      <c r="F139" s="53"/>
      <c r="G139" s="53"/>
      <c r="H139" s="53"/>
      <c r="I139" s="53"/>
      <c r="J139" s="10" t="n">
        <f aca="false">C139*100/$C$773</f>
        <v>6.20903364664302E-012</v>
      </c>
      <c r="K139" s="10" t="n">
        <f aca="false">J139*100/$J$864</f>
        <v>1.07600988725823E-012</v>
      </c>
      <c r="L139" s="53"/>
      <c r="M139" s="53"/>
      <c r="N139" s="53"/>
      <c r="O139" s="53"/>
      <c r="P139" s="53"/>
      <c r="Q139" s="53"/>
      <c r="R139" s="53"/>
      <c r="S139" s="53"/>
      <c r="T139" s="10" t="n">
        <f aca="false">C139*100/$C$864</f>
        <v>2.78370087221481E-012</v>
      </c>
      <c r="U139" s="53"/>
      <c r="V139" s="53"/>
      <c r="W139" s="53"/>
    </row>
    <row r="140" customFormat="false" ht="15" hidden="false" customHeight="false" outlineLevel="0" collapsed="false">
      <c r="A140" s="4" t="n">
        <v>1954</v>
      </c>
      <c r="B140" s="4" t="str">
        <f aca="false">B128</f>
        <v>Julio</v>
      </c>
      <c r="C140" s="4" t="n">
        <v>5.82816179973767E-012</v>
      </c>
      <c r="D140" s="53"/>
      <c r="E140" s="53"/>
      <c r="F140" s="53"/>
      <c r="G140" s="53"/>
      <c r="H140" s="53"/>
      <c r="I140" s="53"/>
      <c r="J140" s="4" t="n">
        <f aca="false">C140*100/$C$773</f>
        <v>6.34739108529715E-012</v>
      </c>
      <c r="K140" s="4" t="n">
        <f aca="false">J140*100/$J$864</f>
        <v>1.09998688278443E-012</v>
      </c>
      <c r="L140" s="53"/>
      <c r="M140" s="53"/>
      <c r="N140" s="53"/>
      <c r="O140" s="53"/>
      <c r="P140" s="53"/>
      <c r="Q140" s="53"/>
      <c r="R140" s="53"/>
      <c r="S140" s="53"/>
      <c r="T140" s="4" t="n">
        <f aca="false">C140*100/$C$864</f>
        <v>2.84573077003427E-012</v>
      </c>
      <c r="U140" s="53"/>
      <c r="V140" s="53"/>
      <c r="W140" s="53"/>
    </row>
    <row r="141" customFormat="false" ht="15" hidden="false" customHeight="false" outlineLevel="0" collapsed="false">
      <c r="A141" s="7" t="n">
        <v>1954</v>
      </c>
      <c r="B141" s="7" t="str">
        <f aca="false">B129</f>
        <v>Agosto</v>
      </c>
      <c r="C141" s="7" t="n">
        <v>5.86931544818156E-012</v>
      </c>
      <c r="D141" s="53"/>
      <c r="E141" s="53"/>
      <c r="F141" s="53"/>
      <c r="G141" s="53"/>
      <c r="H141" s="53"/>
      <c r="I141" s="53"/>
      <c r="J141" s="7" t="n">
        <f aca="false">C141*100/$C$773</f>
        <v>6.39221110063577E-012</v>
      </c>
      <c r="K141" s="7" t="n">
        <f aca="false">J141*100/$J$864</f>
        <v>1.10775407851826E-012</v>
      </c>
      <c r="L141" s="53"/>
      <c r="M141" s="53"/>
      <c r="N141" s="53"/>
      <c r="O141" s="53"/>
      <c r="P141" s="53"/>
      <c r="Q141" s="53"/>
      <c r="R141" s="53"/>
      <c r="S141" s="53"/>
      <c r="T141" s="7" t="n">
        <f aca="false">C141*100/$C$864</f>
        <v>2.86582496228563E-012</v>
      </c>
      <c r="U141" s="53"/>
      <c r="V141" s="53"/>
      <c r="W141" s="53"/>
    </row>
    <row r="142" customFormat="false" ht="15" hidden="false" customHeight="false" outlineLevel="0" collapsed="false">
      <c r="A142" s="10" t="n">
        <v>1954</v>
      </c>
      <c r="B142" s="10" t="str">
        <f aca="false">B130</f>
        <v>Septiembre</v>
      </c>
      <c r="C142" s="10" t="n">
        <v>6.01201125093822E-012</v>
      </c>
      <c r="D142" s="53"/>
      <c r="E142" s="53"/>
      <c r="F142" s="53"/>
      <c r="G142" s="53"/>
      <c r="H142" s="53"/>
      <c r="I142" s="53"/>
      <c r="J142" s="10" t="n">
        <f aca="false">C142*100/$C$773</f>
        <v>6.54761963208177E-012</v>
      </c>
      <c r="K142" s="10" t="n">
        <f aca="false">J142*100/$J$864</f>
        <v>1.13468598546494E-012</v>
      </c>
      <c r="L142" s="53"/>
      <c r="M142" s="53"/>
      <c r="N142" s="53"/>
      <c r="O142" s="53"/>
      <c r="P142" s="53"/>
      <c r="Q142" s="53"/>
      <c r="R142" s="53"/>
      <c r="S142" s="53"/>
      <c r="T142" s="10" t="n">
        <f aca="false">C142*100/$C$864</f>
        <v>2.93549938976595E-012</v>
      </c>
      <c r="U142" s="53"/>
      <c r="V142" s="53"/>
      <c r="W142" s="53"/>
    </row>
    <row r="143" customFormat="false" ht="15" hidden="false" customHeight="false" outlineLevel="0" collapsed="false">
      <c r="A143" s="4" t="n">
        <v>1954</v>
      </c>
      <c r="B143" s="4" t="str">
        <f aca="false">B131</f>
        <v>Octubre</v>
      </c>
      <c r="C143" s="4" t="n">
        <v>6.18601961229348E-012</v>
      </c>
      <c r="D143" s="53"/>
      <c r="E143" s="53"/>
      <c r="F143" s="53"/>
      <c r="G143" s="53"/>
      <c r="H143" s="53"/>
      <c r="I143" s="53"/>
      <c r="J143" s="4" t="n">
        <f aca="false">C143*100/$C$773</f>
        <v>6.7371303491115E-012</v>
      </c>
      <c r="K143" s="4" t="n">
        <f aca="false">J143*100/$J$864</f>
        <v>1.16752771525257E-012</v>
      </c>
      <c r="L143" s="53"/>
      <c r="M143" s="53"/>
      <c r="N143" s="53"/>
      <c r="O143" s="53"/>
      <c r="P143" s="53"/>
      <c r="Q143" s="53"/>
      <c r="R143" s="53"/>
      <c r="S143" s="53"/>
      <c r="T143" s="4" t="n">
        <f aca="false">C143*100/$C$864</f>
        <v>3.02046287656794E-012</v>
      </c>
      <c r="U143" s="53"/>
      <c r="V143" s="53"/>
      <c r="W143" s="53"/>
    </row>
    <row r="144" customFormat="false" ht="15" hidden="false" customHeight="false" outlineLevel="0" collapsed="false">
      <c r="A144" s="7" t="n">
        <v>1954</v>
      </c>
      <c r="B144" s="7" t="str">
        <f aca="false">B132</f>
        <v>Noviembre</v>
      </c>
      <c r="C144" s="7" t="n">
        <v>6.24939026660025E-012</v>
      </c>
      <c r="D144" s="53"/>
      <c r="E144" s="53"/>
      <c r="F144" s="53"/>
      <c r="G144" s="53"/>
      <c r="H144" s="53"/>
      <c r="I144" s="53"/>
      <c r="J144" s="7" t="n">
        <f aca="false">C144*100/$C$773</f>
        <v>6.80614667707864E-012</v>
      </c>
      <c r="K144" s="7" t="n">
        <f aca="false">J144*100/$J$864</f>
        <v>1.17948807100214E-012</v>
      </c>
      <c r="L144" s="53"/>
      <c r="M144" s="53"/>
      <c r="N144" s="53"/>
      <c r="O144" s="53"/>
      <c r="P144" s="53"/>
      <c r="Q144" s="53"/>
      <c r="R144" s="53"/>
      <c r="S144" s="53"/>
      <c r="T144" s="7" t="n">
        <f aca="false">C144*100/$C$864</f>
        <v>3.05140502043329E-012</v>
      </c>
      <c r="U144" s="53"/>
      <c r="V144" s="53"/>
      <c r="W144" s="53"/>
    </row>
    <row r="145" customFormat="false" ht="15" hidden="false" customHeight="false" outlineLevel="0" collapsed="false">
      <c r="A145" s="10" t="n">
        <v>1954</v>
      </c>
      <c r="B145" s="10" t="str">
        <f aca="false">B133</f>
        <v>Diciembre</v>
      </c>
      <c r="C145" s="10" t="n">
        <v>6.52464256742445E-012</v>
      </c>
      <c r="D145" s="53"/>
      <c r="E145" s="53"/>
      <c r="F145" s="53"/>
      <c r="G145" s="53"/>
      <c r="H145" s="53"/>
      <c r="I145" s="53"/>
      <c r="J145" s="10" t="n">
        <f aca="false">C145*100/$C$773</f>
        <v>7.10592112749587E-012</v>
      </c>
      <c r="K145" s="10" t="n">
        <f aca="false">J145*100/$J$864</f>
        <v>1.23143822797556E-012</v>
      </c>
      <c r="L145" s="53"/>
      <c r="M145" s="53"/>
      <c r="N145" s="53"/>
      <c r="O145" s="53"/>
      <c r="P145" s="53"/>
      <c r="Q145" s="53"/>
      <c r="R145" s="53"/>
      <c r="S145" s="53"/>
      <c r="T145" s="10" t="n">
        <f aca="false">C145*100/$C$864</f>
        <v>3.18580313237544E-012</v>
      </c>
      <c r="U145" s="53"/>
      <c r="V145" s="53"/>
      <c r="W145" s="53"/>
    </row>
    <row r="146" customFormat="false" ht="15" hidden="false" customHeight="false" outlineLevel="0" collapsed="false">
      <c r="A146" s="4" t="n">
        <v>1955</v>
      </c>
      <c r="B146" s="4" t="str">
        <f aca="false">B134</f>
        <v>Enero</v>
      </c>
      <c r="C146" s="4" t="n">
        <v>6.38209587208973E-012</v>
      </c>
      <c r="D146" s="53"/>
      <c r="E146" s="53"/>
      <c r="F146" s="53"/>
      <c r="G146" s="53"/>
      <c r="H146" s="53"/>
      <c r="I146" s="53"/>
      <c r="J146" s="4" t="n">
        <f aca="false">C146*100/$C$773</f>
        <v>6.95067498740983E-012</v>
      </c>
      <c r="K146" s="4" t="n">
        <f aca="false">J146*100/$J$864</f>
        <v>1.20453446304242E-012</v>
      </c>
      <c r="L146" s="53"/>
      <c r="M146" s="53"/>
      <c r="N146" s="53"/>
      <c r="O146" s="53"/>
      <c r="P146" s="53"/>
      <c r="Q146" s="53"/>
      <c r="R146" s="53"/>
      <c r="S146" s="53"/>
      <c r="T146" s="4" t="n">
        <f aca="false">C146*100/$C$864</f>
        <v>3.11620150993954E-012</v>
      </c>
      <c r="U146" s="53"/>
      <c r="V146" s="53"/>
      <c r="W146" s="53"/>
    </row>
    <row r="147" customFormat="false" ht="15" hidden="false" customHeight="false" outlineLevel="0" collapsed="false">
      <c r="A147" s="7" t="n">
        <v>1955</v>
      </c>
      <c r="B147" s="7" t="str">
        <f aca="false">B135</f>
        <v>Febrero</v>
      </c>
      <c r="C147" s="7" t="n">
        <v>6.39074410255981E-012</v>
      </c>
      <c r="D147" s="53"/>
      <c r="E147" s="53"/>
      <c r="F147" s="53"/>
      <c r="G147" s="53"/>
      <c r="H147" s="53"/>
      <c r="I147" s="53"/>
      <c r="J147" s="7" t="n">
        <f aca="false">C147*100/$C$773</f>
        <v>6.96009368628532E-012</v>
      </c>
      <c r="K147" s="7" t="n">
        <f aca="false">J147*100/$J$864</f>
        <v>1.20616669982706E-012</v>
      </c>
      <c r="L147" s="53"/>
      <c r="M147" s="53"/>
      <c r="N147" s="53"/>
      <c r="O147" s="53"/>
      <c r="P147" s="53"/>
      <c r="Q147" s="53"/>
      <c r="R147" s="53"/>
      <c r="S147" s="53"/>
      <c r="T147" s="7" t="n">
        <f aca="false">C147*100/$C$864</f>
        <v>3.12042420251409E-012</v>
      </c>
      <c r="U147" s="53"/>
      <c r="V147" s="53"/>
      <c r="W147" s="53"/>
    </row>
    <row r="148" customFormat="false" ht="15" hidden="false" customHeight="false" outlineLevel="0" collapsed="false">
      <c r="A148" s="10" t="n">
        <v>1955</v>
      </c>
      <c r="B148" s="10" t="str">
        <f aca="false">B136</f>
        <v>Marzo</v>
      </c>
      <c r="C148" s="10" t="n">
        <v>6.39969054787373E-012</v>
      </c>
      <c r="D148" s="53"/>
      <c r="E148" s="53"/>
      <c r="F148" s="53"/>
      <c r="G148" s="53"/>
      <c r="H148" s="53"/>
      <c r="I148" s="53"/>
      <c r="J148" s="10" t="n">
        <f aca="false">C148*100/$C$773</f>
        <v>6.96983716788071E-012</v>
      </c>
      <c r="K148" s="10" t="n">
        <f aca="false">J148*100/$J$864</f>
        <v>1.20785522063877E-012</v>
      </c>
      <c r="L148" s="53"/>
      <c r="M148" s="53"/>
      <c r="N148" s="53"/>
      <c r="O148" s="53"/>
      <c r="P148" s="53"/>
      <c r="Q148" s="53"/>
      <c r="R148" s="53"/>
      <c r="S148" s="53"/>
      <c r="T148" s="10" t="n">
        <f aca="false">C148*100/$C$864</f>
        <v>3.12479250517745E-012</v>
      </c>
      <c r="U148" s="53"/>
      <c r="V148" s="53"/>
      <c r="W148" s="53"/>
    </row>
    <row r="149" customFormat="false" ht="15" hidden="false" customHeight="false" outlineLevel="0" collapsed="false">
      <c r="A149" s="4" t="n">
        <v>1955</v>
      </c>
      <c r="B149" s="4" t="str">
        <f aca="false">B137</f>
        <v>Abril</v>
      </c>
      <c r="C149" s="4" t="n">
        <v>6.49183893460685E-012</v>
      </c>
      <c r="D149" s="53"/>
      <c r="E149" s="53"/>
      <c r="F149" s="53"/>
      <c r="G149" s="53"/>
      <c r="H149" s="53"/>
      <c r="I149" s="53"/>
      <c r="J149" s="4" t="n">
        <f aca="false">C149*100/$C$773</f>
        <v>7.0701950283129E-012</v>
      </c>
      <c r="K149" s="4" t="n">
        <f aca="false">J149*100/$J$864</f>
        <v>1.22524698499932E-012</v>
      </c>
      <c r="L149" s="53"/>
      <c r="M149" s="53"/>
      <c r="N149" s="53"/>
      <c r="O149" s="53"/>
      <c r="P149" s="53"/>
      <c r="Q149" s="53"/>
      <c r="R149" s="53"/>
      <c r="S149" s="53"/>
      <c r="T149" s="4" t="n">
        <f aca="false">C149*100/$C$864</f>
        <v>3.16978602260987E-012</v>
      </c>
      <c r="U149" s="53"/>
      <c r="V149" s="53"/>
      <c r="W149" s="53"/>
    </row>
    <row r="150" customFormat="false" ht="15" hidden="false" customHeight="false" outlineLevel="0" collapsed="false">
      <c r="A150" s="7" t="n">
        <v>1955</v>
      </c>
      <c r="B150" s="7" t="str">
        <f aca="false">B138</f>
        <v>Mayo</v>
      </c>
      <c r="C150" s="7" t="n">
        <v>6.50048716507693E-012</v>
      </c>
      <c r="D150" s="53"/>
      <c r="E150" s="53"/>
      <c r="F150" s="53"/>
      <c r="G150" s="53"/>
      <c r="H150" s="53"/>
      <c r="I150" s="53"/>
      <c r="J150" s="7" t="n">
        <f aca="false">C150*100/$C$773</f>
        <v>7.07961372718839E-012</v>
      </c>
      <c r="K150" s="7" t="n">
        <f aca="false">J150*100/$J$864</f>
        <v>1.22687922178396E-012</v>
      </c>
      <c r="L150" s="53"/>
      <c r="M150" s="53"/>
      <c r="N150" s="53"/>
      <c r="O150" s="53"/>
      <c r="P150" s="53"/>
      <c r="Q150" s="53"/>
      <c r="R150" s="53"/>
      <c r="S150" s="53"/>
      <c r="T150" s="7" t="n">
        <f aca="false">C150*100/$C$864</f>
        <v>3.17400871518442E-012</v>
      </c>
      <c r="U150" s="53"/>
      <c r="V150" s="53"/>
      <c r="W150" s="53"/>
    </row>
    <row r="151" customFormat="false" ht="15" hidden="false" customHeight="false" outlineLevel="0" collapsed="false">
      <c r="A151" s="10" t="n">
        <v>1955</v>
      </c>
      <c r="B151" s="10" t="str">
        <f aca="false">B139</f>
        <v>Junio</v>
      </c>
      <c r="C151" s="10" t="n">
        <v>6.53895687992672E-012</v>
      </c>
      <c r="D151" s="53"/>
      <c r="E151" s="53"/>
      <c r="F151" s="53"/>
      <c r="G151" s="53"/>
      <c r="H151" s="53"/>
      <c r="I151" s="53"/>
      <c r="J151" s="10" t="n">
        <f aca="false">C151*100/$C$773</f>
        <v>7.12151069804848E-012</v>
      </c>
      <c r="K151" s="10" t="n">
        <f aca="false">J151*100/$J$864</f>
        <v>1.23413986127429E-012</v>
      </c>
      <c r="L151" s="53"/>
      <c r="M151" s="53"/>
      <c r="N151" s="53"/>
      <c r="O151" s="53"/>
      <c r="P151" s="53"/>
      <c r="Q151" s="53"/>
      <c r="R151" s="53"/>
      <c r="S151" s="53"/>
      <c r="T151" s="10" t="n">
        <f aca="false">C151*100/$C$864</f>
        <v>3.19279241663681E-012</v>
      </c>
      <c r="U151" s="53"/>
      <c r="V151" s="53"/>
      <c r="W151" s="53"/>
    </row>
    <row r="152" customFormat="false" ht="15" hidden="false" customHeight="false" outlineLevel="0" collapsed="false">
      <c r="A152" s="4" t="n">
        <v>1955</v>
      </c>
      <c r="B152" s="4" t="str">
        <f aca="false">B140</f>
        <v>Julio</v>
      </c>
      <c r="C152" s="4" t="n">
        <v>6.56773461235306E-012</v>
      </c>
      <c r="D152" s="53"/>
      <c r="E152" s="53"/>
      <c r="F152" s="53"/>
      <c r="G152" s="53"/>
      <c r="H152" s="53"/>
      <c r="I152" s="53"/>
      <c r="J152" s="4" t="n">
        <f aca="false">C152*100/$C$773</f>
        <v>7.15285223051353E-012</v>
      </c>
      <c r="K152" s="4" t="n">
        <f aca="false">J152*100/$J$864</f>
        <v>1.23957126988527E-012</v>
      </c>
      <c r="L152" s="53"/>
      <c r="M152" s="53"/>
      <c r="N152" s="53"/>
      <c r="O152" s="53"/>
      <c r="P152" s="53"/>
      <c r="Q152" s="53"/>
      <c r="R152" s="53"/>
      <c r="S152" s="53"/>
      <c r="T152" s="4" t="n">
        <f aca="false">C152*100/$C$864</f>
        <v>3.20684379020388E-012</v>
      </c>
      <c r="U152" s="53"/>
      <c r="V152" s="53"/>
      <c r="W152" s="53"/>
    </row>
    <row r="153" customFormat="false" ht="15" hidden="false" customHeight="false" outlineLevel="0" collapsed="false">
      <c r="A153" s="7" t="n">
        <v>1955</v>
      </c>
      <c r="B153" s="7" t="str">
        <f aca="false">B141</f>
        <v>Agosto</v>
      </c>
      <c r="C153" s="7" t="n">
        <v>6.59010072563779E-012</v>
      </c>
      <c r="D153" s="53"/>
      <c r="E153" s="53"/>
      <c r="F153" s="53"/>
      <c r="G153" s="53"/>
      <c r="H153" s="53"/>
      <c r="I153" s="53"/>
      <c r="J153" s="7" t="n">
        <f aca="false">C153*100/$C$773</f>
        <v>7.17721093450192E-012</v>
      </c>
      <c r="K153" s="7" t="n">
        <f aca="false">J153*100/$J$864</f>
        <v>1.24379257191453E-012</v>
      </c>
      <c r="L153" s="53"/>
      <c r="M153" s="53"/>
      <c r="N153" s="53"/>
      <c r="O153" s="53"/>
      <c r="P153" s="53"/>
      <c r="Q153" s="53"/>
      <c r="R153" s="53"/>
      <c r="S153" s="53"/>
      <c r="T153" s="7" t="n">
        <f aca="false">C153*100/$C$864</f>
        <v>3.21776454686223E-012</v>
      </c>
      <c r="U153" s="53"/>
      <c r="V153" s="53"/>
      <c r="W153" s="53"/>
    </row>
    <row r="154" customFormat="false" ht="15" hidden="false" customHeight="false" outlineLevel="0" collapsed="false">
      <c r="A154" s="10" t="n">
        <v>1955</v>
      </c>
      <c r="B154" s="10" t="str">
        <f aca="false">B142</f>
        <v>Septiembre</v>
      </c>
      <c r="C154" s="10" t="n">
        <v>6.63513116705109E-012</v>
      </c>
      <c r="D154" s="53"/>
      <c r="E154" s="53"/>
      <c r="F154" s="53"/>
      <c r="G154" s="53"/>
      <c r="H154" s="53"/>
      <c r="I154" s="53"/>
      <c r="J154" s="10" t="n">
        <f aca="false">C154*100/$C$773</f>
        <v>7.22625312519858E-012</v>
      </c>
      <c r="K154" s="10" t="n">
        <f aca="false">J154*100/$J$864</f>
        <v>1.25229146000011E-012</v>
      </c>
      <c r="L154" s="53"/>
      <c r="M154" s="53"/>
      <c r="N154" s="53"/>
      <c r="O154" s="53"/>
      <c r="P154" s="53"/>
      <c r="Q154" s="53"/>
      <c r="R154" s="53"/>
      <c r="S154" s="53"/>
      <c r="T154" s="10" t="n">
        <f aca="false">C154*100/$C$864</f>
        <v>3.23975167026773E-012</v>
      </c>
      <c r="U154" s="53"/>
      <c r="V154" s="53"/>
      <c r="W154" s="53"/>
    </row>
    <row r="155" customFormat="false" ht="15" hidden="false" customHeight="false" outlineLevel="0" collapsed="false">
      <c r="A155" s="4" t="n">
        <v>1955</v>
      </c>
      <c r="B155" s="4" t="str">
        <f aca="false">B143</f>
        <v>Octubre</v>
      </c>
      <c r="C155" s="4" t="n">
        <v>6.62946508501895E-012</v>
      </c>
      <c r="D155" s="53"/>
      <c r="E155" s="53"/>
      <c r="F155" s="53"/>
      <c r="G155" s="53"/>
      <c r="H155" s="53"/>
      <c r="I155" s="53"/>
      <c r="J155" s="4" t="n">
        <f aca="false">C155*100/$C$773</f>
        <v>7.22008225352152E-012</v>
      </c>
      <c r="K155" s="4" t="n">
        <f aca="false">J155*100/$J$864</f>
        <v>1.25122206348602E-012</v>
      </c>
      <c r="L155" s="53"/>
      <c r="M155" s="53"/>
      <c r="N155" s="53"/>
      <c r="O155" s="53"/>
      <c r="P155" s="53"/>
      <c r="Q155" s="53"/>
      <c r="R155" s="53"/>
      <c r="S155" s="53"/>
      <c r="T155" s="4" t="n">
        <f aca="false">C155*100/$C$864</f>
        <v>3.23698507858094E-012</v>
      </c>
      <c r="U155" s="53"/>
      <c r="V155" s="53"/>
      <c r="W155" s="53"/>
    </row>
    <row r="156" customFormat="false" ht="15" hidden="false" customHeight="false" outlineLevel="0" collapsed="false">
      <c r="A156" s="7" t="n">
        <v>1955</v>
      </c>
      <c r="B156" s="7" t="str">
        <f aca="false">B144</f>
        <v>Noviembre</v>
      </c>
      <c r="C156" s="7" t="n">
        <v>6.63244723345689E-012</v>
      </c>
      <c r="D156" s="53"/>
      <c r="E156" s="53"/>
      <c r="F156" s="53"/>
      <c r="G156" s="53"/>
      <c r="H156" s="53"/>
      <c r="I156" s="53"/>
      <c r="J156" s="7" t="n">
        <f aca="false">C156*100/$C$773</f>
        <v>7.22333008071994E-012</v>
      </c>
      <c r="K156" s="7" t="n">
        <f aca="false">J156*100/$J$864</f>
        <v>1.25178490375659E-012</v>
      </c>
      <c r="L156" s="53"/>
      <c r="M156" s="53"/>
      <c r="N156" s="53"/>
      <c r="O156" s="53"/>
      <c r="P156" s="53"/>
      <c r="Q156" s="53"/>
      <c r="R156" s="53"/>
      <c r="S156" s="53"/>
      <c r="T156" s="7" t="n">
        <f aca="false">C156*100/$C$864</f>
        <v>3.23844117946871E-012</v>
      </c>
      <c r="U156" s="53"/>
      <c r="V156" s="53"/>
      <c r="W156" s="53"/>
    </row>
    <row r="157" customFormat="false" ht="15" hidden="false" customHeight="false" outlineLevel="0" collapsed="false">
      <c r="A157" s="10" t="n">
        <v>1955</v>
      </c>
      <c r="B157" s="10" t="str">
        <f aca="false">B145</f>
        <v>Diciembre</v>
      </c>
      <c r="C157" s="10" t="n">
        <v>7.01222383703179E-012</v>
      </c>
      <c r="D157" s="53"/>
      <c r="E157" s="53"/>
      <c r="F157" s="53"/>
      <c r="G157" s="53"/>
      <c r="H157" s="53"/>
      <c r="I157" s="53"/>
      <c r="J157" s="10" t="n">
        <f aca="false">C157*100/$C$773</f>
        <v>7.63694087444297E-012</v>
      </c>
      <c r="K157" s="10" t="n">
        <f aca="false">J157*100/$J$864</f>
        <v>1.32346261221341E-012</v>
      </c>
      <c r="L157" s="53"/>
      <c r="M157" s="53"/>
      <c r="N157" s="53"/>
      <c r="O157" s="53"/>
      <c r="P157" s="53"/>
      <c r="Q157" s="53"/>
      <c r="R157" s="53"/>
      <c r="S157" s="53"/>
      <c r="T157" s="10" t="n">
        <f aca="false">C157*100/$C$864</f>
        <v>3.42387562752759E-012</v>
      </c>
      <c r="U157" s="53"/>
      <c r="V157" s="53"/>
      <c r="W157" s="53"/>
    </row>
    <row r="158" customFormat="false" ht="15" hidden="false" customHeight="false" outlineLevel="0" collapsed="false">
      <c r="A158" s="4" t="n">
        <v>1956</v>
      </c>
      <c r="B158" s="4" t="str">
        <f aca="false">B146</f>
        <v>Enero</v>
      </c>
      <c r="C158" s="4" t="n">
        <v>6.92097009483005E-012</v>
      </c>
      <c r="D158" s="53"/>
      <c r="E158" s="53"/>
      <c r="F158" s="53"/>
      <c r="G158" s="53"/>
      <c r="H158" s="53"/>
      <c r="I158" s="53"/>
      <c r="J158" s="4" t="n">
        <f aca="false">C158*100/$C$773</f>
        <v>7.53755736217031E-012</v>
      </c>
      <c r="K158" s="4" t="n">
        <f aca="false">J158*100/$J$864</f>
        <v>1.30623969993404E-012</v>
      </c>
      <c r="L158" s="53"/>
      <c r="M158" s="53"/>
      <c r="N158" s="53"/>
      <c r="O158" s="53"/>
      <c r="P158" s="53"/>
      <c r="Q158" s="53"/>
      <c r="R158" s="53"/>
      <c r="S158" s="53"/>
      <c r="T158" s="4" t="n">
        <f aca="false">C158*100/$C$864</f>
        <v>3.3793189403615E-012</v>
      </c>
      <c r="U158" s="53"/>
      <c r="V158" s="53"/>
      <c r="W158" s="53"/>
    </row>
    <row r="159" customFormat="false" ht="15" hidden="false" customHeight="false" outlineLevel="0" collapsed="false">
      <c r="A159" s="7" t="n">
        <v>1956</v>
      </c>
      <c r="B159" s="7" t="str">
        <f aca="false">B147</f>
        <v>Febrero</v>
      </c>
      <c r="C159" s="7" t="n">
        <v>6.86788785263429E-012</v>
      </c>
      <c r="D159" s="53"/>
      <c r="E159" s="53"/>
      <c r="F159" s="53"/>
      <c r="G159" s="53"/>
      <c r="H159" s="53"/>
      <c r="I159" s="53"/>
      <c r="J159" s="7" t="n">
        <f aca="false">C159*100/$C$773</f>
        <v>7.47974603803786E-012</v>
      </c>
      <c r="K159" s="7" t="n">
        <f aca="false">J159*100/$J$864</f>
        <v>1.29622114311793E-012</v>
      </c>
      <c r="L159" s="53"/>
      <c r="M159" s="53"/>
      <c r="N159" s="53"/>
      <c r="O159" s="53"/>
      <c r="P159" s="53"/>
      <c r="Q159" s="53"/>
      <c r="R159" s="53"/>
      <c r="S159" s="53"/>
      <c r="T159" s="7" t="n">
        <f aca="false">C159*100/$C$864</f>
        <v>3.35340034455902E-012</v>
      </c>
      <c r="U159" s="53"/>
      <c r="V159" s="53"/>
      <c r="W159" s="53"/>
    </row>
    <row r="160" customFormat="false" ht="15" hidden="false" customHeight="false" outlineLevel="0" collapsed="false">
      <c r="A160" s="10" t="n">
        <v>1956</v>
      </c>
      <c r="B160" s="10" t="str">
        <f aca="false">B148</f>
        <v>Marzo</v>
      </c>
      <c r="C160" s="10" t="n">
        <v>6.85730122567948E-012</v>
      </c>
      <c r="D160" s="53"/>
      <c r="E160" s="53"/>
      <c r="F160" s="53"/>
      <c r="G160" s="53"/>
      <c r="H160" s="53"/>
      <c r="I160" s="53"/>
      <c r="J160" s="10" t="n">
        <f aca="false">C160*100/$C$773</f>
        <v>7.46821625148332E-012</v>
      </c>
      <c r="K160" s="10" t="n">
        <f aca="false">J160*100/$J$864</f>
        <v>1.29422306015741E-012</v>
      </c>
      <c r="L160" s="53"/>
      <c r="M160" s="53"/>
      <c r="N160" s="53"/>
      <c r="O160" s="53"/>
      <c r="P160" s="53"/>
      <c r="Q160" s="53"/>
      <c r="R160" s="53"/>
      <c r="S160" s="53"/>
      <c r="T160" s="10" t="n">
        <f aca="false">C160*100/$C$864</f>
        <v>3.34823118640738E-012</v>
      </c>
      <c r="U160" s="53"/>
      <c r="V160" s="53"/>
      <c r="W160" s="53"/>
    </row>
    <row r="161" customFormat="false" ht="15" hidden="false" customHeight="false" outlineLevel="0" collapsed="false">
      <c r="A161" s="4" t="n">
        <v>1956</v>
      </c>
      <c r="B161" s="4" t="str">
        <f aca="false">B149</f>
        <v>Abril</v>
      </c>
      <c r="C161" s="4" t="n">
        <v>7.09885524915471E-012</v>
      </c>
      <c r="D161" s="53"/>
      <c r="E161" s="53"/>
      <c r="F161" s="53"/>
      <c r="G161" s="53"/>
      <c r="H161" s="53"/>
      <c r="I161" s="53"/>
      <c r="J161" s="4" t="n">
        <f aca="false">C161*100/$C$773</f>
        <v>7.73129025455807E-012</v>
      </c>
      <c r="K161" s="4" t="n">
        <f aca="false">J161*100/$J$864</f>
        <v>1.33981312207342E-012</v>
      </c>
      <c r="L161" s="53"/>
      <c r="M161" s="53"/>
      <c r="N161" s="53"/>
      <c r="O161" s="53"/>
      <c r="P161" s="53"/>
      <c r="Q161" s="53"/>
      <c r="R161" s="53"/>
      <c r="S161" s="53"/>
      <c r="T161" s="4" t="n">
        <f aca="false">C161*100/$C$864</f>
        <v>3.46617535831764E-012</v>
      </c>
      <c r="U161" s="53"/>
      <c r="V161" s="53"/>
      <c r="W161" s="53"/>
    </row>
    <row r="162" customFormat="false" ht="15" hidden="false" customHeight="false" outlineLevel="0" collapsed="false">
      <c r="A162" s="7" t="n">
        <v>1956</v>
      </c>
      <c r="B162" s="7" t="str">
        <f aca="false">B150</f>
        <v>Mayo</v>
      </c>
      <c r="C162" s="7" t="n">
        <v>7.37112540154092E-012</v>
      </c>
      <c r="D162" s="53"/>
      <c r="E162" s="53"/>
      <c r="F162" s="53"/>
      <c r="G162" s="53"/>
      <c r="H162" s="53"/>
      <c r="I162" s="53"/>
      <c r="J162" s="7" t="n">
        <f aca="false">C162*100/$C$773</f>
        <v>8.02781687777682E-012</v>
      </c>
      <c r="K162" s="7" t="n">
        <f aca="false">J162*100/$J$864</f>
        <v>1.39120043877626E-012</v>
      </c>
      <c r="L162" s="53"/>
      <c r="M162" s="53"/>
      <c r="N162" s="53"/>
      <c r="O162" s="53"/>
      <c r="P162" s="53"/>
      <c r="Q162" s="53"/>
      <c r="R162" s="53"/>
      <c r="S162" s="53"/>
      <c r="T162" s="7" t="n">
        <f aca="false">C162*100/$C$864</f>
        <v>3.599117369372E-012</v>
      </c>
      <c r="U162" s="53"/>
      <c r="V162" s="53"/>
      <c r="W162" s="53"/>
    </row>
    <row r="163" customFormat="false" ht="15" hidden="false" customHeight="false" outlineLevel="0" collapsed="false">
      <c r="A163" s="10" t="n">
        <v>1956</v>
      </c>
      <c r="B163" s="10" t="str">
        <f aca="false">B151</f>
        <v>Junio</v>
      </c>
      <c r="C163" s="10" t="n">
        <v>7.65696432931992E-012</v>
      </c>
      <c r="D163" s="53"/>
      <c r="E163" s="53"/>
      <c r="F163" s="53"/>
      <c r="G163" s="53"/>
      <c r="H163" s="53"/>
      <c r="I163" s="53"/>
      <c r="J163" s="10" t="n">
        <f aca="false">C163*100/$C$773</f>
        <v>8.33912111474859E-012</v>
      </c>
      <c r="K163" s="10" t="n">
        <f aca="false">J163*100/$J$864</f>
        <v>1.4451486787102E-012</v>
      </c>
      <c r="L163" s="53"/>
      <c r="M163" s="53"/>
      <c r="N163" s="53"/>
      <c r="O163" s="53"/>
      <c r="P163" s="53"/>
      <c r="Q163" s="53"/>
      <c r="R163" s="53"/>
      <c r="S163" s="53"/>
      <c r="T163" s="10" t="n">
        <f aca="false">C163*100/$C$864</f>
        <v>3.73868463946579E-012</v>
      </c>
      <c r="U163" s="53"/>
      <c r="V163" s="53"/>
      <c r="W163" s="53"/>
    </row>
    <row r="164" customFormat="false" ht="15" hidden="false" customHeight="false" outlineLevel="0" collapsed="false">
      <c r="A164" s="4" t="n">
        <v>1956</v>
      </c>
      <c r="B164" s="4" t="str">
        <f aca="false">B152</f>
        <v>Julio</v>
      </c>
      <c r="C164" s="4" t="n">
        <v>7.61745086251687E-012</v>
      </c>
      <c r="D164" s="53"/>
      <c r="E164" s="53"/>
      <c r="F164" s="53"/>
      <c r="G164" s="53"/>
      <c r="H164" s="53"/>
      <c r="I164" s="53"/>
      <c r="J164" s="4" t="n">
        <f aca="false">C164*100/$C$773</f>
        <v>8.29608740436907E-012</v>
      </c>
      <c r="K164" s="4" t="n">
        <f aca="false">J164*100/$J$864</f>
        <v>1.43769104512518E-012</v>
      </c>
      <c r="L164" s="53"/>
      <c r="M164" s="53"/>
      <c r="N164" s="53"/>
      <c r="O164" s="53"/>
      <c r="P164" s="53"/>
      <c r="Q164" s="53"/>
      <c r="R164" s="53"/>
      <c r="S164" s="53"/>
      <c r="T164" s="4" t="n">
        <f aca="false">C164*100/$C$864</f>
        <v>3.71939130270269E-012</v>
      </c>
      <c r="U164" s="53"/>
      <c r="V164" s="53"/>
      <c r="W164" s="53"/>
    </row>
    <row r="165" customFormat="false" ht="15" hidden="false" customHeight="false" outlineLevel="0" collapsed="false">
      <c r="A165" s="7" t="n">
        <v>1956</v>
      </c>
      <c r="B165" s="7" t="str">
        <f aca="false">B153</f>
        <v>Agosto</v>
      </c>
      <c r="C165" s="7" t="n">
        <v>7.58106865157371E-012</v>
      </c>
      <c r="D165" s="53"/>
      <c r="E165" s="53"/>
      <c r="F165" s="53"/>
      <c r="G165" s="53"/>
      <c r="H165" s="53"/>
      <c r="I165" s="53"/>
      <c r="J165" s="7" t="n">
        <f aca="false">C165*100/$C$773</f>
        <v>8.25646391254796E-012</v>
      </c>
      <c r="K165" s="7" t="n">
        <f aca="false">J165*100/$J$864</f>
        <v>1.43082439382425E-012</v>
      </c>
      <c r="L165" s="53"/>
      <c r="M165" s="53"/>
      <c r="N165" s="53"/>
      <c r="O165" s="53"/>
      <c r="P165" s="53"/>
      <c r="Q165" s="53"/>
      <c r="R165" s="53"/>
      <c r="S165" s="53"/>
      <c r="T165" s="7" t="n">
        <f aca="false">C165*100/$C$864</f>
        <v>3.70162687187178E-012</v>
      </c>
      <c r="U165" s="53"/>
      <c r="V165" s="53"/>
      <c r="W165" s="53"/>
    </row>
    <row r="166" customFormat="false" ht="15" hidden="false" customHeight="false" outlineLevel="0" collapsed="false">
      <c r="A166" s="10" t="n">
        <v>1956</v>
      </c>
      <c r="B166" s="10" t="str">
        <f aca="false">B154</f>
        <v>Septiembre</v>
      </c>
      <c r="C166" s="10" t="n">
        <v>7.62311694454901E-012</v>
      </c>
      <c r="D166" s="53"/>
      <c r="E166" s="53"/>
      <c r="F166" s="53"/>
      <c r="G166" s="53"/>
      <c r="H166" s="53"/>
      <c r="I166" s="53"/>
      <c r="J166" s="10" t="n">
        <f aca="false">C166*100/$C$773</f>
        <v>8.30225827604614E-012</v>
      </c>
      <c r="K166" s="10" t="n">
        <f aca="false">J166*100/$J$864</f>
        <v>1.43876044163926E-012</v>
      </c>
      <c r="L166" s="53"/>
      <c r="M166" s="53"/>
      <c r="N166" s="53"/>
      <c r="O166" s="53"/>
      <c r="P166" s="53"/>
      <c r="Q166" s="53"/>
      <c r="R166" s="53"/>
      <c r="S166" s="53"/>
      <c r="T166" s="10" t="n">
        <f aca="false">C166*100/$C$864</f>
        <v>3.72215789438948E-012</v>
      </c>
      <c r="U166" s="53"/>
      <c r="V166" s="53"/>
      <c r="W166" s="53"/>
    </row>
    <row r="167" customFormat="false" ht="15" hidden="false" customHeight="false" outlineLevel="0" collapsed="false">
      <c r="A167" s="4" t="n">
        <v>1956</v>
      </c>
      <c r="B167" s="4" t="str">
        <f aca="false">B155</f>
        <v>Octubre</v>
      </c>
      <c r="C167" s="4" t="n">
        <v>7.7203349836267E-012</v>
      </c>
      <c r="D167" s="53"/>
      <c r="E167" s="53"/>
      <c r="F167" s="53"/>
      <c r="G167" s="53"/>
      <c r="H167" s="53"/>
      <c r="I167" s="53"/>
      <c r="J167" s="4" t="n">
        <f aca="false">C167*100/$C$773</f>
        <v>8.40813744271573E-012</v>
      </c>
      <c r="K167" s="4" t="n">
        <f aca="false">J167*100/$J$864</f>
        <v>1.45710903445977E-012</v>
      </c>
      <c r="L167" s="53"/>
      <c r="M167" s="53"/>
      <c r="N167" s="53"/>
      <c r="O167" s="53"/>
      <c r="P167" s="53"/>
      <c r="Q167" s="53"/>
      <c r="R167" s="53"/>
      <c r="S167" s="53"/>
      <c r="T167" s="4" t="n">
        <f aca="false">C167*100/$C$864</f>
        <v>3.76962678333114E-012</v>
      </c>
      <c r="U167" s="53"/>
      <c r="V167" s="53"/>
      <c r="W167" s="53"/>
    </row>
    <row r="168" customFormat="false" ht="15" hidden="false" customHeight="false" outlineLevel="0" collapsed="false">
      <c r="A168" s="7" t="n">
        <v>1956</v>
      </c>
      <c r="B168" s="7" t="str">
        <f aca="false">B156</f>
        <v>Noviembre</v>
      </c>
      <c r="C168" s="7" t="n">
        <v>7.83977002856721E-012</v>
      </c>
      <c r="D168" s="53"/>
      <c r="E168" s="53"/>
      <c r="F168" s="53"/>
      <c r="G168" s="53"/>
      <c r="H168" s="53"/>
      <c r="I168" s="53"/>
      <c r="J168" s="7" t="n">
        <f aca="false">C168*100/$C$773</f>
        <v>8.53821292201378E-012</v>
      </c>
      <c r="K168" s="7" t="n">
        <f aca="false">J168*100/$J$864</f>
        <v>1.47965078729602E-012</v>
      </c>
      <c r="L168" s="53"/>
      <c r="M168" s="53"/>
      <c r="N168" s="53"/>
      <c r="O168" s="53"/>
      <c r="P168" s="53"/>
      <c r="Q168" s="53"/>
      <c r="R168" s="53"/>
      <c r="S168" s="53"/>
      <c r="T168" s="7" t="n">
        <f aca="false">C168*100/$C$864</f>
        <v>3.82794362388676E-012</v>
      </c>
      <c r="U168" s="53"/>
      <c r="V168" s="53"/>
      <c r="W168" s="53"/>
    </row>
    <row r="169" customFormat="false" ht="15" hidden="false" customHeight="false" outlineLevel="0" collapsed="false">
      <c r="A169" s="10" t="n">
        <v>1956</v>
      </c>
      <c r="B169" s="10" t="str">
        <f aca="false">B157</f>
        <v>Diciembre</v>
      </c>
      <c r="C169" s="10" t="n">
        <v>8.18137513213612E-012</v>
      </c>
      <c r="D169" s="53"/>
      <c r="E169" s="53"/>
      <c r="F169" s="53"/>
      <c r="G169" s="53"/>
      <c r="H169" s="53"/>
      <c r="I169" s="53"/>
      <c r="J169" s="10" t="n">
        <f aca="false">C169*100/$C$773</f>
        <v>8.91025152759658E-012</v>
      </c>
      <c r="K169" s="10" t="n">
        <f aca="false">J169*100/$J$864</f>
        <v>1.54412414028957E-012</v>
      </c>
      <c r="L169" s="53"/>
      <c r="M169" s="53"/>
      <c r="N169" s="53"/>
      <c r="O169" s="53"/>
      <c r="P169" s="53"/>
      <c r="Q169" s="53"/>
      <c r="R169" s="53"/>
      <c r="S169" s="53"/>
      <c r="T169" s="10" t="n">
        <f aca="false">C169*100/$C$864</f>
        <v>3.99473998058203E-012</v>
      </c>
      <c r="U169" s="53"/>
      <c r="V169" s="53"/>
      <c r="W169" s="53"/>
    </row>
    <row r="170" customFormat="false" ht="15" hidden="false" customHeight="false" outlineLevel="0" collapsed="false">
      <c r="A170" s="4" t="n">
        <v>1957</v>
      </c>
      <c r="B170" s="4" t="str">
        <f aca="false">B158</f>
        <v>Enero</v>
      </c>
      <c r="C170" s="4" t="n">
        <v>8.090717819622E-012</v>
      </c>
      <c r="D170" s="53"/>
      <c r="E170" s="53"/>
      <c r="F170" s="53"/>
      <c r="G170" s="53"/>
      <c r="H170" s="53"/>
      <c r="I170" s="53"/>
      <c r="J170" s="4" t="n">
        <f aca="false">C170*100/$C$773</f>
        <v>8.81151758076362E-012</v>
      </c>
      <c r="K170" s="4" t="n">
        <f aca="false">J170*100/$J$864</f>
        <v>1.52701379606431E-012</v>
      </c>
      <c r="L170" s="53"/>
      <c r="M170" s="53"/>
      <c r="N170" s="53"/>
      <c r="O170" s="53"/>
      <c r="P170" s="53"/>
      <c r="Q170" s="53"/>
      <c r="R170" s="53"/>
      <c r="S170" s="53"/>
      <c r="T170" s="4" t="n">
        <f aca="false">C170*100/$C$864</f>
        <v>3.95047451359351E-012</v>
      </c>
      <c r="U170" s="53"/>
      <c r="V170" s="53"/>
      <c r="W170" s="53"/>
    </row>
    <row r="171" customFormat="false" ht="15" hidden="false" customHeight="false" outlineLevel="0" collapsed="false">
      <c r="A171" s="7" t="n">
        <v>1957</v>
      </c>
      <c r="B171" s="7" t="str">
        <f aca="false">B159</f>
        <v>Febrero</v>
      </c>
      <c r="C171" s="7" t="n">
        <v>8.15244829228788E-012</v>
      </c>
      <c r="D171" s="53"/>
      <c r="E171" s="53"/>
      <c r="F171" s="53"/>
      <c r="G171" s="53"/>
      <c r="H171" s="53"/>
      <c r="I171" s="53"/>
      <c r="J171" s="7" t="n">
        <f aca="false">C171*100/$C$773</f>
        <v>8.87874760377161E-012</v>
      </c>
      <c r="K171" s="7" t="n">
        <f aca="false">J171*100/$J$864</f>
        <v>1.53866458966507E-012</v>
      </c>
      <c r="L171" s="53"/>
      <c r="M171" s="53"/>
      <c r="N171" s="53"/>
      <c r="O171" s="53"/>
      <c r="P171" s="53"/>
      <c r="Q171" s="53"/>
      <c r="R171" s="53"/>
      <c r="S171" s="53"/>
      <c r="T171" s="7" t="n">
        <f aca="false">C171*100/$C$864</f>
        <v>3.98061580197057E-012</v>
      </c>
      <c r="U171" s="53"/>
      <c r="V171" s="53"/>
      <c r="W171" s="53"/>
    </row>
    <row r="172" customFormat="false" ht="15" hidden="false" customHeight="false" outlineLevel="0" collapsed="false">
      <c r="A172" s="10" t="n">
        <v>1957</v>
      </c>
      <c r="B172" s="10" t="str">
        <f aca="false">B160</f>
        <v>Marzo</v>
      </c>
      <c r="C172" s="10" t="n">
        <v>8.44961938413112E-012</v>
      </c>
      <c r="D172" s="53"/>
      <c r="E172" s="53"/>
      <c r="F172" s="53"/>
      <c r="G172" s="53"/>
      <c r="H172" s="53"/>
      <c r="I172" s="53"/>
      <c r="J172" s="10" t="n">
        <f aca="false">C172*100/$C$773</f>
        <v>9.20239358409746E-012</v>
      </c>
      <c r="K172" s="10" t="n">
        <f aca="false">J172*100/$J$864</f>
        <v>1.59475162262716E-012</v>
      </c>
      <c r="L172" s="53"/>
      <c r="M172" s="53"/>
      <c r="N172" s="53"/>
      <c r="O172" s="53"/>
      <c r="P172" s="53"/>
      <c r="Q172" s="53"/>
      <c r="R172" s="53"/>
      <c r="S172" s="53"/>
      <c r="T172" s="10" t="n">
        <f aca="false">C172*100/$C$864</f>
        <v>4.12571625543791E-012</v>
      </c>
      <c r="U172" s="53"/>
      <c r="V172" s="53"/>
      <c r="W172" s="53"/>
    </row>
    <row r="173" customFormat="false" ht="15" hidden="false" customHeight="false" outlineLevel="0" collapsed="false">
      <c r="A173" s="4" t="n">
        <v>1957</v>
      </c>
      <c r="B173" s="4" t="str">
        <f aca="false">B161</f>
        <v>Abril</v>
      </c>
      <c r="C173" s="4" t="n">
        <v>8.67581534315081E-012</v>
      </c>
      <c r="D173" s="53"/>
      <c r="E173" s="53"/>
      <c r="F173" s="53"/>
      <c r="G173" s="53"/>
      <c r="H173" s="53"/>
      <c r="I173" s="53"/>
      <c r="J173" s="4" t="n">
        <f aca="false">C173*100/$C$773</f>
        <v>9.44874127710016E-012</v>
      </c>
      <c r="K173" s="4" t="n">
        <f aca="false">J173*100/$J$864</f>
        <v>1.63744305714974E-012</v>
      </c>
      <c r="L173" s="53"/>
      <c r="M173" s="53"/>
      <c r="N173" s="53"/>
      <c r="O173" s="53"/>
      <c r="P173" s="53"/>
      <c r="Q173" s="53"/>
      <c r="R173" s="53"/>
      <c r="S173" s="53"/>
      <c r="T173" s="4" t="n">
        <f aca="false">C173*100/$C$864</f>
        <v>4.23616150777609E-012</v>
      </c>
      <c r="U173" s="53"/>
      <c r="V173" s="53"/>
      <c r="W173" s="53"/>
    </row>
    <row r="174" customFormat="false" ht="15" hidden="false" customHeight="false" outlineLevel="0" collapsed="false">
      <c r="A174" s="7" t="n">
        <v>1957</v>
      </c>
      <c r="B174" s="7" t="str">
        <f aca="false">B162</f>
        <v>Mayo</v>
      </c>
      <c r="C174" s="7" t="n">
        <v>8.91886044084499E-012</v>
      </c>
      <c r="D174" s="53"/>
      <c r="E174" s="53"/>
      <c r="F174" s="53"/>
      <c r="G174" s="53"/>
      <c r="H174" s="53"/>
      <c r="I174" s="53"/>
      <c r="J174" s="7" t="n">
        <f aca="false">C174*100/$C$773</f>
        <v>9.7134391937741E-012</v>
      </c>
      <c r="K174" s="7" t="n">
        <f aca="false">J174*100/$J$864</f>
        <v>1.68331453920102E-012</v>
      </c>
      <c r="L174" s="53"/>
      <c r="M174" s="53"/>
      <c r="N174" s="53"/>
      <c r="O174" s="53"/>
      <c r="P174" s="53"/>
      <c r="Q174" s="53"/>
      <c r="R174" s="53"/>
      <c r="S174" s="53"/>
      <c r="T174" s="7" t="n">
        <f aca="false">C174*100/$C$864</f>
        <v>4.35483373013022E-012</v>
      </c>
      <c r="U174" s="53"/>
      <c r="V174" s="53"/>
      <c r="W174" s="53"/>
    </row>
    <row r="175" customFormat="false" ht="15" hidden="false" customHeight="false" outlineLevel="0" collapsed="false">
      <c r="A175" s="10" t="n">
        <v>1957</v>
      </c>
      <c r="B175" s="10" t="str">
        <f aca="false">B163</f>
        <v>Junio</v>
      </c>
      <c r="C175" s="10" t="n">
        <v>9.26150929636721E-012</v>
      </c>
      <c r="D175" s="53"/>
      <c r="E175" s="53"/>
      <c r="F175" s="53"/>
      <c r="G175" s="53"/>
      <c r="H175" s="53"/>
      <c r="I175" s="53"/>
      <c r="J175" s="10" t="n">
        <f aca="false">C175*100/$C$773</f>
        <v>1.00866145388764E-011</v>
      </c>
      <c r="K175" s="10" t="n">
        <f aca="false">J175*100/$J$864</f>
        <v>1.74798488628928E-012</v>
      </c>
      <c r="L175" s="53"/>
      <c r="M175" s="53"/>
      <c r="N175" s="53"/>
      <c r="O175" s="53"/>
      <c r="P175" s="53"/>
      <c r="Q175" s="53"/>
      <c r="R175" s="53"/>
      <c r="S175" s="53"/>
      <c r="T175" s="10" t="n">
        <f aca="false">C175*100/$C$864</f>
        <v>4.52213972213622E-012</v>
      </c>
      <c r="U175" s="53"/>
      <c r="V175" s="53"/>
      <c r="W175" s="53"/>
    </row>
    <row r="176" customFormat="false" ht="15" hidden="false" customHeight="false" outlineLevel="0" collapsed="false">
      <c r="A176" s="4" t="n">
        <v>1957</v>
      </c>
      <c r="B176" s="4" t="str">
        <f aca="false">B164</f>
        <v>Julio</v>
      </c>
      <c r="C176" s="4" t="n">
        <v>9.4319390795969E-012</v>
      </c>
      <c r="D176" s="53"/>
      <c r="E176" s="53"/>
      <c r="F176" s="53"/>
      <c r="G176" s="53"/>
      <c r="H176" s="53"/>
      <c r="I176" s="53"/>
      <c r="J176" s="4" t="n">
        <f aca="false">C176*100/$C$773</f>
        <v>1.02722278632679E-011</v>
      </c>
      <c r="K176" s="4" t="n">
        <f aca="false">J176*100/$J$864</f>
        <v>1.78015120775223E-012</v>
      </c>
      <c r="L176" s="53"/>
      <c r="M176" s="53"/>
      <c r="N176" s="53"/>
      <c r="O176" s="53"/>
      <c r="P176" s="53"/>
      <c r="Q176" s="53"/>
      <c r="R176" s="53"/>
      <c r="S176" s="53"/>
      <c r="T176" s="4" t="n">
        <f aca="false">C176*100/$C$864</f>
        <v>4.60535588787287E-012</v>
      </c>
      <c r="U176" s="53"/>
      <c r="V176" s="53"/>
      <c r="W176" s="53"/>
    </row>
    <row r="177" customFormat="false" ht="15" hidden="false" customHeight="false" outlineLevel="0" collapsed="false">
      <c r="A177" s="7" t="n">
        <v>1957</v>
      </c>
      <c r="B177" s="7" t="str">
        <f aca="false">B165</f>
        <v>Agosto</v>
      </c>
      <c r="C177" s="7" t="n">
        <v>9.93875520662914E-012</v>
      </c>
      <c r="D177" s="53"/>
      <c r="E177" s="53"/>
      <c r="F177" s="53"/>
      <c r="G177" s="53"/>
      <c r="H177" s="53"/>
      <c r="I177" s="53"/>
      <c r="J177" s="7" t="n">
        <f aca="false">C177*100/$C$773</f>
        <v>1.08241960956451E-011</v>
      </c>
      <c r="K177" s="7" t="n">
        <f aca="false">J177*100/$J$864</f>
        <v>1.87580591173525E-012</v>
      </c>
      <c r="L177" s="53"/>
      <c r="M177" s="53"/>
      <c r="N177" s="53"/>
      <c r="O177" s="53"/>
      <c r="P177" s="53"/>
      <c r="Q177" s="53"/>
      <c r="R177" s="53"/>
      <c r="S177" s="53"/>
      <c r="T177" s="7" t="n">
        <f aca="false">C177*100/$C$864</f>
        <v>4.85282023375122E-012</v>
      </c>
      <c r="U177" s="53"/>
      <c r="V177" s="53"/>
      <c r="W177" s="53"/>
    </row>
    <row r="178" customFormat="false" ht="15" hidden="false" customHeight="false" outlineLevel="0" collapsed="false">
      <c r="A178" s="10" t="n">
        <v>1957</v>
      </c>
      <c r="B178" s="10" t="str">
        <f aca="false">B166</f>
        <v>Septiembre</v>
      </c>
      <c r="C178" s="10" t="n">
        <v>9.9168364156101E-012</v>
      </c>
      <c r="D178" s="53"/>
      <c r="E178" s="53"/>
      <c r="F178" s="53"/>
      <c r="G178" s="53"/>
      <c r="H178" s="53"/>
      <c r="I178" s="53"/>
      <c r="J178" s="10" t="n">
        <f aca="false">C178*100/$C$773</f>
        <v>1.08003245657365E-011</v>
      </c>
      <c r="K178" s="10" t="n">
        <f aca="false">J178*100/$J$864</f>
        <v>1.87166903574658E-012</v>
      </c>
      <c r="L178" s="53"/>
      <c r="M178" s="53"/>
      <c r="N178" s="53"/>
      <c r="O178" s="53"/>
      <c r="P178" s="53"/>
      <c r="Q178" s="53"/>
      <c r="R178" s="53"/>
      <c r="S178" s="53"/>
      <c r="T178" s="10" t="n">
        <f aca="false">C178*100/$C$864</f>
        <v>4.84211789222603E-012</v>
      </c>
      <c r="U178" s="53"/>
      <c r="V178" s="53"/>
      <c r="W178" s="53"/>
    </row>
    <row r="179" customFormat="false" ht="15" hidden="false" customHeight="false" outlineLevel="0" collapsed="false">
      <c r="A179" s="4" t="n">
        <v>1957</v>
      </c>
      <c r="B179" s="4" t="str">
        <f aca="false">B167</f>
        <v>Octubre</v>
      </c>
      <c r="C179" s="4" t="n">
        <v>1.00216589332046E-011</v>
      </c>
      <c r="D179" s="53"/>
      <c r="E179" s="53"/>
      <c r="F179" s="53"/>
      <c r="G179" s="53"/>
      <c r="H179" s="53"/>
      <c r="I179" s="53"/>
      <c r="J179" s="4" t="n">
        <f aca="false">C179*100/$C$773</f>
        <v>1.09144856917621E-011</v>
      </c>
      <c r="K179" s="4" t="n">
        <f aca="false">J179*100/$J$864</f>
        <v>1.89145287125704E-012</v>
      </c>
      <c r="L179" s="53"/>
      <c r="M179" s="53"/>
      <c r="N179" s="53"/>
      <c r="O179" s="53"/>
      <c r="P179" s="53"/>
      <c r="Q179" s="53"/>
      <c r="R179" s="53"/>
      <c r="S179" s="53"/>
      <c r="T179" s="4" t="n">
        <f aca="false">C179*100/$C$864</f>
        <v>4.89329983843153E-012</v>
      </c>
      <c r="U179" s="53"/>
      <c r="V179" s="53"/>
      <c r="W179" s="53"/>
    </row>
    <row r="180" customFormat="false" ht="15" hidden="false" customHeight="false" outlineLevel="0" collapsed="false">
      <c r="A180" s="7" t="n">
        <v>1957</v>
      </c>
      <c r="B180" s="7" t="str">
        <f aca="false">B168</f>
        <v>Noviembre</v>
      </c>
      <c r="C180" s="7" t="n">
        <v>1.02737995836345E-011</v>
      </c>
      <c r="D180" s="53"/>
      <c r="E180" s="53"/>
      <c r="F180" s="53"/>
      <c r="G180" s="53"/>
      <c r="H180" s="53"/>
      <c r="I180" s="53"/>
      <c r="J180" s="7" t="n">
        <f aca="false">C180*100/$C$773</f>
        <v>1.11890894813913E-011</v>
      </c>
      <c r="K180" s="7" t="n">
        <f aca="false">J180*100/$J$864</f>
        <v>1.93904101613355E-012</v>
      </c>
      <c r="L180" s="53"/>
      <c r="M180" s="53"/>
      <c r="N180" s="53"/>
      <c r="O180" s="53"/>
      <c r="P180" s="53"/>
      <c r="Q180" s="53"/>
      <c r="R180" s="53"/>
      <c r="S180" s="53"/>
      <c r="T180" s="7" t="n">
        <f aca="false">C180*100/$C$864</f>
        <v>5.01641316849336E-012</v>
      </c>
      <c r="U180" s="53"/>
      <c r="V180" s="53"/>
      <c r="W180" s="53"/>
    </row>
    <row r="181" customFormat="false" ht="15" hidden="false" customHeight="false" outlineLevel="0" collapsed="false">
      <c r="A181" s="10" t="n">
        <v>1957</v>
      </c>
      <c r="B181" s="10" t="str">
        <f aca="false">B169</f>
        <v>Diciembre</v>
      </c>
      <c r="C181" s="10" t="n">
        <v>1.02784219137134E-011</v>
      </c>
      <c r="D181" s="53"/>
      <c r="E181" s="53"/>
      <c r="F181" s="53"/>
      <c r="G181" s="53"/>
      <c r="H181" s="53"/>
      <c r="I181" s="53"/>
      <c r="J181" s="10" t="n">
        <f aca="false">C181*100/$C$773</f>
        <v>1.11941236135489E-011</v>
      </c>
      <c r="K181" s="10" t="n">
        <f aca="false">J181*100/$J$864</f>
        <v>1.93991341855294E-012</v>
      </c>
      <c r="L181" s="53"/>
      <c r="M181" s="53"/>
      <c r="N181" s="53"/>
      <c r="O181" s="53"/>
      <c r="P181" s="53"/>
      <c r="Q181" s="53"/>
      <c r="R181" s="53"/>
      <c r="S181" s="53"/>
      <c r="T181" s="10" t="n">
        <f aca="false">C181*100/$C$864</f>
        <v>5.01867012486945E-012</v>
      </c>
      <c r="U181" s="53"/>
      <c r="V181" s="53"/>
      <c r="W181" s="53"/>
    </row>
    <row r="182" customFormat="false" ht="15" hidden="false" customHeight="false" outlineLevel="0" collapsed="false">
      <c r="A182" s="4" t="n">
        <v>1958</v>
      </c>
      <c r="B182" s="4" t="str">
        <f aca="false">B170</f>
        <v>Enero</v>
      </c>
      <c r="C182" s="4" t="n">
        <v>1.00061517613272E-011</v>
      </c>
      <c r="D182" s="53"/>
      <c r="E182" s="53"/>
      <c r="F182" s="53"/>
      <c r="G182" s="53"/>
      <c r="H182" s="53"/>
      <c r="I182" s="53"/>
      <c r="J182" s="4" t="n">
        <f aca="false">C182*100/$C$773</f>
        <v>1.08975969903302E-011</v>
      </c>
      <c r="K182" s="4" t="n">
        <f aca="false">J182*100/$J$864</f>
        <v>1.88852610185009E-012</v>
      </c>
      <c r="L182" s="53"/>
      <c r="M182" s="53"/>
      <c r="N182" s="53"/>
      <c r="O182" s="53"/>
      <c r="P182" s="53"/>
      <c r="Q182" s="53"/>
      <c r="R182" s="53"/>
      <c r="S182" s="53"/>
      <c r="T182" s="4" t="n">
        <f aca="false">C182*100/$C$864</f>
        <v>4.88572811381508E-012</v>
      </c>
      <c r="U182" s="53"/>
      <c r="V182" s="53"/>
      <c r="W182" s="53"/>
    </row>
    <row r="183" customFormat="false" ht="15" hidden="false" customHeight="false" outlineLevel="0" collapsed="false">
      <c r="A183" s="7" t="n">
        <v>1958</v>
      </c>
      <c r="B183" s="7" t="str">
        <f aca="false">B171</f>
        <v>Febrero</v>
      </c>
      <c r="C183" s="7" t="n">
        <v>1.01446725562706E-011</v>
      </c>
      <c r="D183" s="53"/>
      <c r="E183" s="53"/>
      <c r="F183" s="53"/>
      <c r="G183" s="53"/>
      <c r="H183" s="53"/>
      <c r="I183" s="53"/>
      <c r="J183" s="7" t="n">
        <f aca="false">C183*100/$C$773</f>
        <v>1.10484585636982E-011</v>
      </c>
      <c r="K183" s="7" t="n">
        <f aca="false">J183*100/$J$864</f>
        <v>1.91467003241796E-012</v>
      </c>
      <c r="L183" s="53"/>
      <c r="M183" s="53"/>
      <c r="N183" s="53"/>
      <c r="O183" s="53"/>
      <c r="P183" s="53"/>
      <c r="Q183" s="53"/>
      <c r="R183" s="53"/>
      <c r="S183" s="53"/>
      <c r="T183" s="7" t="n">
        <f aca="false">C183*100/$C$864</f>
        <v>4.95336400005245E-012</v>
      </c>
      <c r="U183" s="53"/>
      <c r="V183" s="53"/>
      <c r="W183" s="53"/>
    </row>
    <row r="184" customFormat="false" ht="15" hidden="false" customHeight="false" outlineLevel="0" collapsed="false">
      <c r="A184" s="10" t="n">
        <v>1958</v>
      </c>
      <c r="B184" s="10" t="str">
        <f aca="false">B172</f>
        <v>Marzo</v>
      </c>
      <c r="C184" s="10" t="n">
        <v>1.03122692984843E-011</v>
      </c>
      <c r="D184" s="53"/>
      <c r="E184" s="53"/>
      <c r="F184" s="53"/>
      <c r="G184" s="53"/>
      <c r="H184" s="53"/>
      <c r="I184" s="53"/>
      <c r="J184" s="10" t="n">
        <f aca="false">C184*100/$C$773</f>
        <v>1.12309864522514E-011</v>
      </c>
      <c r="K184" s="10" t="n">
        <f aca="false">J184*100/$J$864</f>
        <v>1.94630165562388E-012</v>
      </c>
      <c r="L184" s="53"/>
      <c r="M184" s="53"/>
      <c r="N184" s="53"/>
      <c r="O184" s="53"/>
      <c r="P184" s="53"/>
      <c r="Q184" s="53"/>
      <c r="R184" s="53"/>
      <c r="S184" s="53"/>
      <c r="T184" s="10" t="n">
        <f aca="false">C184*100/$C$864</f>
        <v>5.03519686994575E-012</v>
      </c>
      <c r="U184" s="53"/>
      <c r="V184" s="53"/>
      <c r="W184" s="53"/>
    </row>
    <row r="185" customFormat="false" ht="15" hidden="false" customHeight="false" outlineLevel="0" collapsed="false">
      <c r="A185" s="4" t="n">
        <v>1958</v>
      </c>
      <c r="B185" s="4" t="str">
        <f aca="false">B173</f>
        <v>Abril</v>
      </c>
      <c r="C185" s="4" t="n">
        <v>1.07576531676944E-011</v>
      </c>
      <c r="D185" s="53"/>
      <c r="E185" s="53"/>
      <c r="F185" s="53"/>
      <c r="G185" s="53"/>
      <c r="H185" s="53"/>
      <c r="I185" s="53"/>
      <c r="J185" s="4" t="n">
        <f aca="false">C185*100/$C$773</f>
        <v>1.17160494443403E-011</v>
      </c>
      <c r="K185" s="4" t="n">
        <f aca="false">J185*100/$J$864</f>
        <v>2.0303618500332E-012</v>
      </c>
      <c r="L185" s="53"/>
      <c r="M185" s="53"/>
      <c r="N185" s="53"/>
      <c r="O185" s="53"/>
      <c r="P185" s="53"/>
      <c r="Q185" s="53"/>
      <c r="R185" s="53"/>
      <c r="S185" s="53"/>
      <c r="T185" s="4" t="n">
        <f aca="false">C185*100/$C$864</f>
        <v>5.25266553753579E-012</v>
      </c>
      <c r="U185" s="53"/>
      <c r="V185" s="53"/>
      <c r="W185" s="53"/>
    </row>
    <row r="186" customFormat="false" ht="15" hidden="false" customHeight="false" outlineLevel="0" collapsed="false">
      <c r="A186" s="7" t="n">
        <v>1958</v>
      </c>
      <c r="B186" s="7" t="str">
        <f aca="false">B174</f>
        <v>Mayo</v>
      </c>
      <c r="C186" s="7" t="n">
        <v>1.14520464314747E-011</v>
      </c>
      <c r="D186" s="53"/>
      <c r="E186" s="53"/>
      <c r="F186" s="53"/>
      <c r="G186" s="53"/>
      <c r="H186" s="53"/>
      <c r="I186" s="53"/>
      <c r="J186" s="7" t="n">
        <f aca="false">C186*100/$C$773</f>
        <v>1.24723060075002E-011</v>
      </c>
      <c r="K186" s="7" t="n">
        <f aca="false">J186*100/$J$864</f>
        <v>2.16141920703495E-012</v>
      </c>
      <c r="L186" s="53"/>
      <c r="M186" s="53"/>
      <c r="N186" s="53"/>
      <c r="O186" s="53"/>
      <c r="P186" s="53"/>
      <c r="Q186" s="53"/>
      <c r="R186" s="53"/>
      <c r="S186" s="53"/>
      <c r="T186" s="7" t="n">
        <f aca="false">C186*100/$C$864</f>
        <v>5.59171862925556E-012</v>
      </c>
      <c r="U186" s="53"/>
      <c r="V186" s="53"/>
      <c r="W186" s="53"/>
    </row>
    <row r="187" customFormat="false" ht="15" hidden="false" customHeight="false" outlineLevel="0" collapsed="false">
      <c r="A187" s="10" t="n">
        <v>1958</v>
      </c>
      <c r="B187" s="10" t="str">
        <f aca="false">B175</f>
        <v>Junio</v>
      </c>
      <c r="C187" s="10" t="n">
        <v>1.1957222376866E-011</v>
      </c>
      <c r="D187" s="53"/>
      <c r="E187" s="53"/>
      <c r="F187" s="53"/>
      <c r="G187" s="53"/>
      <c r="H187" s="53"/>
      <c r="I187" s="53"/>
      <c r="J187" s="10" t="n">
        <f aca="false">C187*100/$C$773</f>
        <v>1.30224879349182E-011</v>
      </c>
      <c r="K187" s="10" t="n">
        <f aca="false">J187*100/$J$864</f>
        <v>2.25676434886915E-012</v>
      </c>
      <c r="L187" s="53"/>
      <c r="M187" s="53"/>
      <c r="N187" s="53"/>
      <c r="O187" s="53"/>
      <c r="P187" s="53"/>
      <c r="Q187" s="53"/>
      <c r="R187" s="53"/>
      <c r="S187" s="53"/>
      <c r="T187" s="10" t="n">
        <f aca="false">C187*100/$C$864</f>
        <v>5.8383821196456E-012</v>
      </c>
      <c r="U187" s="53"/>
      <c r="V187" s="53"/>
      <c r="W187" s="53"/>
    </row>
    <row r="188" customFormat="false" ht="15" hidden="false" customHeight="false" outlineLevel="0" collapsed="false">
      <c r="A188" s="4" t="n">
        <v>1958</v>
      </c>
      <c r="B188" s="4" t="str">
        <f aca="false">B176</f>
        <v>Julio</v>
      </c>
      <c r="C188" s="4" t="n">
        <v>1.23909758671681E-011</v>
      </c>
      <c r="D188" s="53"/>
      <c r="E188" s="53"/>
      <c r="F188" s="53"/>
      <c r="G188" s="53"/>
      <c r="H188" s="53"/>
      <c r="I188" s="53"/>
      <c r="J188" s="4" t="n">
        <f aca="false">C188*100/$C$773</f>
        <v>1.34948844009332E-011</v>
      </c>
      <c r="K188" s="4" t="n">
        <f aca="false">J188*100/$J$864</f>
        <v>2.33862946622326E-012</v>
      </c>
      <c r="L188" s="53"/>
      <c r="M188" s="53"/>
      <c r="N188" s="53"/>
      <c r="O188" s="53"/>
      <c r="P188" s="53"/>
      <c r="Q188" s="53"/>
      <c r="R188" s="53"/>
      <c r="S188" s="53"/>
      <c r="T188" s="4" t="n">
        <f aca="false">C188*100/$C$864</f>
        <v>6.05017199377332E-012</v>
      </c>
      <c r="U188" s="53"/>
      <c r="V188" s="53"/>
      <c r="W188" s="53"/>
    </row>
    <row r="189" customFormat="false" ht="15" hidden="false" customHeight="false" outlineLevel="0" collapsed="false">
      <c r="A189" s="7" t="n">
        <v>1958</v>
      </c>
      <c r="B189" s="7" t="str">
        <f aca="false">B177</f>
        <v>Agosto</v>
      </c>
      <c r="C189" s="7" t="n">
        <v>1.29665305156954E-011</v>
      </c>
      <c r="D189" s="53"/>
      <c r="E189" s="53"/>
      <c r="F189" s="53"/>
      <c r="G189" s="53"/>
      <c r="H189" s="53"/>
      <c r="I189" s="53"/>
      <c r="J189" s="7" t="n">
        <f aca="false">C189*100/$C$773</f>
        <v>1.41217150502347E-011</v>
      </c>
      <c r="K189" s="7" t="n">
        <f aca="false">J189*100/$J$864</f>
        <v>2.44725763844287E-012</v>
      </c>
      <c r="L189" s="53"/>
      <c r="M189" s="53"/>
      <c r="N189" s="53"/>
      <c r="O189" s="53"/>
      <c r="P189" s="53"/>
      <c r="Q189" s="53"/>
      <c r="R189" s="53"/>
      <c r="S189" s="53"/>
      <c r="T189" s="7" t="n">
        <f aca="false">C189*100/$C$864</f>
        <v>6.33119946511499E-012</v>
      </c>
      <c r="U189" s="53"/>
      <c r="V189" s="53"/>
      <c r="W189" s="53"/>
    </row>
    <row r="190" customFormat="false" ht="15" hidden="false" customHeight="false" outlineLevel="0" collapsed="false">
      <c r="A190" s="10" t="n">
        <v>1958</v>
      </c>
      <c r="B190" s="10" t="str">
        <f aca="false">B178</f>
        <v>Septiembre</v>
      </c>
      <c r="C190" s="10" t="n">
        <v>1.32144961583122E-011</v>
      </c>
      <c r="D190" s="53"/>
      <c r="E190" s="53"/>
      <c r="F190" s="53"/>
      <c r="G190" s="53"/>
      <c r="H190" s="53"/>
      <c r="I190" s="53"/>
      <c r="J190" s="10" t="n">
        <f aca="false">C190*100/$C$773</f>
        <v>1.43917718817861E-011</v>
      </c>
      <c r="K190" s="10" t="n">
        <f aca="false">J190*100/$J$864</f>
        <v>2.49405780694058E-012</v>
      </c>
      <c r="L190" s="53"/>
      <c r="M190" s="53"/>
      <c r="N190" s="53"/>
      <c r="O190" s="53"/>
      <c r="P190" s="53"/>
      <c r="Q190" s="53"/>
      <c r="R190" s="53"/>
      <c r="S190" s="53"/>
      <c r="T190" s="10" t="n">
        <f aca="false">C190*100/$C$864</f>
        <v>6.45227425393395E-012</v>
      </c>
      <c r="U190" s="53"/>
      <c r="V190" s="53"/>
      <c r="W190" s="53"/>
    </row>
    <row r="191" customFormat="false" ht="15" hidden="false" customHeight="false" outlineLevel="0" collapsed="false">
      <c r="A191" s="4" t="n">
        <v>1958</v>
      </c>
      <c r="B191" s="4" t="str">
        <f aca="false">B179</f>
        <v>Octubre</v>
      </c>
      <c r="C191" s="4" t="n">
        <v>1.36072451075923E-011</v>
      </c>
      <c r="D191" s="53"/>
      <c r="E191" s="53"/>
      <c r="F191" s="53"/>
      <c r="G191" s="53"/>
      <c r="H191" s="53"/>
      <c r="I191" s="53"/>
      <c r="J191" s="4" t="n">
        <f aca="false">C191*100/$C$773</f>
        <v>1.48195107238224E-011</v>
      </c>
      <c r="K191" s="4" t="n">
        <f aca="false">J191*100/$J$864</f>
        <v>2.56818387057439E-012</v>
      </c>
      <c r="L191" s="53"/>
      <c r="M191" s="53"/>
      <c r="N191" s="53"/>
      <c r="O191" s="53"/>
      <c r="P191" s="53"/>
      <c r="Q191" s="53"/>
      <c r="R191" s="53"/>
      <c r="S191" s="53"/>
      <c r="T191" s="4" t="n">
        <f aca="false">C191*100/$C$864</f>
        <v>6.6440427408547E-012</v>
      </c>
      <c r="U191" s="53"/>
      <c r="V191" s="53"/>
      <c r="W191" s="53"/>
    </row>
    <row r="192" customFormat="false" ht="15" hidden="false" customHeight="false" outlineLevel="0" collapsed="false">
      <c r="A192" s="7" t="n">
        <v>1958</v>
      </c>
      <c r="B192" s="7" t="str">
        <f aca="false">B180</f>
        <v>Noviembre</v>
      </c>
      <c r="C192" s="7" t="n">
        <v>1.42986562229345E-011</v>
      </c>
      <c r="D192" s="53"/>
      <c r="E192" s="53"/>
      <c r="F192" s="53"/>
      <c r="G192" s="53"/>
      <c r="H192" s="53"/>
      <c r="I192" s="53"/>
      <c r="J192" s="7" t="n">
        <f aca="false">C192*100/$C$773</f>
        <v>1.55725194597837E-011</v>
      </c>
      <c r="K192" s="7" t="n">
        <f aca="false">J192*100/$J$864</f>
        <v>2.69867838730555E-012</v>
      </c>
      <c r="L192" s="53"/>
      <c r="M192" s="53"/>
      <c r="N192" s="53"/>
      <c r="O192" s="53"/>
      <c r="P192" s="53"/>
      <c r="Q192" s="53"/>
      <c r="R192" s="53"/>
      <c r="S192" s="53"/>
      <c r="T192" s="7" t="n">
        <f aca="false">C192*100/$C$864</f>
        <v>6.98163973168663E-012</v>
      </c>
      <c r="U192" s="53"/>
      <c r="V192" s="53"/>
      <c r="W192" s="53"/>
    </row>
    <row r="193" customFormat="false" ht="15" hidden="false" customHeight="false" outlineLevel="0" collapsed="false">
      <c r="A193" s="10" t="n">
        <v>1958</v>
      </c>
      <c r="B193" s="10" t="str">
        <f aca="false">B181</f>
        <v>Diciembre</v>
      </c>
      <c r="C193" s="10" t="n">
        <v>1.54946468539806E-011</v>
      </c>
      <c r="D193" s="53"/>
      <c r="E193" s="53"/>
      <c r="F193" s="53"/>
      <c r="G193" s="53"/>
      <c r="H193" s="53"/>
      <c r="I193" s="53"/>
      <c r="J193" s="10" t="n">
        <f aca="false">C193*100/$C$773</f>
        <v>1.68750605577235E-011</v>
      </c>
      <c r="K193" s="10" t="n">
        <f aca="false">J193*100/$J$864</f>
        <v>2.92440547781683E-012</v>
      </c>
      <c r="L193" s="53"/>
      <c r="M193" s="53"/>
      <c r="N193" s="53"/>
      <c r="O193" s="53"/>
      <c r="P193" s="53"/>
      <c r="Q193" s="53"/>
      <c r="R193" s="53"/>
      <c r="S193" s="53"/>
      <c r="T193" s="10" t="n">
        <f aca="false">C193*100/$C$864</f>
        <v>7.56560899273113E-012</v>
      </c>
      <c r="U193" s="53"/>
      <c r="V193" s="53"/>
      <c r="W193" s="53"/>
    </row>
    <row r="194" customFormat="false" ht="15" hidden="false" customHeight="false" outlineLevel="0" collapsed="false">
      <c r="A194" s="4" t="n">
        <v>1959</v>
      </c>
      <c r="B194" s="4" t="str">
        <f aca="false">B182</f>
        <v>Enero</v>
      </c>
      <c r="C194" s="4" t="n">
        <v>1.82461261102693E-011</v>
      </c>
      <c r="D194" s="53"/>
      <c r="E194" s="53"/>
      <c r="F194" s="53"/>
      <c r="G194" s="53"/>
      <c r="H194" s="53"/>
      <c r="I194" s="53"/>
      <c r="J194" s="4" t="n">
        <f aca="false">C194*100/$C$773</f>
        <v>1.98716683223763E-011</v>
      </c>
      <c r="K194" s="4" t="n">
        <f aca="false">J194*100/$J$864</f>
        <v>3.44371005345632E-012</v>
      </c>
      <c r="L194" s="53"/>
      <c r="M194" s="53"/>
      <c r="N194" s="53"/>
      <c r="O194" s="53"/>
      <c r="P194" s="53"/>
      <c r="Q194" s="53"/>
      <c r="R194" s="53"/>
      <c r="S194" s="53"/>
      <c r="T194" s="4" t="n">
        <f aca="false">C194*100/$C$864</f>
        <v>8.90908047684198E-012</v>
      </c>
      <c r="U194" s="53"/>
      <c r="V194" s="53"/>
      <c r="W194" s="53"/>
    </row>
    <row r="195" customFormat="false" ht="15" hidden="false" customHeight="false" outlineLevel="0" collapsed="false">
      <c r="A195" s="7" t="n">
        <v>1959</v>
      </c>
      <c r="B195" s="7" t="str">
        <f aca="false">B183</f>
        <v>Febrero</v>
      </c>
      <c r="C195" s="7" t="n">
        <v>1.99027095675591E-011</v>
      </c>
      <c r="D195" s="53"/>
      <c r="E195" s="53"/>
      <c r="F195" s="53"/>
      <c r="G195" s="53"/>
      <c r="H195" s="53"/>
      <c r="I195" s="53"/>
      <c r="J195" s="7" t="n">
        <f aca="false">C195*100/$C$773</f>
        <v>2.16758363311171E-011</v>
      </c>
      <c r="K195" s="7" t="n">
        <f aca="false">J195*100/$J$864</f>
        <v>3.7563678237568E-012</v>
      </c>
      <c r="L195" s="53"/>
      <c r="M195" s="53"/>
      <c r="N195" s="53"/>
      <c r="O195" s="53"/>
      <c r="P195" s="53"/>
      <c r="Q195" s="53"/>
      <c r="R195" s="53"/>
      <c r="S195" s="53"/>
      <c r="T195" s="7" t="n">
        <f aca="false">C195*100/$C$864</f>
        <v>9.71794452000419E-012</v>
      </c>
      <c r="U195" s="53"/>
      <c r="V195" s="53"/>
      <c r="W195" s="53"/>
    </row>
    <row r="196" customFormat="false" ht="15" hidden="false" customHeight="false" outlineLevel="0" collapsed="false">
      <c r="A196" s="10" t="n">
        <v>1959</v>
      </c>
      <c r="B196" s="10" t="str">
        <f aca="false">B184</f>
        <v>Marzo</v>
      </c>
      <c r="C196" s="10" t="n">
        <v>2.13630676576307E-011</v>
      </c>
      <c r="D196" s="53"/>
      <c r="E196" s="53"/>
      <c r="F196" s="53"/>
      <c r="G196" s="53"/>
      <c r="H196" s="53"/>
      <c r="I196" s="53"/>
      <c r="J196" s="10" t="n">
        <f aca="false">C196*100/$C$773</f>
        <v>2.32662973101997E-011</v>
      </c>
      <c r="K196" s="10" t="n">
        <f aca="false">J196*100/$J$864</f>
        <v>4.03199070425391E-012</v>
      </c>
      <c r="L196" s="53"/>
      <c r="M196" s="53"/>
      <c r="N196" s="53"/>
      <c r="O196" s="53"/>
      <c r="P196" s="53"/>
      <c r="Q196" s="53"/>
      <c r="R196" s="53"/>
      <c r="S196" s="53"/>
      <c r="T196" s="10" t="n">
        <f aca="false">C196*100/$C$864</f>
        <v>1.04309971247504E-011</v>
      </c>
      <c r="U196" s="53"/>
      <c r="V196" s="53"/>
      <c r="W196" s="53"/>
    </row>
    <row r="197" customFormat="false" ht="15" hidden="false" customHeight="false" outlineLevel="0" collapsed="false">
      <c r="A197" s="4" t="n">
        <v>1959</v>
      </c>
      <c r="B197" s="4" t="str">
        <f aca="false">B185</f>
        <v>Abril</v>
      </c>
      <c r="C197" s="4" t="n">
        <v>2.31293941774376E-011</v>
      </c>
      <c r="D197" s="53"/>
      <c r="E197" s="53"/>
      <c r="F197" s="53"/>
      <c r="G197" s="53"/>
      <c r="H197" s="53"/>
      <c r="I197" s="53"/>
      <c r="J197" s="4" t="n">
        <f aca="false">C197*100/$C$773</f>
        <v>2.51899853598435E-011</v>
      </c>
      <c r="K197" s="4" t="n">
        <f aca="false">J197*100/$J$864</f>
        <v>4.36536099651129E-012</v>
      </c>
      <c r="L197" s="53"/>
      <c r="M197" s="53"/>
      <c r="N197" s="53"/>
      <c r="O197" s="53"/>
      <c r="P197" s="53"/>
      <c r="Q197" s="53"/>
      <c r="R197" s="53"/>
      <c r="S197" s="53"/>
      <c r="T197" s="4" t="n">
        <f aca="false">C197*100/$C$864</f>
        <v>1.12934456805829E-011</v>
      </c>
      <c r="U197" s="53"/>
      <c r="V197" s="53"/>
      <c r="W197" s="53"/>
    </row>
    <row r="198" customFormat="false" ht="15" hidden="false" customHeight="false" outlineLevel="0" collapsed="false">
      <c r="A198" s="7" t="n">
        <v>1959</v>
      </c>
      <c r="B198" s="7" t="str">
        <f aca="false">B186</f>
        <v>Mayo</v>
      </c>
      <c r="C198" s="7" t="n">
        <v>2.55422504785954E-011</v>
      </c>
      <c r="D198" s="53"/>
      <c r="E198" s="53"/>
      <c r="F198" s="53"/>
      <c r="G198" s="53"/>
      <c r="H198" s="53"/>
      <c r="I198" s="53"/>
      <c r="J198" s="7" t="n">
        <f aca="false">C198*100/$C$773</f>
        <v>2.78178023461121E-011</v>
      </c>
      <c r="K198" s="7" t="n">
        <f aca="false">J198*100/$J$864</f>
        <v>4.8207550594278E-012</v>
      </c>
      <c r="L198" s="53"/>
      <c r="M198" s="53"/>
      <c r="N198" s="53"/>
      <c r="O198" s="53"/>
      <c r="P198" s="53"/>
      <c r="Q198" s="53"/>
      <c r="R198" s="53"/>
      <c r="S198" s="53"/>
      <c r="T198" s="7" t="n">
        <f aca="false">C198*100/$C$864</f>
        <v>1.24715769088863E-011</v>
      </c>
      <c r="U198" s="53"/>
      <c r="V198" s="53"/>
      <c r="W198" s="53"/>
    </row>
    <row r="199" customFormat="false" ht="15" hidden="false" customHeight="false" outlineLevel="0" collapsed="false">
      <c r="A199" s="10" t="n">
        <v>1959</v>
      </c>
      <c r="B199" s="10" t="str">
        <f aca="false">B187</f>
        <v>Junio</v>
      </c>
      <c r="C199" s="10" t="n">
        <v>2.71563383206442E-011</v>
      </c>
      <c r="D199" s="53"/>
      <c r="E199" s="53"/>
      <c r="F199" s="53"/>
      <c r="G199" s="53"/>
      <c r="H199" s="53"/>
      <c r="I199" s="53"/>
      <c r="J199" s="10" t="n">
        <f aca="false">C199*100/$C$773</f>
        <v>2.95756888172749E-011</v>
      </c>
      <c r="K199" s="10" t="n">
        <f aca="false">J199*100/$J$864</f>
        <v>5.12539235587269E-012</v>
      </c>
      <c r="L199" s="53"/>
      <c r="M199" s="53"/>
      <c r="N199" s="53"/>
      <c r="O199" s="53"/>
      <c r="P199" s="53"/>
      <c r="Q199" s="53"/>
      <c r="R199" s="53"/>
      <c r="S199" s="53"/>
      <c r="T199" s="10" t="n">
        <f aca="false">C199*100/$C$864</f>
        <v>1.32596915143976E-011</v>
      </c>
      <c r="U199" s="53"/>
      <c r="V199" s="53"/>
      <c r="W199" s="53"/>
    </row>
    <row r="200" customFormat="false" ht="15" hidden="false" customHeight="false" outlineLevel="0" collapsed="false">
      <c r="A200" s="4" t="n">
        <v>1959</v>
      </c>
      <c r="B200" s="4" t="str">
        <f aca="false">B188</f>
        <v>Julio</v>
      </c>
      <c r="C200" s="4" t="n">
        <v>2.79868666606176E-011</v>
      </c>
      <c r="D200" s="53"/>
      <c r="E200" s="53"/>
      <c r="F200" s="53"/>
      <c r="G200" s="53"/>
      <c r="H200" s="53"/>
      <c r="I200" s="53"/>
      <c r="J200" s="4" t="n">
        <f aca="false">C200*100/$C$773</f>
        <v>3.04802086920442E-011</v>
      </c>
      <c r="K200" s="4" t="n">
        <f aca="false">J200*100/$J$864</f>
        <v>5.28214337122587E-012</v>
      </c>
      <c r="L200" s="53"/>
      <c r="M200" s="53"/>
      <c r="N200" s="53"/>
      <c r="O200" s="53"/>
      <c r="P200" s="53"/>
      <c r="Q200" s="53"/>
      <c r="R200" s="53"/>
      <c r="S200" s="53"/>
      <c r="T200" s="4" t="n">
        <f aca="false">C200*100/$C$864</f>
        <v>1.36652156116446E-011</v>
      </c>
      <c r="U200" s="53"/>
      <c r="V200" s="53"/>
      <c r="W200" s="53"/>
    </row>
    <row r="201" customFormat="false" ht="15" hidden="false" customHeight="false" outlineLevel="0" collapsed="false">
      <c r="A201" s="7" t="n">
        <v>1959</v>
      </c>
      <c r="B201" s="7" t="str">
        <f aca="false">B189</f>
        <v>Agosto</v>
      </c>
      <c r="C201" s="7" t="n">
        <v>2.90447838189858E-011</v>
      </c>
      <c r="D201" s="53"/>
      <c r="E201" s="53"/>
      <c r="F201" s="53"/>
      <c r="G201" s="53"/>
      <c r="H201" s="53"/>
      <c r="I201" s="53"/>
      <c r="J201" s="7" t="n">
        <f aca="false">C201*100/$C$773</f>
        <v>3.16323753906955E-011</v>
      </c>
      <c r="K201" s="7" t="n">
        <f aca="false">J201*100/$J$864</f>
        <v>5.48181095720984E-012</v>
      </c>
      <c r="L201" s="53"/>
      <c r="M201" s="53"/>
      <c r="N201" s="53"/>
      <c r="O201" s="53"/>
      <c r="P201" s="53"/>
      <c r="Q201" s="53"/>
      <c r="R201" s="53"/>
      <c r="S201" s="53"/>
      <c r="T201" s="7" t="n">
        <f aca="false">C201*100/$C$864</f>
        <v>1.41817674015848E-011</v>
      </c>
      <c r="U201" s="53"/>
      <c r="V201" s="53"/>
      <c r="W201" s="53"/>
    </row>
    <row r="202" customFormat="false" ht="15" hidden="false" customHeight="false" outlineLevel="0" collapsed="false">
      <c r="A202" s="10" t="n">
        <v>1959</v>
      </c>
      <c r="B202" s="10" t="str">
        <f aca="false">B190</f>
        <v>Septiembre</v>
      </c>
      <c r="C202" s="10" t="n">
        <v>2.95596517468005E-011</v>
      </c>
      <c r="D202" s="53"/>
      <c r="E202" s="53"/>
      <c r="F202" s="53"/>
      <c r="G202" s="53"/>
      <c r="H202" s="53"/>
      <c r="I202" s="53"/>
      <c r="J202" s="10" t="n">
        <f aca="false">C202*100/$C$773</f>
        <v>3.21931127565084E-011</v>
      </c>
      <c r="K202" s="10" t="n">
        <f aca="false">J202*100/$J$864</f>
        <v>5.57898532992338E-012</v>
      </c>
      <c r="L202" s="53"/>
      <c r="M202" s="53"/>
      <c r="N202" s="53"/>
      <c r="O202" s="53"/>
      <c r="P202" s="53"/>
      <c r="Q202" s="53"/>
      <c r="R202" s="53"/>
      <c r="S202" s="53"/>
      <c r="T202" s="10" t="n">
        <f aca="false">C202*100/$C$864</f>
        <v>1.44331632198601E-011</v>
      </c>
      <c r="U202" s="53"/>
      <c r="V202" s="53"/>
      <c r="W202" s="53"/>
    </row>
    <row r="203" customFormat="false" ht="15" hidden="false" customHeight="false" outlineLevel="0" collapsed="false">
      <c r="A203" s="4" t="n">
        <v>1959</v>
      </c>
      <c r="B203" s="4" t="str">
        <f aca="false">B191</f>
        <v>Octubre</v>
      </c>
      <c r="C203" s="4" t="n">
        <v>2.97423083386259E-011</v>
      </c>
      <c r="D203" s="53"/>
      <c r="E203" s="53"/>
      <c r="F203" s="53"/>
      <c r="G203" s="53"/>
      <c r="H203" s="53"/>
      <c r="I203" s="53"/>
      <c r="J203" s="4" t="n">
        <f aca="false">C203*100/$C$773</f>
        <v>3.23920421724137E-011</v>
      </c>
      <c r="K203" s="4" t="n">
        <f aca="false">J203*100/$J$864</f>
        <v>5.61345929649567E-012</v>
      </c>
      <c r="L203" s="53"/>
      <c r="M203" s="53"/>
      <c r="N203" s="53"/>
      <c r="O203" s="53"/>
      <c r="P203" s="53"/>
      <c r="Q203" s="53"/>
      <c r="R203" s="53"/>
      <c r="S203" s="53"/>
      <c r="T203" s="4" t="n">
        <f aca="false">C203*100/$C$864</f>
        <v>1.45223493992367E-011</v>
      </c>
      <c r="U203" s="53"/>
      <c r="V203" s="53"/>
      <c r="W203" s="53"/>
    </row>
    <row r="204" customFormat="false" ht="15" hidden="false" customHeight="false" outlineLevel="0" collapsed="false">
      <c r="A204" s="7" t="n">
        <v>1959</v>
      </c>
      <c r="B204" s="7" t="str">
        <f aca="false">B192</f>
        <v>Noviembre</v>
      </c>
      <c r="C204" s="7" t="n">
        <v>3.03648318250511E-011</v>
      </c>
      <c r="D204" s="53"/>
      <c r="E204" s="53"/>
      <c r="F204" s="53"/>
      <c r="G204" s="53"/>
      <c r="H204" s="53"/>
      <c r="I204" s="53"/>
      <c r="J204" s="7" t="n">
        <f aca="false">C204*100/$C$773</f>
        <v>3.30700261000907E-011</v>
      </c>
      <c r="K204" s="7" t="n">
        <f aca="false">J204*100/$J$864</f>
        <v>5.73095220297671E-012</v>
      </c>
      <c r="L204" s="53"/>
      <c r="M204" s="53"/>
      <c r="N204" s="53"/>
      <c r="O204" s="53"/>
      <c r="P204" s="53"/>
      <c r="Q204" s="53"/>
      <c r="R204" s="53"/>
      <c r="S204" s="53"/>
      <c r="T204" s="7" t="n">
        <f aca="false">C204*100/$C$864</f>
        <v>1.48263104595609E-011</v>
      </c>
      <c r="U204" s="53"/>
      <c r="V204" s="53"/>
      <c r="W204" s="53"/>
    </row>
    <row r="205" customFormat="false" ht="15" hidden="false" customHeight="false" outlineLevel="0" collapsed="false">
      <c r="A205" s="10" t="n">
        <v>1959</v>
      </c>
      <c r="B205" s="10" t="str">
        <f aca="false">B193</f>
        <v>Diciembre</v>
      </c>
      <c r="C205" s="10" t="n">
        <v>3.12403906064377E-011</v>
      </c>
      <c r="D205" s="53"/>
      <c r="E205" s="53"/>
      <c r="F205" s="53"/>
      <c r="G205" s="53"/>
      <c r="H205" s="53"/>
      <c r="I205" s="53"/>
      <c r="J205" s="10" t="n">
        <f aca="false">C205*100/$C$773</f>
        <v>3.40235881655566E-011</v>
      </c>
      <c r="K205" s="10" t="n">
        <f aca="false">J205*100/$J$864</f>
        <v>5.89620210641545E-012</v>
      </c>
      <c r="L205" s="53"/>
      <c r="M205" s="53"/>
      <c r="N205" s="53"/>
      <c r="O205" s="53"/>
      <c r="P205" s="53"/>
      <c r="Q205" s="53"/>
      <c r="R205" s="53"/>
      <c r="S205" s="53"/>
      <c r="T205" s="10" t="n">
        <f aca="false">C205*100/$C$864</f>
        <v>1.52538216802133E-011</v>
      </c>
      <c r="U205" s="53"/>
      <c r="V205" s="53"/>
      <c r="W205" s="53"/>
    </row>
    <row r="206" customFormat="false" ht="15" hidden="false" customHeight="false" outlineLevel="0" collapsed="false">
      <c r="A206" s="4" t="n">
        <v>1960</v>
      </c>
      <c r="B206" s="4" t="str">
        <f aca="false">B194</f>
        <v>Enero</v>
      </c>
      <c r="C206" s="4" t="n">
        <v>3.20964163155557E-011</v>
      </c>
      <c r="D206" s="53"/>
      <c r="E206" s="53"/>
      <c r="F206" s="53"/>
      <c r="G206" s="53"/>
      <c r="H206" s="53"/>
      <c r="I206" s="53"/>
      <c r="J206" s="4" t="n">
        <f aca="false">C206*100/$C$773</f>
        <v>3.49558769628726E-011</v>
      </c>
      <c r="K206" s="4" t="n">
        <f aca="false">J206*100/$J$864</f>
        <v>6.05776540608198E-012</v>
      </c>
      <c r="L206" s="53"/>
      <c r="M206" s="53"/>
      <c r="N206" s="53"/>
      <c r="O206" s="53"/>
      <c r="P206" s="53"/>
      <c r="Q206" s="53"/>
      <c r="R206" s="53"/>
      <c r="S206" s="53"/>
      <c r="T206" s="4" t="n">
        <f aca="false">C206*100/$C$864</f>
        <v>1.56717954400508E-011</v>
      </c>
      <c r="U206" s="53"/>
      <c r="V206" s="53"/>
      <c r="W206" s="53"/>
    </row>
    <row r="207" customFormat="false" ht="15" hidden="false" customHeight="false" outlineLevel="0" collapsed="false">
      <c r="A207" s="7" t="n">
        <v>1960</v>
      </c>
      <c r="B207" s="7" t="str">
        <f aca="false">B195</f>
        <v>Febrero</v>
      </c>
      <c r="C207" s="7" t="n">
        <v>3.23609328820033E-011</v>
      </c>
      <c r="D207" s="53"/>
      <c r="E207" s="53"/>
      <c r="F207" s="53"/>
      <c r="G207" s="53"/>
      <c r="H207" s="53"/>
      <c r="I207" s="53"/>
      <c r="J207" s="7" t="n">
        <f aca="false">C207*100/$C$773</f>
        <v>3.52439592353755E-011</v>
      </c>
      <c r="K207" s="7" t="n">
        <f aca="false">J207*100/$J$864</f>
        <v>6.10768933808137E-012</v>
      </c>
      <c r="L207" s="53"/>
      <c r="M207" s="53"/>
      <c r="N207" s="53"/>
      <c r="O207" s="53"/>
      <c r="P207" s="53"/>
      <c r="Q207" s="53"/>
      <c r="R207" s="53"/>
      <c r="S207" s="53"/>
      <c r="T207" s="7" t="n">
        <f aca="false">C207*100/$C$864</f>
        <v>1.5800951588797E-011</v>
      </c>
      <c r="U207" s="53"/>
      <c r="V207" s="53"/>
      <c r="W207" s="53"/>
    </row>
    <row r="208" customFormat="false" ht="15" hidden="false" customHeight="false" outlineLevel="0" collapsed="false">
      <c r="A208" s="10" t="n">
        <v>1960</v>
      </c>
      <c r="B208" s="10" t="str">
        <f aca="false">B196</f>
        <v>Marzo</v>
      </c>
      <c r="C208" s="10" t="n">
        <v>3.25921984933675E-011</v>
      </c>
      <c r="D208" s="53"/>
      <c r="E208" s="53"/>
      <c r="F208" s="53"/>
      <c r="G208" s="53"/>
      <c r="H208" s="53"/>
      <c r="I208" s="53"/>
      <c r="J208" s="10" t="n">
        <f aca="false">C208*100/$C$773</f>
        <v>3.54958282346155E-011</v>
      </c>
      <c r="K208" s="10" t="n">
        <f aca="false">J208*100/$J$864</f>
        <v>6.15133760106391E-012</v>
      </c>
      <c r="L208" s="53"/>
      <c r="M208" s="53"/>
      <c r="N208" s="53"/>
      <c r="O208" s="53"/>
      <c r="P208" s="53"/>
      <c r="Q208" s="53"/>
      <c r="R208" s="53"/>
      <c r="S208" s="53"/>
      <c r="T208" s="10" t="n">
        <f aca="false">C208*100/$C$864</f>
        <v>1.59138722126443E-011</v>
      </c>
      <c r="U208" s="53"/>
      <c r="V208" s="53"/>
      <c r="W208" s="53"/>
    </row>
    <row r="209" customFormat="false" ht="15" hidden="false" customHeight="false" outlineLevel="0" collapsed="false">
      <c r="A209" s="4" t="n">
        <v>1960</v>
      </c>
      <c r="B209" s="4" t="str">
        <f aca="false">B197</f>
        <v>Abril</v>
      </c>
      <c r="C209" s="4" t="n">
        <v>3.2559245753128E-011</v>
      </c>
      <c r="D209" s="53"/>
      <c r="E209" s="53"/>
      <c r="F209" s="53"/>
      <c r="G209" s="53"/>
      <c r="H209" s="53"/>
      <c r="I209" s="53"/>
      <c r="J209" s="4" t="n">
        <f aca="false">C209*100/$C$773</f>
        <v>3.54599397440726E-011</v>
      </c>
      <c r="K209" s="4" t="n">
        <f aca="false">J209*100/$J$864</f>
        <v>6.14511821607413E-012</v>
      </c>
      <c r="L209" s="53"/>
      <c r="M209" s="53"/>
      <c r="N209" s="53"/>
      <c r="O209" s="53"/>
      <c r="P209" s="53"/>
      <c r="Q209" s="53"/>
      <c r="R209" s="53"/>
      <c r="S209" s="53"/>
      <c r="T209" s="4" t="n">
        <f aca="false">C209*100/$C$864</f>
        <v>1.58977822978344E-011</v>
      </c>
      <c r="U209" s="53"/>
      <c r="V209" s="53"/>
      <c r="W209" s="53"/>
    </row>
    <row r="210" customFormat="false" ht="15" hidden="false" customHeight="false" outlineLevel="0" collapsed="false">
      <c r="A210" s="7" t="n">
        <v>1960</v>
      </c>
      <c r="B210" s="7" t="str">
        <f aca="false">B198</f>
        <v>Mayo</v>
      </c>
      <c r="C210" s="7" t="n">
        <v>3.2493191165227E-011</v>
      </c>
      <c r="D210" s="53"/>
      <c r="E210" s="53"/>
      <c r="F210" s="53"/>
      <c r="G210" s="53"/>
      <c r="H210" s="53"/>
      <c r="I210" s="53"/>
      <c r="J210" s="7" t="n">
        <f aca="false">C210*100/$C$773</f>
        <v>3.53880003716268E-011</v>
      </c>
      <c r="K210" s="7" t="n">
        <f aca="false">J210*100/$J$864</f>
        <v>6.13265130408104E-012</v>
      </c>
      <c r="L210" s="53"/>
      <c r="M210" s="53"/>
      <c r="N210" s="53"/>
      <c r="O210" s="53"/>
      <c r="P210" s="53"/>
      <c r="Q210" s="53"/>
      <c r="R210" s="53"/>
      <c r="S210" s="53"/>
      <c r="T210" s="7" t="n">
        <f aca="false">C210*100/$C$864</f>
        <v>1.586552966317E-011</v>
      </c>
      <c r="U210" s="53"/>
      <c r="V210" s="53"/>
      <c r="W210" s="53"/>
    </row>
    <row r="211" customFormat="false" ht="15" hidden="false" customHeight="false" outlineLevel="0" collapsed="false">
      <c r="A211" s="10" t="n">
        <v>1960</v>
      </c>
      <c r="B211" s="10" t="str">
        <f aca="false">B199</f>
        <v>Junio</v>
      </c>
      <c r="C211" s="10" t="n">
        <v>3.23279801417638E-011</v>
      </c>
      <c r="D211" s="53"/>
      <c r="E211" s="53"/>
      <c r="F211" s="53"/>
      <c r="G211" s="53"/>
      <c r="H211" s="53"/>
      <c r="I211" s="53"/>
      <c r="J211" s="10" t="n">
        <f aca="false">C211*100/$C$773</f>
        <v>3.52080707448326E-011</v>
      </c>
      <c r="K211" s="10" t="n">
        <f aca="false">J211*100/$J$864</f>
        <v>6.1014699530916E-012</v>
      </c>
      <c r="L211" s="53"/>
      <c r="M211" s="53"/>
      <c r="N211" s="53"/>
      <c r="O211" s="53"/>
      <c r="P211" s="53"/>
      <c r="Q211" s="53"/>
      <c r="R211" s="53"/>
      <c r="S211" s="53"/>
      <c r="T211" s="10" t="n">
        <f aca="false">C211*100/$C$864</f>
        <v>1.5784861673987E-011</v>
      </c>
      <c r="U211" s="53"/>
      <c r="V211" s="53"/>
      <c r="W211" s="53"/>
    </row>
    <row r="212" customFormat="false" ht="15" hidden="false" customHeight="false" outlineLevel="0" collapsed="false">
      <c r="A212" s="4" t="n">
        <v>1960</v>
      </c>
      <c r="B212" s="4" t="str">
        <f aca="false">B200</f>
        <v>Julio</v>
      </c>
      <c r="C212" s="4" t="n">
        <v>3.26253003410289E-011</v>
      </c>
      <c r="D212" s="53"/>
      <c r="E212" s="53"/>
      <c r="F212" s="53"/>
      <c r="G212" s="53"/>
      <c r="H212" s="53"/>
      <c r="I212" s="53"/>
      <c r="J212" s="4" t="n">
        <f aca="false">C212*100/$C$773</f>
        <v>3.55318791165183E-011</v>
      </c>
      <c r="K212" s="4" t="n">
        <f aca="false">J212*100/$J$864</f>
        <v>6.15758512806721E-012</v>
      </c>
      <c r="L212" s="53"/>
      <c r="M212" s="53"/>
      <c r="N212" s="53"/>
      <c r="O212" s="53"/>
      <c r="P212" s="53"/>
      <c r="Q212" s="53"/>
      <c r="R212" s="53"/>
      <c r="S212" s="53"/>
      <c r="T212" s="4" t="n">
        <f aca="false">C212*100/$C$864</f>
        <v>1.59300349324987E-011</v>
      </c>
      <c r="U212" s="53"/>
      <c r="V212" s="53"/>
      <c r="W212" s="53"/>
    </row>
    <row r="213" customFormat="false" ht="15" hidden="false" customHeight="false" outlineLevel="0" collapsed="false">
      <c r="A213" s="7" t="n">
        <v>1960</v>
      </c>
      <c r="B213" s="7" t="str">
        <f aca="false">B201</f>
        <v>Agosto</v>
      </c>
      <c r="C213" s="7" t="n">
        <v>3.27906604719141E-011</v>
      </c>
      <c r="D213" s="53"/>
      <c r="E213" s="53"/>
      <c r="F213" s="53"/>
      <c r="G213" s="53"/>
      <c r="H213" s="53"/>
      <c r="I213" s="53"/>
      <c r="J213" s="7" t="n">
        <f aca="false">C213*100/$C$773</f>
        <v>3.57119711346726E-011</v>
      </c>
      <c r="K213" s="7" t="n">
        <f aca="false">J213*100/$J$864</f>
        <v>6.1887946210702E-012</v>
      </c>
      <c r="L213" s="53"/>
      <c r="M213" s="53"/>
      <c r="N213" s="53"/>
      <c r="O213" s="53"/>
      <c r="P213" s="53"/>
      <c r="Q213" s="53"/>
      <c r="R213" s="53"/>
      <c r="S213" s="53"/>
      <c r="T213" s="7" t="n">
        <f aca="false">C213*100/$C$864</f>
        <v>1.60107757267262E-011</v>
      </c>
      <c r="U213" s="53"/>
      <c r="V213" s="53"/>
      <c r="W213" s="53"/>
    </row>
    <row r="214" customFormat="false" ht="15" hidden="false" customHeight="false" outlineLevel="0" collapsed="false">
      <c r="A214" s="10" t="n">
        <v>1960</v>
      </c>
      <c r="B214" s="10" t="str">
        <f aca="false">B202</f>
        <v>Septiembre</v>
      </c>
      <c r="C214" s="10" t="n">
        <v>3.28237623195755E-011</v>
      </c>
      <c r="D214" s="53"/>
      <c r="E214" s="53"/>
      <c r="F214" s="53"/>
      <c r="G214" s="53"/>
      <c r="H214" s="53"/>
      <c r="I214" s="53"/>
      <c r="J214" s="10" t="n">
        <f aca="false">C214*100/$C$773</f>
        <v>3.57480220165754E-011</v>
      </c>
      <c r="K214" s="10" t="n">
        <f aca="false">J214*100/$J$864</f>
        <v>6.1950421480735E-012</v>
      </c>
      <c r="L214" s="53"/>
      <c r="M214" s="53"/>
      <c r="N214" s="53"/>
      <c r="O214" s="53"/>
      <c r="P214" s="53"/>
      <c r="Q214" s="53"/>
      <c r="R214" s="53"/>
      <c r="S214" s="53"/>
      <c r="T214" s="10" t="n">
        <f aca="false">C214*100/$C$864</f>
        <v>1.60269384465805E-011</v>
      </c>
      <c r="U214" s="53"/>
      <c r="V214" s="53"/>
      <c r="W214" s="53"/>
    </row>
    <row r="215" customFormat="false" ht="15" hidden="false" customHeight="false" outlineLevel="0" collapsed="false">
      <c r="A215" s="4" t="n">
        <v>1960</v>
      </c>
      <c r="B215" s="4" t="str">
        <f aca="false">B203</f>
        <v>Octubre</v>
      </c>
      <c r="C215" s="4" t="n">
        <v>3.30881297786011E-011</v>
      </c>
      <c r="D215" s="53"/>
      <c r="E215" s="53"/>
      <c r="F215" s="53"/>
      <c r="G215" s="53"/>
      <c r="H215" s="53"/>
      <c r="I215" s="53"/>
      <c r="J215" s="4" t="n">
        <f aca="false">C215*100/$C$773</f>
        <v>3.60359418977182E-011</v>
      </c>
      <c r="K215" s="4" t="n">
        <f aca="false">J215*100/$J$864</f>
        <v>6.24493793805934E-012</v>
      </c>
      <c r="L215" s="53"/>
      <c r="M215" s="53"/>
      <c r="N215" s="53"/>
      <c r="O215" s="53"/>
      <c r="P215" s="53"/>
      <c r="Q215" s="53"/>
      <c r="R215" s="53"/>
      <c r="S215" s="53"/>
      <c r="T215" s="4" t="n">
        <f aca="false">C215*100/$C$864</f>
        <v>1.61560217902823E-011</v>
      </c>
      <c r="U215" s="53"/>
      <c r="V215" s="53"/>
      <c r="W215" s="53"/>
    </row>
    <row r="216" customFormat="false" ht="15" hidden="false" customHeight="false" outlineLevel="0" collapsed="false">
      <c r="A216" s="7" t="n">
        <v>1960</v>
      </c>
      <c r="B216" s="7" t="str">
        <f aca="false">B204</f>
        <v>Noviembre</v>
      </c>
      <c r="C216" s="7" t="n">
        <v>3.39144831107613E-011</v>
      </c>
      <c r="D216" s="53"/>
      <c r="E216" s="53"/>
      <c r="F216" s="53"/>
      <c r="G216" s="53"/>
      <c r="H216" s="53"/>
      <c r="I216" s="53"/>
      <c r="J216" s="7" t="n">
        <f aca="false">C216*100/$C$773</f>
        <v>3.69359148144096E-011</v>
      </c>
      <c r="K216" s="7" t="n">
        <f aca="false">J216*100/$J$864</f>
        <v>6.40090097703371E-012</v>
      </c>
      <c r="L216" s="53"/>
      <c r="M216" s="53"/>
      <c r="N216" s="53"/>
      <c r="O216" s="53"/>
      <c r="P216" s="53"/>
      <c r="Q216" s="53"/>
      <c r="R216" s="53"/>
      <c r="S216" s="53"/>
      <c r="T216" s="7" t="n">
        <f aca="false">C216*100/$C$864</f>
        <v>1.65595073462863E-011</v>
      </c>
      <c r="U216" s="53"/>
      <c r="V216" s="53"/>
      <c r="W216" s="53"/>
    </row>
    <row r="217" customFormat="false" ht="15" hidden="false" customHeight="false" outlineLevel="0" collapsed="false">
      <c r="A217" s="10" t="n">
        <v>1960</v>
      </c>
      <c r="B217" s="10" t="str">
        <f aca="false">B205</f>
        <v>Diciembre</v>
      </c>
      <c r="C217" s="10" t="n">
        <v>3.70217326756994E-011</v>
      </c>
      <c r="D217" s="53"/>
      <c r="E217" s="53"/>
      <c r="F217" s="53"/>
      <c r="G217" s="53"/>
      <c r="H217" s="53"/>
      <c r="I217" s="53"/>
      <c r="J217" s="10" t="n">
        <f aca="false">C217*100/$C$773</f>
        <v>4.03199883638381E-011</v>
      </c>
      <c r="K217" s="10" t="n">
        <f aca="false">J217*100/$J$864</f>
        <v>6.98735239695197E-012</v>
      </c>
      <c r="L217" s="53"/>
      <c r="M217" s="53"/>
      <c r="N217" s="53"/>
      <c r="O217" s="53"/>
      <c r="P217" s="53"/>
      <c r="Q217" s="53"/>
      <c r="R217" s="53"/>
      <c r="S217" s="53"/>
      <c r="T217" s="10" t="n">
        <f aca="false">C217*100/$C$864</f>
        <v>1.80766916663095E-011</v>
      </c>
      <c r="U217" s="53"/>
      <c r="V217" s="53"/>
      <c r="W217" s="53"/>
    </row>
    <row r="218" customFormat="false" ht="15" hidden="false" customHeight="false" outlineLevel="0" collapsed="false">
      <c r="A218" s="4" t="n">
        <v>1961</v>
      </c>
      <c r="B218" s="4" t="str">
        <f aca="false">B206</f>
        <v>Enero</v>
      </c>
      <c r="C218" s="4" t="n">
        <v>3.4773938290583E-011</v>
      </c>
      <c r="D218" s="53"/>
      <c r="E218" s="53"/>
      <c r="F218" s="53"/>
      <c r="G218" s="53"/>
      <c r="H218" s="53"/>
      <c r="I218" s="53"/>
      <c r="J218" s="4" t="n">
        <f aca="false">C218*100/$C$773</f>
        <v>3.7871938613004E-011</v>
      </c>
      <c r="K218" s="4" t="n">
        <f aca="false">J218*100/$J$864</f>
        <v>6.56311154301141E-012</v>
      </c>
      <c r="L218" s="53"/>
      <c r="M218" s="53"/>
      <c r="N218" s="53"/>
      <c r="O218" s="53"/>
      <c r="P218" s="53"/>
      <c r="Q218" s="53"/>
      <c r="R218" s="53"/>
      <c r="S218" s="53"/>
      <c r="T218" s="4" t="n">
        <f aca="false">C218*100/$C$864</f>
        <v>1.69791556221447E-011</v>
      </c>
      <c r="U218" s="53"/>
      <c r="V218" s="53"/>
      <c r="W218" s="53"/>
    </row>
    <row r="219" customFormat="false" ht="15" hidden="false" customHeight="false" outlineLevel="0" collapsed="false">
      <c r="A219" s="7" t="n">
        <v>1961</v>
      </c>
      <c r="B219" s="7" t="str">
        <f aca="false">B207</f>
        <v>Febrero</v>
      </c>
      <c r="C219" s="7" t="n">
        <v>3.52036658804938E-011</v>
      </c>
      <c r="D219" s="53"/>
      <c r="E219" s="53"/>
      <c r="F219" s="53"/>
      <c r="G219" s="53"/>
      <c r="H219" s="53"/>
      <c r="I219" s="53"/>
      <c r="J219" s="7" t="n">
        <f aca="false">C219*100/$C$773</f>
        <v>3.83399505123011E-011</v>
      </c>
      <c r="K219" s="7" t="n">
        <f aca="false">J219*100/$J$864</f>
        <v>6.64421682600024E-012</v>
      </c>
      <c r="L219" s="53"/>
      <c r="M219" s="53"/>
      <c r="N219" s="53"/>
      <c r="O219" s="53"/>
      <c r="P219" s="53"/>
      <c r="Q219" s="53"/>
      <c r="R219" s="53"/>
      <c r="S219" s="53"/>
      <c r="T219" s="7" t="n">
        <f aca="false">C219*100/$C$864</f>
        <v>1.71889797600739E-011</v>
      </c>
      <c r="U219" s="53"/>
      <c r="V219" s="53"/>
      <c r="W219" s="53"/>
    </row>
    <row r="220" customFormat="false" ht="15" hidden="false" customHeight="false" outlineLevel="0" collapsed="false">
      <c r="A220" s="10" t="n">
        <v>1961</v>
      </c>
      <c r="B220" s="10" t="str">
        <f aca="false">B208</f>
        <v>Marzo</v>
      </c>
      <c r="C220" s="10" t="n">
        <v>3.56004407301651E-011</v>
      </c>
      <c r="D220" s="53"/>
      <c r="E220" s="53"/>
      <c r="F220" s="53"/>
      <c r="G220" s="53"/>
      <c r="H220" s="53"/>
      <c r="I220" s="53"/>
      <c r="J220" s="10" t="n">
        <f aca="false">C220*100/$C$773</f>
        <v>3.87720739210553E-011</v>
      </c>
      <c r="K220" s="10" t="n">
        <f aca="false">J220*100/$J$864</f>
        <v>6.7191027239993E-012</v>
      </c>
      <c r="L220" s="53"/>
      <c r="M220" s="53"/>
      <c r="N220" s="53"/>
      <c r="O220" s="53"/>
      <c r="P220" s="53"/>
      <c r="Q220" s="53"/>
      <c r="R220" s="53"/>
      <c r="S220" s="53"/>
      <c r="T220" s="10" t="n">
        <f aca="false">C220*100/$C$864</f>
        <v>1.73827139831932E-011</v>
      </c>
      <c r="U220" s="53"/>
      <c r="V220" s="53"/>
      <c r="W220" s="53"/>
    </row>
    <row r="221" customFormat="false" ht="15" hidden="false" customHeight="false" outlineLevel="0" collapsed="false">
      <c r="A221" s="4" t="n">
        <v>1961</v>
      </c>
      <c r="B221" s="4" t="str">
        <f aca="false">B209</f>
        <v>Abril</v>
      </c>
      <c r="C221" s="4" t="n">
        <v>3.63936922146638E-011</v>
      </c>
      <c r="D221" s="53"/>
      <c r="E221" s="53"/>
      <c r="F221" s="53"/>
      <c r="G221" s="53"/>
      <c r="H221" s="53"/>
      <c r="I221" s="53"/>
      <c r="J221" s="4" t="n">
        <f aca="false">C221*100/$C$773</f>
        <v>3.96359959558437E-011</v>
      </c>
      <c r="K221" s="4" t="n">
        <f aca="false">J221*100/$J$864</f>
        <v>6.86881823597035E-012</v>
      </c>
      <c r="L221" s="53"/>
      <c r="M221" s="53"/>
      <c r="N221" s="53"/>
      <c r="O221" s="53"/>
      <c r="P221" s="53"/>
      <c r="Q221" s="53"/>
      <c r="R221" s="53"/>
      <c r="S221" s="53"/>
      <c r="T221" s="4" t="n">
        <f aca="false">C221*100/$C$864</f>
        <v>1.77700368193428E-011</v>
      </c>
      <c r="U221" s="53"/>
      <c r="V221" s="53"/>
      <c r="W221" s="53"/>
    </row>
    <row r="222" customFormat="false" ht="15" hidden="false" customHeight="false" outlineLevel="0" collapsed="false">
      <c r="A222" s="7" t="n">
        <v>1961</v>
      </c>
      <c r="B222" s="7" t="str">
        <f aca="false">B210</f>
        <v>Mayo</v>
      </c>
      <c r="C222" s="7" t="n">
        <v>3.66580596736895E-011</v>
      </c>
      <c r="D222" s="53"/>
      <c r="E222" s="53"/>
      <c r="F222" s="53"/>
      <c r="G222" s="53"/>
      <c r="H222" s="53"/>
      <c r="I222" s="53"/>
      <c r="J222" s="7" t="n">
        <f aca="false">C222*100/$C$773</f>
        <v>3.99239158369867E-011</v>
      </c>
      <c r="K222" s="7" t="n">
        <f aca="false">J222*100/$J$864</f>
        <v>6.91871402595621E-012</v>
      </c>
      <c r="L222" s="53"/>
      <c r="M222" s="53"/>
      <c r="N222" s="53"/>
      <c r="O222" s="53"/>
      <c r="P222" s="53"/>
      <c r="Q222" s="53"/>
      <c r="R222" s="53"/>
      <c r="S222" s="53"/>
      <c r="T222" s="7" t="n">
        <f aca="false">C222*100/$C$864</f>
        <v>1.78991201630446E-011</v>
      </c>
      <c r="U222" s="53"/>
      <c r="V222" s="53"/>
      <c r="W222" s="53"/>
    </row>
    <row r="223" customFormat="false" ht="15" hidden="false" customHeight="false" outlineLevel="0" collapsed="false">
      <c r="A223" s="10" t="n">
        <v>1961</v>
      </c>
      <c r="B223" s="10" t="str">
        <f aca="false">B211</f>
        <v>Junio</v>
      </c>
      <c r="C223" s="10" t="n">
        <v>3.71538418515012E-011</v>
      </c>
      <c r="D223" s="53"/>
      <c r="E223" s="53"/>
      <c r="F223" s="53"/>
      <c r="G223" s="53"/>
      <c r="H223" s="53"/>
      <c r="I223" s="53"/>
      <c r="J223" s="10" t="n">
        <f aca="false">C223*100/$C$773</f>
        <v>4.04638671087295E-011</v>
      </c>
      <c r="K223" s="10" t="n">
        <f aca="false">J223*100/$J$864</f>
        <v>7.01228622093812E-012</v>
      </c>
      <c r="L223" s="53"/>
      <c r="M223" s="53"/>
      <c r="N223" s="53"/>
      <c r="O223" s="53"/>
      <c r="P223" s="53"/>
      <c r="Q223" s="53"/>
      <c r="R223" s="53"/>
      <c r="S223" s="53"/>
      <c r="T223" s="10" t="n">
        <f aca="false">C223*100/$C$864</f>
        <v>1.81411969356381E-011</v>
      </c>
      <c r="U223" s="53"/>
      <c r="V223" s="53"/>
      <c r="W223" s="53"/>
    </row>
    <row r="224" customFormat="false" ht="15" hidden="false" customHeight="false" outlineLevel="0" collapsed="false">
      <c r="A224" s="4" t="n">
        <v>1961</v>
      </c>
      <c r="B224" s="4" t="str">
        <f aca="false">B212</f>
        <v>Julio</v>
      </c>
      <c r="C224" s="4" t="n">
        <v>3.77158277246358E-011</v>
      </c>
      <c r="D224" s="53"/>
      <c r="E224" s="53"/>
      <c r="F224" s="53"/>
      <c r="G224" s="53"/>
      <c r="H224" s="53"/>
      <c r="I224" s="53"/>
      <c r="J224" s="4" t="n">
        <f aca="false">C224*100/$C$773</f>
        <v>4.1075920144278E-011</v>
      </c>
      <c r="K224" s="4" t="n">
        <f aca="false">J224*100/$J$864</f>
        <v>7.11835346992665E-012</v>
      </c>
      <c r="L224" s="53"/>
      <c r="M224" s="53"/>
      <c r="N224" s="53"/>
      <c r="O224" s="53"/>
      <c r="P224" s="53"/>
      <c r="Q224" s="53"/>
      <c r="R224" s="53"/>
      <c r="S224" s="53"/>
      <c r="T224" s="4" t="n">
        <f aca="false">C224*100/$C$864</f>
        <v>1.84155991479404E-011</v>
      </c>
      <c r="U224" s="53"/>
      <c r="V224" s="53"/>
      <c r="W224" s="53"/>
    </row>
    <row r="225" customFormat="false" ht="15" hidden="false" customHeight="false" outlineLevel="0" collapsed="false">
      <c r="A225" s="7" t="n">
        <v>1961</v>
      </c>
      <c r="B225" s="7" t="str">
        <f aca="false">B213</f>
        <v>Agosto</v>
      </c>
      <c r="C225" s="7" t="n">
        <v>3.80132970313228E-011</v>
      </c>
      <c r="D225" s="53"/>
      <c r="E225" s="53"/>
      <c r="F225" s="53"/>
      <c r="G225" s="53"/>
      <c r="H225" s="53"/>
      <c r="I225" s="53"/>
      <c r="J225" s="7" t="n">
        <f aca="false">C225*100/$C$773</f>
        <v>4.13998909073237E-011</v>
      </c>
      <c r="K225" s="7" t="n">
        <f aca="false">J225*100/$J$864</f>
        <v>7.17449678691579E-012</v>
      </c>
      <c r="L225" s="53"/>
      <c r="M225" s="53"/>
      <c r="N225" s="53"/>
      <c r="O225" s="53"/>
      <c r="P225" s="53"/>
      <c r="Q225" s="53"/>
      <c r="R225" s="53"/>
      <c r="S225" s="53"/>
      <c r="T225" s="7" t="n">
        <f aca="false">C225*100/$C$864</f>
        <v>1.85608452114965E-011</v>
      </c>
      <c r="U225" s="53"/>
      <c r="V225" s="53"/>
      <c r="W225" s="53"/>
    </row>
    <row r="226" customFormat="false" ht="15" hidden="false" customHeight="false" outlineLevel="0" collapsed="false">
      <c r="A226" s="10" t="n">
        <v>1961</v>
      </c>
      <c r="B226" s="10" t="str">
        <f aca="false">B214</f>
        <v>Septiembre</v>
      </c>
      <c r="C226" s="10" t="n">
        <v>3.84100718809942E-011</v>
      </c>
      <c r="D226" s="53"/>
      <c r="E226" s="53"/>
      <c r="F226" s="53"/>
      <c r="G226" s="53"/>
      <c r="H226" s="53"/>
      <c r="I226" s="53"/>
      <c r="J226" s="10" t="n">
        <f aca="false">C226*100/$C$773</f>
        <v>4.1832014316078E-011</v>
      </c>
      <c r="K226" s="10" t="n">
        <f aca="false">J226*100/$J$864</f>
        <v>7.24938268491488E-012</v>
      </c>
      <c r="L226" s="53"/>
      <c r="M226" s="53"/>
      <c r="N226" s="53"/>
      <c r="O226" s="53"/>
      <c r="P226" s="53"/>
      <c r="Q226" s="53"/>
      <c r="R226" s="53"/>
      <c r="S226" s="53"/>
      <c r="T226" s="10" t="n">
        <f aca="false">C226*100/$C$864</f>
        <v>1.87545794346158E-011</v>
      </c>
      <c r="U226" s="53"/>
      <c r="V226" s="53"/>
      <c r="W226" s="53"/>
    </row>
    <row r="227" customFormat="false" ht="15" hidden="false" customHeight="false" outlineLevel="0" collapsed="false">
      <c r="A227" s="4" t="n">
        <v>1961</v>
      </c>
      <c r="B227" s="4" t="str">
        <f aca="false">B215</f>
        <v>Octubre</v>
      </c>
      <c r="C227" s="4" t="n">
        <v>3.84430246212337E-011</v>
      </c>
      <c r="D227" s="53"/>
      <c r="E227" s="53"/>
      <c r="F227" s="53"/>
      <c r="G227" s="53"/>
      <c r="H227" s="53"/>
      <c r="I227" s="53"/>
      <c r="J227" s="4" t="n">
        <f aca="false">C227*100/$C$773</f>
        <v>4.18679028066209E-011</v>
      </c>
      <c r="K227" s="4" t="n">
        <f aca="false">J227*100/$J$864</f>
        <v>7.25560206990465E-012</v>
      </c>
      <c r="L227" s="53"/>
      <c r="M227" s="53"/>
      <c r="N227" s="53"/>
      <c r="O227" s="53"/>
      <c r="P227" s="53"/>
      <c r="Q227" s="53"/>
      <c r="R227" s="53"/>
      <c r="S227" s="53"/>
      <c r="T227" s="4" t="n">
        <f aca="false">C227*100/$C$864</f>
        <v>1.87706693494258E-011</v>
      </c>
      <c r="U227" s="53"/>
      <c r="V227" s="53"/>
      <c r="W227" s="53"/>
    </row>
    <row r="228" customFormat="false" ht="15" hidden="false" customHeight="false" outlineLevel="0" collapsed="false">
      <c r="A228" s="7" t="n">
        <v>1961</v>
      </c>
      <c r="B228" s="7" t="str">
        <f aca="false">B216</f>
        <v>Noviembre</v>
      </c>
      <c r="C228" s="7" t="n">
        <v>3.96661528030651E-011</v>
      </c>
      <c r="D228" s="53"/>
      <c r="E228" s="53"/>
      <c r="F228" s="53"/>
      <c r="G228" s="53"/>
      <c r="H228" s="53"/>
      <c r="I228" s="53"/>
      <c r="J228" s="7" t="n">
        <f aca="false">C228*100/$C$773</f>
        <v>4.31999991320664E-011</v>
      </c>
      <c r="K228" s="7" t="n">
        <f aca="false">J228*100/$J$864</f>
        <v>7.48645100687806E-012</v>
      </c>
      <c r="L228" s="53"/>
      <c r="M228" s="53"/>
      <c r="N228" s="53"/>
      <c r="O228" s="53"/>
      <c r="P228" s="53"/>
      <c r="Q228" s="53"/>
      <c r="R228" s="53"/>
      <c r="S228" s="53"/>
      <c r="T228" s="7" t="n">
        <f aca="false">C228*100/$C$864</f>
        <v>1.9367889128549E-011</v>
      </c>
      <c r="U228" s="53"/>
      <c r="V228" s="53"/>
      <c r="W228" s="53"/>
    </row>
    <row r="229" customFormat="false" ht="15" hidden="false" customHeight="false" outlineLevel="0" collapsed="false">
      <c r="A229" s="10" t="n">
        <v>1961</v>
      </c>
      <c r="B229" s="10" t="str">
        <f aca="false">B217</f>
        <v>Diciembre</v>
      </c>
      <c r="C229" s="10" t="n">
        <v>4.31038244149298E-011</v>
      </c>
      <c r="D229" s="53"/>
      <c r="E229" s="53"/>
      <c r="F229" s="53"/>
      <c r="G229" s="53"/>
      <c r="H229" s="53"/>
      <c r="I229" s="53"/>
      <c r="J229" s="10" t="n">
        <f aca="false">C229*100/$C$773</f>
        <v>4.69439319350835E-011</v>
      </c>
      <c r="K229" s="10" t="n">
        <f aca="false">J229*100/$J$864</f>
        <v>8.13526512877526E-012</v>
      </c>
      <c r="L229" s="53"/>
      <c r="M229" s="53"/>
      <c r="N229" s="53"/>
      <c r="O229" s="53"/>
      <c r="P229" s="53"/>
      <c r="Q229" s="53"/>
      <c r="R229" s="53"/>
      <c r="S229" s="53"/>
      <c r="T229" s="10" t="n">
        <f aca="false">C229*100/$C$864</f>
        <v>2.10464094269382E-011</v>
      </c>
      <c r="U229" s="53"/>
      <c r="V229" s="53"/>
      <c r="W229" s="53"/>
    </row>
    <row r="230" customFormat="false" ht="15" hidden="false" customHeight="false" outlineLevel="0" collapsed="false">
      <c r="A230" s="4" t="n">
        <v>1962</v>
      </c>
      <c r="B230" s="4" t="str">
        <f aca="false">B218</f>
        <v>Enero</v>
      </c>
      <c r="C230" s="4" t="n">
        <v>4.13849140552865E-011</v>
      </c>
      <c r="D230" s="53"/>
      <c r="E230" s="53"/>
      <c r="F230" s="53"/>
      <c r="G230" s="53"/>
      <c r="H230" s="53"/>
      <c r="I230" s="53"/>
      <c r="J230" s="4" t="n">
        <f aca="false">C230*100/$C$773</f>
        <v>4.5071884337895E-011</v>
      </c>
      <c r="K230" s="4" t="n">
        <f aca="false">J230*100/$J$864</f>
        <v>7.81084399681989E-012</v>
      </c>
      <c r="L230" s="53"/>
      <c r="M230" s="53"/>
      <c r="N230" s="53"/>
      <c r="O230" s="53"/>
      <c r="P230" s="53"/>
      <c r="Q230" s="53"/>
      <c r="R230" s="53"/>
      <c r="S230" s="53"/>
      <c r="T230" s="4" t="n">
        <f aca="false">C230*100/$C$864</f>
        <v>2.02071128752214E-011</v>
      </c>
      <c r="U230" s="53"/>
      <c r="V230" s="53"/>
      <c r="W230" s="53"/>
    </row>
    <row r="231" customFormat="false" ht="15" hidden="false" customHeight="false" outlineLevel="0" collapsed="false">
      <c r="A231" s="7" t="n">
        <v>1962</v>
      </c>
      <c r="B231" s="7" t="str">
        <f aca="false">B219</f>
        <v>Febrero</v>
      </c>
      <c r="C231" s="7" t="n">
        <v>4.19800017760825E-011</v>
      </c>
      <c r="D231" s="53"/>
      <c r="E231" s="53"/>
      <c r="F231" s="53"/>
      <c r="G231" s="53"/>
      <c r="H231" s="53"/>
      <c r="I231" s="53"/>
      <c r="J231" s="7" t="n">
        <f aca="false">C231*100/$C$773</f>
        <v>4.57199882553463E-011</v>
      </c>
      <c r="K231" s="7" t="n">
        <f aca="false">J231*100/$J$864</f>
        <v>7.92315877281173E-012</v>
      </c>
      <c r="L231" s="53"/>
      <c r="M231" s="53"/>
      <c r="N231" s="53"/>
      <c r="O231" s="53"/>
      <c r="P231" s="53"/>
      <c r="Q231" s="53"/>
      <c r="R231" s="53"/>
      <c r="S231" s="53"/>
      <c r="T231" s="7" t="n">
        <f aca="false">C231*100/$C$864</f>
        <v>2.04976778073781E-011</v>
      </c>
      <c r="U231" s="53"/>
      <c r="V231" s="53"/>
      <c r="W231" s="53"/>
    </row>
    <row r="232" customFormat="false" ht="15" hidden="false" customHeight="false" outlineLevel="0" collapsed="false">
      <c r="A232" s="10" t="n">
        <v>1962</v>
      </c>
      <c r="B232" s="10" t="str">
        <f aca="false">B220</f>
        <v>Marzo</v>
      </c>
      <c r="C232" s="10" t="n">
        <v>4.26409949773575E-011</v>
      </c>
      <c r="D232" s="53"/>
      <c r="E232" s="53"/>
      <c r="F232" s="53"/>
      <c r="G232" s="53"/>
      <c r="H232" s="53"/>
      <c r="I232" s="53"/>
      <c r="J232" s="10" t="n">
        <f aca="false">C232*100/$C$773</f>
        <v>4.64398691538835E-011</v>
      </c>
      <c r="K232" s="10" t="n">
        <f aca="false">J232*100/$J$864</f>
        <v>8.0479123187831E-012</v>
      </c>
      <c r="L232" s="53"/>
      <c r="M232" s="53"/>
      <c r="N232" s="53"/>
      <c r="O232" s="53"/>
      <c r="P232" s="53"/>
      <c r="Q232" s="53"/>
      <c r="R232" s="53"/>
      <c r="S232" s="53"/>
      <c r="T232" s="10" t="n">
        <f aca="false">C232*100/$C$864</f>
        <v>2.08204225691546E-011</v>
      </c>
      <c r="U232" s="53"/>
      <c r="V232" s="53"/>
      <c r="W232" s="53"/>
    </row>
    <row r="233" customFormat="false" ht="15" hidden="false" customHeight="false" outlineLevel="0" collapsed="false">
      <c r="A233" s="4" t="n">
        <v>1962</v>
      </c>
      <c r="B233" s="4" t="str">
        <f aca="false">B221</f>
        <v>Abril</v>
      </c>
      <c r="C233" s="4" t="n">
        <v>4.40293341826523E-011</v>
      </c>
      <c r="D233" s="53"/>
      <c r="E233" s="53"/>
      <c r="F233" s="53"/>
      <c r="G233" s="53"/>
      <c r="H233" s="53"/>
      <c r="I233" s="53"/>
      <c r="J233" s="4" t="n">
        <f aca="false">C233*100/$C$773</f>
        <v>4.79518951061234E-011</v>
      </c>
      <c r="K233" s="4" t="n">
        <f aca="false">J233*100/$J$864</f>
        <v>8.309942606746E-012</v>
      </c>
      <c r="L233" s="53"/>
      <c r="M233" s="53"/>
      <c r="N233" s="53"/>
      <c r="O233" s="53"/>
      <c r="P233" s="53"/>
      <c r="Q233" s="53"/>
      <c r="R233" s="53"/>
      <c r="S233" s="53"/>
      <c r="T233" s="4" t="n">
        <f aca="false">C233*100/$C$864</f>
        <v>2.1498310337461E-011</v>
      </c>
      <c r="U233" s="53"/>
      <c r="V233" s="53"/>
      <c r="W233" s="53"/>
    </row>
    <row r="234" customFormat="false" ht="15" hidden="false" customHeight="false" outlineLevel="0" collapsed="false">
      <c r="A234" s="7" t="n">
        <v>1962</v>
      </c>
      <c r="B234" s="7" t="str">
        <f aca="false">B222</f>
        <v>Mayo</v>
      </c>
      <c r="C234" s="7" t="n">
        <v>4.55499316711709E-011</v>
      </c>
      <c r="D234" s="53"/>
      <c r="E234" s="53"/>
      <c r="F234" s="53"/>
      <c r="G234" s="53"/>
      <c r="H234" s="53"/>
      <c r="I234" s="53"/>
      <c r="J234" s="7" t="n">
        <f aca="false">C234*100/$C$773</f>
        <v>4.96079621946148E-011</v>
      </c>
      <c r="K234" s="7" t="n">
        <f aca="false">J234*100/$J$864</f>
        <v>8.59693486070859E-012</v>
      </c>
      <c r="L234" s="53"/>
      <c r="M234" s="53"/>
      <c r="N234" s="53"/>
      <c r="O234" s="53"/>
      <c r="P234" s="53"/>
      <c r="Q234" s="53"/>
      <c r="R234" s="53"/>
      <c r="S234" s="53"/>
      <c r="T234" s="7" t="n">
        <f aca="false">C234*100/$C$864</f>
        <v>2.22407761801404E-011</v>
      </c>
      <c r="U234" s="53"/>
      <c r="V234" s="53"/>
      <c r="W234" s="53"/>
    </row>
    <row r="235" customFormat="false" ht="15" hidden="false" customHeight="false" outlineLevel="0" collapsed="false">
      <c r="A235" s="10" t="n">
        <v>1962</v>
      </c>
      <c r="B235" s="10" t="str">
        <f aca="false">B223</f>
        <v>Junio</v>
      </c>
      <c r="C235" s="10" t="n">
        <v>4.62109248724459E-011</v>
      </c>
      <c r="D235" s="53"/>
      <c r="E235" s="53"/>
      <c r="F235" s="53"/>
      <c r="G235" s="53"/>
      <c r="H235" s="53"/>
      <c r="I235" s="53"/>
      <c r="J235" s="10" t="n">
        <f aca="false">C235*100/$C$773</f>
        <v>5.03278430931519E-011</v>
      </c>
      <c r="K235" s="10" t="n">
        <f aca="false">J235*100/$J$864</f>
        <v>8.72168840667997E-012</v>
      </c>
      <c r="L235" s="53"/>
      <c r="M235" s="53"/>
      <c r="N235" s="53"/>
      <c r="O235" s="53"/>
      <c r="P235" s="53"/>
      <c r="Q235" s="53"/>
      <c r="R235" s="53"/>
      <c r="S235" s="53"/>
      <c r="T235" s="10" t="n">
        <f aca="false">C235*100/$C$864</f>
        <v>2.2563520941917E-011</v>
      </c>
      <c r="U235" s="53"/>
      <c r="V235" s="53"/>
      <c r="W235" s="53"/>
    </row>
    <row r="236" customFormat="false" ht="15" hidden="false" customHeight="false" outlineLevel="0" collapsed="false">
      <c r="A236" s="4" t="n">
        <v>1962</v>
      </c>
      <c r="B236" s="4" t="str">
        <f aca="false">B224</f>
        <v>Julio</v>
      </c>
      <c r="C236" s="4" t="n">
        <v>4.8293508234099E-011</v>
      </c>
      <c r="D236" s="53"/>
      <c r="E236" s="53"/>
      <c r="F236" s="53"/>
      <c r="G236" s="53"/>
      <c r="H236" s="53"/>
      <c r="I236" s="53"/>
      <c r="J236" s="4" t="n">
        <f aca="false">C236*100/$C$773</f>
        <v>5.25959632171917E-011</v>
      </c>
      <c r="K236" s="4" t="n">
        <f aca="false">J236*100/$J$864</f>
        <v>9.11474790963108E-012</v>
      </c>
      <c r="L236" s="53"/>
      <c r="M236" s="53"/>
      <c r="N236" s="53"/>
      <c r="O236" s="53"/>
      <c r="P236" s="53"/>
      <c r="Q236" s="53"/>
      <c r="R236" s="53"/>
      <c r="S236" s="53"/>
      <c r="T236" s="4" t="n">
        <f aca="false">C236*100/$C$864</f>
        <v>2.35803889968986E-011</v>
      </c>
      <c r="U236" s="53"/>
      <c r="V236" s="53"/>
      <c r="W236" s="53"/>
    </row>
    <row r="237" customFormat="false" ht="15" hidden="false" customHeight="false" outlineLevel="0" collapsed="false">
      <c r="A237" s="7" t="n">
        <v>1962</v>
      </c>
      <c r="B237" s="7" t="str">
        <f aca="false">B225</f>
        <v>Agosto</v>
      </c>
      <c r="C237" s="7" t="n">
        <v>4.89215486951347E-011</v>
      </c>
      <c r="D237" s="53"/>
      <c r="E237" s="53"/>
      <c r="F237" s="53"/>
      <c r="G237" s="53"/>
      <c r="H237" s="53"/>
      <c r="I237" s="53"/>
      <c r="J237" s="7" t="n">
        <f aca="false">C237*100/$C$773</f>
        <v>5.32799556251862E-011</v>
      </c>
      <c r="K237" s="7" t="n">
        <f aca="false">J237*100/$J$864</f>
        <v>9.23328207061272E-012</v>
      </c>
      <c r="L237" s="53"/>
      <c r="M237" s="53"/>
      <c r="N237" s="53"/>
      <c r="O237" s="53"/>
      <c r="P237" s="53"/>
      <c r="Q237" s="53"/>
      <c r="R237" s="53"/>
      <c r="S237" s="53"/>
      <c r="T237" s="7" t="n">
        <f aca="false">C237*100/$C$864</f>
        <v>2.38870438438653E-011</v>
      </c>
      <c r="U237" s="53"/>
      <c r="V237" s="53"/>
      <c r="W237" s="53"/>
    </row>
    <row r="238" customFormat="false" ht="15" hidden="false" customHeight="false" outlineLevel="0" collapsed="false">
      <c r="A238" s="10" t="n">
        <v>1962</v>
      </c>
      <c r="B238" s="10" t="str">
        <f aca="false">B226</f>
        <v>Septiembre</v>
      </c>
      <c r="C238" s="10" t="n">
        <v>5.07306690450263E-011</v>
      </c>
      <c r="D238" s="53"/>
      <c r="E238" s="53"/>
      <c r="F238" s="53"/>
      <c r="G238" s="53"/>
      <c r="H238" s="53"/>
      <c r="I238" s="53"/>
      <c r="J238" s="10" t="n">
        <f aca="false">C238*100/$C$773</f>
        <v>5.52502499951277E-011</v>
      </c>
      <c r="K238" s="10" t="n">
        <f aca="false">J238*100/$J$864</f>
        <v>9.57472912075273E-012</v>
      </c>
      <c r="L238" s="53"/>
      <c r="M238" s="53"/>
      <c r="N238" s="53"/>
      <c r="O238" s="53"/>
      <c r="P238" s="53"/>
      <c r="Q238" s="53"/>
      <c r="R238" s="53"/>
      <c r="S238" s="53"/>
      <c r="T238" s="10" t="n">
        <f aca="false">C238*100/$C$864</f>
        <v>2.47703874474375E-011</v>
      </c>
      <c r="U238" s="53"/>
      <c r="V238" s="53"/>
      <c r="W238" s="53"/>
    </row>
    <row r="239" customFormat="false" ht="15" hidden="false" customHeight="false" outlineLevel="0" collapsed="false">
      <c r="A239" s="4" t="n">
        <v>1962</v>
      </c>
      <c r="B239" s="4" t="str">
        <f aca="false">B227</f>
        <v>Octubre</v>
      </c>
      <c r="C239" s="4" t="n">
        <v>5.1599070670162E-011</v>
      </c>
      <c r="D239" s="53"/>
      <c r="E239" s="53"/>
      <c r="F239" s="53"/>
      <c r="G239" s="53"/>
      <c r="H239" s="53"/>
      <c r="I239" s="53"/>
      <c r="J239" s="4" t="n">
        <f aca="false">C239*100/$C$773</f>
        <v>5.61960172753175E-011</v>
      </c>
      <c r="K239" s="4" t="n">
        <f aca="false">J239*100/$J$864</f>
        <v>9.73862820754214E-012</v>
      </c>
      <c r="L239" s="53"/>
      <c r="M239" s="53"/>
      <c r="N239" s="53"/>
      <c r="O239" s="53"/>
      <c r="P239" s="53"/>
      <c r="Q239" s="53"/>
      <c r="R239" s="53"/>
      <c r="S239" s="53"/>
      <c r="T239" s="4" t="n">
        <f aca="false">C239*100/$C$864</f>
        <v>2.51944040259593E-011</v>
      </c>
      <c r="U239" s="53"/>
      <c r="V239" s="53"/>
      <c r="W239" s="53"/>
    </row>
    <row r="240" customFormat="false" ht="15" hidden="false" customHeight="false" outlineLevel="0" collapsed="false">
      <c r="A240" s="7" t="n">
        <v>1962</v>
      </c>
      <c r="B240" s="7" t="str">
        <f aca="false">B228</f>
        <v>Noviembre</v>
      </c>
      <c r="C240" s="7" t="n">
        <v>5.13345541037141E-011</v>
      </c>
      <c r="D240" s="53"/>
      <c r="E240" s="53"/>
      <c r="F240" s="53"/>
      <c r="G240" s="53"/>
      <c r="H240" s="53"/>
      <c r="I240" s="53"/>
      <c r="J240" s="7" t="n">
        <f aca="false">C240*100/$C$773</f>
        <v>5.59079350028143E-011</v>
      </c>
      <c r="K240" s="7" t="n">
        <f aca="false">J240*100/$J$864</f>
        <v>9.6887042755427E-012</v>
      </c>
      <c r="L240" s="53"/>
      <c r="M240" s="53"/>
      <c r="N240" s="53"/>
      <c r="O240" s="53"/>
      <c r="P240" s="53"/>
      <c r="Q240" s="53"/>
      <c r="R240" s="53"/>
      <c r="S240" s="53"/>
      <c r="T240" s="7" t="n">
        <f aca="false">C240*100/$C$864</f>
        <v>2.5065247877213E-011</v>
      </c>
      <c r="U240" s="53"/>
      <c r="V240" s="53"/>
      <c r="W240" s="53"/>
    </row>
    <row r="241" customFormat="false" ht="15" hidden="false" customHeight="false" outlineLevel="0" collapsed="false">
      <c r="A241" s="10" t="n">
        <v>1962</v>
      </c>
      <c r="B241" s="10" t="str">
        <f aca="false">B229</f>
        <v>Diciembre</v>
      </c>
      <c r="C241" s="10" t="n">
        <v>5.63259250517586E-011</v>
      </c>
      <c r="D241" s="53"/>
      <c r="E241" s="53"/>
      <c r="F241" s="53"/>
      <c r="G241" s="53"/>
      <c r="H241" s="53"/>
      <c r="I241" s="53"/>
      <c r="J241" s="10" t="n">
        <f aca="false">C241*100/$C$773</f>
        <v>6.13439857762254E-011</v>
      </c>
      <c r="K241" s="10" t="n">
        <f aca="false">J241*100/$J$864</f>
        <v>1.06307581784058E-011</v>
      </c>
      <c r="L241" s="53"/>
      <c r="M241" s="53"/>
      <c r="N241" s="53"/>
      <c r="O241" s="53"/>
      <c r="P241" s="53"/>
      <c r="Q241" s="53"/>
      <c r="R241" s="53"/>
      <c r="S241" s="53"/>
      <c r="T241" s="10" t="n">
        <f aca="false">C241*100/$C$864</f>
        <v>2.75023967381359E-011</v>
      </c>
      <c r="U241" s="53"/>
      <c r="V241" s="53"/>
      <c r="W241" s="53"/>
    </row>
    <row r="242" customFormat="false" ht="15" hidden="false" customHeight="false" outlineLevel="0" collapsed="false">
      <c r="A242" s="4" t="n">
        <v>1963</v>
      </c>
      <c r="B242" s="4" t="str">
        <f aca="false">B230</f>
        <v>Enero</v>
      </c>
      <c r="C242" s="4" t="n">
        <v>5.40120760787413E-011</v>
      </c>
      <c r="D242" s="53"/>
      <c r="E242" s="53"/>
      <c r="F242" s="53"/>
      <c r="G242" s="53"/>
      <c r="H242" s="53"/>
      <c r="I242" s="53"/>
      <c r="J242" s="4" t="n">
        <f aca="false">C242*100/$C$773</f>
        <v>5.88239966529456E-011</v>
      </c>
      <c r="K242" s="4" t="n">
        <f aca="false">J242*100/$J$864</f>
        <v>1.01940504124721E-011</v>
      </c>
      <c r="L242" s="53"/>
      <c r="M242" s="53"/>
      <c r="N242" s="53"/>
      <c r="O242" s="53"/>
      <c r="P242" s="53"/>
      <c r="Q242" s="53"/>
      <c r="R242" s="53"/>
      <c r="S242" s="53"/>
      <c r="T242" s="4" t="n">
        <f aca="false">C242*100/$C$864</f>
        <v>2.63726080593069E-011</v>
      </c>
      <c r="U242" s="53"/>
      <c r="V242" s="53"/>
      <c r="W242" s="53"/>
    </row>
    <row r="243" customFormat="false" ht="15" hidden="false" customHeight="false" outlineLevel="0" collapsed="false">
      <c r="A243" s="7" t="n">
        <v>1963</v>
      </c>
      <c r="B243" s="7" t="str">
        <f aca="false">B231</f>
        <v>Febrero</v>
      </c>
      <c r="C243" s="7" t="n">
        <v>5.45078582565534E-011</v>
      </c>
      <c r="D243" s="53"/>
      <c r="E243" s="53"/>
      <c r="F243" s="53"/>
      <c r="G243" s="53"/>
      <c r="H243" s="53"/>
      <c r="I243" s="53"/>
      <c r="J243" s="7" t="n">
        <f aca="false">C243*100/$C$773</f>
        <v>5.93639479246888E-011</v>
      </c>
      <c r="K243" s="7" t="n">
        <f aca="false">J243*100/$J$864</f>
        <v>1.02876226074541E-011</v>
      </c>
      <c r="L243" s="53"/>
      <c r="M243" s="53"/>
      <c r="N243" s="53"/>
      <c r="O243" s="53"/>
      <c r="P243" s="53"/>
      <c r="Q243" s="53"/>
      <c r="R243" s="53"/>
      <c r="S243" s="53"/>
      <c r="T243" s="7" t="n">
        <f aca="false">C243*100/$C$864</f>
        <v>2.66146848319006E-011</v>
      </c>
      <c r="U243" s="53"/>
      <c r="V243" s="53"/>
      <c r="W243" s="53"/>
    </row>
    <row r="244" customFormat="false" ht="15" hidden="false" customHeight="false" outlineLevel="0" collapsed="false">
      <c r="A244" s="10" t="n">
        <v>1963</v>
      </c>
      <c r="B244" s="10" t="str">
        <f aca="false">B232</f>
        <v>Marzo</v>
      </c>
      <c r="C244" s="10" t="n">
        <v>5.70860746885964E-011</v>
      </c>
      <c r="D244" s="53"/>
      <c r="E244" s="53"/>
      <c r="F244" s="53"/>
      <c r="G244" s="53"/>
      <c r="H244" s="53"/>
      <c r="I244" s="53"/>
      <c r="J244" s="10" t="n">
        <f aca="false">C244*100/$C$773</f>
        <v>6.21718569291116E-011</v>
      </c>
      <c r="K244" s="10" t="n">
        <f aca="false">J244*100/$J$864</f>
        <v>1.07742261633736E-011</v>
      </c>
      <c r="L244" s="53"/>
      <c r="M244" s="53"/>
      <c r="N244" s="53"/>
      <c r="O244" s="53"/>
      <c r="P244" s="53"/>
      <c r="Q244" s="53"/>
      <c r="R244" s="53"/>
      <c r="S244" s="53"/>
      <c r="T244" s="10" t="n">
        <f aca="false">C244*100/$C$864</f>
        <v>2.78735568544315E-011</v>
      </c>
      <c r="U244" s="53"/>
      <c r="V244" s="53"/>
      <c r="W244" s="53"/>
    </row>
    <row r="245" customFormat="false" ht="15" hidden="false" customHeight="false" outlineLevel="0" collapsed="false">
      <c r="A245" s="4" t="n">
        <v>1963</v>
      </c>
      <c r="B245" s="4" t="str">
        <f aca="false">B233</f>
        <v>Abril</v>
      </c>
      <c r="C245" s="4" t="n">
        <v>5.7978631716079E-011</v>
      </c>
      <c r="D245" s="53"/>
      <c r="E245" s="53"/>
      <c r="F245" s="53"/>
      <c r="G245" s="53"/>
      <c r="H245" s="53"/>
      <c r="I245" s="53"/>
      <c r="J245" s="4" t="n">
        <f aca="false">C245*100/$C$773</f>
        <v>6.31439316096082E-011</v>
      </c>
      <c r="K245" s="4" t="n">
        <f aca="false">J245*100/$J$864</f>
        <v>1.09426842563545E-011</v>
      </c>
      <c r="L245" s="53"/>
      <c r="M245" s="53"/>
      <c r="N245" s="53"/>
      <c r="O245" s="53"/>
      <c r="P245" s="53"/>
      <c r="Q245" s="53"/>
      <c r="R245" s="53"/>
      <c r="S245" s="53"/>
      <c r="T245" s="4" t="n">
        <f aca="false">C245*100/$C$864</f>
        <v>2.8309367850144E-011</v>
      </c>
      <c r="U245" s="53"/>
      <c r="V245" s="53"/>
      <c r="W245" s="53"/>
    </row>
    <row r="246" customFormat="false" ht="15" hidden="false" customHeight="false" outlineLevel="0" collapsed="false">
      <c r="A246" s="7" t="n">
        <v>1963</v>
      </c>
      <c r="B246" s="7" t="str">
        <f aca="false">B234</f>
        <v>Mayo</v>
      </c>
      <c r="C246" s="7" t="n">
        <v>5.7978631716079E-011</v>
      </c>
      <c r="D246" s="53"/>
      <c r="E246" s="53"/>
      <c r="F246" s="53"/>
      <c r="G246" s="53"/>
      <c r="H246" s="53"/>
      <c r="I246" s="53"/>
      <c r="J246" s="7" t="n">
        <f aca="false">C246*100/$C$773</f>
        <v>6.31439316096082E-011</v>
      </c>
      <c r="K246" s="7" t="n">
        <f aca="false">J246*100/$J$864</f>
        <v>1.09426842563545E-011</v>
      </c>
      <c r="L246" s="53"/>
      <c r="M246" s="53"/>
      <c r="N246" s="53"/>
      <c r="O246" s="53"/>
      <c r="P246" s="53"/>
      <c r="Q246" s="53"/>
      <c r="R246" s="53"/>
      <c r="S246" s="53"/>
      <c r="T246" s="7" t="n">
        <f aca="false">C246*100/$C$864</f>
        <v>2.8309367850144E-011</v>
      </c>
      <c r="U246" s="53"/>
      <c r="V246" s="53"/>
      <c r="W246" s="53"/>
    </row>
    <row r="247" customFormat="false" ht="15" hidden="false" customHeight="false" outlineLevel="0" collapsed="false">
      <c r="A247" s="10" t="n">
        <v>1963</v>
      </c>
      <c r="B247" s="10" t="str">
        <f aca="false">B235</f>
        <v>Junio</v>
      </c>
      <c r="C247" s="10" t="n">
        <v>5.86397740247763E-011</v>
      </c>
      <c r="D247" s="53"/>
      <c r="E247" s="53"/>
      <c r="F247" s="53"/>
      <c r="G247" s="53"/>
      <c r="H247" s="53"/>
      <c r="I247" s="53"/>
      <c r="J247" s="10" t="n">
        <f aca="false">C247*100/$C$773</f>
        <v>6.38639748995057E-011</v>
      </c>
      <c r="K247" s="10" t="n">
        <f aca="false">J247*100/$J$864</f>
        <v>1.10674659443395E-011</v>
      </c>
      <c r="L247" s="53"/>
      <c r="M247" s="53"/>
      <c r="N247" s="53"/>
      <c r="O247" s="53"/>
      <c r="P247" s="53"/>
      <c r="Q247" s="53"/>
      <c r="R247" s="53"/>
      <c r="S247" s="53"/>
      <c r="T247" s="10" t="n">
        <f aca="false">C247*100/$C$864</f>
        <v>2.86321854169652E-011</v>
      </c>
      <c r="U247" s="53"/>
      <c r="V247" s="53"/>
      <c r="W247" s="53"/>
    </row>
    <row r="248" customFormat="false" ht="15" hidden="false" customHeight="false" outlineLevel="0" collapsed="false">
      <c r="A248" s="4" t="n">
        <v>1963</v>
      </c>
      <c r="B248" s="4" t="str">
        <f aca="false">B236</f>
        <v>Julio</v>
      </c>
      <c r="C248" s="4" t="n">
        <v>5.95321819448373E-011</v>
      </c>
      <c r="D248" s="53"/>
      <c r="E248" s="53"/>
      <c r="F248" s="53"/>
      <c r="G248" s="53"/>
      <c r="H248" s="53"/>
      <c r="I248" s="53"/>
      <c r="J248" s="4" t="n">
        <f aca="false">C248*100/$C$773</f>
        <v>6.48358871886426E-011</v>
      </c>
      <c r="K248" s="4" t="n">
        <f aca="false">J248*100/$J$864</f>
        <v>1.12358958953069E-011</v>
      </c>
      <c r="L248" s="53"/>
      <c r="M248" s="53"/>
      <c r="N248" s="53"/>
      <c r="O248" s="53"/>
      <c r="P248" s="53"/>
      <c r="Q248" s="53"/>
      <c r="R248" s="53"/>
      <c r="S248" s="53"/>
      <c r="T248" s="4" t="n">
        <f aca="false">C248*100/$C$864</f>
        <v>2.90679236076335E-011</v>
      </c>
      <c r="U248" s="53"/>
      <c r="V248" s="53"/>
      <c r="W248" s="53"/>
    </row>
    <row r="249" customFormat="false" ht="15" hidden="false" customHeight="false" outlineLevel="0" collapsed="false">
      <c r="A249" s="7" t="n">
        <v>1963</v>
      </c>
      <c r="B249" s="7" t="str">
        <f aca="false">B237</f>
        <v>Agosto</v>
      </c>
      <c r="C249" s="7" t="n">
        <v>5.97966985112847E-011</v>
      </c>
      <c r="D249" s="53"/>
      <c r="E249" s="53"/>
      <c r="F249" s="53"/>
      <c r="G249" s="53"/>
      <c r="H249" s="53"/>
      <c r="I249" s="53"/>
      <c r="J249" s="7" t="n">
        <f aca="false">C249*100/$C$773</f>
        <v>6.51239694611453E-011</v>
      </c>
      <c r="K249" s="7" t="n">
        <f aca="false">J249*100/$J$864</f>
        <v>1.12858198273062E-011</v>
      </c>
      <c r="L249" s="53"/>
      <c r="M249" s="53"/>
      <c r="N249" s="53"/>
      <c r="O249" s="53"/>
      <c r="P249" s="53"/>
      <c r="Q249" s="53"/>
      <c r="R249" s="53"/>
      <c r="S249" s="53"/>
      <c r="T249" s="7" t="n">
        <f aca="false">C249*100/$C$864</f>
        <v>2.91970797563796E-011</v>
      </c>
      <c r="U249" s="53"/>
      <c r="V249" s="53"/>
      <c r="W249" s="53"/>
    </row>
    <row r="250" customFormat="false" ht="15" hidden="false" customHeight="false" outlineLevel="0" collapsed="false">
      <c r="A250" s="10" t="n">
        <v>1963</v>
      </c>
      <c r="B250" s="10" t="str">
        <f aca="false">B238</f>
        <v>Septiembre</v>
      </c>
      <c r="C250" s="10" t="n">
        <v>6.07222082790073E-011</v>
      </c>
      <c r="D250" s="53"/>
      <c r="E250" s="53"/>
      <c r="F250" s="53"/>
      <c r="G250" s="53"/>
      <c r="H250" s="53"/>
      <c r="I250" s="53"/>
      <c r="J250" s="10" t="n">
        <f aca="false">C250*100/$C$773</f>
        <v>6.61319326321853E-011</v>
      </c>
      <c r="K250" s="10" t="n">
        <f aca="false">J250*100/$J$864</f>
        <v>1.1460497305277E-011</v>
      </c>
      <c r="L250" s="53"/>
      <c r="M250" s="53"/>
      <c r="N250" s="53"/>
      <c r="O250" s="53"/>
      <c r="P250" s="53"/>
      <c r="Q250" s="53"/>
      <c r="R250" s="53"/>
      <c r="S250" s="53"/>
      <c r="T250" s="10" t="n">
        <f aca="false">C250*100/$C$864</f>
        <v>2.96489806669023E-011</v>
      </c>
      <c r="U250" s="53"/>
      <c r="V250" s="53"/>
      <c r="W250" s="53"/>
    </row>
    <row r="251" customFormat="false" ht="15" hidden="false" customHeight="false" outlineLevel="0" collapsed="false">
      <c r="A251" s="4" t="n">
        <v>1963</v>
      </c>
      <c r="B251" s="4" t="str">
        <f aca="false">B239</f>
        <v>Octubre</v>
      </c>
      <c r="C251" s="4" t="n">
        <v>6.2606329662114E-011</v>
      </c>
      <c r="D251" s="53"/>
      <c r="E251" s="53"/>
      <c r="F251" s="53"/>
      <c r="G251" s="53"/>
      <c r="H251" s="53"/>
      <c r="I251" s="53"/>
      <c r="J251" s="4" t="n">
        <f aca="false">C251*100/$C$773</f>
        <v>6.81839098561683E-011</v>
      </c>
      <c r="K251" s="4" t="n">
        <f aca="false">J251*100/$J$864</f>
        <v>1.18160997882219E-011</v>
      </c>
      <c r="L251" s="53"/>
      <c r="M251" s="53"/>
      <c r="N251" s="53"/>
      <c r="O251" s="53"/>
      <c r="P251" s="53"/>
      <c r="Q251" s="53"/>
      <c r="R251" s="53"/>
      <c r="S251" s="53"/>
      <c r="T251" s="4" t="n">
        <f aca="false">C251*100/$C$864</f>
        <v>3.05689452078023E-011</v>
      </c>
      <c r="U251" s="53"/>
      <c r="V251" s="53"/>
      <c r="W251" s="53"/>
    </row>
    <row r="252" customFormat="false" ht="15" hidden="false" customHeight="false" outlineLevel="0" collapsed="false">
      <c r="A252" s="7" t="n">
        <v>1963</v>
      </c>
      <c r="B252" s="7" t="str">
        <f aca="false">B240</f>
        <v>Noviembre</v>
      </c>
      <c r="C252" s="7" t="n">
        <v>6.41929817385334E-011</v>
      </c>
      <c r="D252" s="53"/>
      <c r="E252" s="53"/>
      <c r="F252" s="53"/>
      <c r="G252" s="53"/>
      <c r="H252" s="53"/>
      <c r="I252" s="53"/>
      <c r="J252" s="7" t="n">
        <f aca="false">C252*100/$C$773</f>
        <v>6.99119163171052E-011</v>
      </c>
      <c r="K252" s="7" t="n">
        <f aca="false">J252*100/$J$864</f>
        <v>1.21155589541775E-011</v>
      </c>
      <c r="L252" s="53"/>
      <c r="M252" s="53"/>
      <c r="N252" s="53"/>
      <c r="O252" s="53"/>
      <c r="P252" s="53"/>
      <c r="Q252" s="53"/>
      <c r="R252" s="53"/>
      <c r="S252" s="53"/>
      <c r="T252" s="7" t="n">
        <f aca="false">C252*100/$C$864</f>
        <v>3.1343663685146E-011</v>
      </c>
      <c r="U252" s="53"/>
      <c r="V252" s="53"/>
      <c r="W252" s="53"/>
    </row>
    <row r="253" customFormat="false" ht="15" hidden="false" customHeight="false" outlineLevel="0" collapsed="false">
      <c r="A253" s="10" t="n">
        <v>1963</v>
      </c>
      <c r="B253" s="10" t="str">
        <f aca="false">B241</f>
        <v>Diciembre</v>
      </c>
      <c r="C253" s="10" t="n">
        <v>6.97463385597126E-011</v>
      </c>
      <c r="D253" s="53"/>
      <c r="E253" s="53"/>
      <c r="F253" s="53"/>
      <c r="G253" s="53"/>
      <c r="H253" s="53"/>
      <c r="I253" s="53"/>
      <c r="J253" s="10" t="n">
        <f aca="false">C253*100/$C$773</f>
        <v>7.5960020126065E-011</v>
      </c>
      <c r="K253" s="10" t="n">
        <f aca="false">J253*100/$J$864</f>
        <v>1.31636801060291E-011</v>
      </c>
      <c r="L253" s="53"/>
      <c r="M253" s="53"/>
      <c r="N253" s="53"/>
      <c r="O253" s="53"/>
      <c r="P253" s="53"/>
      <c r="Q253" s="53"/>
      <c r="R253" s="53"/>
      <c r="S253" s="53"/>
      <c r="T253" s="10" t="n">
        <f aca="false">C253*100/$C$864</f>
        <v>3.40552147583713E-011</v>
      </c>
      <c r="U253" s="53"/>
      <c r="V253" s="53"/>
      <c r="W253" s="53"/>
    </row>
    <row r="254" customFormat="false" ht="15" hidden="false" customHeight="false" outlineLevel="0" collapsed="false">
      <c r="A254" s="4" t="n">
        <v>1964</v>
      </c>
      <c r="B254" s="4" t="str">
        <f aca="false">B242</f>
        <v>Enero</v>
      </c>
      <c r="C254" s="4" t="n">
        <v>6.9415618297942E-011</v>
      </c>
      <c r="D254" s="53"/>
      <c r="E254" s="53"/>
      <c r="F254" s="53"/>
      <c r="G254" s="53"/>
      <c r="H254" s="53"/>
      <c r="I254" s="53"/>
      <c r="J254" s="4" t="n">
        <f aca="false">C254*100/$C$773</f>
        <v>7.55998360897562E-011</v>
      </c>
      <c r="K254" s="4" t="n">
        <f aca="false">J254*100/$J$864</f>
        <v>1.31012611200231E-011</v>
      </c>
      <c r="L254" s="53"/>
      <c r="M254" s="53"/>
      <c r="N254" s="53"/>
      <c r="O254" s="53"/>
      <c r="P254" s="53"/>
      <c r="Q254" s="53"/>
      <c r="R254" s="53"/>
      <c r="S254" s="53"/>
      <c r="T254" s="4" t="n">
        <f aca="false">C254*100/$C$864</f>
        <v>3.38937331699163E-011</v>
      </c>
      <c r="U254" s="53"/>
      <c r="V254" s="53"/>
      <c r="W254" s="53"/>
    </row>
    <row r="255" customFormat="false" ht="15" hidden="false" customHeight="false" outlineLevel="0" collapsed="false">
      <c r="A255" s="7" t="n">
        <v>1964</v>
      </c>
      <c r="B255" s="7" t="str">
        <f aca="false">B243</f>
        <v>Febrero</v>
      </c>
      <c r="C255" s="7" t="n">
        <v>6.88867342724689E-011</v>
      </c>
      <c r="D255" s="53"/>
      <c r="E255" s="53"/>
      <c r="F255" s="53"/>
      <c r="G255" s="53"/>
      <c r="H255" s="53"/>
      <c r="I255" s="53"/>
      <c r="J255" s="7" t="n">
        <f aca="false">C255*100/$C$773</f>
        <v>7.50238339361106E-011</v>
      </c>
      <c r="K255" s="7" t="n">
        <f aca="false">J255*100/$J$864</f>
        <v>1.30014413980379E-011</v>
      </c>
      <c r="L255" s="53"/>
      <c r="M255" s="53"/>
      <c r="N255" s="53"/>
      <c r="O255" s="53"/>
      <c r="P255" s="53"/>
      <c r="Q255" s="53"/>
      <c r="R255" s="53"/>
      <c r="S255" s="53"/>
      <c r="T255" s="7" t="n">
        <f aca="false">C255*100/$C$864</f>
        <v>3.36354936774684E-011</v>
      </c>
      <c r="U255" s="53"/>
      <c r="V255" s="53"/>
      <c r="W255" s="53"/>
    </row>
    <row r="256" customFormat="false" ht="15" hidden="false" customHeight="false" outlineLevel="0" collapsed="false">
      <c r="A256" s="10" t="n">
        <v>1964</v>
      </c>
      <c r="B256" s="10" t="str">
        <f aca="false">B244</f>
        <v>Marzo</v>
      </c>
      <c r="C256" s="10" t="n">
        <v>6.86884214013442E-011</v>
      </c>
      <c r="D256" s="53"/>
      <c r="E256" s="53"/>
      <c r="F256" s="53"/>
      <c r="G256" s="53"/>
      <c r="H256" s="53"/>
      <c r="I256" s="53"/>
      <c r="J256" s="10" t="n">
        <f aca="false">C256*100/$C$773</f>
        <v>7.48078534274135E-011</v>
      </c>
      <c r="K256" s="10" t="n">
        <f aca="false">J256*100/$J$864</f>
        <v>1.29640125200451E-011</v>
      </c>
      <c r="L256" s="53"/>
      <c r="M256" s="53"/>
      <c r="N256" s="53"/>
      <c r="O256" s="53"/>
      <c r="P256" s="53"/>
      <c r="Q256" s="53"/>
      <c r="R256" s="53"/>
      <c r="S256" s="53"/>
      <c r="T256" s="10" t="n">
        <f aca="false">C256*100/$C$864</f>
        <v>3.3538662968431E-011</v>
      </c>
      <c r="U256" s="53"/>
      <c r="V256" s="53"/>
      <c r="W256" s="53"/>
    </row>
    <row r="257" customFormat="false" ht="15" hidden="false" customHeight="false" outlineLevel="0" collapsed="false">
      <c r="A257" s="4" t="n">
        <v>1964</v>
      </c>
      <c r="B257" s="4" t="str">
        <f aca="false">B245</f>
        <v>Abril</v>
      </c>
      <c r="C257" s="4" t="n">
        <v>7.13328415287099E-011</v>
      </c>
      <c r="D257" s="53"/>
      <c r="E257" s="53"/>
      <c r="F257" s="53"/>
      <c r="G257" s="53"/>
      <c r="H257" s="53"/>
      <c r="I257" s="53"/>
      <c r="J257" s="4" t="n">
        <f aca="false">C257*100/$C$773</f>
        <v>7.76878641956418E-011</v>
      </c>
      <c r="K257" s="4" t="n">
        <f aca="false">J257*100/$J$864</f>
        <v>1.34631111299712E-011</v>
      </c>
      <c r="L257" s="53"/>
      <c r="M257" s="53"/>
      <c r="N257" s="53"/>
      <c r="O257" s="53"/>
      <c r="P257" s="53"/>
      <c r="Q257" s="53"/>
      <c r="R257" s="53"/>
      <c r="S257" s="53"/>
      <c r="T257" s="4" t="n">
        <f aca="false">C257*100/$C$864</f>
        <v>3.48298604306705E-011</v>
      </c>
      <c r="U257" s="53"/>
      <c r="V257" s="53"/>
      <c r="W257" s="53"/>
    </row>
    <row r="258" customFormat="false" ht="15" hidden="false" customHeight="false" outlineLevel="0" collapsed="false">
      <c r="A258" s="7" t="n">
        <v>1964</v>
      </c>
      <c r="B258" s="7" t="str">
        <f aca="false">B246</f>
        <v>Mayo</v>
      </c>
      <c r="C258" s="7" t="n">
        <v>7.14321470716941E-011</v>
      </c>
      <c r="D258" s="53"/>
      <c r="E258" s="53"/>
      <c r="F258" s="53"/>
      <c r="G258" s="53"/>
      <c r="H258" s="53"/>
      <c r="I258" s="53"/>
      <c r="J258" s="7" t="n">
        <f aca="false">C258*100/$C$773</f>
        <v>7.77960168413502E-011</v>
      </c>
      <c r="K258" s="7" t="n">
        <f aca="false">J258*100/$J$864</f>
        <v>1.34818537109811E-011</v>
      </c>
      <c r="L258" s="53"/>
      <c r="M258" s="53"/>
      <c r="N258" s="53"/>
      <c r="O258" s="53"/>
      <c r="P258" s="53"/>
      <c r="Q258" s="53"/>
      <c r="R258" s="53"/>
      <c r="S258" s="53"/>
      <c r="T258" s="7" t="n">
        <f aca="false">C258*100/$C$864</f>
        <v>3.48783485902336E-011</v>
      </c>
      <c r="U258" s="53"/>
      <c r="V258" s="53"/>
      <c r="W258" s="53"/>
    </row>
    <row r="259" customFormat="false" ht="15" hidden="false" customHeight="false" outlineLevel="0" collapsed="false">
      <c r="A259" s="10" t="n">
        <v>1964</v>
      </c>
      <c r="B259" s="10" t="str">
        <f aca="false">B247</f>
        <v>Junio</v>
      </c>
      <c r="C259" s="10" t="n">
        <v>7.24237114273177E-011</v>
      </c>
      <c r="D259" s="53"/>
      <c r="E259" s="53"/>
      <c r="F259" s="53"/>
      <c r="G259" s="53"/>
      <c r="H259" s="53"/>
      <c r="I259" s="53"/>
      <c r="J259" s="10" t="n">
        <f aca="false">C259*100/$C$773</f>
        <v>7.8875919384836E-011</v>
      </c>
      <c r="K259" s="10" t="n">
        <f aca="false">J259*100/$J$864</f>
        <v>1.36689981009449E-011</v>
      </c>
      <c r="L259" s="53"/>
      <c r="M259" s="53"/>
      <c r="N259" s="53"/>
      <c r="O259" s="53"/>
      <c r="P259" s="53"/>
      <c r="Q259" s="53"/>
      <c r="R259" s="53"/>
      <c r="S259" s="53"/>
      <c r="T259" s="10" t="n">
        <f aca="false">C259*100/$C$864</f>
        <v>3.53625021354207E-011</v>
      </c>
      <c r="U259" s="53"/>
      <c r="V259" s="53"/>
      <c r="W259" s="53"/>
    </row>
    <row r="260" customFormat="false" ht="15" hidden="false" customHeight="false" outlineLevel="0" collapsed="false">
      <c r="A260" s="4" t="n">
        <v>1964</v>
      </c>
      <c r="B260" s="4" t="str">
        <f aca="false">B248</f>
        <v>Julio</v>
      </c>
      <c r="C260" s="4" t="n">
        <v>7.26882279937656E-011</v>
      </c>
      <c r="D260" s="53"/>
      <c r="E260" s="53"/>
      <c r="F260" s="53"/>
      <c r="G260" s="53"/>
      <c r="H260" s="53"/>
      <c r="I260" s="53"/>
      <c r="J260" s="4" t="n">
        <f aca="false">C260*100/$C$773</f>
        <v>7.91640016573393E-011</v>
      </c>
      <c r="K260" s="4" t="n">
        <f aca="false">J260*100/$J$864</f>
        <v>1.37189220329444E-011</v>
      </c>
      <c r="L260" s="53"/>
      <c r="M260" s="53"/>
      <c r="N260" s="53"/>
      <c r="O260" s="53"/>
      <c r="P260" s="53"/>
      <c r="Q260" s="53"/>
      <c r="R260" s="53"/>
      <c r="S260" s="53"/>
      <c r="T260" s="4" t="n">
        <f aca="false">C260*100/$C$864</f>
        <v>3.5491658284167E-011</v>
      </c>
      <c r="U260" s="53"/>
      <c r="V260" s="53"/>
      <c r="W260" s="53"/>
    </row>
    <row r="261" customFormat="false" ht="15" hidden="false" customHeight="false" outlineLevel="0" collapsed="false">
      <c r="A261" s="7" t="n">
        <v>1964</v>
      </c>
      <c r="B261" s="7" t="str">
        <f aca="false">B249</f>
        <v>Agosto</v>
      </c>
      <c r="C261" s="7" t="n">
        <v>7.23245549917556E-011</v>
      </c>
      <c r="D261" s="53"/>
      <c r="E261" s="53"/>
      <c r="F261" s="53"/>
      <c r="G261" s="53"/>
      <c r="H261" s="53"/>
      <c r="I261" s="53"/>
      <c r="J261" s="7" t="n">
        <f aca="false">C261*100/$C$773</f>
        <v>7.87679291304878E-011</v>
      </c>
      <c r="K261" s="7" t="n">
        <f aca="false">J261*100/$J$864</f>
        <v>1.36502836619486E-011</v>
      </c>
      <c r="L261" s="53"/>
      <c r="M261" s="53"/>
      <c r="N261" s="53"/>
      <c r="O261" s="53"/>
      <c r="P261" s="53"/>
      <c r="Q261" s="53"/>
      <c r="R261" s="53"/>
      <c r="S261" s="53"/>
      <c r="T261" s="7" t="n">
        <f aca="false">C261*100/$C$864</f>
        <v>3.53140867809021E-011</v>
      </c>
      <c r="U261" s="53"/>
      <c r="V261" s="53"/>
      <c r="W261" s="53"/>
    </row>
    <row r="262" customFormat="false" ht="15" hidden="false" customHeight="false" outlineLevel="0" collapsed="false">
      <c r="A262" s="10" t="n">
        <v>1964</v>
      </c>
      <c r="B262" s="10" t="str">
        <f aca="false">B250</f>
        <v>Septiembre</v>
      </c>
      <c r="C262" s="10" t="n">
        <v>7.31179555836761E-011</v>
      </c>
      <c r="D262" s="53"/>
      <c r="E262" s="53"/>
      <c r="F262" s="53"/>
      <c r="G262" s="53"/>
      <c r="H262" s="53"/>
      <c r="I262" s="53"/>
      <c r="J262" s="10" t="n">
        <f aca="false">C262*100/$C$773</f>
        <v>7.96320135566361E-011</v>
      </c>
      <c r="K262" s="10" t="n">
        <f aca="false">J262*100/$J$864</f>
        <v>1.38000273159332E-011</v>
      </c>
      <c r="L262" s="53"/>
      <c r="M262" s="53"/>
      <c r="N262" s="53"/>
      <c r="O262" s="53"/>
      <c r="P262" s="53"/>
      <c r="Q262" s="53"/>
      <c r="R262" s="53"/>
      <c r="S262" s="53"/>
      <c r="T262" s="10" t="n">
        <f aca="false">C262*100/$C$864</f>
        <v>3.57014824220961E-011</v>
      </c>
      <c r="U262" s="53"/>
      <c r="V262" s="53"/>
      <c r="W262" s="53"/>
    </row>
    <row r="263" customFormat="false" ht="15" hidden="false" customHeight="false" outlineLevel="0" collapsed="false">
      <c r="A263" s="4" t="n">
        <v>1964</v>
      </c>
      <c r="B263" s="4" t="str">
        <f aca="false">B251</f>
        <v>Octubre</v>
      </c>
      <c r="C263" s="4" t="n">
        <v>7.59936413224064E-011</v>
      </c>
      <c r="D263" s="53"/>
      <c r="E263" s="53"/>
      <c r="F263" s="53"/>
      <c r="G263" s="53"/>
      <c r="H263" s="53"/>
      <c r="I263" s="53"/>
      <c r="J263" s="4" t="n">
        <f aca="false">C263*100/$C$773</f>
        <v>8.27638933241048E-011</v>
      </c>
      <c r="K263" s="4" t="n">
        <f aca="false">J263*100/$J$864</f>
        <v>1.43427741888419E-011</v>
      </c>
      <c r="L263" s="53"/>
      <c r="M263" s="53"/>
      <c r="N263" s="53"/>
      <c r="O263" s="53"/>
      <c r="P263" s="53"/>
      <c r="Q263" s="53"/>
      <c r="R263" s="53"/>
      <c r="S263" s="53"/>
      <c r="T263" s="4" t="n">
        <f aca="false">C263*100/$C$864</f>
        <v>3.71056005081832E-011</v>
      </c>
      <c r="U263" s="53"/>
      <c r="V263" s="53"/>
      <c r="W263" s="53"/>
    </row>
    <row r="264" customFormat="false" ht="15" hidden="false" customHeight="false" outlineLevel="0" collapsed="false">
      <c r="A264" s="7" t="n">
        <v>1964</v>
      </c>
      <c r="B264" s="7" t="str">
        <f aca="false">B252</f>
        <v>Noviembre</v>
      </c>
      <c r="C264" s="7" t="n">
        <v>7.6853096502228E-011</v>
      </c>
      <c r="D264" s="53"/>
      <c r="E264" s="53"/>
      <c r="F264" s="53"/>
      <c r="G264" s="53"/>
      <c r="H264" s="53"/>
      <c r="I264" s="53"/>
      <c r="J264" s="7" t="n">
        <f aca="false">C264*100/$C$773</f>
        <v>8.3699917122699E-011</v>
      </c>
      <c r="K264" s="7" t="n">
        <f aca="false">J264*100/$J$864</f>
        <v>1.45049847548195E-011</v>
      </c>
      <c r="L264" s="53"/>
      <c r="M264" s="53"/>
      <c r="N264" s="53"/>
      <c r="O264" s="53"/>
      <c r="P264" s="53"/>
      <c r="Q264" s="53"/>
      <c r="R264" s="53"/>
      <c r="S264" s="53"/>
      <c r="T264" s="7" t="n">
        <f aca="false">C264*100/$C$864</f>
        <v>3.75252487840416E-011</v>
      </c>
      <c r="U264" s="53"/>
      <c r="V264" s="53"/>
      <c r="W264" s="53"/>
    </row>
    <row r="265" customFormat="false" ht="15" hidden="false" customHeight="false" outlineLevel="0" collapsed="false">
      <c r="A265" s="10" t="n">
        <v>1964</v>
      </c>
      <c r="B265" s="10" t="str">
        <f aca="false">B253</f>
        <v>Diciembre</v>
      </c>
      <c r="C265" s="10" t="n">
        <v>8.23733514757456E-011</v>
      </c>
      <c r="D265" s="53"/>
      <c r="E265" s="53"/>
      <c r="F265" s="53"/>
      <c r="G265" s="53"/>
      <c r="H265" s="53"/>
      <c r="I265" s="53"/>
      <c r="J265" s="10" t="n">
        <f aca="false">C265*100/$C$773</f>
        <v>8.97119700497557E-011</v>
      </c>
      <c r="K265" s="10" t="n">
        <f aca="false">J265*100/$J$864</f>
        <v>1.55468583796678E-011</v>
      </c>
      <c r="L265" s="53"/>
      <c r="M265" s="53"/>
      <c r="N265" s="53"/>
      <c r="O265" s="53"/>
      <c r="P265" s="53"/>
      <c r="Q265" s="53"/>
      <c r="R265" s="53"/>
      <c r="S265" s="53"/>
      <c r="T265" s="10" t="n">
        <f aca="false">C265*100/$C$864</f>
        <v>4.02206371374124E-011</v>
      </c>
      <c r="U265" s="53"/>
      <c r="V265" s="53"/>
      <c r="W265" s="53"/>
    </row>
    <row r="266" customFormat="false" ht="15" hidden="false" customHeight="false" outlineLevel="0" collapsed="false">
      <c r="A266" s="4" t="n">
        <v>1965</v>
      </c>
      <c r="B266" s="4" t="str">
        <f aca="false">B254</f>
        <v>Enero</v>
      </c>
      <c r="C266" s="4" t="n">
        <v>7.93321564987084E-011</v>
      </c>
      <c r="D266" s="53"/>
      <c r="E266" s="53"/>
      <c r="F266" s="53"/>
      <c r="G266" s="53"/>
      <c r="H266" s="53"/>
      <c r="I266" s="53"/>
      <c r="J266" s="4" t="n">
        <f aca="false">C266*100/$C$773</f>
        <v>8.6399835872773E-011</v>
      </c>
      <c r="K266" s="4" t="n">
        <f aca="false">J266*100/$J$864</f>
        <v>1.49728738717426E-011</v>
      </c>
      <c r="L266" s="53"/>
      <c r="M266" s="53"/>
      <c r="N266" s="53"/>
      <c r="O266" s="53"/>
      <c r="P266" s="53"/>
      <c r="Q266" s="53"/>
      <c r="R266" s="53"/>
      <c r="S266" s="53"/>
      <c r="T266" s="4" t="n">
        <f aca="false">C266*100/$C$864</f>
        <v>3.87357054520536E-011</v>
      </c>
      <c r="U266" s="53"/>
      <c r="V266" s="53"/>
      <c r="W266" s="53"/>
    </row>
    <row r="267" customFormat="false" ht="15" hidden="false" customHeight="false" outlineLevel="0" collapsed="false">
      <c r="A267" s="7" t="n">
        <v>1965</v>
      </c>
      <c r="B267" s="7" t="str">
        <f aca="false">B255</f>
        <v>Febrero</v>
      </c>
      <c r="C267" s="7" t="n">
        <v>8.31666029602445E-011</v>
      </c>
      <c r="D267" s="53"/>
      <c r="E267" s="53"/>
      <c r="F267" s="53"/>
      <c r="G267" s="53"/>
      <c r="H267" s="53"/>
      <c r="I267" s="53"/>
      <c r="J267" s="7" t="n">
        <f aca="false">C267*100/$C$773</f>
        <v>9.05758920845444E-011</v>
      </c>
      <c r="K267" s="7" t="n">
        <f aca="false">J267*100/$J$864</f>
        <v>1.56965738916389E-011</v>
      </c>
      <c r="L267" s="53"/>
      <c r="M267" s="53"/>
      <c r="N267" s="53"/>
      <c r="O267" s="53"/>
      <c r="P267" s="53"/>
      <c r="Q267" s="53"/>
      <c r="R267" s="53"/>
      <c r="S267" s="53"/>
      <c r="T267" s="7" t="n">
        <f aca="false">C267*100/$C$864</f>
        <v>4.06079599735622E-011</v>
      </c>
      <c r="U267" s="53"/>
      <c r="V267" s="53"/>
      <c r="W267" s="53"/>
    </row>
    <row r="268" customFormat="false" ht="15" hidden="false" customHeight="false" outlineLevel="0" collapsed="false">
      <c r="A268" s="10" t="n">
        <v>1965</v>
      </c>
      <c r="B268" s="10" t="str">
        <f aca="false">B256</f>
        <v>Marzo</v>
      </c>
      <c r="C268" s="10" t="n">
        <v>8.51829826265744E-011</v>
      </c>
      <c r="D268" s="53"/>
      <c r="E268" s="53"/>
      <c r="F268" s="53"/>
      <c r="G268" s="53"/>
      <c r="H268" s="53"/>
      <c r="I268" s="53"/>
      <c r="J268" s="10" t="n">
        <f aca="false">C268*100/$C$773</f>
        <v>9.27719104447782E-011</v>
      </c>
      <c r="K268" s="10" t="n">
        <f aca="false">J268*100/$J$864</f>
        <v>1.60771383405833E-011</v>
      </c>
      <c r="L268" s="53"/>
      <c r="M268" s="53"/>
      <c r="N268" s="53"/>
      <c r="O268" s="53"/>
      <c r="P268" s="53"/>
      <c r="Q268" s="53"/>
      <c r="R268" s="53"/>
      <c r="S268" s="53"/>
      <c r="T268" s="10" t="n">
        <f aca="false">C268*100/$C$864</f>
        <v>4.15925025888349E-011</v>
      </c>
      <c r="U268" s="53"/>
      <c r="V268" s="53"/>
      <c r="W268" s="53"/>
    </row>
    <row r="269" customFormat="false" ht="15" hidden="false" customHeight="false" outlineLevel="0" collapsed="false">
      <c r="A269" s="4" t="n">
        <v>1965</v>
      </c>
      <c r="B269" s="4" t="str">
        <f aca="false">B257</f>
        <v>Abril</v>
      </c>
      <c r="C269" s="4" t="n">
        <v>8.60755396540575E-011</v>
      </c>
      <c r="D269" s="53"/>
      <c r="E269" s="53"/>
      <c r="F269" s="53"/>
      <c r="G269" s="53"/>
      <c r="H269" s="53"/>
      <c r="I269" s="53"/>
      <c r="J269" s="4" t="n">
        <f aca="false">C269*100/$C$773</f>
        <v>9.37439851252753E-011</v>
      </c>
      <c r="K269" s="4" t="n">
        <f aca="false">J269*100/$J$864</f>
        <v>1.62455964335643E-011</v>
      </c>
      <c r="L269" s="53"/>
      <c r="M269" s="53"/>
      <c r="N269" s="53"/>
      <c r="O269" s="53"/>
      <c r="P269" s="53"/>
      <c r="Q269" s="53"/>
      <c r="R269" s="53"/>
      <c r="S269" s="53"/>
      <c r="T269" s="4" t="n">
        <f aca="false">C269*100/$C$864</f>
        <v>4.20283135845477E-011</v>
      </c>
      <c r="U269" s="53"/>
      <c r="V269" s="53"/>
      <c r="W269" s="53"/>
    </row>
    <row r="270" customFormat="false" ht="15" hidden="false" customHeight="false" outlineLevel="0" collapsed="false">
      <c r="A270" s="7" t="n">
        <v>1965</v>
      </c>
      <c r="B270" s="7" t="str">
        <f aca="false">B258</f>
        <v>Mayo</v>
      </c>
      <c r="C270" s="7" t="n">
        <v>8.79265591895027E-011</v>
      </c>
      <c r="D270" s="53"/>
      <c r="E270" s="53"/>
      <c r="F270" s="53"/>
      <c r="G270" s="53"/>
      <c r="H270" s="53"/>
      <c r="I270" s="53"/>
      <c r="J270" s="7" t="n">
        <f aca="false">C270*100/$C$773</f>
        <v>9.57599114673553E-011</v>
      </c>
      <c r="K270" s="7" t="n">
        <f aca="false">J270*100/$J$864</f>
        <v>1.65949513895058E-011</v>
      </c>
      <c r="L270" s="53"/>
      <c r="M270" s="53"/>
      <c r="N270" s="53"/>
      <c r="O270" s="53"/>
      <c r="P270" s="53"/>
      <c r="Q270" s="53"/>
      <c r="R270" s="53"/>
      <c r="S270" s="53"/>
      <c r="T270" s="7" t="n">
        <f aca="false">C270*100/$C$864</f>
        <v>4.29321154055932E-011</v>
      </c>
      <c r="U270" s="53"/>
      <c r="V270" s="53"/>
      <c r="W270" s="53"/>
    </row>
    <row r="271" customFormat="false" ht="15" hidden="false" customHeight="false" outlineLevel="0" collapsed="false">
      <c r="A271" s="10" t="n">
        <v>1965</v>
      </c>
      <c r="B271" s="10" t="str">
        <f aca="false">B259</f>
        <v>Junio</v>
      </c>
      <c r="C271" s="10" t="n">
        <v>9.14635363443514E-011</v>
      </c>
      <c r="D271" s="53"/>
      <c r="E271" s="53"/>
      <c r="F271" s="53"/>
      <c r="G271" s="53"/>
      <c r="H271" s="53"/>
      <c r="I271" s="53"/>
      <c r="J271" s="10" t="n">
        <f aca="false">C271*100/$C$773</f>
        <v>9.96119969160806E-011</v>
      </c>
      <c r="K271" s="10" t="n">
        <f aca="false">J271*100/$J$864</f>
        <v>1.72625080924129E-011</v>
      </c>
      <c r="L271" s="53"/>
      <c r="M271" s="53"/>
      <c r="N271" s="53"/>
      <c r="O271" s="53"/>
      <c r="P271" s="53"/>
      <c r="Q271" s="53"/>
      <c r="R271" s="53"/>
      <c r="S271" s="53"/>
      <c r="T271" s="10" t="n">
        <f aca="false">C271*100/$C$864</f>
        <v>4.46591238635455E-011</v>
      </c>
      <c r="U271" s="53"/>
      <c r="V271" s="53"/>
      <c r="W271" s="53"/>
    </row>
    <row r="272" customFormat="false" ht="15" hidden="false" customHeight="false" outlineLevel="0" collapsed="false">
      <c r="A272" s="4" t="n">
        <v>1965</v>
      </c>
      <c r="B272" s="4" t="str">
        <f aca="false">B260</f>
        <v>Julio</v>
      </c>
      <c r="C272" s="4" t="n">
        <v>9.54631938293507E-011</v>
      </c>
      <c r="D272" s="53"/>
      <c r="E272" s="53"/>
      <c r="F272" s="53"/>
      <c r="G272" s="53"/>
      <c r="H272" s="53"/>
      <c r="I272" s="53"/>
      <c r="J272" s="4" t="n">
        <f aca="false">C272*100/$C$773</f>
        <v>1.03967982754646E-010</v>
      </c>
      <c r="K272" s="4" t="n">
        <f aca="false">J272*100/$J$864</f>
        <v>1.80173894632986E-011</v>
      </c>
      <c r="L272" s="53"/>
      <c r="M272" s="53"/>
      <c r="N272" s="53"/>
      <c r="O272" s="53"/>
      <c r="P272" s="53"/>
      <c r="Q272" s="53"/>
      <c r="R272" s="53"/>
      <c r="S272" s="53"/>
      <c r="T272" s="4" t="n">
        <f aca="false">C272*100/$C$864</f>
        <v>4.66120463742371E-011</v>
      </c>
      <c r="U272" s="53"/>
      <c r="V272" s="53"/>
      <c r="W272" s="53"/>
    </row>
    <row r="273" customFormat="false" ht="15" hidden="false" customHeight="false" outlineLevel="0" collapsed="false">
      <c r="A273" s="7" t="n">
        <v>1965</v>
      </c>
      <c r="B273" s="7" t="str">
        <f aca="false">B261</f>
        <v>Agosto</v>
      </c>
      <c r="C273" s="7" t="n">
        <v>9.75787299312432E-011</v>
      </c>
      <c r="D273" s="53"/>
      <c r="E273" s="53"/>
      <c r="F273" s="53"/>
      <c r="G273" s="53"/>
      <c r="H273" s="53"/>
      <c r="I273" s="53"/>
      <c r="J273" s="7" t="n">
        <f aca="false">C273*100/$C$773</f>
        <v>1.06271991369229E-010</v>
      </c>
      <c r="K273" s="7" t="n">
        <f aca="false">J273*100/$J$864</f>
        <v>1.84166683512395E-011</v>
      </c>
      <c r="L273" s="53"/>
      <c r="M273" s="53"/>
      <c r="N273" s="53"/>
      <c r="O273" s="53"/>
      <c r="P273" s="53"/>
      <c r="Q273" s="53"/>
      <c r="R273" s="53"/>
      <c r="S273" s="53"/>
      <c r="T273" s="7" t="n">
        <f aca="false">C273*100/$C$864</f>
        <v>4.76450043440286E-011</v>
      </c>
      <c r="U273" s="53"/>
      <c r="V273" s="53"/>
      <c r="W273" s="53"/>
    </row>
    <row r="274" customFormat="false" ht="15" hidden="false" customHeight="false" outlineLevel="0" collapsed="false">
      <c r="A274" s="10" t="n">
        <v>1965</v>
      </c>
      <c r="B274" s="10" t="str">
        <f aca="false">B262</f>
        <v>Septiembre</v>
      </c>
      <c r="C274" s="10" t="n">
        <v>9.90331237244389E-011</v>
      </c>
      <c r="D274" s="53"/>
      <c r="E274" s="53"/>
      <c r="F274" s="53"/>
      <c r="G274" s="53"/>
      <c r="H274" s="53"/>
      <c r="I274" s="53"/>
      <c r="J274" s="10" t="n">
        <f aca="false">C274*100/$C$773</f>
        <v>1.07855956693915E-010</v>
      </c>
      <c r="K274" s="10" t="n">
        <f aca="false">J274*100/$J$864</f>
        <v>1.86911655511955E-011</v>
      </c>
      <c r="L274" s="53"/>
      <c r="M274" s="53"/>
      <c r="N274" s="53"/>
      <c r="O274" s="53"/>
      <c r="P274" s="53"/>
      <c r="Q274" s="53"/>
      <c r="R274" s="53"/>
      <c r="S274" s="53"/>
      <c r="T274" s="10" t="n">
        <f aca="false">C274*100/$C$864</f>
        <v>4.83551447469993E-011</v>
      </c>
      <c r="U274" s="53"/>
      <c r="V274" s="53"/>
      <c r="W274" s="53"/>
    </row>
    <row r="275" customFormat="false" ht="15" hidden="false" customHeight="false" outlineLevel="0" collapsed="false">
      <c r="A275" s="4" t="n">
        <v>1965</v>
      </c>
      <c r="B275" s="4" t="str">
        <f aca="false">B263</f>
        <v>Octubre</v>
      </c>
      <c r="C275" s="4" t="n">
        <v>1.01578387416242E-010</v>
      </c>
      <c r="D275" s="53"/>
      <c r="E275" s="53"/>
      <c r="F275" s="53"/>
      <c r="G275" s="53"/>
      <c r="H275" s="53"/>
      <c r="I275" s="53"/>
      <c r="J275" s="4" t="n">
        <f aca="false">C275*100/$C$773</f>
        <v>1.10627977207794E-010</v>
      </c>
      <c r="K275" s="4" t="n">
        <f aca="false">J275*100/$J$864</f>
        <v>1.91715497221251E-011</v>
      </c>
      <c r="L275" s="53"/>
      <c r="M275" s="53"/>
      <c r="N275" s="53"/>
      <c r="O275" s="53"/>
      <c r="P275" s="53"/>
      <c r="Q275" s="53"/>
      <c r="R275" s="53"/>
      <c r="S275" s="53"/>
      <c r="T275" s="4" t="n">
        <f aca="false">C275*100/$C$864</f>
        <v>4.959792685472E-011</v>
      </c>
      <c r="U275" s="53"/>
      <c r="V275" s="53"/>
      <c r="W275" s="53"/>
    </row>
    <row r="276" customFormat="false" ht="15" hidden="false" customHeight="false" outlineLevel="0" collapsed="false">
      <c r="A276" s="7" t="n">
        <v>1965</v>
      </c>
      <c r="B276" s="7" t="str">
        <f aca="false">B264</f>
        <v>Noviembre</v>
      </c>
      <c r="C276" s="7" t="n">
        <v>1.05247473746893E-010</v>
      </c>
      <c r="D276" s="53"/>
      <c r="E276" s="53"/>
      <c r="F276" s="53"/>
      <c r="G276" s="53"/>
      <c r="H276" s="53"/>
      <c r="I276" s="53"/>
      <c r="J276" s="7" t="n">
        <f aca="false">C276*100/$C$773</f>
        <v>1.14623941401411E-010</v>
      </c>
      <c r="K276" s="7" t="n">
        <f aca="false">J276*100/$J$864</f>
        <v>1.98640402490184E-011</v>
      </c>
      <c r="L276" s="53"/>
      <c r="M276" s="53"/>
      <c r="N276" s="53"/>
      <c r="O276" s="53"/>
      <c r="P276" s="53"/>
      <c r="Q276" s="53"/>
      <c r="R276" s="53"/>
      <c r="S276" s="53"/>
      <c r="T276" s="7" t="n">
        <f aca="false">C276*100/$C$864</f>
        <v>5.13894405820011E-011</v>
      </c>
      <c r="U276" s="53"/>
      <c r="V276" s="53"/>
      <c r="W276" s="53"/>
    </row>
    <row r="277" customFormat="false" ht="15" hidden="false" customHeight="false" outlineLevel="0" collapsed="false">
      <c r="A277" s="10" t="n">
        <v>1965</v>
      </c>
      <c r="B277" s="10" t="str">
        <f aca="false">B265</f>
        <v>Diciembre</v>
      </c>
      <c r="C277" s="10" t="n">
        <v>1.13841727330266E-010</v>
      </c>
      <c r="D277" s="53"/>
      <c r="E277" s="53"/>
      <c r="F277" s="53"/>
      <c r="G277" s="53"/>
      <c r="H277" s="53"/>
      <c r="I277" s="53"/>
      <c r="J277" s="10" t="n">
        <f aca="false">C277*100/$C$773</f>
        <v>1.23983854604634E-010</v>
      </c>
      <c r="K277" s="10" t="n">
        <f aca="false">J277*100/$J$864</f>
        <v>2.14860896247682E-011</v>
      </c>
      <c r="L277" s="53"/>
      <c r="M277" s="53"/>
      <c r="N277" s="53"/>
      <c r="O277" s="53"/>
      <c r="P277" s="53"/>
      <c r="Q277" s="53"/>
      <c r="R277" s="53"/>
      <c r="S277" s="53"/>
      <c r="T277" s="10" t="n">
        <f aca="false">C277*100/$C$864</f>
        <v>5.55857777304967E-011</v>
      </c>
      <c r="U277" s="53"/>
      <c r="V277" s="53"/>
      <c r="W277" s="53"/>
    </row>
    <row r="278" customFormat="false" ht="15" hidden="false" customHeight="false" outlineLevel="0" collapsed="false">
      <c r="A278" s="4" t="n">
        <v>1966</v>
      </c>
      <c r="B278" s="4" t="str">
        <f aca="false">B266</f>
        <v>Enero</v>
      </c>
      <c r="C278" s="4" t="n">
        <v>1.11263510898223E-010</v>
      </c>
      <c r="D278" s="53"/>
      <c r="E278" s="53"/>
      <c r="F278" s="53"/>
      <c r="G278" s="53"/>
      <c r="H278" s="53"/>
      <c r="I278" s="53"/>
      <c r="J278" s="4" t="n">
        <f aca="false">C278*100/$C$773</f>
        <v>1.21175945600212E-010</v>
      </c>
      <c r="K278" s="4" t="n">
        <f aca="false">J278*100/$J$864</f>
        <v>2.09994860688487E-011</v>
      </c>
      <c r="L278" s="53"/>
      <c r="M278" s="53"/>
      <c r="N278" s="53"/>
      <c r="O278" s="53"/>
      <c r="P278" s="53"/>
      <c r="Q278" s="53"/>
      <c r="R278" s="53"/>
      <c r="S278" s="53"/>
      <c r="T278" s="4" t="n">
        <f aca="false">C278*100/$C$864</f>
        <v>5.43269057079658E-011</v>
      </c>
      <c r="U278" s="53"/>
      <c r="V278" s="53"/>
      <c r="W278" s="53"/>
    </row>
    <row r="279" customFormat="false" ht="15" hidden="false" customHeight="false" outlineLevel="0" collapsed="false">
      <c r="A279" s="7" t="n">
        <v>1966</v>
      </c>
      <c r="B279" s="7" t="str">
        <f aca="false">B267</f>
        <v>Febrero</v>
      </c>
      <c r="C279" s="7" t="n">
        <v>1.13709618154464E-010</v>
      </c>
      <c r="D279" s="53"/>
      <c r="E279" s="53"/>
      <c r="F279" s="53"/>
      <c r="G279" s="53"/>
      <c r="H279" s="53"/>
      <c r="I279" s="53"/>
      <c r="J279" s="7" t="n">
        <f aca="false">C279*100/$C$773</f>
        <v>1.23839975859743E-010</v>
      </c>
      <c r="K279" s="7" t="n">
        <f aca="false">J279*100/$J$864</f>
        <v>2.1461155800782E-011</v>
      </c>
      <c r="L279" s="53"/>
      <c r="M279" s="53"/>
      <c r="N279" s="53"/>
      <c r="O279" s="53"/>
      <c r="P279" s="53"/>
      <c r="Q279" s="53"/>
      <c r="R279" s="53"/>
      <c r="S279" s="53"/>
      <c r="T279" s="7" t="n">
        <f aca="false">C279*100/$C$864</f>
        <v>5.55212724611679E-011</v>
      </c>
      <c r="U279" s="53"/>
      <c r="V279" s="53"/>
      <c r="W279" s="53"/>
    </row>
    <row r="280" customFormat="false" ht="15" hidden="false" customHeight="false" outlineLevel="0" collapsed="false">
      <c r="A280" s="10" t="n">
        <v>1966</v>
      </c>
      <c r="B280" s="10" t="str">
        <f aca="false">B268</f>
        <v>Marzo</v>
      </c>
      <c r="C280" s="10" t="n">
        <v>1.16188678150944E-010</v>
      </c>
      <c r="D280" s="53"/>
      <c r="E280" s="53"/>
      <c r="F280" s="53"/>
      <c r="G280" s="53"/>
      <c r="H280" s="53"/>
      <c r="I280" s="53"/>
      <c r="J280" s="10" t="n">
        <f aca="false">C280*100/$C$773</f>
        <v>1.26539894609816E-010</v>
      </c>
      <c r="K280" s="10" t="n">
        <f aca="false">J280*100/$J$864</f>
        <v>2.1929044917705E-011</v>
      </c>
      <c r="L280" s="53"/>
      <c r="M280" s="53"/>
      <c r="N280" s="53"/>
      <c r="O280" s="53"/>
      <c r="P280" s="53"/>
      <c r="Q280" s="53"/>
      <c r="R280" s="53"/>
      <c r="S280" s="53"/>
      <c r="T280" s="10" t="n">
        <f aca="false">C280*100/$C$864</f>
        <v>5.67317291291798E-011</v>
      </c>
      <c r="U280" s="53"/>
      <c r="V280" s="53"/>
      <c r="W280" s="53"/>
    </row>
    <row r="281" customFormat="false" ht="15" hidden="false" customHeight="false" outlineLevel="0" collapsed="false">
      <c r="A281" s="4" t="n">
        <v>1966</v>
      </c>
      <c r="B281" s="4" t="str">
        <f aca="false">B269</f>
        <v>Abril</v>
      </c>
      <c r="C281" s="4" t="n">
        <v>1.18601832666946E-010</v>
      </c>
      <c r="D281" s="53"/>
      <c r="E281" s="53"/>
      <c r="F281" s="53"/>
      <c r="G281" s="53"/>
      <c r="H281" s="53"/>
      <c r="I281" s="53"/>
      <c r="J281" s="4" t="n">
        <f aca="false">C281*100/$C$773</f>
        <v>1.29168036378805E-010</v>
      </c>
      <c r="K281" s="4" t="n">
        <f aca="false">J281*100/$J$864</f>
        <v>2.23844952646487E-011</v>
      </c>
      <c r="L281" s="53"/>
      <c r="M281" s="53"/>
      <c r="N281" s="53"/>
      <c r="O281" s="53"/>
      <c r="P281" s="53"/>
      <c r="Q281" s="53"/>
      <c r="R281" s="53"/>
      <c r="S281" s="53"/>
      <c r="T281" s="4" t="n">
        <f aca="false">C281*100/$C$864</f>
        <v>5.79100059675721E-011</v>
      </c>
      <c r="U281" s="53"/>
      <c r="V281" s="53"/>
      <c r="W281" s="53"/>
    </row>
    <row r="282" customFormat="false" ht="15" hidden="false" customHeight="false" outlineLevel="0" collapsed="false">
      <c r="A282" s="7" t="n">
        <v>1966</v>
      </c>
      <c r="B282" s="7" t="str">
        <f aca="false">B270</f>
        <v>Mayo</v>
      </c>
      <c r="C282" s="7" t="n">
        <v>1.19824811741356E-010</v>
      </c>
      <c r="D282" s="53"/>
      <c r="E282" s="53"/>
      <c r="F282" s="53"/>
      <c r="G282" s="53"/>
      <c r="H282" s="53"/>
      <c r="I282" s="53"/>
      <c r="J282" s="7" t="n">
        <f aca="false">C282*100/$C$773</f>
        <v>1.30499970312891E-010</v>
      </c>
      <c r="K282" s="7" t="n">
        <f aca="false">J282*100/$J$864</f>
        <v>2.26153160596087E-011</v>
      </c>
      <c r="L282" s="53"/>
      <c r="M282" s="53"/>
      <c r="N282" s="53"/>
      <c r="O282" s="53"/>
      <c r="P282" s="53"/>
      <c r="Q282" s="53"/>
      <c r="R282" s="53"/>
      <c r="S282" s="53"/>
      <c r="T282" s="7" t="n">
        <f aca="false">C282*100/$C$864</f>
        <v>5.85071529416512E-011</v>
      </c>
      <c r="U282" s="53"/>
      <c r="V282" s="53"/>
      <c r="W282" s="53"/>
    </row>
    <row r="283" customFormat="false" ht="15" hidden="false" customHeight="false" outlineLevel="0" collapsed="false">
      <c r="A283" s="10" t="n">
        <v>1966</v>
      </c>
      <c r="B283" s="10" t="str">
        <f aca="false">B271</f>
        <v>Junio</v>
      </c>
      <c r="C283" s="10" t="n">
        <v>1.2084947794464E-010</v>
      </c>
      <c r="D283" s="53"/>
      <c r="E283" s="53"/>
      <c r="F283" s="53"/>
      <c r="G283" s="53"/>
      <c r="H283" s="53"/>
      <c r="I283" s="53"/>
      <c r="J283" s="10" t="n">
        <f aca="false">C283*100/$C$773</f>
        <v>1.31615923738279E-010</v>
      </c>
      <c r="K283" s="10" t="n">
        <f aca="false">J283*100/$J$864</f>
        <v>2.28087079765756E-011</v>
      </c>
      <c r="L283" s="53"/>
      <c r="M283" s="53"/>
      <c r="N283" s="53"/>
      <c r="O283" s="53"/>
      <c r="P283" s="53"/>
      <c r="Q283" s="53"/>
      <c r="R283" s="53"/>
      <c r="S283" s="53"/>
      <c r="T283" s="10" t="n">
        <f aca="false">C283*100/$C$864</f>
        <v>5.90074692066922E-011</v>
      </c>
      <c r="U283" s="53"/>
      <c r="V283" s="53"/>
      <c r="W283" s="53"/>
    </row>
    <row r="284" customFormat="false" ht="15" hidden="false" customHeight="false" outlineLevel="0" collapsed="false">
      <c r="A284" s="4" t="n">
        <v>1966</v>
      </c>
      <c r="B284" s="4" t="str">
        <f aca="false">B272</f>
        <v>Julio</v>
      </c>
      <c r="C284" s="4" t="n">
        <v>1.22766701175409E-010</v>
      </c>
      <c r="D284" s="53"/>
      <c r="E284" s="53"/>
      <c r="F284" s="53"/>
      <c r="G284" s="53"/>
      <c r="H284" s="53"/>
      <c r="I284" s="53"/>
      <c r="J284" s="4" t="n">
        <f aca="false">C284*100/$C$773</f>
        <v>1.33703951844165E-010</v>
      </c>
      <c r="K284" s="4" t="n">
        <f aca="false">J284*100/$J$864</f>
        <v>2.31705579865239E-011</v>
      </c>
      <c r="L284" s="53"/>
      <c r="M284" s="53"/>
      <c r="N284" s="53"/>
      <c r="O284" s="53"/>
      <c r="P284" s="53"/>
      <c r="Q284" s="53"/>
      <c r="R284" s="53"/>
      <c r="S284" s="53"/>
      <c r="T284" s="4" t="n">
        <f aca="false">C284*100/$C$864</f>
        <v>5.9943596467447E-011</v>
      </c>
      <c r="U284" s="53"/>
      <c r="V284" s="53"/>
      <c r="W284" s="53"/>
    </row>
    <row r="285" customFormat="false" ht="15" hidden="false" customHeight="false" outlineLevel="0" collapsed="false">
      <c r="A285" s="7" t="n">
        <v>1966</v>
      </c>
      <c r="B285" s="7" t="str">
        <f aca="false">B273</f>
        <v>Agosto</v>
      </c>
      <c r="C285" s="7" t="n">
        <v>1.24187993120943E-010</v>
      </c>
      <c r="D285" s="53"/>
      <c r="E285" s="53"/>
      <c r="F285" s="53"/>
      <c r="G285" s="53"/>
      <c r="H285" s="53"/>
      <c r="I285" s="53"/>
      <c r="J285" s="7" t="n">
        <f aca="false">C285*100/$C$773</f>
        <v>1.35251866286948E-010</v>
      </c>
      <c r="K285" s="7" t="n">
        <f aca="false">J285*100/$J$864</f>
        <v>2.34388076594766E-011</v>
      </c>
      <c r="L285" s="53"/>
      <c r="M285" s="53"/>
      <c r="N285" s="53"/>
      <c r="O285" s="53"/>
      <c r="P285" s="53"/>
      <c r="Q285" s="53"/>
      <c r="R285" s="53"/>
      <c r="S285" s="53"/>
      <c r="T285" s="7" t="n">
        <f aca="false">C285*100/$C$864</f>
        <v>6.06375741505631E-011</v>
      </c>
      <c r="U285" s="53"/>
      <c r="V285" s="53"/>
      <c r="W285" s="53"/>
    </row>
    <row r="286" customFormat="false" ht="15" hidden="false" customHeight="false" outlineLevel="0" collapsed="false">
      <c r="A286" s="10" t="n">
        <v>1966</v>
      </c>
      <c r="B286" s="10" t="str">
        <f aca="false">B274</f>
        <v>Septiembre</v>
      </c>
      <c r="C286" s="10" t="n">
        <v>1.26072263611471E-010</v>
      </c>
      <c r="D286" s="53"/>
      <c r="E286" s="53"/>
      <c r="F286" s="53"/>
      <c r="G286" s="53"/>
      <c r="H286" s="53"/>
      <c r="I286" s="53"/>
      <c r="J286" s="10" t="n">
        <f aca="false">C286*100/$C$773</f>
        <v>1.3730400590229E-010</v>
      </c>
      <c r="K286" s="10" t="n">
        <f aca="false">J286*100/$J$864</f>
        <v>2.37944382844348E-011</v>
      </c>
      <c r="L286" s="53"/>
      <c r="M286" s="53"/>
      <c r="N286" s="53"/>
      <c r="O286" s="53"/>
      <c r="P286" s="53"/>
      <c r="Q286" s="53"/>
      <c r="R286" s="53"/>
      <c r="S286" s="53"/>
      <c r="T286" s="10" t="n">
        <f aca="false">C286*100/$C$864</f>
        <v>6.15576114965071E-011</v>
      </c>
      <c r="U286" s="53"/>
      <c r="V286" s="53"/>
      <c r="W286" s="53"/>
    </row>
    <row r="287" customFormat="false" ht="15" hidden="false" customHeight="false" outlineLevel="0" collapsed="false">
      <c r="A287" s="4" t="n">
        <v>1966</v>
      </c>
      <c r="B287" s="4" t="str">
        <f aca="false">B275</f>
        <v>Octubre</v>
      </c>
      <c r="C287" s="4" t="n">
        <v>1.30105022944132E-010</v>
      </c>
      <c r="D287" s="53"/>
      <c r="E287" s="53"/>
      <c r="F287" s="53"/>
      <c r="G287" s="53"/>
      <c r="H287" s="53"/>
      <c r="I287" s="53"/>
      <c r="J287" s="4" t="n">
        <f aca="false">C287*100/$C$773</f>
        <v>1.41696042622759E-010</v>
      </c>
      <c r="K287" s="4" t="n">
        <f aca="false">J287*100/$J$864</f>
        <v>2.45555671823239E-011</v>
      </c>
      <c r="L287" s="53"/>
      <c r="M287" s="53"/>
      <c r="N287" s="53"/>
      <c r="O287" s="53"/>
      <c r="P287" s="53"/>
      <c r="Q287" s="53"/>
      <c r="R287" s="53"/>
      <c r="S287" s="53"/>
      <c r="T287" s="4" t="n">
        <f aca="false">C287*100/$C$864</f>
        <v>6.35266967270532E-011</v>
      </c>
      <c r="U287" s="53"/>
      <c r="V287" s="53"/>
      <c r="W287" s="53"/>
    </row>
    <row r="288" customFormat="false" ht="15" hidden="false" customHeight="false" outlineLevel="0" collapsed="false">
      <c r="A288" s="7" t="n">
        <v>1966</v>
      </c>
      <c r="B288" s="7" t="str">
        <f aca="false">B276</f>
        <v>Noviembre</v>
      </c>
      <c r="C288" s="7" t="n">
        <v>1.33146068813747E-010</v>
      </c>
      <c r="D288" s="53"/>
      <c r="E288" s="53"/>
      <c r="F288" s="53"/>
      <c r="G288" s="53"/>
      <c r="H288" s="53"/>
      <c r="I288" s="53"/>
      <c r="J288" s="7" t="n">
        <f aca="false">C288*100/$C$773</f>
        <v>1.45008014408381E-010</v>
      </c>
      <c r="K288" s="7" t="n">
        <f aca="false">J288*100/$J$864</f>
        <v>2.51295235482355E-011</v>
      </c>
      <c r="L288" s="53"/>
      <c r="M288" s="53"/>
      <c r="N288" s="53"/>
      <c r="O288" s="53"/>
      <c r="P288" s="53"/>
      <c r="Q288" s="53"/>
      <c r="R288" s="53"/>
      <c r="S288" s="53"/>
      <c r="T288" s="7" t="n">
        <f aca="false">C288*100/$C$864</f>
        <v>6.50115556073675E-011</v>
      </c>
      <c r="U288" s="53"/>
      <c r="V288" s="53"/>
      <c r="W288" s="53"/>
    </row>
    <row r="289" customFormat="false" ht="15" hidden="false" customHeight="false" outlineLevel="0" collapsed="false">
      <c r="A289" s="10" t="n">
        <v>1966</v>
      </c>
      <c r="B289" s="10" t="str">
        <f aca="false">B277</f>
        <v>Diciembre</v>
      </c>
      <c r="C289" s="10" t="n">
        <v>1.47921570571912E-010</v>
      </c>
      <c r="D289" s="53"/>
      <c r="E289" s="53"/>
      <c r="F289" s="53"/>
      <c r="G289" s="53"/>
      <c r="H289" s="53"/>
      <c r="I289" s="53"/>
      <c r="J289" s="10" t="n">
        <f aca="false">C289*100/$C$773</f>
        <v>1.61099861437198E-010</v>
      </c>
      <c r="K289" s="10" t="n">
        <f aca="false">J289*100/$J$864</f>
        <v>2.79182000948048E-011</v>
      </c>
      <c r="L289" s="53"/>
      <c r="M289" s="53"/>
      <c r="N289" s="53"/>
      <c r="O289" s="53"/>
      <c r="P289" s="53"/>
      <c r="Q289" s="53"/>
      <c r="R289" s="53"/>
      <c r="S289" s="53"/>
      <c r="T289" s="10" t="n">
        <f aca="false">C289*100/$C$864</f>
        <v>7.22260258710102E-011</v>
      </c>
      <c r="U289" s="53"/>
      <c r="V289" s="53"/>
      <c r="W289" s="53"/>
    </row>
    <row r="290" customFormat="false" ht="15" hidden="false" customHeight="false" outlineLevel="0" collapsed="false">
      <c r="A290" s="4" t="n">
        <v>1967</v>
      </c>
      <c r="B290" s="4" t="str">
        <f aca="false">B278</f>
        <v>Enero</v>
      </c>
      <c r="C290" s="4" t="n">
        <v>1.40979576330594E-010</v>
      </c>
      <c r="D290" s="53"/>
      <c r="E290" s="53"/>
      <c r="F290" s="53"/>
      <c r="G290" s="53"/>
      <c r="H290" s="53"/>
      <c r="I290" s="53"/>
      <c r="J290" s="4" t="n">
        <f aca="false">C290*100/$C$773</f>
        <v>1.53539406893278E-010</v>
      </c>
      <c r="K290" s="4" t="n">
        <f aca="false">J290*100/$J$864</f>
        <v>2.66079923709632E-011</v>
      </c>
      <c r="L290" s="53"/>
      <c r="M290" s="53"/>
      <c r="N290" s="53"/>
      <c r="O290" s="53"/>
      <c r="P290" s="53"/>
      <c r="Q290" s="53"/>
      <c r="R290" s="53"/>
      <c r="S290" s="53"/>
      <c r="T290" s="4" t="n">
        <f aca="false">C290*100/$C$864</f>
        <v>6.88364414193897E-011</v>
      </c>
      <c r="U290" s="53"/>
      <c r="V290" s="53"/>
      <c r="W290" s="53"/>
    </row>
    <row r="291" customFormat="false" ht="15" hidden="false" customHeight="false" outlineLevel="0" collapsed="false">
      <c r="A291" s="7" t="n">
        <v>1967</v>
      </c>
      <c r="B291" s="7" t="str">
        <f aca="false">B279</f>
        <v>Febrero</v>
      </c>
      <c r="C291" s="7" t="n">
        <v>1.43988564104501E-010</v>
      </c>
      <c r="D291" s="53"/>
      <c r="E291" s="53"/>
      <c r="F291" s="53"/>
      <c r="G291" s="53"/>
      <c r="H291" s="53"/>
      <c r="I291" s="53"/>
      <c r="J291" s="7" t="n">
        <f aca="false">C291*100/$C$773</f>
        <v>1.56816464536517E-010</v>
      </c>
      <c r="K291" s="7" t="n">
        <f aca="false">J291*100/$J$864</f>
        <v>2.71758982039663E-011</v>
      </c>
      <c r="L291" s="53"/>
      <c r="M291" s="53"/>
      <c r="N291" s="53"/>
      <c r="O291" s="53"/>
      <c r="P291" s="53"/>
      <c r="Q291" s="53"/>
      <c r="R291" s="53"/>
      <c r="S291" s="53"/>
      <c r="T291" s="7" t="n">
        <f aca="false">C291*100/$C$864</f>
        <v>7.03056472151604E-011</v>
      </c>
      <c r="U291" s="53"/>
      <c r="V291" s="53"/>
      <c r="W291" s="53"/>
    </row>
    <row r="292" customFormat="false" ht="15" hidden="false" customHeight="false" outlineLevel="0" collapsed="false">
      <c r="A292" s="10" t="n">
        <v>1967</v>
      </c>
      <c r="B292" s="10" t="str">
        <f aca="false">B280</f>
        <v>Marzo</v>
      </c>
      <c r="C292" s="10" t="n">
        <v>1.47161570042497E-010</v>
      </c>
      <c r="D292" s="53"/>
      <c r="E292" s="53"/>
      <c r="F292" s="53"/>
      <c r="G292" s="53"/>
      <c r="H292" s="53"/>
      <c r="I292" s="53"/>
      <c r="J292" s="10" t="n">
        <f aca="false">C292*100/$C$773</f>
        <v>1.60272152675672E-010</v>
      </c>
      <c r="K292" s="10" t="n">
        <f aca="false">J292*100/$J$864</f>
        <v>2.77747602518507E-011</v>
      </c>
      <c r="L292" s="53"/>
      <c r="M292" s="53"/>
      <c r="N292" s="53"/>
      <c r="O292" s="53"/>
      <c r="P292" s="53"/>
      <c r="Q292" s="53"/>
      <c r="R292" s="53"/>
      <c r="S292" s="53"/>
      <c r="T292" s="10" t="n">
        <f aca="false">C292*100/$C$864</f>
        <v>7.18549385597595E-011</v>
      </c>
      <c r="U292" s="53"/>
      <c r="V292" s="53"/>
      <c r="W292" s="53"/>
    </row>
    <row r="293" customFormat="false" ht="15" hidden="false" customHeight="false" outlineLevel="0" collapsed="false">
      <c r="A293" s="4" t="n">
        <v>1967</v>
      </c>
      <c r="B293" s="4" t="str">
        <f aca="false">B281</f>
        <v>Abril</v>
      </c>
      <c r="C293" s="4" t="n">
        <v>1.48946385882619E-010</v>
      </c>
      <c r="D293" s="53"/>
      <c r="E293" s="53"/>
      <c r="F293" s="53"/>
      <c r="G293" s="53"/>
      <c r="H293" s="53"/>
      <c r="I293" s="53"/>
      <c r="J293" s="4" t="n">
        <f aca="false">C293*100/$C$773</f>
        <v>1.62215977253946E-010</v>
      </c>
      <c r="K293" s="4" t="n">
        <f aca="false">J293*100/$J$864</f>
        <v>2.81116201537855E-011</v>
      </c>
      <c r="L293" s="53"/>
      <c r="M293" s="53"/>
      <c r="N293" s="53"/>
      <c r="O293" s="53"/>
      <c r="P293" s="53"/>
      <c r="Q293" s="53"/>
      <c r="R293" s="53"/>
      <c r="S293" s="53"/>
      <c r="T293" s="4" t="n">
        <f aca="false">C293*100/$C$864</f>
        <v>7.27264149410961E-011</v>
      </c>
      <c r="U293" s="53"/>
      <c r="V293" s="53"/>
      <c r="W293" s="53"/>
    </row>
    <row r="294" customFormat="false" ht="15" hidden="false" customHeight="false" outlineLevel="0" collapsed="false">
      <c r="A294" s="7" t="n">
        <v>1967</v>
      </c>
      <c r="B294" s="7" t="str">
        <f aca="false">B282</f>
        <v>Mayo</v>
      </c>
      <c r="C294" s="7" t="n">
        <v>1.5036737961331E-010</v>
      </c>
      <c r="D294" s="53"/>
      <c r="E294" s="53"/>
      <c r="F294" s="53"/>
      <c r="G294" s="53"/>
      <c r="H294" s="53"/>
      <c r="I294" s="53"/>
      <c r="J294" s="7" t="n">
        <f aca="false">C294*100/$C$773</f>
        <v>1.6376356691401E-010</v>
      </c>
      <c r="K294" s="7" t="n">
        <f aca="false">J294*100/$J$864</f>
        <v>2.83798135427112E-011</v>
      </c>
      <c r="L294" s="53"/>
      <c r="M294" s="53"/>
      <c r="N294" s="53"/>
      <c r="O294" s="53"/>
      <c r="P294" s="53"/>
      <c r="Q294" s="53"/>
      <c r="R294" s="53"/>
      <c r="S294" s="53"/>
      <c r="T294" s="7" t="n">
        <f aca="false">C294*100/$C$864</f>
        <v>7.34202470141239E-011</v>
      </c>
      <c r="U294" s="53"/>
      <c r="V294" s="53"/>
      <c r="W294" s="53"/>
    </row>
    <row r="295" customFormat="false" ht="15" hidden="false" customHeight="false" outlineLevel="0" collapsed="false">
      <c r="A295" s="10" t="n">
        <v>1967</v>
      </c>
      <c r="B295" s="10" t="str">
        <f aca="false">B283</f>
        <v>Junio</v>
      </c>
      <c r="C295" s="10" t="n">
        <v>1.56913195434643E-010</v>
      </c>
      <c r="D295" s="53"/>
      <c r="E295" s="53"/>
      <c r="F295" s="53"/>
      <c r="G295" s="53"/>
      <c r="H295" s="53"/>
      <c r="I295" s="53"/>
      <c r="J295" s="10" t="n">
        <f aca="false">C295*100/$C$773</f>
        <v>1.70892547614614E-010</v>
      </c>
      <c r="K295" s="10" t="n">
        <f aca="false">J295*100/$J$864</f>
        <v>2.96152479366076E-011</v>
      </c>
      <c r="L295" s="53"/>
      <c r="M295" s="53"/>
      <c r="N295" s="53"/>
      <c r="O295" s="53"/>
      <c r="P295" s="53"/>
      <c r="Q295" s="53"/>
      <c r="R295" s="53"/>
      <c r="S295" s="53"/>
      <c r="T295" s="10" t="n">
        <f aca="false">C295*100/$C$864</f>
        <v>7.66163884628021E-011</v>
      </c>
      <c r="U295" s="53"/>
      <c r="V295" s="53"/>
      <c r="W295" s="53"/>
    </row>
    <row r="296" customFormat="false" ht="15" hidden="false" customHeight="false" outlineLevel="0" collapsed="false">
      <c r="A296" s="4" t="n">
        <v>1967</v>
      </c>
      <c r="B296" s="4" t="str">
        <f aca="false">B284</f>
        <v>Julio</v>
      </c>
      <c r="C296" s="4" t="n">
        <v>1.64747299381179E-010</v>
      </c>
      <c r="D296" s="53"/>
      <c r="E296" s="53"/>
      <c r="F296" s="53"/>
      <c r="G296" s="53"/>
      <c r="H296" s="53"/>
      <c r="I296" s="53"/>
      <c r="J296" s="4" t="n">
        <f aca="false">C296*100/$C$773</f>
        <v>1.79424589664951E-010</v>
      </c>
      <c r="K296" s="4" t="n">
        <f aca="false">J296*100/$J$864</f>
        <v>3.10938293273898E-011</v>
      </c>
      <c r="L296" s="53"/>
      <c r="M296" s="53"/>
      <c r="N296" s="53"/>
      <c r="O296" s="53"/>
      <c r="P296" s="53"/>
      <c r="Q296" s="53"/>
      <c r="R296" s="53"/>
      <c r="S296" s="53"/>
      <c r="T296" s="4" t="n">
        <f aca="false">C296*100/$C$864</f>
        <v>8.04415654950025E-011</v>
      </c>
      <c r="U296" s="53"/>
      <c r="V296" s="53"/>
      <c r="W296" s="53"/>
    </row>
    <row r="297" customFormat="false" ht="15" hidden="false" customHeight="false" outlineLevel="0" collapsed="false">
      <c r="A297" s="7" t="n">
        <v>1967</v>
      </c>
      <c r="B297" s="7" t="str">
        <f aca="false">B285</f>
        <v>Agosto</v>
      </c>
      <c r="C297" s="7" t="n">
        <v>1.65307943287516E-010</v>
      </c>
      <c r="D297" s="53"/>
      <c r="E297" s="53"/>
      <c r="F297" s="53"/>
      <c r="G297" s="53"/>
      <c r="H297" s="53"/>
      <c r="I297" s="53"/>
      <c r="J297" s="7" t="n">
        <f aca="false">C297*100/$C$773</f>
        <v>1.8003518117826E-010</v>
      </c>
      <c r="K297" s="7" t="n">
        <f aca="false">J297*100/$J$864</f>
        <v>3.11996432982564E-011</v>
      </c>
      <c r="L297" s="53"/>
      <c r="M297" s="53"/>
      <c r="N297" s="53"/>
      <c r="O297" s="53"/>
      <c r="P297" s="53"/>
      <c r="Q297" s="53"/>
      <c r="R297" s="53"/>
      <c r="S297" s="53"/>
      <c r="T297" s="7" t="n">
        <f aca="false">C297*100/$C$864</f>
        <v>8.0715312461905E-011</v>
      </c>
      <c r="U297" s="53"/>
      <c r="V297" s="53"/>
      <c r="W297" s="53"/>
    </row>
    <row r="298" customFormat="false" ht="15" hidden="false" customHeight="false" outlineLevel="0" collapsed="false">
      <c r="A298" s="10" t="n">
        <v>1967</v>
      </c>
      <c r="B298" s="10" t="str">
        <f aca="false">B286</f>
        <v>Septiembre</v>
      </c>
      <c r="C298" s="10" t="n">
        <v>1.66068391139197E-010</v>
      </c>
      <c r="D298" s="53"/>
      <c r="E298" s="53"/>
      <c r="F298" s="53"/>
      <c r="G298" s="53"/>
      <c r="H298" s="53"/>
      <c r="I298" s="53"/>
      <c r="J298" s="10" t="n">
        <f aca="false">C298*100/$C$773</f>
        <v>1.80863377113865E-010</v>
      </c>
      <c r="K298" s="10" t="n">
        <f aca="false">J298*100/$J$864</f>
        <v>3.13431675672512E-011</v>
      </c>
      <c r="L298" s="53"/>
      <c r="M298" s="53"/>
      <c r="N298" s="53"/>
      <c r="O298" s="53"/>
      <c r="P298" s="53"/>
      <c r="Q298" s="53"/>
      <c r="R298" s="53"/>
      <c r="S298" s="53"/>
      <c r="T298" s="10" t="n">
        <f aca="false">C298*100/$C$864</f>
        <v>8.10866181882891E-011</v>
      </c>
      <c r="U298" s="53"/>
      <c r="V298" s="53"/>
      <c r="W298" s="53"/>
    </row>
    <row r="299" customFormat="false" ht="15" hidden="false" customHeight="false" outlineLevel="0" collapsed="false">
      <c r="A299" s="4" t="n">
        <v>1967</v>
      </c>
      <c r="B299" s="4" t="str">
        <f aca="false">B287</f>
        <v>Octubre</v>
      </c>
      <c r="C299" s="4" t="n">
        <v>1.70829391120409E-010</v>
      </c>
      <c r="D299" s="53"/>
      <c r="E299" s="53"/>
      <c r="F299" s="53"/>
      <c r="G299" s="53"/>
      <c r="H299" s="53"/>
      <c r="I299" s="53"/>
      <c r="J299" s="4" t="n">
        <f aca="false">C299*100/$C$773</f>
        <v>1.86048533236196E-010</v>
      </c>
      <c r="K299" s="4" t="n">
        <f aca="false">J299*100/$J$864</f>
        <v>3.2241742059213E-011</v>
      </c>
      <c r="L299" s="53"/>
      <c r="M299" s="53"/>
      <c r="N299" s="53"/>
      <c r="O299" s="53"/>
      <c r="P299" s="53"/>
      <c r="Q299" s="53"/>
      <c r="R299" s="53"/>
      <c r="S299" s="53"/>
      <c r="T299" s="4" t="n">
        <f aca="false">C299*100/$C$864</f>
        <v>8.34112832556311E-011</v>
      </c>
      <c r="U299" s="53"/>
      <c r="V299" s="53"/>
      <c r="W299" s="53"/>
    </row>
    <row r="300" customFormat="false" ht="15" hidden="false" customHeight="false" outlineLevel="0" collapsed="false">
      <c r="A300" s="7" t="n">
        <v>1967</v>
      </c>
      <c r="B300" s="7" t="str">
        <f aca="false">B288</f>
        <v>Noviembre</v>
      </c>
      <c r="C300" s="7" t="n">
        <v>1.74762844910086E-010</v>
      </c>
      <c r="D300" s="53"/>
      <c r="E300" s="53"/>
      <c r="F300" s="53"/>
      <c r="G300" s="53"/>
      <c r="H300" s="53"/>
      <c r="I300" s="53"/>
      <c r="J300" s="7" t="n">
        <f aca="false">C300*100/$C$773</f>
        <v>1.90332417310957E-010</v>
      </c>
      <c r="K300" s="7" t="n">
        <f aca="false">J300*100/$J$864</f>
        <v>3.29841283760922E-011</v>
      </c>
      <c r="L300" s="53"/>
      <c r="M300" s="53"/>
      <c r="N300" s="53"/>
      <c r="O300" s="53"/>
      <c r="P300" s="53"/>
      <c r="Q300" s="53"/>
      <c r="R300" s="53"/>
      <c r="S300" s="53"/>
      <c r="T300" s="7" t="n">
        <f aca="false">C300*100/$C$864</f>
        <v>8.53318803266142E-011</v>
      </c>
      <c r="U300" s="53"/>
      <c r="V300" s="53"/>
      <c r="W300" s="53"/>
    </row>
    <row r="301" customFormat="false" ht="15" hidden="false" customHeight="false" outlineLevel="0" collapsed="false">
      <c r="A301" s="10" t="n">
        <v>1967</v>
      </c>
      <c r="B301" s="10" t="str">
        <f aca="false">B289</f>
        <v>Diciembre</v>
      </c>
      <c r="C301" s="10" t="n">
        <v>1.88380825752054E-010</v>
      </c>
      <c r="D301" s="53"/>
      <c r="E301" s="53"/>
      <c r="F301" s="53"/>
      <c r="G301" s="53"/>
      <c r="H301" s="53"/>
      <c r="I301" s="53"/>
      <c r="J301" s="10" t="n">
        <f aca="false">C301*100/$C$773</f>
        <v>2.05163620212693E-010</v>
      </c>
      <c r="K301" s="10" t="n">
        <f aca="false">J301*100/$J$864</f>
        <v>3.55543384716404E-011</v>
      </c>
      <c r="L301" s="53"/>
      <c r="M301" s="53"/>
      <c r="N301" s="53"/>
      <c r="O301" s="53"/>
      <c r="P301" s="53"/>
      <c r="Q301" s="53"/>
      <c r="R301" s="53"/>
      <c r="S301" s="53"/>
      <c r="T301" s="10" t="n">
        <f aca="false">C301*100/$C$864</f>
        <v>9.19811650306645E-011</v>
      </c>
      <c r="U301" s="53"/>
      <c r="V301" s="53"/>
      <c r="W301" s="53"/>
    </row>
    <row r="302" customFormat="false" ht="15" hidden="false" customHeight="false" outlineLevel="0" collapsed="false">
      <c r="A302" s="4" t="n">
        <v>1968</v>
      </c>
      <c r="B302" s="4" t="str">
        <f aca="false">B290</f>
        <v>Enero</v>
      </c>
      <c r="C302" s="4" t="n">
        <v>1.81902108270574E-010</v>
      </c>
      <c r="D302" s="53"/>
      <c r="E302" s="53"/>
      <c r="F302" s="53"/>
      <c r="G302" s="53"/>
      <c r="H302" s="53"/>
      <c r="I302" s="53"/>
      <c r="J302" s="4" t="n">
        <f aca="false">C302*100/$C$773</f>
        <v>1.98107715624053E-010</v>
      </c>
      <c r="K302" s="4" t="n">
        <f aca="false">J302*100/$J$864</f>
        <v>3.43315679838316E-011</v>
      </c>
      <c r="L302" s="53"/>
      <c r="M302" s="53"/>
      <c r="N302" s="53"/>
      <c r="O302" s="53"/>
      <c r="P302" s="53"/>
      <c r="Q302" s="53"/>
      <c r="R302" s="53"/>
      <c r="S302" s="53"/>
      <c r="T302" s="4" t="n">
        <f aca="false">C302*100/$C$864</f>
        <v>8.88177858519607E-011</v>
      </c>
      <c r="U302" s="53"/>
      <c r="V302" s="53"/>
      <c r="W302" s="53"/>
    </row>
    <row r="303" customFormat="false" ht="15" hidden="false" customHeight="false" outlineLevel="0" collapsed="false">
      <c r="A303" s="7" t="n">
        <v>1968</v>
      </c>
      <c r="B303" s="7" t="str">
        <f aca="false">B291</f>
        <v>Febrero</v>
      </c>
      <c r="C303" s="7" t="n">
        <v>1.83686924110697E-010</v>
      </c>
      <c r="D303" s="53"/>
      <c r="E303" s="53"/>
      <c r="F303" s="53"/>
      <c r="G303" s="53"/>
      <c r="H303" s="53"/>
      <c r="I303" s="53"/>
      <c r="J303" s="7" t="n">
        <f aca="false">C303*100/$C$773</f>
        <v>2.00051540202328E-010</v>
      </c>
      <c r="K303" s="7" t="n">
        <f aca="false">J303*100/$J$864</f>
        <v>3.46684278857666E-011</v>
      </c>
      <c r="L303" s="53"/>
      <c r="M303" s="53"/>
      <c r="N303" s="53"/>
      <c r="O303" s="53"/>
      <c r="P303" s="53"/>
      <c r="Q303" s="53"/>
      <c r="R303" s="53"/>
      <c r="S303" s="53"/>
      <c r="T303" s="7" t="n">
        <f aca="false">C303*100/$C$864</f>
        <v>8.96892622332978E-011</v>
      </c>
      <c r="U303" s="53"/>
      <c r="V303" s="53"/>
      <c r="W303" s="53"/>
    </row>
    <row r="304" customFormat="false" ht="15" hidden="false" customHeight="false" outlineLevel="0" collapsed="false">
      <c r="A304" s="10" t="n">
        <v>1968</v>
      </c>
      <c r="B304" s="10" t="str">
        <f aca="false">B292</f>
        <v>Marzo</v>
      </c>
      <c r="C304" s="10" t="n">
        <v>1.82497046883949E-010</v>
      </c>
      <c r="D304" s="53"/>
      <c r="E304" s="53"/>
      <c r="F304" s="53"/>
      <c r="G304" s="53"/>
      <c r="H304" s="53"/>
      <c r="I304" s="53"/>
      <c r="J304" s="10" t="n">
        <f aca="false">C304*100/$C$773</f>
        <v>1.98755657150145E-010</v>
      </c>
      <c r="K304" s="10" t="n">
        <f aca="false">J304*100/$J$864</f>
        <v>3.44438546178101E-011</v>
      </c>
      <c r="L304" s="10" t="n">
        <v>1.70887154468975E-010</v>
      </c>
      <c r="M304" s="53"/>
      <c r="N304" s="53"/>
      <c r="O304" s="53"/>
      <c r="P304" s="53"/>
      <c r="Q304" s="53"/>
      <c r="R304" s="53"/>
      <c r="S304" s="53"/>
      <c r="T304" s="10" t="n">
        <f aca="false">C304*100/$C$864</f>
        <v>8.91082779790734E-011</v>
      </c>
      <c r="U304" s="53"/>
      <c r="V304" s="53"/>
      <c r="W304" s="53"/>
    </row>
    <row r="305" customFormat="false" ht="15" hidden="false" customHeight="false" outlineLevel="0" collapsed="false">
      <c r="A305" s="4" t="n">
        <v>1968</v>
      </c>
      <c r="B305" s="4" t="str">
        <f aca="false">B293</f>
        <v>Abril</v>
      </c>
      <c r="C305" s="4" t="n">
        <v>1.81736599032267E-010</v>
      </c>
      <c r="D305" s="53"/>
      <c r="E305" s="53"/>
      <c r="F305" s="53"/>
      <c r="G305" s="53"/>
      <c r="H305" s="53"/>
      <c r="I305" s="53"/>
      <c r="J305" s="4" t="n">
        <f aca="false">C305*100/$C$773</f>
        <v>1.97927461214539E-010</v>
      </c>
      <c r="K305" s="4" t="n">
        <f aca="false">J305*100/$J$864</f>
        <v>3.43003303488151E-011</v>
      </c>
      <c r="L305" s="4" t="n">
        <v>1.70887154468975E-010</v>
      </c>
      <c r="M305" s="53"/>
      <c r="N305" s="53"/>
      <c r="O305" s="53"/>
      <c r="P305" s="53"/>
      <c r="Q305" s="53"/>
      <c r="R305" s="53"/>
      <c r="S305" s="53"/>
      <c r="T305" s="4" t="n">
        <f aca="false">C305*100/$C$864</f>
        <v>8.87369722526889E-011</v>
      </c>
      <c r="U305" s="53"/>
      <c r="V305" s="53"/>
      <c r="W305" s="53"/>
    </row>
    <row r="306" customFormat="false" ht="15" hidden="false" customHeight="false" outlineLevel="0" collapsed="false">
      <c r="A306" s="7" t="n">
        <v>1968</v>
      </c>
      <c r="B306" s="7" t="str">
        <f aca="false">B294</f>
        <v>Mayo</v>
      </c>
      <c r="C306" s="7" t="n">
        <v>1.81934911903392E-010</v>
      </c>
      <c r="D306" s="53"/>
      <c r="E306" s="53"/>
      <c r="F306" s="53"/>
      <c r="G306" s="53"/>
      <c r="H306" s="53"/>
      <c r="I306" s="53"/>
      <c r="J306" s="7" t="n">
        <f aca="false">C306*100/$C$773</f>
        <v>1.98143441723236E-010</v>
      </c>
      <c r="K306" s="7" t="n">
        <f aca="false">J306*100/$J$864</f>
        <v>3.43377592268079E-011</v>
      </c>
      <c r="L306" s="7" t="n">
        <v>1.70887154468975E-010</v>
      </c>
      <c r="M306" s="53"/>
      <c r="N306" s="53"/>
      <c r="O306" s="53"/>
      <c r="P306" s="53"/>
      <c r="Q306" s="53"/>
      <c r="R306" s="53"/>
      <c r="S306" s="53"/>
      <c r="T306" s="7" t="n">
        <f aca="false">C306*100/$C$864</f>
        <v>8.88338029617265E-011</v>
      </c>
      <c r="U306" s="53"/>
      <c r="V306" s="53"/>
      <c r="W306" s="53"/>
    </row>
    <row r="307" customFormat="false" ht="15" hidden="false" customHeight="false" outlineLevel="0" collapsed="false">
      <c r="A307" s="10" t="n">
        <v>1968</v>
      </c>
      <c r="B307" s="10" t="str">
        <f aca="false">B295</f>
        <v>Junio</v>
      </c>
      <c r="C307" s="10" t="n">
        <v>1.82565636298022E-010</v>
      </c>
      <c r="D307" s="53"/>
      <c r="E307" s="53"/>
      <c r="F307" s="53"/>
      <c r="G307" s="53"/>
      <c r="H307" s="53"/>
      <c r="I307" s="53"/>
      <c r="J307" s="10" t="n">
        <f aca="false">C307*100/$C$773</f>
        <v>1.98830357175709E-010</v>
      </c>
      <c r="K307" s="10" t="n">
        <f aca="false">J307*100/$J$864</f>
        <v>3.44567999440331E-011</v>
      </c>
      <c r="L307" s="10" t="n">
        <v>1.70887154468975E-010</v>
      </c>
      <c r="M307" s="53"/>
      <c r="N307" s="53"/>
      <c r="O307" s="53"/>
      <c r="P307" s="53"/>
      <c r="Q307" s="53"/>
      <c r="R307" s="53"/>
      <c r="S307" s="53"/>
      <c r="T307" s="10" t="n">
        <f aca="false">C307*100/$C$864</f>
        <v>8.91417682994923E-011</v>
      </c>
      <c r="U307" s="53"/>
      <c r="V307" s="53"/>
      <c r="W307" s="53"/>
    </row>
    <row r="308" customFormat="false" ht="15" hidden="false" customHeight="false" outlineLevel="0" collapsed="false">
      <c r="A308" s="4" t="n">
        <v>1968</v>
      </c>
      <c r="B308" s="4" t="str">
        <f aca="false">B296</f>
        <v>Julio</v>
      </c>
      <c r="C308" s="13" t="n">
        <v>1.82464243251131E-010</v>
      </c>
      <c r="D308" s="53"/>
      <c r="E308" s="53"/>
      <c r="F308" s="53"/>
      <c r="G308" s="53"/>
      <c r="H308" s="53"/>
      <c r="I308" s="53"/>
      <c r="J308" s="13" t="n">
        <f aca="false">C308*100/$C$773</f>
        <v>1.98719931050962E-010</v>
      </c>
      <c r="K308" s="13" t="n">
        <f aca="false">J308*100/$J$864</f>
        <v>3.44376633748337E-011</v>
      </c>
      <c r="L308" s="13" t="n">
        <v>1.70887154468975E-010</v>
      </c>
      <c r="M308" s="53"/>
      <c r="N308" s="53"/>
      <c r="O308" s="53"/>
      <c r="P308" s="53"/>
      <c r="Q308" s="53"/>
      <c r="R308" s="53"/>
      <c r="S308" s="53"/>
      <c r="T308" s="13" t="n">
        <f aca="false">C308*100/$C$864</f>
        <v>8.90922608693077E-011</v>
      </c>
      <c r="U308" s="53"/>
      <c r="V308" s="53"/>
      <c r="W308" s="53"/>
    </row>
    <row r="309" customFormat="false" ht="15" hidden="false" customHeight="false" outlineLevel="0" collapsed="false">
      <c r="A309" s="7" t="n">
        <v>1968</v>
      </c>
      <c r="B309" s="7" t="str">
        <f aca="false">B297</f>
        <v>Agosto</v>
      </c>
      <c r="C309" s="7" t="n">
        <v>1.82762458094927E-010</v>
      </c>
      <c r="D309" s="53"/>
      <c r="E309" s="53"/>
      <c r="F309" s="53"/>
      <c r="G309" s="53"/>
      <c r="H309" s="53"/>
      <c r="I309" s="53"/>
      <c r="J309" s="7" t="n">
        <f aca="false">C309*100/$C$773</f>
        <v>1.99044713770807E-010</v>
      </c>
      <c r="K309" s="7" t="n">
        <f aca="false">J309*100/$J$864</f>
        <v>3.44939474018904E-011</v>
      </c>
      <c r="L309" s="7" t="n">
        <v>1.70887154468975E-010</v>
      </c>
      <c r="M309" s="53"/>
      <c r="N309" s="53"/>
      <c r="O309" s="53"/>
      <c r="P309" s="53"/>
      <c r="Q309" s="53"/>
      <c r="R309" s="53"/>
      <c r="S309" s="53"/>
      <c r="T309" s="7" t="n">
        <f aca="false">C309*100/$C$864</f>
        <v>8.92378709580855E-011</v>
      </c>
      <c r="U309" s="53"/>
      <c r="V309" s="53"/>
      <c r="W309" s="53"/>
    </row>
    <row r="310" customFormat="false" ht="15" hidden="false" customHeight="false" outlineLevel="0" collapsed="false">
      <c r="A310" s="10" t="n">
        <v>1968</v>
      </c>
      <c r="B310" s="10" t="str">
        <f aca="false">B298</f>
        <v>Septiembre</v>
      </c>
      <c r="C310" s="13" t="n">
        <v>1.85307721786731E-010</v>
      </c>
      <c r="D310" s="53"/>
      <c r="E310" s="53"/>
      <c r="F310" s="53"/>
      <c r="G310" s="53"/>
      <c r="H310" s="53"/>
      <c r="I310" s="53"/>
      <c r="J310" s="13" t="n">
        <f aca="false">C310*100/$C$773</f>
        <v>2.01816734284687E-010</v>
      </c>
      <c r="K310" s="13" t="n">
        <f aca="false">J310*100/$J$864</f>
        <v>3.49743315728203E-011</v>
      </c>
      <c r="L310" s="13" t="n">
        <v>1.70887154468975E-010</v>
      </c>
      <c r="M310" s="53"/>
      <c r="N310" s="53"/>
      <c r="O310" s="53"/>
      <c r="P310" s="53"/>
      <c r="Q310" s="53"/>
      <c r="R310" s="53"/>
      <c r="S310" s="53"/>
      <c r="T310" s="13" t="n">
        <f aca="false">C310*100/$C$864</f>
        <v>9.04806530658066E-011</v>
      </c>
      <c r="U310" s="53"/>
      <c r="V310" s="53"/>
      <c r="W310" s="53"/>
    </row>
    <row r="311" customFormat="false" ht="15" hidden="false" customHeight="false" outlineLevel="0" collapsed="false">
      <c r="A311" s="4" t="n">
        <v>1968</v>
      </c>
      <c r="B311" s="4" t="str">
        <f aca="false">B299</f>
        <v>Octubre</v>
      </c>
      <c r="C311" s="4" t="n">
        <v>1.88942960732611E-010</v>
      </c>
      <c r="D311" s="53"/>
      <c r="E311" s="53"/>
      <c r="F311" s="53"/>
      <c r="G311" s="53"/>
      <c r="H311" s="53"/>
      <c r="I311" s="53"/>
      <c r="J311" s="4" t="n">
        <f aca="false">C311*100/$C$773</f>
        <v>2.05775835639602E-010</v>
      </c>
      <c r="K311" s="4" t="n">
        <f aca="false">J311*100/$J$864</f>
        <v>3.56604338626426E-011</v>
      </c>
      <c r="L311" s="4" t="n">
        <v>1.70887154468975E-010</v>
      </c>
      <c r="M311" s="53"/>
      <c r="N311" s="53"/>
      <c r="O311" s="53"/>
      <c r="P311" s="53"/>
      <c r="Q311" s="53"/>
      <c r="R311" s="53"/>
      <c r="S311" s="53"/>
      <c r="T311" s="4" t="n">
        <f aca="false">C311*100/$C$864</f>
        <v>9.22556400480114E-011</v>
      </c>
      <c r="U311" s="53"/>
      <c r="V311" s="53"/>
      <c r="W311" s="53"/>
    </row>
    <row r="312" customFormat="false" ht="15" hidden="false" customHeight="false" outlineLevel="0" collapsed="false">
      <c r="A312" s="7" t="n">
        <v>1968</v>
      </c>
      <c r="B312" s="7" t="str">
        <f aca="false">B300</f>
        <v>Noviembre</v>
      </c>
      <c r="C312" s="7" t="n">
        <v>1.89570702978802E-010</v>
      </c>
      <c r="D312" s="53"/>
      <c r="E312" s="53"/>
      <c r="F312" s="53"/>
      <c r="G312" s="53"/>
      <c r="H312" s="53"/>
      <c r="I312" s="53"/>
      <c r="J312" s="7" t="n">
        <f aca="false">C312*100/$C$773</f>
        <v>2.06459503264875E-010</v>
      </c>
      <c r="K312" s="7" t="n">
        <f aca="false">J312*100/$J$864</f>
        <v>3.5778911739597E-011</v>
      </c>
      <c r="L312" s="7" t="n">
        <v>1.70887154468975E-010</v>
      </c>
      <c r="M312" s="53"/>
      <c r="N312" s="53"/>
      <c r="O312" s="53"/>
      <c r="P312" s="53"/>
      <c r="Q312" s="53"/>
      <c r="R312" s="53"/>
      <c r="S312" s="53"/>
      <c r="T312" s="7" t="n">
        <f aca="false">C312*100/$C$864</f>
        <v>9.25621492848889E-011</v>
      </c>
      <c r="U312" s="53"/>
      <c r="V312" s="53"/>
      <c r="W312" s="53"/>
    </row>
    <row r="313" customFormat="false" ht="15" hidden="false" customHeight="false" outlineLevel="0" collapsed="false">
      <c r="A313" s="10" t="n">
        <v>1968</v>
      </c>
      <c r="B313" s="10" t="str">
        <f aca="false">B301</f>
        <v>Diciembre</v>
      </c>
      <c r="C313" s="10" t="n">
        <v>2.06395984465803E-010</v>
      </c>
      <c r="D313" s="53"/>
      <c r="E313" s="53"/>
      <c r="F313" s="53"/>
      <c r="G313" s="53"/>
      <c r="H313" s="53"/>
      <c r="I313" s="53"/>
      <c r="J313" s="10" t="n">
        <f aca="false">C313*100/$C$773</f>
        <v>2.24783744318549E-010</v>
      </c>
      <c r="K313" s="10" t="n">
        <f aca="false">J313*100/$J$864</f>
        <v>3.89544565461413E-011</v>
      </c>
      <c r="L313" s="10" t="n">
        <v>1.70887154468975E-010</v>
      </c>
      <c r="M313" s="53"/>
      <c r="N313" s="53"/>
      <c r="O313" s="53"/>
      <c r="P313" s="53"/>
      <c r="Q313" s="53"/>
      <c r="R313" s="53"/>
      <c r="S313" s="53"/>
      <c r="T313" s="10" t="n">
        <f aca="false">C313*100/$C$864</f>
        <v>1.00777470493748E-010</v>
      </c>
      <c r="U313" s="53"/>
      <c r="V313" s="53"/>
      <c r="W313" s="53"/>
    </row>
    <row r="314" customFormat="false" ht="15" hidden="false" customHeight="false" outlineLevel="0" collapsed="false">
      <c r="A314" s="4" t="n">
        <v>1969</v>
      </c>
      <c r="B314" s="4" t="str">
        <f aca="false">B302</f>
        <v>Enero</v>
      </c>
      <c r="C314" s="4" t="n">
        <v>1.96875475577599E-010</v>
      </c>
      <c r="D314" s="53"/>
      <c r="E314" s="53"/>
      <c r="F314" s="53"/>
      <c r="G314" s="53"/>
      <c r="H314" s="53"/>
      <c r="I314" s="53"/>
      <c r="J314" s="4" t="n">
        <f aca="false">C314*100/$C$773</f>
        <v>2.14415055987487E-010</v>
      </c>
      <c r="K314" s="4" t="n">
        <f aca="false">J314*100/$J$864</f>
        <v>3.71575889823533E-011</v>
      </c>
      <c r="L314" s="4" t="n">
        <v>1.84561552563027E-010</v>
      </c>
      <c r="M314" s="53"/>
      <c r="N314" s="53"/>
      <c r="O314" s="53"/>
      <c r="P314" s="53"/>
      <c r="Q314" s="53"/>
      <c r="R314" s="53"/>
      <c r="S314" s="53"/>
      <c r="T314" s="4" t="n">
        <f aca="false">C314*100/$C$864</f>
        <v>9.61288684095081E-011</v>
      </c>
      <c r="U314" s="53"/>
      <c r="V314" s="53"/>
      <c r="W314" s="53"/>
    </row>
    <row r="315" customFormat="false" ht="15" hidden="false" customHeight="false" outlineLevel="0" collapsed="false">
      <c r="A315" s="7" t="n">
        <v>1969</v>
      </c>
      <c r="B315" s="7" t="str">
        <f aca="false">B303</f>
        <v>Febrero</v>
      </c>
      <c r="C315" s="7" t="n">
        <v>1.94231800987342E-010</v>
      </c>
      <c r="D315" s="53"/>
      <c r="E315" s="53"/>
      <c r="F315" s="53"/>
      <c r="G315" s="53"/>
      <c r="H315" s="53"/>
      <c r="I315" s="53"/>
      <c r="J315" s="7" t="n">
        <f aca="false">C315*100/$C$773</f>
        <v>2.11535857176058E-010</v>
      </c>
      <c r="K315" s="7" t="n">
        <f aca="false">J315*100/$J$864</f>
        <v>3.66586310824947E-011</v>
      </c>
      <c r="L315" s="7" t="n">
        <v>1.84561552563027E-010</v>
      </c>
      <c r="M315" s="53"/>
      <c r="N315" s="53"/>
      <c r="O315" s="53"/>
      <c r="P315" s="53"/>
      <c r="Q315" s="53"/>
      <c r="R315" s="53"/>
      <c r="S315" s="53"/>
      <c r="T315" s="7" t="n">
        <f aca="false">C315*100/$C$864</f>
        <v>9.48380349724902E-011</v>
      </c>
      <c r="U315" s="53"/>
      <c r="V315" s="53"/>
      <c r="W315" s="53"/>
    </row>
    <row r="316" customFormat="false" ht="15" hidden="false" customHeight="false" outlineLevel="0" collapsed="false">
      <c r="A316" s="10" t="n">
        <v>1969</v>
      </c>
      <c r="B316" s="10" t="str">
        <f aca="false">B304</f>
        <v>Marzo</v>
      </c>
      <c r="C316" s="10" t="n">
        <v>1.96413242569714E-010</v>
      </c>
      <c r="D316" s="53"/>
      <c r="E316" s="53"/>
      <c r="F316" s="53"/>
      <c r="G316" s="53"/>
      <c r="H316" s="53"/>
      <c r="I316" s="53"/>
      <c r="J316" s="10" t="n">
        <f aca="false">C316*100/$C$773</f>
        <v>2.13911642771727E-010</v>
      </c>
      <c r="K316" s="10" t="n">
        <f aca="false">J316*100/$J$864</f>
        <v>3.70703487404152E-011</v>
      </c>
      <c r="L316" s="10" t="n">
        <v>1.84561552563027E-010</v>
      </c>
      <c r="M316" s="53"/>
      <c r="N316" s="53"/>
      <c r="O316" s="53"/>
      <c r="P316" s="53"/>
      <c r="Q316" s="53"/>
      <c r="R316" s="53"/>
      <c r="S316" s="53"/>
      <c r="T316" s="10" t="n">
        <f aca="false">C316*100/$C$864</f>
        <v>9.5903172771902E-011</v>
      </c>
      <c r="U316" s="53"/>
      <c r="V316" s="53"/>
      <c r="W316" s="53"/>
    </row>
    <row r="317" customFormat="false" ht="15" hidden="false" customHeight="false" outlineLevel="0" collapsed="false">
      <c r="A317" s="4" t="n">
        <v>1969</v>
      </c>
      <c r="B317" s="4" t="str">
        <f aca="false">B305</f>
        <v>Abril</v>
      </c>
      <c r="C317" s="4" t="n">
        <v>1.96611555440839E-010</v>
      </c>
      <c r="D317" s="53"/>
      <c r="E317" s="53"/>
      <c r="F317" s="53"/>
      <c r="G317" s="53"/>
      <c r="H317" s="53"/>
      <c r="I317" s="53"/>
      <c r="J317" s="4" t="n">
        <f aca="false">C317*100/$C$773</f>
        <v>2.14127623280424E-010</v>
      </c>
      <c r="K317" s="4" t="n">
        <f aca="false">J317*100/$J$864</f>
        <v>3.7107777618408E-011</v>
      </c>
      <c r="L317" s="4" t="n">
        <v>1.84561552563027E-010</v>
      </c>
      <c r="M317" s="53"/>
      <c r="N317" s="53"/>
      <c r="O317" s="53"/>
      <c r="P317" s="53"/>
      <c r="Q317" s="53"/>
      <c r="R317" s="53"/>
      <c r="S317" s="53"/>
      <c r="T317" s="4" t="n">
        <f aca="false">C317*100/$C$864</f>
        <v>9.60000034809395E-011</v>
      </c>
      <c r="U317" s="53"/>
      <c r="V317" s="53"/>
      <c r="W317" s="53"/>
    </row>
    <row r="318" customFormat="false" ht="15" hidden="false" customHeight="false" outlineLevel="0" collapsed="false">
      <c r="A318" s="7" t="n">
        <v>1969</v>
      </c>
      <c r="B318" s="7" t="str">
        <f aca="false">B306</f>
        <v>Mayo</v>
      </c>
      <c r="C318" s="7" t="n">
        <v>1.93900782510728E-010</v>
      </c>
      <c r="D318" s="53"/>
      <c r="E318" s="53"/>
      <c r="F318" s="53"/>
      <c r="G318" s="53"/>
      <c r="H318" s="53"/>
      <c r="I318" s="53"/>
      <c r="J318" s="7" t="n">
        <f aca="false">C318*100/$C$773</f>
        <v>2.1117534835703E-010</v>
      </c>
      <c r="K318" s="7" t="n">
        <f aca="false">J318*100/$J$864</f>
        <v>3.65961558124617E-011</v>
      </c>
      <c r="L318" s="7" t="n">
        <v>1.84561552563027E-010</v>
      </c>
      <c r="M318" s="53"/>
      <c r="N318" s="53"/>
      <c r="O318" s="53"/>
      <c r="P318" s="53"/>
      <c r="Q318" s="53"/>
      <c r="R318" s="53"/>
      <c r="S318" s="53"/>
      <c r="T318" s="7" t="n">
        <f aca="false">C318*100/$C$864</f>
        <v>9.46764077739466E-011</v>
      </c>
      <c r="U318" s="53"/>
      <c r="V318" s="53"/>
      <c r="W318" s="53"/>
    </row>
    <row r="319" customFormat="false" ht="15" hidden="false" customHeight="false" outlineLevel="0" collapsed="false">
      <c r="A319" s="10" t="n">
        <v>1969</v>
      </c>
      <c r="B319" s="10" t="str">
        <f aca="false">B307</f>
        <v>Junio</v>
      </c>
      <c r="C319" s="10" t="n">
        <v>1.9581830395634E-010</v>
      </c>
      <c r="D319" s="53"/>
      <c r="E319" s="53"/>
      <c r="F319" s="53"/>
      <c r="G319" s="53"/>
      <c r="H319" s="53"/>
      <c r="I319" s="53"/>
      <c r="J319" s="10" t="n">
        <f aca="false">C319*100/$C$773</f>
        <v>2.13263701245635E-010</v>
      </c>
      <c r="K319" s="10" t="n">
        <f aca="false">J319*100/$J$864</f>
        <v>3.69580621064369E-011</v>
      </c>
      <c r="L319" s="10" t="n">
        <v>1.84561552563027E-010</v>
      </c>
      <c r="M319" s="53"/>
      <c r="N319" s="53"/>
      <c r="O319" s="53"/>
      <c r="P319" s="53"/>
      <c r="Q319" s="53"/>
      <c r="R319" s="53"/>
      <c r="S319" s="53"/>
      <c r="T319" s="10" t="n">
        <f aca="false">C319*100/$C$864</f>
        <v>9.56126806447897E-011</v>
      </c>
      <c r="U319" s="53"/>
      <c r="V319" s="53"/>
      <c r="W319" s="53"/>
    </row>
    <row r="320" customFormat="false" ht="15" hidden="false" customHeight="false" outlineLevel="0" collapsed="false">
      <c r="A320" s="4" t="n">
        <v>1969</v>
      </c>
      <c r="B320" s="4" t="str">
        <f aca="false">B308</f>
        <v>Julio</v>
      </c>
      <c r="C320" s="4" t="n">
        <v>1.98429174913779E-010</v>
      </c>
      <c r="D320" s="53"/>
      <c r="E320" s="53"/>
      <c r="F320" s="53"/>
      <c r="G320" s="53"/>
      <c r="H320" s="53"/>
      <c r="I320" s="53"/>
      <c r="J320" s="4" t="n">
        <f aca="false">C320*100/$C$773</f>
        <v>2.16107173957882E-010</v>
      </c>
      <c r="K320" s="4" t="n">
        <f aca="false">J320*100/$J$864</f>
        <v>3.74508287633192E-011</v>
      </c>
      <c r="L320" s="4" t="n">
        <v>1.84561552563027E-010</v>
      </c>
      <c r="M320" s="53"/>
      <c r="N320" s="53"/>
      <c r="O320" s="53"/>
      <c r="P320" s="53"/>
      <c r="Q320" s="53"/>
      <c r="R320" s="53"/>
      <c r="S320" s="53"/>
      <c r="T320" s="4" t="n">
        <f aca="false">C320*100/$C$864</f>
        <v>9.68874969720419E-011</v>
      </c>
      <c r="U320" s="53"/>
      <c r="V320" s="53"/>
      <c r="W320" s="53"/>
    </row>
    <row r="321" customFormat="false" ht="15" hidden="false" customHeight="false" outlineLevel="0" collapsed="false">
      <c r="A321" s="7" t="n">
        <v>1969</v>
      </c>
      <c r="B321" s="7" t="str">
        <f aca="false">B309</f>
        <v>Agosto</v>
      </c>
      <c r="C321" s="7" t="n">
        <v>1.96942573917453E-010</v>
      </c>
      <c r="D321" s="53"/>
      <c r="E321" s="53"/>
      <c r="F321" s="53"/>
      <c r="G321" s="53"/>
      <c r="H321" s="53"/>
      <c r="I321" s="53"/>
      <c r="J321" s="7" t="n">
        <f aca="false">C321*100/$C$773</f>
        <v>2.14488132099452E-010</v>
      </c>
      <c r="K321" s="7" t="n">
        <f aca="false">J321*100/$J$864</f>
        <v>3.7170252888441E-011</v>
      </c>
      <c r="L321" s="7" t="n">
        <v>1.84561552563027E-010</v>
      </c>
      <c r="M321" s="53"/>
      <c r="N321" s="53"/>
      <c r="O321" s="53"/>
      <c r="P321" s="53"/>
      <c r="Q321" s="53"/>
      <c r="R321" s="53"/>
      <c r="S321" s="53"/>
      <c r="T321" s="7" t="n">
        <f aca="false">C321*100/$C$864</f>
        <v>9.61616306794831E-011</v>
      </c>
      <c r="U321" s="53"/>
      <c r="V321" s="53"/>
      <c r="W321" s="53"/>
    </row>
    <row r="322" customFormat="false" ht="15" hidden="false" customHeight="false" outlineLevel="0" collapsed="false">
      <c r="A322" s="10" t="n">
        <v>1969</v>
      </c>
      <c r="B322" s="10" t="str">
        <f aca="false">B310</f>
        <v>Septiembre</v>
      </c>
      <c r="C322" s="10" t="n">
        <v>2.00612107570369E-010</v>
      </c>
      <c r="D322" s="53"/>
      <c r="E322" s="53"/>
      <c r="F322" s="53"/>
      <c r="G322" s="53"/>
      <c r="H322" s="53"/>
      <c r="I322" s="53"/>
      <c r="J322" s="10" t="n">
        <f aca="false">C322*100/$C$773</f>
        <v>2.18484583467149E-010</v>
      </c>
      <c r="K322" s="10" t="n">
        <f aca="false">J322*100/$J$864</f>
        <v>3.78628278413748E-011</v>
      </c>
      <c r="L322" s="10" t="n">
        <v>1.84561552563027E-010</v>
      </c>
      <c r="M322" s="53"/>
      <c r="N322" s="53"/>
      <c r="O322" s="53"/>
      <c r="P322" s="53"/>
      <c r="Q322" s="53"/>
      <c r="R322" s="53"/>
      <c r="S322" s="53"/>
      <c r="T322" s="10" t="n">
        <f aca="false">C322*100/$C$864</f>
        <v>9.79533628218971E-011</v>
      </c>
      <c r="U322" s="53"/>
      <c r="V322" s="53"/>
      <c r="W322" s="53"/>
    </row>
    <row r="323" customFormat="false" ht="15" hidden="false" customHeight="false" outlineLevel="0" collapsed="false">
      <c r="A323" s="4" t="n">
        <v>1969</v>
      </c>
      <c r="B323" s="4" t="str">
        <f aca="false">B311</f>
        <v>Octubre</v>
      </c>
      <c r="C323" s="4" t="n">
        <v>2.03652407902875E-010</v>
      </c>
      <c r="D323" s="53"/>
      <c r="E323" s="53"/>
      <c r="F323" s="53"/>
      <c r="G323" s="53"/>
      <c r="H323" s="53"/>
      <c r="I323" s="53"/>
      <c r="J323" s="4" t="n">
        <f aca="false">C323*100/$C$773</f>
        <v>2.21795743295972E-010</v>
      </c>
      <c r="K323" s="4" t="n">
        <f aca="false">J323*100/$J$864</f>
        <v>3.84366434972188E-011</v>
      </c>
      <c r="L323" s="4" t="n">
        <v>1.84561552563027E-010</v>
      </c>
      <c r="M323" s="53"/>
      <c r="N323" s="53"/>
      <c r="O323" s="53"/>
      <c r="P323" s="53"/>
      <c r="Q323" s="53"/>
      <c r="R323" s="53"/>
      <c r="S323" s="53"/>
      <c r="T323" s="4" t="n">
        <f aca="false">C323*100/$C$864</f>
        <v>9.94378576769897E-011</v>
      </c>
      <c r="U323" s="53"/>
      <c r="V323" s="53"/>
      <c r="W323" s="53"/>
    </row>
    <row r="324" customFormat="false" ht="15" hidden="false" customHeight="false" outlineLevel="0" collapsed="false">
      <c r="A324" s="7" t="n">
        <v>1969</v>
      </c>
      <c r="B324" s="7" t="str">
        <f aca="false">B312</f>
        <v>Noviembre</v>
      </c>
      <c r="C324" s="7" t="n">
        <v>2.05106205266383E-010</v>
      </c>
      <c r="D324" s="53"/>
      <c r="E324" s="53"/>
      <c r="F324" s="53"/>
      <c r="G324" s="53"/>
      <c r="H324" s="53"/>
      <c r="I324" s="53"/>
      <c r="J324" s="7" t="n">
        <f aca="false">C324*100/$C$773</f>
        <v>2.23379059055218E-010</v>
      </c>
      <c r="K324" s="7" t="n">
        <f aca="false">J324*100/$J$864</f>
        <v>3.87110281291207E-011</v>
      </c>
      <c r="L324" s="7" t="n">
        <v>2.04737713007665E-010</v>
      </c>
      <c r="M324" s="53"/>
      <c r="N324" s="53"/>
      <c r="O324" s="53"/>
      <c r="P324" s="53"/>
      <c r="Q324" s="53"/>
      <c r="R324" s="53"/>
      <c r="S324" s="53"/>
      <c r="T324" s="7" t="n">
        <f aca="false">C324*100/$C$864</f>
        <v>1.00147706859783E-010</v>
      </c>
      <c r="U324" s="53"/>
      <c r="V324" s="53"/>
      <c r="W324" s="53"/>
    </row>
    <row r="325" customFormat="false" ht="15" hidden="false" customHeight="false" outlineLevel="0" collapsed="false">
      <c r="A325" s="10" t="n">
        <v>1969</v>
      </c>
      <c r="B325" s="10" t="str">
        <f aca="false">B313</f>
        <v>Diciembre</v>
      </c>
      <c r="C325" s="10" t="n">
        <v>2.20146670913262E-010</v>
      </c>
      <c r="D325" s="53"/>
      <c r="E325" s="53"/>
      <c r="F325" s="53"/>
      <c r="G325" s="53"/>
      <c r="H325" s="53"/>
      <c r="I325" s="53"/>
      <c r="J325" s="10" t="n">
        <f aca="false">C325*100/$C$773</f>
        <v>2.39759475530618E-010</v>
      </c>
      <c r="K325" s="10" t="n">
        <f aca="false">J325*100/$J$864</f>
        <v>4.15497130337301E-011</v>
      </c>
      <c r="L325" s="10" t="n">
        <v>2.04737713007665E-010</v>
      </c>
      <c r="M325" s="53"/>
      <c r="N325" s="53"/>
      <c r="O325" s="53"/>
      <c r="P325" s="53"/>
      <c r="Q325" s="53"/>
      <c r="R325" s="53"/>
      <c r="S325" s="53"/>
      <c r="T325" s="10" t="n">
        <f aca="false">C325*100/$C$864</f>
        <v>1.07491551687305E-010</v>
      </c>
      <c r="U325" s="53"/>
      <c r="V325" s="53"/>
      <c r="W325" s="53"/>
    </row>
    <row r="326" customFormat="false" ht="15" hidden="false" customHeight="false" outlineLevel="0" collapsed="false">
      <c r="A326" s="4" t="n">
        <v>1970</v>
      </c>
      <c r="B326" s="4" t="str">
        <f aca="false">B314</f>
        <v>Enero</v>
      </c>
      <c r="C326" s="4" t="n">
        <v>2.09767303274923E-010</v>
      </c>
      <c r="D326" s="53"/>
      <c r="E326" s="53"/>
      <c r="F326" s="53"/>
      <c r="G326" s="53"/>
      <c r="H326" s="53"/>
      <c r="I326" s="53"/>
      <c r="J326" s="4" t="n">
        <f aca="false">C326*100/$C$773</f>
        <v>2.284554129664E-010</v>
      </c>
      <c r="K326" s="4" t="n">
        <f aca="false">J326*100/$J$864</f>
        <v>3.95907474720184E-011</v>
      </c>
      <c r="L326" s="4" t="n">
        <v>2.04737713007665E-010</v>
      </c>
      <c r="M326" s="53"/>
      <c r="N326" s="53"/>
      <c r="O326" s="53"/>
      <c r="P326" s="53"/>
      <c r="Q326" s="53"/>
      <c r="R326" s="53"/>
      <c r="S326" s="53"/>
      <c r="T326" s="4" t="n">
        <f aca="false">C326*100/$C$864</f>
        <v>1.02423592547384E-010</v>
      </c>
      <c r="U326" s="53"/>
      <c r="V326" s="53"/>
      <c r="W326" s="53"/>
    </row>
    <row r="327" customFormat="false" ht="15" hidden="false" customHeight="false" outlineLevel="0" collapsed="false">
      <c r="A327" s="15" t="n">
        <v>1970</v>
      </c>
      <c r="B327" s="15" t="str">
        <f aca="false">B315</f>
        <v>Febrero</v>
      </c>
      <c r="C327" s="15" t="n">
        <v>2.12610781810523E-010</v>
      </c>
      <c r="D327" s="53"/>
      <c r="E327" s="53"/>
      <c r="F327" s="53"/>
      <c r="G327" s="53"/>
      <c r="H327" s="53"/>
      <c r="I327" s="53"/>
      <c r="J327" s="15" t="n">
        <f aca="false">C327*100/$C$773</f>
        <v>2.31552216200126E-010</v>
      </c>
      <c r="K327" s="15" t="n">
        <f aca="false">J327*100/$J$864</f>
        <v>4.01274156700049E-011</v>
      </c>
      <c r="L327" s="15" t="n">
        <v>2.04737713007665E-010</v>
      </c>
      <c r="M327" s="53"/>
      <c r="N327" s="53"/>
      <c r="O327" s="53"/>
      <c r="P327" s="53"/>
      <c r="Q327" s="53"/>
      <c r="R327" s="53"/>
      <c r="S327" s="53"/>
      <c r="T327" s="15" t="n">
        <f aca="false">C327*100/$C$864</f>
        <v>1.03811984743883E-010</v>
      </c>
      <c r="U327" s="53"/>
      <c r="V327" s="53"/>
      <c r="W327" s="53"/>
    </row>
    <row r="328" customFormat="false" ht="15" hidden="false" customHeight="false" outlineLevel="0" collapsed="false">
      <c r="A328" s="10" t="n">
        <v>1970</v>
      </c>
      <c r="B328" s="10" t="str">
        <f aca="false">B316</f>
        <v>Marzo</v>
      </c>
      <c r="C328" s="10" t="n">
        <v>2.15354358373451E-010</v>
      </c>
      <c r="D328" s="53"/>
      <c r="E328" s="53"/>
      <c r="F328" s="53"/>
      <c r="G328" s="53"/>
      <c r="H328" s="53"/>
      <c r="I328" s="53"/>
      <c r="J328" s="10" t="n">
        <f aca="false">C328*100/$C$773</f>
        <v>2.34540217222702E-010</v>
      </c>
      <c r="K328" s="10" t="n">
        <f aca="false">J328*100/$J$864</f>
        <v>4.06452287189273E-011</v>
      </c>
      <c r="L328" s="10" t="n">
        <v>2.17662731247984E-010</v>
      </c>
      <c r="M328" s="53"/>
      <c r="N328" s="53"/>
      <c r="O328" s="53"/>
      <c r="P328" s="53"/>
      <c r="Q328" s="53"/>
      <c r="R328" s="53"/>
      <c r="S328" s="53"/>
      <c r="T328" s="10" t="n">
        <f aca="false">C328*100/$C$864</f>
        <v>1.05151597560641E-010</v>
      </c>
      <c r="U328" s="53"/>
      <c r="V328" s="53"/>
      <c r="W328" s="53"/>
    </row>
    <row r="329" customFormat="false" ht="15" hidden="false" customHeight="false" outlineLevel="0" collapsed="false">
      <c r="A329" s="4" t="n">
        <v>1970</v>
      </c>
      <c r="B329" s="4" t="str">
        <f aca="false">B317</f>
        <v>Abril</v>
      </c>
      <c r="C329" s="4" t="n">
        <v>2.17006468608084E-010</v>
      </c>
      <c r="D329" s="53"/>
      <c r="E329" s="53"/>
      <c r="F329" s="53"/>
      <c r="G329" s="53"/>
      <c r="H329" s="53"/>
      <c r="I329" s="53"/>
      <c r="J329" s="4" t="n">
        <f aca="false">C329*100/$C$773</f>
        <v>2.36339513490646E-010</v>
      </c>
      <c r="K329" s="4" t="n">
        <f aca="false">J329*100/$J$864</f>
        <v>4.0957042228822E-011</v>
      </c>
      <c r="L329" s="4" t="n">
        <v>2.17662731247984E-010</v>
      </c>
      <c r="M329" s="53"/>
      <c r="N329" s="53"/>
      <c r="O329" s="53"/>
      <c r="P329" s="53"/>
      <c r="Q329" s="53"/>
      <c r="R329" s="53"/>
      <c r="S329" s="53"/>
      <c r="T329" s="4" t="n">
        <f aca="false">C329*100/$C$864</f>
        <v>1.05958277452472E-010</v>
      </c>
      <c r="U329" s="53"/>
      <c r="V329" s="53"/>
      <c r="W329" s="53"/>
    </row>
    <row r="330" customFormat="false" ht="15" hidden="false" customHeight="false" outlineLevel="0" collapsed="false">
      <c r="A330" s="15" t="n">
        <v>1970</v>
      </c>
      <c r="B330" s="15" t="str">
        <f aca="false">B318</f>
        <v>Mayo</v>
      </c>
      <c r="C330" s="15" t="n">
        <v>2.1861086446771E-010</v>
      </c>
      <c r="D330" s="53"/>
      <c r="E330" s="53"/>
      <c r="F330" s="53"/>
      <c r="G330" s="53"/>
      <c r="H330" s="53"/>
      <c r="I330" s="53"/>
      <c r="J330" s="15" t="n">
        <f aca="false">C330*100/$C$773</f>
        <v>2.38086844523414E-010</v>
      </c>
      <c r="K330" s="15" t="n">
        <f aca="false">J330*100/$J$864</f>
        <v>4.12598502943877E-011</v>
      </c>
      <c r="L330" s="15" t="n">
        <v>2.17662731247984E-010</v>
      </c>
      <c r="M330" s="53"/>
      <c r="N330" s="53"/>
      <c r="O330" s="53"/>
      <c r="P330" s="53"/>
      <c r="Q330" s="53"/>
      <c r="R330" s="53"/>
      <c r="S330" s="53"/>
      <c r="T330" s="15" t="n">
        <f aca="false">C330*100/$C$864</f>
        <v>1.06741659730098E-010</v>
      </c>
      <c r="U330" s="53"/>
      <c r="V330" s="53"/>
      <c r="W330" s="53"/>
    </row>
    <row r="331" customFormat="false" ht="15" hidden="false" customHeight="false" outlineLevel="0" collapsed="false">
      <c r="A331" s="10" t="n">
        <v>1970</v>
      </c>
      <c r="B331" s="10" t="str">
        <f aca="false">B319</f>
        <v>Junio</v>
      </c>
      <c r="C331" s="10" t="n">
        <v>2.20213769253116E-010</v>
      </c>
      <c r="D331" s="53"/>
      <c r="E331" s="53"/>
      <c r="F331" s="53"/>
      <c r="G331" s="53"/>
      <c r="H331" s="53"/>
      <c r="I331" s="53"/>
      <c r="J331" s="10" t="n">
        <f aca="false">C331*100/$C$773</f>
        <v>2.39832551642582E-010</v>
      </c>
      <c r="K331" s="10" t="n">
        <f aca="false">J331*100/$J$864</f>
        <v>4.15623769398178E-011</v>
      </c>
      <c r="L331" s="10" t="n">
        <v>2.17662731247984E-010</v>
      </c>
      <c r="M331" s="53"/>
      <c r="N331" s="53"/>
      <c r="O331" s="53"/>
      <c r="P331" s="53"/>
      <c r="Q331" s="53"/>
      <c r="R331" s="53"/>
      <c r="S331" s="53"/>
      <c r="T331" s="10" t="n">
        <f aca="false">C331*100/$C$864</f>
        <v>1.0752431395728E-010</v>
      </c>
      <c r="U331" s="53"/>
      <c r="V331" s="53"/>
      <c r="W331" s="53"/>
    </row>
    <row r="332" customFormat="false" ht="15" hidden="false" customHeight="false" outlineLevel="0" collapsed="false">
      <c r="A332" s="4" t="n">
        <v>1970</v>
      </c>
      <c r="B332" s="4" t="str">
        <f aca="false">B320</f>
        <v>Julio</v>
      </c>
      <c r="C332" s="4" t="n">
        <v>2.22923051109007E-010</v>
      </c>
      <c r="D332" s="53"/>
      <c r="E332" s="53"/>
      <c r="F332" s="53"/>
      <c r="G332" s="53"/>
      <c r="H332" s="53"/>
      <c r="I332" s="53"/>
      <c r="J332" s="4" t="n">
        <f aca="false">C332*100/$C$773</f>
        <v>2.42783202652377E-010</v>
      </c>
      <c r="K332" s="4" t="n">
        <f aca="false">J332*100/$J$864</f>
        <v>4.20737173256287E-011</v>
      </c>
      <c r="L332" s="4" t="n">
        <v>2.17662731247984E-010</v>
      </c>
      <c r="M332" s="53"/>
      <c r="N332" s="53"/>
      <c r="O332" s="53"/>
      <c r="P332" s="53"/>
      <c r="Q332" s="53"/>
      <c r="R332" s="53"/>
      <c r="S332" s="53"/>
      <c r="T332" s="4" t="n">
        <f aca="false">C332*100/$C$864</f>
        <v>1.08847181613829E-010</v>
      </c>
      <c r="U332" s="53"/>
      <c r="V332" s="53"/>
      <c r="W332" s="53"/>
    </row>
    <row r="333" customFormat="false" ht="15" hidden="false" customHeight="false" outlineLevel="0" collapsed="false">
      <c r="A333" s="15" t="n">
        <v>1970</v>
      </c>
      <c r="B333" s="15" t="str">
        <f aca="false">B321</f>
        <v>Agosto</v>
      </c>
      <c r="C333" s="15" t="n">
        <v>2.25435511167993E-010</v>
      </c>
      <c r="D333" s="53"/>
      <c r="E333" s="53"/>
      <c r="F333" s="53"/>
      <c r="G333" s="53"/>
      <c r="H333" s="53"/>
      <c r="I333" s="53"/>
      <c r="J333" s="15" t="n">
        <f aca="false">C333*100/$C$773</f>
        <v>2.45519497067074E-010</v>
      </c>
      <c r="K333" s="15" t="n">
        <f aca="false">J333*100/$J$864</f>
        <v>4.25479102535822E-011</v>
      </c>
      <c r="L333" s="15" t="n">
        <v>2.17662731247984E-010</v>
      </c>
      <c r="M333" s="53"/>
      <c r="N333" s="53"/>
      <c r="O333" s="53"/>
      <c r="P333" s="53"/>
      <c r="Q333" s="53"/>
      <c r="R333" s="53"/>
      <c r="S333" s="53"/>
      <c r="T333" s="15" t="n">
        <f aca="false">C333*100/$C$864</f>
        <v>1.10073946611784E-010</v>
      </c>
      <c r="U333" s="53"/>
      <c r="V333" s="53"/>
      <c r="W333" s="53"/>
    </row>
    <row r="334" customFormat="false" ht="15" hidden="false" customHeight="false" outlineLevel="0" collapsed="false">
      <c r="A334" s="10" t="n">
        <v>1970</v>
      </c>
      <c r="B334" s="10" t="str">
        <f aca="false">B322</f>
        <v>Septiembre</v>
      </c>
      <c r="C334" s="10" t="n">
        <v>2.30031001910898E-010</v>
      </c>
      <c r="D334" s="53"/>
      <c r="E334" s="53"/>
      <c r="F334" s="53"/>
      <c r="G334" s="53"/>
      <c r="H334" s="53"/>
      <c r="I334" s="53"/>
      <c r="J334" s="10" t="n">
        <f aca="false">C334*100/$C$773</f>
        <v>2.50524398779891E-010</v>
      </c>
      <c r="K334" s="10" t="n">
        <f aca="false">J334*100/$J$864</f>
        <v>4.34152471105274E-011</v>
      </c>
      <c r="L334" s="10" t="n">
        <v>2.35141124218695E-010</v>
      </c>
      <c r="M334" s="53"/>
      <c r="N334" s="53"/>
      <c r="O334" s="53"/>
      <c r="P334" s="53"/>
      <c r="Q334" s="53"/>
      <c r="R334" s="53"/>
      <c r="S334" s="53"/>
      <c r="T334" s="10" t="n">
        <f aca="false">C334*100/$C$864</f>
        <v>1.12317798079854E-010</v>
      </c>
      <c r="U334" s="53"/>
      <c r="V334" s="53"/>
      <c r="W334" s="53"/>
    </row>
    <row r="335" customFormat="false" ht="15" hidden="false" customHeight="false" outlineLevel="0" collapsed="false">
      <c r="A335" s="4" t="n">
        <v>1970</v>
      </c>
      <c r="B335" s="4" t="str">
        <f aca="false">B323</f>
        <v>Octubre</v>
      </c>
      <c r="C335" s="4" t="n">
        <v>2.39153393982634E-010</v>
      </c>
      <c r="D335" s="53"/>
      <c r="E335" s="53"/>
      <c r="F335" s="53"/>
      <c r="G335" s="53"/>
      <c r="H335" s="53"/>
      <c r="I335" s="53"/>
      <c r="J335" s="4" t="n">
        <f aca="false">C335*100/$C$773</f>
        <v>2.60459502179959E-010</v>
      </c>
      <c r="K335" s="4" t="n">
        <f aca="false">J335*100/$J$864</f>
        <v>4.51369754981947E-011</v>
      </c>
      <c r="L335" s="4" t="n">
        <v>2.35141124218695E-010</v>
      </c>
      <c r="M335" s="53"/>
      <c r="N335" s="53"/>
      <c r="O335" s="53"/>
      <c r="P335" s="53"/>
      <c r="Q335" s="53"/>
      <c r="R335" s="53"/>
      <c r="S335" s="53"/>
      <c r="T335" s="4" t="n">
        <f aca="false">C335*100/$C$864</f>
        <v>1.16772010695575E-010</v>
      </c>
      <c r="U335" s="53"/>
      <c r="V335" s="53"/>
      <c r="W335" s="53"/>
    </row>
    <row r="336" customFormat="false" ht="15" hidden="false" customHeight="false" outlineLevel="0" collapsed="false">
      <c r="A336" s="15" t="n">
        <v>1970</v>
      </c>
      <c r="B336" s="15" t="str">
        <f aca="false">B324</f>
        <v>Noviembre</v>
      </c>
      <c r="C336" s="15" t="n">
        <v>2.45335387694536E-010</v>
      </c>
      <c r="D336" s="53"/>
      <c r="E336" s="53"/>
      <c r="F336" s="53"/>
      <c r="G336" s="53"/>
      <c r="H336" s="53"/>
      <c r="I336" s="53"/>
      <c r="J336" s="15" t="n">
        <f aca="false">C336*100/$C$773</f>
        <v>2.67192247962352E-010</v>
      </c>
      <c r="K336" s="15" t="n">
        <f aca="false">J336*100/$J$864</f>
        <v>4.6303743379082E-011</v>
      </c>
      <c r="L336" s="15" t="n">
        <v>2.35141124218695E-010</v>
      </c>
      <c r="M336" s="53"/>
      <c r="N336" s="53"/>
      <c r="O336" s="53"/>
      <c r="P336" s="53"/>
      <c r="Q336" s="53"/>
      <c r="R336" s="53"/>
      <c r="S336" s="53"/>
      <c r="T336" s="15" t="n">
        <f aca="false">C336*100/$C$864</f>
        <v>1.19790507835945E-010</v>
      </c>
      <c r="U336" s="53"/>
      <c r="V336" s="53"/>
      <c r="W336" s="53"/>
    </row>
    <row r="337" customFormat="false" ht="15" hidden="false" customHeight="false" outlineLevel="0" collapsed="false">
      <c r="A337" s="10" t="n">
        <v>1970</v>
      </c>
      <c r="B337" s="10" t="str">
        <f aca="false">B325</f>
        <v>Diciembre</v>
      </c>
      <c r="C337" s="10" t="n">
        <v>2.68011644416825E-010</v>
      </c>
      <c r="D337" s="53"/>
      <c r="E337" s="53"/>
      <c r="F337" s="53"/>
      <c r="G337" s="53"/>
      <c r="H337" s="53"/>
      <c r="I337" s="53"/>
      <c r="J337" s="10" t="n">
        <f aca="false">C337*100/$C$773</f>
        <v>2.91888725979391E-010</v>
      </c>
      <c r="K337" s="10" t="n">
        <f aca="false">J337*100/$J$864</f>
        <v>5.05835807964805E-011</v>
      </c>
      <c r="L337" s="10" t="n">
        <v>2.35141124218695E-010</v>
      </c>
      <c r="M337" s="53"/>
      <c r="N337" s="53"/>
      <c r="O337" s="53"/>
      <c r="P337" s="53"/>
      <c r="Q337" s="53"/>
      <c r="R337" s="53"/>
      <c r="S337" s="53"/>
      <c r="T337" s="10" t="n">
        <f aca="false">C337*100/$C$864</f>
        <v>1.30862698986629E-010</v>
      </c>
      <c r="U337" s="53"/>
      <c r="V337" s="53"/>
      <c r="W337" s="53"/>
    </row>
    <row r="338" customFormat="false" ht="15" hidden="false" customHeight="false" outlineLevel="0" collapsed="false">
      <c r="A338" s="4" t="n">
        <v>1971</v>
      </c>
      <c r="B338" s="4" t="str">
        <f aca="false">B326</f>
        <v>Enero</v>
      </c>
      <c r="C338" s="4" t="n">
        <v>2.67251196565144E-010</v>
      </c>
      <c r="D338" s="53"/>
      <c r="E338" s="53"/>
      <c r="F338" s="53"/>
      <c r="G338" s="53"/>
      <c r="H338" s="53"/>
      <c r="I338" s="53"/>
      <c r="J338" s="4" t="n">
        <f aca="false">C338*100/$C$773</f>
        <v>2.91060530043786E-010</v>
      </c>
      <c r="K338" s="4" t="n">
        <f aca="false">J338*100/$J$864</f>
        <v>5.04400565274857E-011</v>
      </c>
      <c r="L338" s="4" t="n">
        <v>2.49293698028886E-010</v>
      </c>
      <c r="M338" s="53"/>
      <c r="N338" s="53"/>
      <c r="O338" s="53"/>
      <c r="P338" s="53"/>
      <c r="Q338" s="53"/>
      <c r="R338" s="53"/>
      <c r="S338" s="53"/>
      <c r="T338" s="4" t="n">
        <f aca="false">C338*100/$C$864</f>
        <v>1.30491393260245E-010</v>
      </c>
      <c r="U338" s="53"/>
      <c r="V338" s="53"/>
      <c r="W338" s="53"/>
    </row>
    <row r="339" customFormat="false" ht="15" hidden="false" customHeight="false" outlineLevel="0" collapsed="false">
      <c r="A339" s="15" t="n">
        <v>1971</v>
      </c>
      <c r="B339" s="15" t="str">
        <f aca="false">B327</f>
        <v>Febrero</v>
      </c>
      <c r="C339" s="15" t="n">
        <v>2.76175275765755E-010</v>
      </c>
      <c r="D339" s="53"/>
      <c r="E339" s="53"/>
      <c r="F339" s="53"/>
      <c r="G339" s="53"/>
      <c r="H339" s="53"/>
      <c r="I339" s="53"/>
      <c r="J339" s="15" t="n">
        <f aca="false">C339*100/$C$773</f>
        <v>3.00779652935157E-010</v>
      </c>
      <c r="K339" s="15" t="n">
        <f aca="false">J339*100/$J$864</f>
        <v>5.21243560371602E-011</v>
      </c>
      <c r="L339" s="15" t="n">
        <v>2.49293698028886E-010</v>
      </c>
      <c r="M339" s="53"/>
      <c r="N339" s="53"/>
      <c r="O339" s="53"/>
      <c r="P339" s="53"/>
      <c r="Q339" s="53"/>
      <c r="R339" s="53"/>
      <c r="S339" s="53"/>
      <c r="T339" s="15" t="n">
        <f aca="false">C339*100/$C$864</f>
        <v>1.34848775166929E-010</v>
      </c>
      <c r="U339" s="53"/>
      <c r="V339" s="53"/>
      <c r="W339" s="53"/>
    </row>
    <row r="340" customFormat="false" ht="15" hidden="false" customHeight="false" outlineLevel="0" collapsed="false">
      <c r="A340" s="10" t="n">
        <v>1971</v>
      </c>
      <c r="B340" s="10" t="str">
        <f aca="false">B328</f>
        <v>Marzo</v>
      </c>
      <c r="C340" s="10" t="n">
        <v>2.7908436156699E-010</v>
      </c>
      <c r="D340" s="53"/>
      <c r="E340" s="53"/>
      <c r="F340" s="53"/>
      <c r="G340" s="53"/>
      <c r="H340" s="53"/>
      <c r="I340" s="53"/>
      <c r="J340" s="10" t="n">
        <f aca="false">C340*100/$C$773</f>
        <v>3.03947908367248E-010</v>
      </c>
      <c r="K340" s="10" t="n">
        <f aca="false">J340*100/$J$864</f>
        <v>5.26734067210991E-011</v>
      </c>
      <c r="L340" s="10" t="n">
        <v>2.49293698028886E-010</v>
      </c>
      <c r="M340" s="53"/>
      <c r="N340" s="53"/>
      <c r="O340" s="53"/>
      <c r="P340" s="53"/>
      <c r="Q340" s="53"/>
      <c r="R340" s="53"/>
      <c r="S340" s="53"/>
      <c r="T340" s="10" t="n">
        <f aca="false">C340*100/$C$864</f>
        <v>1.36269201582959E-010</v>
      </c>
      <c r="U340" s="53"/>
      <c r="V340" s="53"/>
      <c r="W340" s="53"/>
    </row>
    <row r="341" customFormat="false" ht="15" hidden="false" customHeight="false" outlineLevel="0" collapsed="false">
      <c r="A341" s="4" t="n">
        <v>1971</v>
      </c>
      <c r="B341" s="4" t="str">
        <f aca="false">B329</f>
        <v>Abril</v>
      </c>
      <c r="C341" s="4" t="n">
        <v>2.81596821625976E-010</v>
      </c>
      <c r="D341" s="53"/>
      <c r="E341" s="53"/>
      <c r="F341" s="53"/>
      <c r="G341" s="53"/>
      <c r="H341" s="53"/>
      <c r="I341" s="53"/>
      <c r="J341" s="4" t="n">
        <f aca="false">C341*100/$C$773</f>
        <v>3.06684202781945E-010</v>
      </c>
      <c r="K341" s="4" t="n">
        <f aca="false">J341*100/$J$864</f>
        <v>5.31475996490526E-011</v>
      </c>
      <c r="L341" s="4" t="n">
        <v>3.08958608292392E-010</v>
      </c>
      <c r="M341" s="53"/>
      <c r="N341" s="53"/>
      <c r="O341" s="53"/>
      <c r="P341" s="53"/>
      <c r="Q341" s="53"/>
      <c r="R341" s="53"/>
      <c r="S341" s="53"/>
      <c r="T341" s="4" t="n">
        <f aca="false">C341*100/$C$864</f>
        <v>1.37495966580914E-010</v>
      </c>
      <c r="U341" s="53"/>
      <c r="V341" s="53"/>
      <c r="W341" s="53"/>
    </row>
    <row r="342" customFormat="false" ht="15" hidden="false" customHeight="false" outlineLevel="0" collapsed="false">
      <c r="A342" s="15" t="n">
        <v>1971</v>
      </c>
      <c r="B342" s="15" t="str">
        <f aca="false">B330</f>
        <v>Mayo</v>
      </c>
      <c r="C342" s="15" t="n">
        <v>2.88439361216888E-010</v>
      </c>
      <c r="D342" s="53"/>
      <c r="E342" s="53"/>
      <c r="F342" s="53"/>
      <c r="G342" s="53"/>
      <c r="H342" s="53"/>
      <c r="I342" s="53"/>
      <c r="J342" s="15" t="n">
        <f aca="false">C342*100/$C$773</f>
        <v>3.14136342288796E-010</v>
      </c>
      <c r="K342" s="15" t="n">
        <f aca="false">J342*100/$J$864</f>
        <v>5.44390366498708E-011</v>
      </c>
      <c r="L342" s="15" t="n">
        <v>3.08958608292392E-010</v>
      </c>
      <c r="M342" s="53"/>
      <c r="N342" s="53"/>
      <c r="O342" s="53"/>
      <c r="P342" s="53"/>
      <c r="Q342" s="53"/>
      <c r="R342" s="53"/>
      <c r="S342" s="53"/>
      <c r="T342" s="15" t="n">
        <f aca="false">C342*100/$C$864</f>
        <v>1.40836990067928E-010</v>
      </c>
      <c r="U342" s="53"/>
      <c r="V342" s="53"/>
      <c r="W342" s="53"/>
    </row>
    <row r="343" customFormat="false" ht="15" hidden="false" customHeight="false" outlineLevel="0" collapsed="false">
      <c r="A343" s="10" t="n">
        <v>1971</v>
      </c>
      <c r="B343" s="10" t="str">
        <f aca="false">B331</f>
        <v>Junio</v>
      </c>
      <c r="C343" s="10" t="n">
        <v>2.97430538757354E-010</v>
      </c>
      <c r="D343" s="53"/>
      <c r="E343" s="53"/>
      <c r="F343" s="53"/>
      <c r="G343" s="53"/>
      <c r="H343" s="53"/>
      <c r="I343" s="53"/>
      <c r="J343" s="10" t="n">
        <f aca="false">C343*100/$C$773</f>
        <v>3.23928541292133E-010</v>
      </c>
      <c r="K343" s="10" t="n">
        <f aca="false">J343*100/$J$864</f>
        <v>5.61360000656332E-011</v>
      </c>
      <c r="L343" s="10" t="n">
        <v>3.08958608292392E-010</v>
      </c>
      <c r="M343" s="53"/>
      <c r="N343" s="53"/>
      <c r="O343" s="53"/>
      <c r="P343" s="53"/>
      <c r="Q343" s="53"/>
      <c r="R343" s="53"/>
      <c r="S343" s="53"/>
      <c r="T343" s="10" t="n">
        <f aca="false">C343*100/$C$864</f>
        <v>1.45227134244587E-010</v>
      </c>
      <c r="U343" s="53"/>
      <c r="V343" s="53"/>
      <c r="W343" s="53"/>
    </row>
    <row r="344" customFormat="false" ht="15" hidden="false" customHeight="false" outlineLevel="0" collapsed="false">
      <c r="A344" s="4" t="n">
        <v>1971</v>
      </c>
      <c r="B344" s="4" t="str">
        <f aca="false">B332</f>
        <v>Julio</v>
      </c>
      <c r="C344" s="4" t="n">
        <v>3.10222464482006E-010</v>
      </c>
      <c r="D344" s="53"/>
      <c r="E344" s="53"/>
      <c r="F344" s="53"/>
      <c r="G344" s="53"/>
      <c r="H344" s="53"/>
      <c r="I344" s="53"/>
      <c r="J344" s="4" t="n">
        <f aca="false">C344*100/$C$773</f>
        <v>3.37860096059898E-010</v>
      </c>
      <c r="K344" s="4" t="n">
        <f aca="false">J344*100/$J$864</f>
        <v>5.85503034062342E-011</v>
      </c>
      <c r="L344" s="4" t="n">
        <v>3.08958608292392E-010</v>
      </c>
      <c r="M344" s="53"/>
      <c r="N344" s="53"/>
      <c r="O344" s="53"/>
      <c r="P344" s="53"/>
      <c r="Q344" s="53"/>
      <c r="R344" s="53"/>
      <c r="S344" s="53"/>
      <c r="T344" s="4" t="n">
        <f aca="false">C344*100/$C$864</f>
        <v>1.51473079002722E-010</v>
      </c>
      <c r="U344" s="53"/>
      <c r="V344" s="53"/>
      <c r="W344" s="53"/>
    </row>
    <row r="345" customFormat="false" ht="15" hidden="false" customHeight="false" outlineLevel="0" collapsed="false">
      <c r="A345" s="15" t="n">
        <v>1971</v>
      </c>
      <c r="B345" s="15" t="str">
        <f aca="false">B333</f>
        <v>Agosto</v>
      </c>
      <c r="C345" s="15" t="n">
        <v>3.18353292198119E-010</v>
      </c>
      <c r="D345" s="53"/>
      <c r="E345" s="53"/>
      <c r="F345" s="53"/>
      <c r="G345" s="53"/>
      <c r="H345" s="53"/>
      <c r="I345" s="53"/>
      <c r="J345" s="15" t="n">
        <f aca="false">C345*100/$C$773</f>
        <v>3.46715296916481E-010</v>
      </c>
      <c r="K345" s="15" t="n">
        <f aca="false">J345*100/$J$864</f>
        <v>6.00848874039377E-011</v>
      </c>
      <c r="L345" s="15" t="n">
        <v>3.08958608292392E-010</v>
      </c>
      <c r="M345" s="53"/>
      <c r="N345" s="53"/>
      <c r="O345" s="53"/>
      <c r="P345" s="53"/>
      <c r="Q345" s="53"/>
      <c r="R345" s="53"/>
      <c r="S345" s="53"/>
      <c r="T345" s="15" t="n">
        <f aca="false">C345*100/$C$864</f>
        <v>1.55443138073256E-010</v>
      </c>
      <c r="U345" s="53"/>
      <c r="V345" s="53"/>
      <c r="W345" s="53"/>
    </row>
    <row r="346" customFormat="false" ht="15" hidden="false" customHeight="false" outlineLevel="0" collapsed="false">
      <c r="A346" s="10" t="n">
        <v>1971</v>
      </c>
      <c r="B346" s="10" t="str">
        <f aca="false">B334</f>
        <v>Septiembre</v>
      </c>
      <c r="C346" s="10" t="n">
        <v>3.21229574366536E-010</v>
      </c>
      <c r="D346" s="53"/>
      <c r="E346" s="53"/>
      <c r="F346" s="53"/>
      <c r="G346" s="53"/>
      <c r="H346" s="53"/>
      <c r="I346" s="53"/>
      <c r="J346" s="10" t="n">
        <f aca="false">C346*100/$C$773</f>
        <v>3.49847826249388E-010</v>
      </c>
      <c r="K346" s="10" t="n">
        <f aca="false">J346*100/$J$864</f>
        <v>6.06277468449004E-011</v>
      </c>
      <c r="L346" s="10" t="n">
        <v>3.42502277938662E-010</v>
      </c>
      <c r="M346" s="53"/>
      <c r="N346" s="53"/>
      <c r="O346" s="53"/>
      <c r="P346" s="53"/>
      <c r="Q346" s="53"/>
      <c r="R346" s="53"/>
      <c r="S346" s="53"/>
      <c r="T346" s="10" t="n">
        <f aca="false">C346*100/$C$864</f>
        <v>1.5684754737952E-010</v>
      </c>
      <c r="U346" s="53"/>
      <c r="V346" s="53"/>
      <c r="W346" s="53"/>
    </row>
    <row r="347" customFormat="false" ht="15" hidden="false" customHeight="false" outlineLevel="0" collapsed="false">
      <c r="A347" s="4" t="n">
        <v>1971</v>
      </c>
      <c r="B347" s="4" t="str">
        <f aca="false">B335</f>
        <v>Octubre</v>
      </c>
      <c r="C347" s="4" t="n">
        <v>3.24533794835802E-010</v>
      </c>
      <c r="D347" s="53"/>
      <c r="E347" s="53"/>
      <c r="F347" s="53"/>
      <c r="G347" s="53"/>
      <c r="H347" s="53"/>
      <c r="I347" s="53"/>
      <c r="J347" s="4" t="n">
        <f aca="false">C347*100/$C$773</f>
        <v>3.53446418785275E-010</v>
      </c>
      <c r="K347" s="4" t="n">
        <f aca="false">J347*100/$J$864</f>
        <v>6.12513738646897E-011</v>
      </c>
      <c r="L347" s="4" t="n">
        <v>3.42502277938662E-010</v>
      </c>
      <c r="M347" s="53"/>
      <c r="N347" s="53"/>
      <c r="O347" s="53"/>
      <c r="P347" s="53"/>
      <c r="Q347" s="53"/>
      <c r="R347" s="53"/>
      <c r="S347" s="53"/>
      <c r="T347" s="4" t="n">
        <f aca="false">C347*100/$C$864</f>
        <v>1.58460907163181E-010</v>
      </c>
      <c r="U347" s="53"/>
      <c r="V347" s="53"/>
      <c r="W347" s="53"/>
    </row>
    <row r="348" customFormat="false" ht="15" hidden="false" customHeight="false" outlineLevel="0" collapsed="false">
      <c r="A348" s="15" t="n">
        <v>1971</v>
      </c>
      <c r="B348" s="15" t="str">
        <f aca="false">B336</f>
        <v>Noviembre</v>
      </c>
      <c r="C348" s="15" t="n">
        <v>3.33295346946544E-010</v>
      </c>
      <c r="D348" s="53"/>
      <c r="E348" s="53"/>
      <c r="F348" s="53"/>
      <c r="G348" s="53"/>
      <c r="H348" s="53"/>
      <c r="I348" s="53"/>
      <c r="J348" s="15" t="n">
        <f aca="false">C348*100/$C$773</f>
        <v>3.6298853509433E-010</v>
      </c>
      <c r="K348" s="15" t="n">
        <f aca="false">J348*100/$J$864</f>
        <v>6.29049985796182E-011</v>
      </c>
      <c r="L348" s="15" t="n">
        <v>3.42502277938662E-010</v>
      </c>
      <c r="M348" s="53"/>
      <c r="N348" s="53"/>
      <c r="O348" s="53"/>
      <c r="P348" s="53"/>
      <c r="Q348" s="53"/>
      <c r="R348" s="53"/>
      <c r="S348" s="53"/>
      <c r="T348" s="15" t="n">
        <f aca="false">C348*100/$C$864</f>
        <v>1.62738931571481E-010</v>
      </c>
      <c r="U348" s="53"/>
      <c r="V348" s="53"/>
      <c r="W348" s="53"/>
    </row>
    <row r="349" customFormat="false" ht="15" hidden="false" customHeight="false" outlineLevel="0" collapsed="false">
      <c r="A349" s="10" t="n">
        <v>1971</v>
      </c>
      <c r="B349" s="10" t="str">
        <f aca="false">B337</f>
        <v>Diciembre</v>
      </c>
      <c r="C349" s="10" t="n">
        <v>3.72862492421469E-010</v>
      </c>
      <c r="D349" s="53"/>
      <c r="E349" s="53"/>
      <c r="F349" s="53"/>
      <c r="G349" s="53"/>
      <c r="H349" s="53"/>
      <c r="I349" s="53"/>
      <c r="J349" s="10" t="n">
        <f aca="false">C349*100/$C$773</f>
        <v>4.06080706363409E-010</v>
      </c>
      <c r="K349" s="10" t="n">
        <f aca="false">J349*100/$J$864</f>
        <v>7.03727632895135E-011</v>
      </c>
      <c r="L349" s="10" t="n">
        <v>3.42502277938662E-010</v>
      </c>
      <c r="M349" s="53"/>
      <c r="N349" s="53"/>
      <c r="O349" s="53"/>
      <c r="P349" s="53"/>
      <c r="Q349" s="53"/>
      <c r="R349" s="53"/>
      <c r="S349" s="53"/>
      <c r="T349" s="10" t="n">
        <f aca="false">C349*100/$C$864</f>
        <v>1.82058478150556E-010</v>
      </c>
      <c r="U349" s="53"/>
      <c r="V349" s="53"/>
      <c r="W349" s="53"/>
    </row>
    <row r="350" customFormat="false" ht="15" hidden="false" customHeight="false" outlineLevel="0" collapsed="false">
      <c r="A350" s="4" t="n">
        <v>1972</v>
      </c>
      <c r="B350" s="4" t="str">
        <f aca="false">B338</f>
        <v>Enero</v>
      </c>
      <c r="C350" s="4" t="n">
        <v>3.92298644865908E-010</v>
      </c>
      <c r="D350" s="53"/>
      <c r="E350" s="53"/>
      <c r="F350" s="53"/>
      <c r="G350" s="53"/>
      <c r="H350" s="53"/>
      <c r="I350" s="53"/>
      <c r="J350" s="4" t="n">
        <f aca="false">C350*100/$C$773</f>
        <v>4.27248420129327E-010</v>
      </c>
      <c r="K350" s="4" t="n">
        <f aca="false">J350*100/$J$864</f>
        <v>7.40410747529398E-011</v>
      </c>
      <c r="L350" s="4" t="n">
        <v>3.93888325057058E-010</v>
      </c>
      <c r="M350" s="53"/>
      <c r="N350" s="53"/>
      <c r="O350" s="53"/>
      <c r="P350" s="53"/>
      <c r="Q350" s="53"/>
      <c r="R350" s="53"/>
      <c r="S350" s="53"/>
      <c r="T350" s="4" t="n">
        <f aca="false">C350*100/$C$864</f>
        <v>1.91548615686667E-010</v>
      </c>
      <c r="U350" s="53"/>
      <c r="V350" s="53"/>
      <c r="W350" s="53"/>
    </row>
    <row r="351" customFormat="false" ht="15" hidden="false" customHeight="false" outlineLevel="0" collapsed="false">
      <c r="A351" s="15" t="n">
        <v>1972</v>
      </c>
      <c r="B351" s="15" t="str">
        <f aca="false">B339</f>
        <v>Febrero</v>
      </c>
      <c r="C351" s="15" t="n">
        <v>4.06471305317339E-010</v>
      </c>
      <c r="D351" s="53"/>
      <c r="E351" s="53"/>
      <c r="F351" s="53"/>
      <c r="G351" s="53"/>
      <c r="H351" s="53"/>
      <c r="I351" s="53"/>
      <c r="J351" s="15" t="n">
        <f aca="false">C351*100/$C$773</f>
        <v>4.42683718889977E-010</v>
      </c>
      <c r="K351" s="15" t="n">
        <f aca="false">J351*100/$J$864</f>
        <v>7.6715973138814E-011</v>
      </c>
      <c r="L351" s="15" t="n">
        <v>3.93888325057058E-010</v>
      </c>
      <c r="M351" s="53"/>
      <c r="N351" s="53"/>
      <c r="O351" s="53"/>
      <c r="P351" s="53"/>
      <c r="Q351" s="53"/>
      <c r="R351" s="53"/>
      <c r="S351" s="53"/>
      <c r="T351" s="15" t="n">
        <f aca="false">C351*100/$C$864</f>
        <v>1.98468735155845E-010</v>
      </c>
      <c r="U351" s="53"/>
      <c r="V351" s="53"/>
      <c r="W351" s="53"/>
    </row>
    <row r="352" customFormat="false" ht="15" hidden="false" customHeight="false" outlineLevel="0" collapsed="false">
      <c r="A352" s="10" t="n">
        <v>1972</v>
      </c>
      <c r="B352" s="10" t="str">
        <f aca="false">B340</f>
        <v>Marzo</v>
      </c>
      <c r="C352" s="10" t="n">
        <v>4.23667864284866E-010</v>
      </c>
      <c r="D352" s="53"/>
      <c r="E352" s="53"/>
      <c r="F352" s="53"/>
      <c r="G352" s="53"/>
      <c r="H352" s="53"/>
      <c r="I352" s="53"/>
      <c r="J352" s="10" t="n">
        <f aca="false">C352*100/$C$773</f>
        <v>4.61412314429857E-010</v>
      </c>
      <c r="K352" s="10" t="n">
        <f aca="false">J352*100/$J$864</f>
        <v>7.99615915590439E-011</v>
      </c>
      <c r="L352" s="10" t="n">
        <v>3.93888325057058E-010</v>
      </c>
      <c r="M352" s="53"/>
      <c r="N352" s="53"/>
      <c r="O352" s="53"/>
      <c r="P352" s="53"/>
      <c r="Q352" s="53"/>
      <c r="R352" s="53"/>
      <c r="S352" s="53"/>
      <c r="T352" s="10" t="n">
        <f aca="false">C352*100/$C$864</f>
        <v>2.06865340925232E-010</v>
      </c>
      <c r="U352" s="53"/>
      <c r="V352" s="53"/>
      <c r="W352" s="53"/>
    </row>
    <row r="353" customFormat="false" ht="15" hidden="false" customHeight="false" outlineLevel="0" collapsed="false">
      <c r="A353" s="4" t="n">
        <v>1972</v>
      </c>
      <c r="B353" s="4" t="str">
        <f aca="false">B341</f>
        <v>Abril</v>
      </c>
      <c r="C353" s="4" t="n">
        <v>4.44326697588871E-010</v>
      </c>
      <c r="D353" s="53"/>
      <c r="E353" s="53"/>
      <c r="F353" s="53"/>
      <c r="G353" s="53"/>
      <c r="H353" s="53"/>
      <c r="I353" s="53"/>
      <c r="J353" s="4" t="n">
        <f aca="false">C353*100/$C$773</f>
        <v>4.83911637347142E-010</v>
      </c>
      <c r="K353" s="4" t="n">
        <f aca="false">J353*100/$J$864</f>
        <v>8.38606675334031E-011</v>
      </c>
      <c r="L353" s="4" t="n">
        <v>3.93888325057058E-010</v>
      </c>
      <c r="M353" s="53"/>
      <c r="N353" s="53"/>
      <c r="O353" s="53"/>
      <c r="P353" s="53"/>
      <c r="Q353" s="53"/>
      <c r="R353" s="53"/>
      <c r="S353" s="53"/>
      <c r="T353" s="4" t="n">
        <f aca="false">C353*100/$C$864</f>
        <v>2.16952479825333E-010</v>
      </c>
      <c r="U353" s="53"/>
      <c r="V353" s="53"/>
      <c r="W353" s="53"/>
    </row>
    <row r="354" customFormat="false" ht="15" hidden="false" customHeight="false" outlineLevel="0" collapsed="false">
      <c r="A354" s="15" t="n">
        <v>1972</v>
      </c>
      <c r="B354" s="15" t="str">
        <f aca="false">B342</f>
        <v>Mayo</v>
      </c>
      <c r="C354" s="15" t="n">
        <v>4.51467452023579E-010</v>
      </c>
      <c r="D354" s="53"/>
      <c r="E354" s="53"/>
      <c r="F354" s="53"/>
      <c r="G354" s="53"/>
      <c r="H354" s="53"/>
      <c r="I354" s="53"/>
      <c r="J354" s="15" t="n">
        <f aca="false">C354*100/$C$773</f>
        <v>4.91688559573838E-010</v>
      </c>
      <c r="K354" s="15" t="n">
        <f aca="false">J354*100/$J$864</f>
        <v>8.5208388561278E-011</v>
      </c>
      <c r="L354" s="15" t="n">
        <v>4.52982279241491E-010</v>
      </c>
      <c r="M354" s="53"/>
      <c r="N354" s="53"/>
      <c r="O354" s="53"/>
      <c r="P354" s="53"/>
      <c r="Q354" s="53"/>
      <c r="R354" s="53"/>
      <c r="S354" s="53"/>
      <c r="T354" s="15" t="n">
        <f aca="false">C354*100/$C$864</f>
        <v>2.20439113401124E-010</v>
      </c>
      <c r="U354" s="53"/>
      <c r="V354" s="53"/>
      <c r="W354" s="53"/>
    </row>
    <row r="355" customFormat="false" ht="15" hidden="false" customHeight="false" outlineLevel="0" collapsed="false">
      <c r="A355" s="10" t="n">
        <v>1972</v>
      </c>
      <c r="B355" s="10" t="str">
        <f aca="false">B343</f>
        <v>Junio</v>
      </c>
      <c r="C355" s="10" t="n">
        <v>4.76290855621203E-010</v>
      </c>
      <c r="D355" s="53"/>
      <c r="E355" s="53"/>
      <c r="F355" s="53"/>
      <c r="G355" s="53"/>
      <c r="H355" s="53"/>
      <c r="I355" s="53"/>
      <c r="J355" s="10" t="n">
        <f aca="false">C355*100/$C$773</f>
        <v>5.18723473173763E-010</v>
      </c>
      <c r="K355" s="10" t="n">
        <f aca="false">J355*100/$J$864</f>
        <v>8.98934709734854E-011</v>
      </c>
      <c r="L355" s="10" t="n">
        <v>4.52982279241491E-010</v>
      </c>
      <c r="M355" s="53"/>
      <c r="N355" s="53"/>
      <c r="O355" s="53"/>
      <c r="P355" s="53"/>
      <c r="Q355" s="53"/>
      <c r="R355" s="53"/>
      <c r="S355" s="53"/>
      <c r="T355" s="10" t="n">
        <f aca="false">C355*100/$C$864</f>
        <v>2.32559697191011E-010</v>
      </c>
      <c r="U355" s="53"/>
      <c r="V355" s="53"/>
      <c r="W355" s="53"/>
    </row>
    <row r="356" customFormat="false" ht="15" hidden="false" customHeight="false" outlineLevel="0" collapsed="false">
      <c r="A356" s="4" t="n">
        <v>1972</v>
      </c>
      <c r="B356" s="4" t="str">
        <f aca="false">B344</f>
        <v>Julio</v>
      </c>
      <c r="C356" s="4" t="n">
        <v>4.99925873066298E-010</v>
      </c>
      <c r="D356" s="53"/>
      <c r="E356" s="53"/>
      <c r="F356" s="53"/>
      <c r="G356" s="53"/>
      <c r="H356" s="53"/>
      <c r="I356" s="53"/>
      <c r="J356" s="4" t="n">
        <f aca="false">C356*100/$C$773</f>
        <v>5.44464127635105E-010</v>
      </c>
      <c r="K356" s="4" t="n">
        <f aca="false">J356*100/$J$864</f>
        <v>9.43542615378716E-011</v>
      </c>
      <c r="L356" s="4" t="n">
        <v>4.52982279241491E-010</v>
      </c>
      <c r="M356" s="53"/>
      <c r="N356" s="53"/>
      <c r="O356" s="53"/>
      <c r="P356" s="53"/>
      <c r="Q356" s="53"/>
      <c r="R356" s="53"/>
      <c r="S356" s="53"/>
      <c r="T356" s="4" t="n">
        <f aca="false">C356*100/$C$864</f>
        <v>2.44100024777117E-010</v>
      </c>
      <c r="U356" s="53"/>
      <c r="V356" s="53"/>
      <c r="W356" s="53"/>
    </row>
    <row r="357" customFormat="false" ht="15" hidden="false" customHeight="false" outlineLevel="0" collapsed="false">
      <c r="A357" s="15" t="n">
        <v>1972</v>
      </c>
      <c r="B357" s="15" t="str">
        <f aca="false">B345</f>
        <v>Agosto</v>
      </c>
      <c r="C357" s="15" t="n">
        <v>4.99298130820105E-010</v>
      </c>
      <c r="D357" s="53"/>
      <c r="E357" s="53"/>
      <c r="F357" s="53"/>
      <c r="G357" s="53"/>
      <c r="H357" s="53"/>
      <c r="I357" s="53"/>
      <c r="J357" s="15" t="n">
        <f aca="false">C357*100/$C$773</f>
        <v>5.43780460009829E-010</v>
      </c>
      <c r="K357" s="15" t="n">
        <f aca="false">J357*100/$J$864</f>
        <v>9.42357836609168E-011</v>
      </c>
      <c r="L357" s="15" t="n">
        <v>4.52982279241491E-010</v>
      </c>
      <c r="M357" s="53"/>
      <c r="N357" s="53"/>
      <c r="O357" s="53"/>
      <c r="P357" s="53"/>
      <c r="Q357" s="53"/>
      <c r="R357" s="53"/>
      <c r="S357" s="53"/>
      <c r="T357" s="15" t="n">
        <f aca="false">C357*100/$C$864</f>
        <v>2.43793515540239E-010</v>
      </c>
      <c r="U357" s="53"/>
      <c r="V357" s="53"/>
      <c r="W357" s="53"/>
    </row>
    <row r="358" customFormat="false" ht="15" hidden="false" customHeight="false" outlineLevel="0" collapsed="false">
      <c r="A358" s="10" t="n">
        <v>1972</v>
      </c>
      <c r="B358" s="10" t="str">
        <f aca="false">B346</f>
        <v>Septiembre</v>
      </c>
      <c r="C358" s="10" t="n">
        <v>5.11527921564204E-010</v>
      </c>
      <c r="D358" s="53"/>
      <c r="E358" s="53"/>
      <c r="F358" s="53"/>
      <c r="G358" s="53"/>
      <c r="H358" s="53"/>
      <c r="I358" s="53"/>
      <c r="J358" s="10" t="n">
        <f aca="false">C358*100/$C$773</f>
        <v>5.57099799350689E-010</v>
      </c>
      <c r="K358" s="10" t="n">
        <f aca="false">J358*100/$J$864</f>
        <v>9.65439916105164E-011</v>
      </c>
      <c r="L358" s="10" t="n">
        <v>4.52982279241491E-010</v>
      </c>
      <c r="M358" s="53"/>
      <c r="N358" s="53"/>
      <c r="O358" s="53"/>
      <c r="P358" s="53"/>
      <c r="Q358" s="53"/>
      <c r="R358" s="53"/>
      <c r="S358" s="53"/>
      <c r="T358" s="10" t="n">
        <f aca="false">C358*100/$C$864</f>
        <v>2.49764985281029E-010</v>
      </c>
      <c r="U358" s="53"/>
      <c r="V358" s="53"/>
      <c r="W358" s="53"/>
    </row>
    <row r="359" customFormat="false" ht="15" hidden="false" customHeight="false" outlineLevel="0" collapsed="false">
      <c r="A359" s="4" t="n">
        <v>1972</v>
      </c>
      <c r="B359" s="4" t="str">
        <f aca="false">B347</f>
        <v>Octubre</v>
      </c>
      <c r="C359" s="4" t="n">
        <v>5.36285717896191E-010</v>
      </c>
      <c r="D359" s="53"/>
      <c r="E359" s="53"/>
      <c r="F359" s="53"/>
      <c r="G359" s="53"/>
      <c r="H359" s="53"/>
      <c r="I359" s="53"/>
      <c r="J359" s="4" t="n">
        <f aca="false">C359*100/$C$773</f>
        <v>5.84063260752246E-010</v>
      </c>
      <c r="K359" s="4" t="n">
        <f aca="false">J359*100/$J$864</f>
        <v>1.01216691536771E-010</v>
      </c>
      <c r="L359" s="4" t="n">
        <v>5.07365845773442E-010</v>
      </c>
      <c r="M359" s="53"/>
      <c r="N359" s="53"/>
      <c r="O359" s="53"/>
      <c r="P359" s="53"/>
      <c r="Q359" s="53"/>
      <c r="R359" s="53"/>
      <c r="S359" s="53"/>
      <c r="T359" s="4" t="n">
        <f aca="false">C359*100/$C$864</f>
        <v>2.61853534851384E-010</v>
      </c>
      <c r="U359" s="53"/>
      <c r="V359" s="53"/>
      <c r="W359" s="53"/>
    </row>
    <row r="360" customFormat="false" ht="15" hidden="false" customHeight="false" outlineLevel="0" collapsed="false">
      <c r="A360" s="15" t="n">
        <v>1972</v>
      </c>
      <c r="B360" s="15" t="str">
        <f aca="false">B348</f>
        <v>Noviembre</v>
      </c>
      <c r="C360" s="15" t="n">
        <v>5.6243319540027E-010</v>
      </c>
      <c r="D360" s="53"/>
      <c r="E360" s="53"/>
      <c r="F360" s="53"/>
      <c r="G360" s="53"/>
      <c r="H360" s="53"/>
      <c r="I360" s="53"/>
      <c r="J360" s="15" t="n">
        <f aca="false">C360*100/$C$773</f>
        <v>6.12540209628283E-010</v>
      </c>
      <c r="K360" s="15" t="n">
        <f aca="false">J360*100/$J$864</f>
        <v>1.0615167502911E-010</v>
      </c>
      <c r="L360" s="15" t="n">
        <v>5.07365845773442E-010</v>
      </c>
      <c r="M360" s="53"/>
      <c r="N360" s="53"/>
      <c r="O360" s="53"/>
      <c r="P360" s="53"/>
      <c r="Q360" s="53"/>
      <c r="R360" s="53"/>
      <c r="S360" s="53"/>
      <c r="T360" s="15" t="n">
        <f aca="false">C360*100/$C$864</f>
        <v>2.74620627435444E-010</v>
      </c>
      <c r="U360" s="53"/>
      <c r="V360" s="53"/>
      <c r="W360" s="53"/>
    </row>
    <row r="361" customFormat="false" ht="15" hidden="false" customHeight="false" outlineLevel="0" collapsed="false">
      <c r="A361" s="10" t="n">
        <v>1972</v>
      </c>
      <c r="B361" s="10" t="str">
        <f aca="false">B349</f>
        <v>Diciembre</v>
      </c>
      <c r="C361" s="10" t="n">
        <v>6.12048690036921E-010</v>
      </c>
      <c r="D361" s="53"/>
      <c r="E361" s="53"/>
      <c r="F361" s="53"/>
      <c r="G361" s="53"/>
      <c r="H361" s="53"/>
      <c r="I361" s="53"/>
      <c r="J361" s="10" t="n">
        <f aca="false">C361*100/$C$773</f>
        <v>6.66575934642551E-010</v>
      </c>
      <c r="K361" s="10" t="n">
        <f aca="false">J361*100/$J$864</f>
        <v>1.15515930030684E-010</v>
      </c>
      <c r="L361" s="10" t="n">
        <v>5.07365845773442E-010</v>
      </c>
      <c r="M361" s="53"/>
      <c r="N361" s="53"/>
      <c r="O361" s="53"/>
      <c r="P361" s="53"/>
      <c r="Q361" s="53"/>
      <c r="R361" s="53"/>
      <c r="S361" s="53"/>
      <c r="T361" s="10" t="n">
        <f aca="false">C361*100/$C$864</f>
        <v>2.98846505955897E-010</v>
      </c>
      <c r="U361" s="53"/>
      <c r="V361" s="53"/>
      <c r="W361" s="53"/>
    </row>
    <row r="362" customFormat="false" ht="15" hidden="false" customHeight="false" outlineLevel="0" collapsed="false">
      <c r="A362" s="4" t="n">
        <v>1973</v>
      </c>
      <c r="B362" s="4" t="str">
        <f aca="false">B350</f>
        <v>Enero</v>
      </c>
      <c r="C362" s="4" t="n">
        <v>6.40343314416336E-010</v>
      </c>
      <c r="D362" s="53"/>
      <c r="E362" s="53"/>
      <c r="F362" s="53"/>
      <c r="G362" s="53"/>
      <c r="H362" s="53"/>
      <c r="I362" s="53"/>
      <c r="J362" s="4" t="n">
        <f aca="false">C362*100/$C$773</f>
        <v>6.97391319101475E-010</v>
      </c>
      <c r="K362" s="4" t="n">
        <f aca="false">J362*100/$J$864</f>
        <v>1.20856158517833E-010</v>
      </c>
      <c r="L362" s="4" t="n">
        <v>6.81864297443223E-010</v>
      </c>
      <c r="M362" s="53"/>
      <c r="N362" s="53"/>
      <c r="O362" s="53"/>
      <c r="P362" s="53"/>
      <c r="Q362" s="53"/>
      <c r="R362" s="53"/>
      <c r="S362" s="53"/>
      <c r="T362" s="4" t="n">
        <f aca="false">C362*100/$C$864</f>
        <v>3.1266199117916E-010</v>
      </c>
      <c r="U362" s="53"/>
      <c r="V362" s="53"/>
      <c r="W362" s="53"/>
    </row>
    <row r="363" customFormat="false" ht="15" hidden="false" customHeight="false" outlineLevel="0" collapsed="false">
      <c r="A363" s="15" t="n">
        <v>1973</v>
      </c>
      <c r="B363" s="15" t="str">
        <f aca="false">B351</f>
        <v>Febrero</v>
      </c>
      <c r="C363" s="15" t="n">
        <v>6.88803226533272E-010</v>
      </c>
      <c r="D363" s="53"/>
      <c r="E363" s="53"/>
      <c r="F363" s="53"/>
      <c r="G363" s="53"/>
      <c r="H363" s="53"/>
      <c r="I363" s="53"/>
      <c r="J363" s="15" t="n">
        <f aca="false">C363*100/$C$773</f>
        <v>7.50168511076339E-010</v>
      </c>
      <c r="K363" s="15" t="n">
        <f aca="false">J363*100/$J$864</f>
        <v>1.30002312914561E-010</v>
      </c>
      <c r="L363" s="15" t="n">
        <v>6.81864297443223E-010</v>
      </c>
      <c r="M363" s="53"/>
      <c r="N363" s="53"/>
      <c r="O363" s="53"/>
      <c r="P363" s="53"/>
      <c r="Q363" s="53"/>
      <c r="R363" s="53"/>
      <c r="S363" s="53"/>
      <c r="T363" s="15" t="n">
        <f aca="false">C363*100/$C$864</f>
        <v>3.36323630605596E-010</v>
      </c>
      <c r="U363" s="53"/>
      <c r="V363" s="53"/>
      <c r="W363" s="53"/>
    </row>
    <row r="364" customFormat="false" ht="15" hidden="false" customHeight="false" outlineLevel="0" collapsed="false">
      <c r="A364" s="10" t="n">
        <v>1973</v>
      </c>
      <c r="B364" s="10" t="str">
        <f aca="false">B352</f>
        <v>Marzo</v>
      </c>
      <c r="C364" s="10" t="n">
        <v>7.47972033690943E-010</v>
      </c>
      <c r="D364" s="53"/>
      <c r="E364" s="53"/>
      <c r="F364" s="53"/>
      <c r="G364" s="53"/>
      <c r="H364" s="53"/>
      <c r="I364" s="53"/>
      <c r="J364" s="10" t="n">
        <f aca="false">C364*100/$C$773</f>
        <v>8.1460865052085E-010</v>
      </c>
      <c r="K364" s="10" t="n">
        <f aca="false">J364*100/$J$864</f>
        <v>1.411696267229E-010</v>
      </c>
      <c r="L364" s="10" t="n">
        <v>6.81864297443223E-010</v>
      </c>
      <c r="M364" s="53"/>
      <c r="N364" s="53"/>
      <c r="O364" s="53"/>
      <c r="P364" s="53"/>
      <c r="Q364" s="53"/>
      <c r="R364" s="53"/>
      <c r="S364" s="53"/>
      <c r="T364" s="10" t="n">
        <f aca="false">C364*100/$C$864</f>
        <v>3.65214128320054E-010</v>
      </c>
      <c r="U364" s="53"/>
      <c r="V364" s="53"/>
      <c r="W364" s="53"/>
    </row>
    <row r="365" customFormat="false" ht="15" hidden="false" customHeight="false" outlineLevel="0" collapsed="false">
      <c r="A365" s="4" t="n">
        <v>1973</v>
      </c>
      <c r="B365" s="4" t="str">
        <f aca="false">B353</f>
        <v>Abril</v>
      </c>
      <c r="C365" s="4" t="n">
        <v>7.81389989086784E-010</v>
      </c>
      <c r="D365" s="53"/>
      <c r="E365" s="53"/>
      <c r="F365" s="53"/>
      <c r="G365" s="53"/>
      <c r="H365" s="53"/>
      <c r="I365" s="53"/>
      <c r="J365" s="4" t="n">
        <f aca="false">C365*100/$C$773</f>
        <v>8.51003802106718E-010</v>
      </c>
      <c r="K365" s="4" t="n">
        <f aca="false">J365*100/$J$864</f>
        <v>1.47476814794884E-010</v>
      </c>
      <c r="L365" s="4" t="n">
        <v>6.81864297443223E-010</v>
      </c>
      <c r="M365" s="53"/>
      <c r="N365" s="53"/>
      <c r="O365" s="53"/>
      <c r="P365" s="53"/>
      <c r="Q365" s="53"/>
      <c r="R365" s="53"/>
      <c r="S365" s="53"/>
      <c r="T365" s="4" t="n">
        <f aca="false">C365*100/$C$864</f>
        <v>3.81531194868525E-010</v>
      </c>
      <c r="U365" s="53"/>
      <c r="V365" s="53"/>
      <c r="W365" s="53"/>
    </row>
    <row r="366" customFormat="false" ht="15" hidden="false" customHeight="false" outlineLevel="0" collapsed="false">
      <c r="A366" s="15" t="n">
        <v>1973</v>
      </c>
      <c r="B366" s="15" t="str">
        <f aca="false">B354</f>
        <v>Mayo</v>
      </c>
      <c r="C366" s="15" t="n">
        <v>8.08429128973817E-010</v>
      </c>
      <c r="D366" s="53"/>
      <c r="E366" s="53"/>
      <c r="F366" s="53"/>
      <c r="G366" s="53"/>
      <c r="H366" s="53"/>
      <c r="I366" s="53"/>
      <c r="J366" s="15" t="n">
        <f aca="false">C366*100/$C$773</f>
        <v>8.80451851315094E-010</v>
      </c>
      <c r="K366" s="15" t="n">
        <f aca="false">J366*100/$J$864</f>
        <v>1.52580087528123E-010</v>
      </c>
      <c r="L366" s="15" t="n">
        <v>6.89500835000464E-010</v>
      </c>
      <c r="M366" s="53"/>
      <c r="N366" s="53"/>
      <c r="O366" s="53"/>
      <c r="P366" s="53"/>
      <c r="Q366" s="53"/>
      <c r="R366" s="53"/>
      <c r="S366" s="53"/>
      <c r="T366" s="15" t="n">
        <f aca="false">C366*100/$C$864</f>
        <v>3.94733661618033E-010</v>
      </c>
      <c r="U366" s="53"/>
      <c r="V366" s="53"/>
      <c r="W366" s="53"/>
    </row>
    <row r="367" customFormat="false" ht="15" hidden="false" customHeight="false" outlineLevel="0" collapsed="false">
      <c r="A367" s="10" t="n">
        <v>1973</v>
      </c>
      <c r="B367" s="10" t="str">
        <f aca="false">B355</f>
        <v>Junio</v>
      </c>
      <c r="C367" s="10" t="n">
        <v>7.84695700630268E-010</v>
      </c>
      <c r="D367" s="53"/>
      <c r="E367" s="53"/>
      <c r="F367" s="53"/>
      <c r="G367" s="53"/>
      <c r="H367" s="53"/>
      <c r="I367" s="53"/>
      <c r="J367" s="10" t="n">
        <f aca="false">C367*100/$C$773</f>
        <v>8.54604018556203E-010</v>
      </c>
      <c r="K367" s="10" t="n">
        <f aca="false">J367*100/$J$864</f>
        <v>1.48100723234808E-010</v>
      </c>
      <c r="L367" s="10" t="n">
        <v>8.23960991622954E-010</v>
      </c>
      <c r="M367" s="53"/>
      <c r="N367" s="53"/>
      <c r="O367" s="53"/>
      <c r="P367" s="53"/>
      <c r="Q367" s="53"/>
      <c r="R367" s="53"/>
      <c r="S367" s="53"/>
      <c r="T367" s="10" t="n">
        <f aca="false">C367*100/$C$864</f>
        <v>3.8314528270263E-010</v>
      </c>
      <c r="U367" s="53"/>
      <c r="V367" s="53"/>
      <c r="W367" s="53"/>
    </row>
    <row r="368" customFormat="false" ht="15" hidden="false" customHeight="false" outlineLevel="0" collapsed="false">
      <c r="A368" s="4" t="n">
        <v>1973</v>
      </c>
      <c r="B368" s="4" t="str">
        <f aca="false">B356</f>
        <v>Julio</v>
      </c>
      <c r="C368" s="4" t="n">
        <v>7.84630093364634E-010</v>
      </c>
      <c r="D368" s="53"/>
      <c r="E368" s="53"/>
      <c r="F368" s="53"/>
      <c r="G368" s="53"/>
      <c r="H368" s="53"/>
      <c r="I368" s="53"/>
      <c r="J368" s="4" t="n">
        <f aca="false">C368*100/$C$773</f>
        <v>8.54532566357838E-010</v>
      </c>
      <c r="K368" s="4" t="n">
        <f aca="false">J368*100/$J$864</f>
        <v>1.48088340748856E-010</v>
      </c>
      <c r="L368" s="4" t="n">
        <v>8.49582645676016E-010</v>
      </c>
      <c r="M368" s="53"/>
      <c r="N368" s="53"/>
      <c r="O368" s="53"/>
      <c r="P368" s="53"/>
      <c r="Q368" s="53"/>
      <c r="R368" s="53"/>
      <c r="S368" s="53"/>
      <c r="T368" s="4" t="n">
        <f aca="false">C368*100/$C$864</f>
        <v>3.83113248483099E-010</v>
      </c>
      <c r="U368" s="53"/>
      <c r="V368" s="53"/>
      <c r="W368" s="53"/>
    </row>
    <row r="369" customFormat="false" ht="15" hidden="false" customHeight="false" outlineLevel="0" collapsed="false">
      <c r="A369" s="15" t="n">
        <v>1973</v>
      </c>
      <c r="B369" s="15" t="str">
        <f aca="false">B357</f>
        <v>Agosto</v>
      </c>
      <c r="C369" s="15" t="n">
        <v>7.90910497974991E-010</v>
      </c>
      <c r="D369" s="53"/>
      <c r="E369" s="53"/>
      <c r="F369" s="53"/>
      <c r="G369" s="53"/>
      <c r="H369" s="53"/>
      <c r="I369" s="53"/>
      <c r="J369" s="15" t="n">
        <f aca="false">C369*100/$C$773</f>
        <v>8.61372490437783E-010</v>
      </c>
      <c r="K369" s="15" t="n">
        <f aca="false">J369*100/$J$864</f>
        <v>1.49273682358672E-010</v>
      </c>
      <c r="L369" s="15" t="n">
        <v>8.49582645676016E-010</v>
      </c>
      <c r="M369" s="53"/>
      <c r="N369" s="53"/>
      <c r="O369" s="53"/>
      <c r="P369" s="53"/>
      <c r="Q369" s="53"/>
      <c r="R369" s="53"/>
      <c r="S369" s="53"/>
      <c r="T369" s="15" t="n">
        <f aca="false">C369*100/$C$864</f>
        <v>3.86179796952766E-010</v>
      </c>
      <c r="U369" s="53"/>
      <c r="V369" s="53"/>
      <c r="W369" s="53"/>
    </row>
    <row r="370" customFormat="false" ht="15" hidden="false" customHeight="false" outlineLevel="0" collapsed="false">
      <c r="A370" s="10" t="n">
        <v>1973</v>
      </c>
      <c r="B370" s="10" t="str">
        <f aca="false">B358</f>
        <v>Septiembre</v>
      </c>
      <c r="C370" s="10" t="n">
        <v>7.95042264635791E-010</v>
      </c>
      <c r="D370" s="53"/>
      <c r="E370" s="53"/>
      <c r="F370" s="53"/>
      <c r="G370" s="53"/>
      <c r="H370" s="53"/>
      <c r="I370" s="53"/>
      <c r="J370" s="10" t="n">
        <f aca="false">C370*100/$C$773</f>
        <v>8.65872355021238E-010</v>
      </c>
      <c r="K370" s="10" t="n">
        <f aca="false">J370*100/$J$864</f>
        <v>1.50053497553544E-010</v>
      </c>
      <c r="L370" s="10" t="n">
        <v>8.49582645676016E-010</v>
      </c>
      <c r="M370" s="53"/>
      <c r="N370" s="53"/>
      <c r="O370" s="53"/>
      <c r="P370" s="53"/>
      <c r="Q370" s="53"/>
      <c r="R370" s="53"/>
      <c r="S370" s="53"/>
      <c r="T370" s="10" t="n">
        <f aca="false">C370*100/$C$864</f>
        <v>3.88197224732786E-010</v>
      </c>
      <c r="U370" s="53"/>
      <c r="V370" s="53"/>
      <c r="W370" s="53"/>
    </row>
    <row r="371" customFormat="false" ht="15" hidden="false" customHeight="false" outlineLevel="0" collapsed="false">
      <c r="A371" s="4" t="n">
        <v>1973</v>
      </c>
      <c r="B371" s="4" t="str">
        <f aca="false">B359</f>
        <v>Octubre</v>
      </c>
      <c r="C371" s="4" t="n">
        <v>8.07371957352557E-010</v>
      </c>
      <c r="D371" s="53"/>
      <c r="E371" s="53"/>
      <c r="F371" s="53"/>
      <c r="G371" s="53"/>
      <c r="H371" s="53"/>
      <c r="I371" s="53"/>
      <c r="J371" s="4" t="n">
        <f aca="false">C371*100/$C$773</f>
        <v>8.79300496573241E-010</v>
      </c>
      <c r="K371" s="4" t="n">
        <f aca="false">J371*100/$J$864</f>
        <v>1.52380560652207E-010</v>
      </c>
      <c r="L371" s="4" t="n">
        <v>8.57718769800807E-010</v>
      </c>
      <c r="M371" s="53"/>
      <c r="N371" s="53"/>
      <c r="O371" s="53"/>
      <c r="P371" s="53"/>
      <c r="Q371" s="53"/>
      <c r="R371" s="53"/>
      <c r="S371" s="53"/>
      <c r="T371" s="4" t="n">
        <f aca="false">C371*100/$C$864</f>
        <v>3.94217473853314E-010</v>
      </c>
      <c r="U371" s="53"/>
      <c r="V371" s="53"/>
      <c r="W371" s="53"/>
    </row>
    <row r="372" customFormat="false" ht="15" hidden="false" customHeight="false" outlineLevel="0" collapsed="false">
      <c r="A372" s="15" t="n">
        <v>1973</v>
      </c>
      <c r="B372" s="15" t="str">
        <f aca="false">B360</f>
        <v>Noviembre</v>
      </c>
      <c r="C372" s="15" t="n">
        <v>8.13783576494182E-010</v>
      </c>
      <c r="D372" s="53"/>
      <c r="E372" s="53"/>
      <c r="F372" s="53"/>
      <c r="G372" s="53"/>
      <c r="H372" s="53"/>
      <c r="I372" s="53"/>
      <c r="J372" s="15" t="n">
        <f aca="false">C372*100/$C$773</f>
        <v>8.86283325049915E-010</v>
      </c>
      <c r="K372" s="15" t="n">
        <f aca="false">J372*100/$J$864</f>
        <v>1.53590667233928E-010</v>
      </c>
      <c r="L372" s="15" t="n">
        <v>8.57718769800807E-010</v>
      </c>
      <c r="M372" s="53"/>
      <c r="N372" s="53"/>
      <c r="O372" s="53"/>
      <c r="P372" s="53"/>
      <c r="Q372" s="53"/>
      <c r="R372" s="53"/>
      <c r="S372" s="53"/>
      <c r="T372" s="15" t="n">
        <f aca="false">C372*100/$C$864</f>
        <v>3.97348090762043E-010</v>
      </c>
      <c r="U372" s="53"/>
      <c r="V372" s="53"/>
      <c r="W372" s="53"/>
    </row>
    <row r="373" customFormat="false" ht="15" hidden="false" customHeight="false" outlineLevel="0" collapsed="false">
      <c r="A373" s="10" t="n">
        <v>1973</v>
      </c>
      <c r="B373" s="10" t="str">
        <f aca="false">B361</f>
        <v>Diciembre</v>
      </c>
      <c r="C373" s="10" t="n">
        <v>8.79926137774037E-010</v>
      </c>
      <c r="D373" s="53"/>
      <c r="E373" s="53"/>
      <c r="F373" s="53"/>
      <c r="G373" s="53"/>
      <c r="H373" s="53"/>
      <c r="I373" s="53"/>
      <c r="J373" s="10" t="n">
        <f aca="false">C373*100/$C$773</f>
        <v>9.58318508398011E-010</v>
      </c>
      <c r="K373" s="10" t="n">
        <f aca="false">J373*100/$J$864</f>
        <v>1.66074183014989E-010</v>
      </c>
      <c r="L373" s="10" t="n">
        <v>8.57718769800807E-010</v>
      </c>
      <c r="M373" s="53"/>
      <c r="N373" s="53"/>
      <c r="O373" s="53"/>
      <c r="P373" s="53"/>
      <c r="Q373" s="53"/>
      <c r="R373" s="53"/>
      <c r="S373" s="53"/>
      <c r="T373" s="10" t="n">
        <f aca="false">C373*100/$C$864</f>
        <v>4.29643680402576E-010</v>
      </c>
      <c r="U373" s="53"/>
      <c r="V373" s="53"/>
      <c r="W373" s="53"/>
    </row>
    <row r="374" customFormat="false" ht="15" hidden="false" customHeight="false" outlineLevel="0" collapsed="false">
      <c r="A374" s="4" t="n">
        <v>1974</v>
      </c>
      <c r="B374" s="4" t="str">
        <f aca="false">B362</f>
        <v>Enero</v>
      </c>
      <c r="C374" s="4" t="n">
        <v>8.29588963215401E-010</v>
      </c>
      <c r="D374" s="53"/>
      <c r="E374" s="53"/>
      <c r="F374" s="53"/>
      <c r="G374" s="53"/>
      <c r="H374" s="53"/>
      <c r="I374" s="53"/>
      <c r="J374" s="4" t="n">
        <f aca="false">C374*100/$C$773</f>
        <v>9.0349680920172E-010</v>
      </c>
      <c r="K374" s="4" t="n">
        <f aca="false">J374*100/$J$864</f>
        <v>1.56573720667938E-010</v>
      </c>
      <c r="L374" s="4" t="n">
        <v>8.57718769800807E-010</v>
      </c>
      <c r="M374" s="53"/>
      <c r="N374" s="53"/>
      <c r="O374" s="53"/>
      <c r="P374" s="53"/>
      <c r="Q374" s="53"/>
      <c r="R374" s="53"/>
      <c r="S374" s="53"/>
      <c r="T374" s="4" t="n">
        <f aca="false">C374*100/$C$864</f>
        <v>4.05065425467282E-010</v>
      </c>
      <c r="U374" s="53"/>
      <c r="V374" s="53"/>
      <c r="W374" s="53"/>
    </row>
    <row r="375" customFormat="false" ht="15" hidden="false" customHeight="false" outlineLevel="0" collapsed="false">
      <c r="A375" s="15" t="n">
        <v>1974</v>
      </c>
      <c r="B375" s="15" t="str">
        <f aca="false">B363</f>
        <v>Febrero</v>
      </c>
      <c r="C375" s="15" t="n">
        <v>8.42574728588518E-010</v>
      </c>
      <c r="D375" s="53"/>
      <c r="E375" s="53"/>
      <c r="F375" s="53"/>
      <c r="G375" s="53"/>
      <c r="H375" s="53"/>
      <c r="I375" s="53"/>
      <c r="J375" s="15" t="n">
        <f aca="false">C375*100/$C$773</f>
        <v>9.17639472737381E-010</v>
      </c>
      <c r="K375" s="15" t="n">
        <f aca="false">J375*100/$J$864</f>
        <v>1.59024608626126E-010</v>
      </c>
      <c r="L375" s="15" t="n">
        <v>8.57718769800807E-010</v>
      </c>
      <c r="M375" s="53"/>
      <c r="N375" s="53"/>
      <c r="O375" s="53"/>
      <c r="P375" s="53"/>
      <c r="Q375" s="53"/>
      <c r="R375" s="53"/>
      <c r="S375" s="53"/>
      <c r="T375" s="15" t="n">
        <f aca="false">C375*100/$C$864</f>
        <v>4.11406016783121E-010</v>
      </c>
      <c r="U375" s="53"/>
      <c r="V375" s="53"/>
      <c r="W375" s="53"/>
    </row>
    <row r="376" customFormat="false" ht="15" hidden="false" customHeight="false" outlineLevel="0" collapsed="false">
      <c r="A376" s="10" t="n">
        <v>1974</v>
      </c>
      <c r="B376" s="10" t="str">
        <f aca="false">B364</f>
        <v>Marzo</v>
      </c>
      <c r="C376" s="10" t="n">
        <v>8.52590274117426E-010</v>
      </c>
      <c r="D376" s="53"/>
      <c r="E376" s="53"/>
      <c r="F376" s="53"/>
      <c r="G376" s="53"/>
      <c r="H376" s="53"/>
      <c r="I376" s="53"/>
      <c r="J376" s="10" t="n">
        <f aca="false">C376*100/$C$773</f>
        <v>9.28547300383388E-010</v>
      </c>
      <c r="K376" s="10" t="n">
        <f aca="false">J376*100/$J$864</f>
        <v>1.60914907674828E-010</v>
      </c>
      <c r="L376" s="10" t="n">
        <v>8.57718769800807E-010</v>
      </c>
      <c r="M376" s="53"/>
      <c r="N376" s="53"/>
      <c r="O376" s="53"/>
      <c r="P376" s="53"/>
      <c r="Q376" s="53"/>
      <c r="R376" s="53"/>
      <c r="S376" s="53"/>
      <c r="T376" s="10" t="n">
        <f aca="false">C376*100/$C$864</f>
        <v>4.16296331614733E-010</v>
      </c>
      <c r="U376" s="53"/>
      <c r="V376" s="53"/>
      <c r="W376" s="53"/>
    </row>
    <row r="377" customFormat="false" ht="15" hidden="false" customHeight="false" outlineLevel="0" collapsed="false">
      <c r="A377" s="4" t="n">
        <v>1974</v>
      </c>
      <c r="B377" s="4" t="str">
        <f aca="false">B365</f>
        <v>Abril</v>
      </c>
      <c r="C377" s="4" t="n">
        <v>8.76785935468858E-010</v>
      </c>
      <c r="D377" s="53"/>
      <c r="E377" s="53"/>
      <c r="F377" s="53"/>
      <c r="G377" s="53"/>
      <c r="H377" s="53"/>
      <c r="I377" s="53"/>
      <c r="J377" s="4" t="n">
        <f aca="false">C377*100/$C$773</f>
        <v>9.54898546358038E-010</v>
      </c>
      <c r="K377" s="4" t="n">
        <f aca="false">J377*100/$J$864</f>
        <v>1.65481512210081E-010</v>
      </c>
      <c r="L377" s="4" t="n">
        <v>1.01908523165658E-009</v>
      </c>
      <c r="M377" s="53"/>
      <c r="N377" s="53"/>
      <c r="O377" s="53"/>
      <c r="P377" s="53"/>
      <c r="Q377" s="53"/>
      <c r="R377" s="53"/>
      <c r="S377" s="53"/>
      <c r="T377" s="4" t="n">
        <f aca="false">C377*100/$C$864</f>
        <v>4.28110406167742E-010</v>
      </c>
      <c r="U377" s="53"/>
      <c r="V377" s="53"/>
      <c r="W377" s="53"/>
    </row>
    <row r="378" customFormat="false" ht="15" hidden="false" customHeight="false" outlineLevel="0" collapsed="false">
      <c r="A378" s="15" t="n">
        <v>1974</v>
      </c>
      <c r="B378" s="15" t="str">
        <f aca="false">B366</f>
        <v>Mayo</v>
      </c>
      <c r="C378" s="15" t="n">
        <v>9.05975204379665E-010</v>
      </c>
      <c r="D378" s="53"/>
      <c r="E378" s="53"/>
      <c r="F378" s="53"/>
      <c r="G378" s="53"/>
      <c r="H378" s="53"/>
      <c r="I378" s="53"/>
      <c r="J378" s="15" t="n">
        <f aca="false">C378*100/$C$773</f>
        <v>9.86688278976501E-010</v>
      </c>
      <c r="K378" s="15" t="n">
        <f aca="false">J378*100/$J$864</f>
        <v>1.709905927784E-010</v>
      </c>
      <c r="L378" s="15" t="n">
        <v>1.02336740224917E-009</v>
      </c>
      <c r="M378" s="53"/>
      <c r="N378" s="53"/>
      <c r="O378" s="53"/>
      <c r="P378" s="53"/>
      <c r="Q378" s="53"/>
      <c r="R378" s="53"/>
      <c r="S378" s="53"/>
      <c r="T378" s="15" t="n">
        <f aca="false">C378*100/$C$864</f>
        <v>4.42362721657341E-010</v>
      </c>
      <c r="U378" s="53"/>
      <c r="V378" s="53"/>
      <c r="W378" s="53"/>
    </row>
    <row r="379" customFormat="false" ht="15" hidden="false" customHeight="false" outlineLevel="0" collapsed="false">
      <c r="A379" s="10" t="n">
        <v>1974</v>
      </c>
      <c r="B379" s="10" t="str">
        <f aca="false">B367</f>
        <v>Junio</v>
      </c>
      <c r="C379" s="10" t="n">
        <v>9.40682938974926E-010</v>
      </c>
      <c r="D379" s="53"/>
      <c r="E379" s="53"/>
      <c r="F379" s="53"/>
      <c r="G379" s="53"/>
      <c r="H379" s="53"/>
      <c r="I379" s="53"/>
      <c r="J379" s="10" t="n">
        <f aca="false">C379*100/$C$773</f>
        <v>1.0244881158257E-009</v>
      </c>
      <c r="K379" s="10" t="n">
        <f aca="false">J379*100/$J$864</f>
        <v>1.77541209267405E-010</v>
      </c>
      <c r="L379" s="10" t="n">
        <v>1.03714171765257E-009</v>
      </c>
      <c r="M379" s="53"/>
      <c r="N379" s="53"/>
      <c r="O379" s="53"/>
      <c r="P379" s="53"/>
      <c r="Q379" s="53"/>
      <c r="R379" s="53"/>
      <c r="S379" s="53"/>
      <c r="T379" s="10" t="n">
        <f aca="false">C379*100/$C$864</f>
        <v>4.59309551839777E-010</v>
      </c>
      <c r="U379" s="53"/>
      <c r="V379" s="53"/>
      <c r="W379" s="53"/>
    </row>
    <row r="380" customFormat="false" ht="15" hidden="false" customHeight="false" outlineLevel="0" collapsed="false">
      <c r="A380" s="4" t="n">
        <v>1974</v>
      </c>
      <c r="B380" s="4" t="str">
        <f aca="false">B368</f>
        <v>Julio</v>
      </c>
      <c r="C380" s="4" t="n">
        <v>9.62273693665794E-010</v>
      </c>
      <c r="D380" s="53"/>
      <c r="E380" s="53"/>
      <c r="F380" s="53"/>
      <c r="G380" s="53"/>
      <c r="H380" s="53"/>
      <c r="I380" s="53"/>
      <c r="J380" s="4" t="n">
        <f aca="false">C380*100/$C$773</f>
        <v>1.0480023847425E-009</v>
      </c>
      <c r="K380" s="4" t="n">
        <f aca="false">J380*100/$J$864</f>
        <v>1.81616172826317E-010</v>
      </c>
      <c r="L380" s="4" t="n">
        <v>1.03714171765257E-009</v>
      </c>
      <c r="M380" s="53"/>
      <c r="N380" s="53"/>
      <c r="O380" s="53"/>
      <c r="P380" s="53"/>
      <c r="Q380" s="53"/>
      <c r="R380" s="53"/>
      <c r="S380" s="53"/>
      <c r="T380" s="4" t="n">
        <f aca="false">C380*100/$C$864</f>
        <v>4.69851722267309E-010</v>
      </c>
      <c r="U380" s="53"/>
      <c r="V380" s="53"/>
      <c r="W380" s="53"/>
    </row>
    <row r="381" customFormat="false" ht="15" hidden="false" customHeight="false" outlineLevel="0" collapsed="false">
      <c r="A381" s="15" t="n">
        <v>1974</v>
      </c>
      <c r="B381" s="15" t="str">
        <f aca="false">B369</f>
        <v>Agosto</v>
      </c>
      <c r="C381" s="15" t="n">
        <v>9.80150182477176E-010</v>
      </c>
      <c r="D381" s="53"/>
      <c r="E381" s="53"/>
      <c r="F381" s="53"/>
      <c r="G381" s="53"/>
      <c r="H381" s="53"/>
      <c r="I381" s="53"/>
      <c r="J381" s="15" t="n">
        <f aca="false">C381*100/$C$773</f>
        <v>1.06747148488363E-009</v>
      </c>
      <c r="K381" s="15" t="n">
        <f aca="false">J381*100/$J$864</f>
        <v>1.84990118828236E-010</v>
      </c>
      <c r="L381" s="15" t="n">
        <v>1.03714171765257E-009</v>
      </c>
      <c r="M381" s="53"/>
      <c r="N381" s="53"/>
      <c r="O381" s="53"/>
      <c r="P381" s="53"/>
      <c r="Q381" s="53"/>
      <c r="R381" s="53"/>
      <c r="S381" s="53"/>
      <c r="T381" s="15" t="n">
        <f aca="false">C381*100/$C$864</f>
        <v>4.7858031903911E-010</v>
      </c>
      <c r="U381" s="53"/>
      <c r="V381" s="53"/>
      <c r="W381" s="53"/>
    </row>
    <row r="382" customFormat="false" ht="15" hidden="false" customHeight="false" outlineLevel="0" collapsed="false">
      <c r="A382" s="10" t="n">
        <v>1974</v>
      </c>
      <c r="B382" s="10" t="str">
        <f aca="false">B370</f>
        <v>Septiembre</v>
      </c>
      <c r="C382" s="10" t="n">
        <v>1.0125452609588E-009</v>
      </c>
      <c r="D382" s="53"/>
      <c r="E382" s="53"/>
      <c r="F382" s="53"/>
      <c r="G382" s="53"/>
      <c r="H382" s="53"/>
      <c r="I382" s="53"/>
      <c r="J382" s="10" t="n">
        <f aca="false">C382*100/$C$773</f>
        <v>1.10275263174043E-009</v>
      </c>
      <c r="K382" s="10" t="n">
        <f aca="false">J382*100/$J$864</f>
        <v>1.91104252687416E-010</v>
      </c>
      <c r="L382" s="10" t="n">
        <v>1.03714171765173E-009</v>
      </c>
      <c r="M382" s="53"/>
      <c r="N382" s="53"/>
      <c r="O382" s="53"/>
      <c r="P382" s="53"/>
      <c r="Q382" s="53"/>
      <c r="R382" s="53"/>
      <c r="S382" s="53"/>
      <c r="T382" s="10" t="n">
        <f aca="false">C382*100/$C$864</f>
        <v>4.94397942983075E-010</v>
      </c>
      <c r="U382" s="53"/>
      <c r="V382" s="53"/>
      <c r="W382" s="53"/>
    </row>
    <row r="383" customFormat="false" ht="15" hidden="false" customHeight="false" outlineLevel="0" collapsed="false">
      <c r="A383" s="4" t="n">
        <v>1974</v>
      </c>
      <c r="B383" s="4" t="str">
        <f aca="false">B371</f>
        <v>Octubre</v>
      </c>
      <c r="C383" s="4" t="n">
        <v>1.0508226272343E-009</v>
      </c>
      <c r="D383" s="53"/>
      <c r="E383" s="53"/>
      <c r="F383" s="53"/>
      <c r="G383" s="53"/>
      <c r="H383" s="53"/>
      <c r="I383" s="53"/>
      <c r="J383" s="4" t="n">
        <f aca="false">C383*100/$C$773</f>
        <v>1.14444011774617E-009</v>
      </c>
      <c r="K383" s="4" t="n">
        <f aca="false">J383*100/$J$864</f>
        <v>1.9832858898029E-010</v>
      </c>
      <c r="L383" s="4" t="n">
        <v>1.03714171765257E-009</v>
      </c>
      <c r="M383" s="53"/>
      <c r="N383" s="53"/>
      <c r="O383" s="53"/>
      <c r="P383" s="53"/>
      <c r="Q383" s="53"/>
      <c r="R383" s="53"/>
      <c r="S383" s="53"/>
      <c r="T383" s="4" t="n">
        <f aca="false">C383*100/$C$864</f>
        <v>5.13087725928182E-010</v>
      </c>
      <c r="U383" s="53"/>
      <c r="V383" s="53"/>
      <c r="W383" s="53"/>
    </row>
    <row r="384" customFormat="false" ht="15" hidden="false" customHeight="false" outlineLevel="0" collapsed="false">
      <c r="A384" s="15" t="n">
        <v>1974</v>
      </c>
      <c r="B384" s="15" t="str">
        <f aca="false">B372</f>
        <v>Noviembre</v>
      </c>
      <c r="C384" s="15" t="n">
        <v>1.09428893179186E-009</v>
      </c>
      <c r="D384" s="53"/>
      <c r="E384" s="53"/>
      <c r="F384" s="53"/>
      <c r="G384" s="53"/>
      <c r="H384" s="53"/>
      <c r="I384" s="53"/>
      <c r="J384" s="15" t="n">
        <f aca="false">C384*100/$C$773</f>
        <v>1.19177882307722E-009</v>
      </c>
      <c r="K384" s="15" t="n">
        <f aca="false">J384*100/$J$864</f>
        <v>2.06532267343952E-010</v>
      </c>
      <c r="L384" s="15" t="n">
        <v>1.23890332209173E-009</v>
      </c>
      <c r="M384" s="53"/>
      <c r="N384" s="53"/>
      <c r="O384" s="53"/>
      <c r="P384" s="53"/>
      <c r="Q384" s="53"/>
      <c r="R384" s="53"/>
      <c r="S384" s="53"/>
      <c r="T384" s="15" t="n">
        <f aca="false">C384*100/$C$864</f>
        <v>5.34311124418028E-010</v>
      </c>
      <c r="U384" s="53"/>
      <c r="V384" s="53"/>
      <c r="W384" s="53"/>
    </row>
    <row r="385" customFormat="false" ht="15" hidden="false" customHeight="false" outlineLevel="0" collapsed="false">
      <c r="A385" s="10" t="n">
        <v>1974</v>
      </c>
      <c r="B385" s="10" t="str">
        <f aca="false">B373</f>
        <v>Diciembre</v>
      </c>
      <c r="C385" s="10" t="n">
        <v>1.23279034277051E-009</v>
      </c>
      <c r="D385" s="53"/>
      <c r="E385" s="53"/>
      <c r="F385" s="53"/>
      <c r="G385" s="53"/>
      <c r="H385" s="53"/>
      <c r="I385" s="53"/>
      <c r="J385" s="10" t="n">
        <f aca="false">C385*100/$C$773</f>
        <v>1.34261928556859E-009</v>
      </c>
      <c r="K385" s="10" t="n">
        <f aca="false">J385*100/$J$864</f>
        <v>2.32672539450074E-010</v>
      </c>
      <c r="L385" s="10" t="n">
        <v>1.23890332209173E-009</v>
      </c>
      <c r="M385" s="53"/>
      <c r="N385" s="53"/>
      <c r="O385" s="53"/>
      <c r="P385" s="53"/>
      <c r="Q385" s="53"/>
      <c r="R385" s="53"/>
      <c r="S385" s="53"/>
      <c r="T385" s="10" t="n">
        <f aca="false">C385*100/$C$864</f>
        <v>6.01937545999675E-010</v>
      </c>
      <c r="U385" s="53"/>
      <c r="V385" s="53"/>
      <c r="W385" s="53"/>
    </row>
    <row r="386" customFormat="false" ht="15" hidden="false" customHeight="false" outlineLevel="0" collapsed="false">
      <c r="A386" s="4" t="n">
        <v>1975</v>
      </c>
      <c r="B386" s="4" t="str">
        <f aca="false">B374</f>
        <v>Enero</v>
      </c>
      <c r="C386" s="4" t="n">
        <v>1.26842701660419E-009</v>
      </c>
      <c r="D386" s="53"/>
      <c r="E386" s="53"/>
      <c r="F386" s="53"/>
      <c r="G386" s="53"/>
      <c r="H386" s="53"/>
      <c r="I386" s="53"/>
      <c r="J386" s="4" t="n">
        <f aca="false">C386*100/$C$773</f>
        <v>1.3814308205901E-009</v>
      </c>
      <c r="K386" s="4" t="n">
        <f aca="false">J386*100/$J$864</f>
        <v>2.3939848068336E-010</v>
      </c>
      <c r="L386" s="4" t="n">
        <v>1.23890332209173E-009</v>
      </c>
      <c r="M386" s="53"/>
      <c r="N386" s="53"/>
      <c r="O386" s="53"/>
      <c r="P386" s="53"/>
      <c r="Q386" s="53"/>
      <c r="R386" s="53"/>
      <c r="S386" s="53"/>
      <c r="T386" s="4" t="n">
        <f aca="false">C386*100/$C$864</f>
        <v>6.19337951608651E-010</v>
      </c>
      <c r="U386" s="53"/>
      <c r="V386" s="53"/>
      <c r="W386" s="53"/>
    </row>
    <row r="387" customFormat="false" ht="15" hidden="false" customHeight="false" outlineLevel="0" collapsed="false">
      <c r="A387" s="18" t="n">
        <v>1975</v>
      </c>
      <c r="B387" s="18" t="str">
        <f aca="false">B375</f>
        <v>Febrero</v>
      </c>
      <c r="C387" s="18" t="n">
        <v>1.32699641192584E-009</v>
      </c>
      <c r="D387" s="53"/>
      <c r="E387" s="53"/>
      <c r="F387" s="53"/>
      <c r="G387" s="53"/>
      <c r="H387" s="53"/>
      <c r="I387" s="53"/>
      <c r="J387" s="18" t="n">
        <f aca="false">C387*100/$C$773</f>
        <v>1.44521814676773E-009</v>
      </c>
      <c r="K387" s="18" t="n">
        <f aca="false">J387*100/$J$864</f>
        <v>2.50452663597316E-010</v>
      </c>
      <c r="L387" s="18" t="n">
        <v>1.23890332209173E-009</v>
      </c>
      <c r="M387" s="53"/>
      <c r="N387" s="53"/>
      <c r="O387" s="53"/>
      <c r="P387" s="53"/>
      <c r="Q387" s="53"/>
      <c r="R387" s="53"/>
      <c r="S387" s="53"/>
      <c r="T387" s="18" t="n">
        <f aca="false">C387*100/$C$864</f>
        <v>6.47935773044669E-010</v>
      </c>
      <c r="U387" s="53"/>
      <c r="V387" s="53"/>
      <c r="W387" s="53"/>
    </row>
    <row r="388" customFormat="false" ht="15" hidden="false" customHeight="false" outlineLevel="0" collapsed="false">
      <c r="A388" s="10" t="n">
        <v>1975</v>
      </c>
      <c r="B388" s="10" t="str">
        <f aca="false">B376</f>
        <v>Marzo</v>
      </c>
      <c r="C388" s="10" t="n">
        <v>1.43462214905201E-009</v>
      </c>
      <c r="D388" s="53"/>
      <c r="E388" s="53"/>
      <c r="F388" s="53"/>
      <c r="G388" s="53"/>
      <c r="H388" s="53"/>
      <c r="I388" s="53"/>
      <c r="J388" s="10" t="n">
        <f aca="false">C388*100/$C$773</f>
        <v>1.56243223035991E-009</v>
      </c>
      <c r="K388" s="10" t="n">
        <f aca="false">J388*100/$J$864</f>
        <v>2.70765568962112E-010</v>
      </c>
      <c r="L388" s="10" t="n">
        <v>1.54322291224767E-009</v>
      </c>
      <c r="M388" s="53"/>
      <c r="N388" s="53"/>
      <c r="O388" s="53"/>
      <c r="P388" s="53"/>
      <c r="Q388" s="53"/>
      <c r="R388" s="53"/>
      <c r="S388" s="53"/>
      <c r="T388" s="10" t="n">
        <f aca="false">C388*100/$C$864</f>
        <v>7.00486454084675E-010</v>
      </c>
      <c r="U388" s="53"/>
      <c r="V388" s="53"/>
      <c r="W388" s="53"/>
    </row>
    <row r="389" customFormat="false" ht="15" hidden="false" customHeight="false" outlineLevel="0" collapsed="false">
      <c r="A389" s="4" t="n">
        <v>1975</v>
      </c>
      <c r="B389" s="4" t="str">
        <f aca="false">B377</f>
        <v>Abril</v>
      </c>
      <c r="C389" s="4" t="n">
        <v>1.57375428442528E-009</v>
      </c>
      <c r="D389" s="53"/>
      <c r="E389" s="53"/>
      <c r="F389" s="53"/>
      <c r="G389" s="53"/>
      <c r="H389" s="53"/>
      <c r="I389" s="53"/>
      <c r="J389" s="4" t="n">
        <f aca="false">C389*100/$C$773</f>
        <v>1.71395960830374E-009</v>
      </c>
      <c r="K389" s="4" t="n">
        <f aca="false">J389*100/$J$864</f>
        <v>2.97024881785457E-010</v>
      </c>
      <c r="L389" s="4" t="n">
        <v>1.54322291224767E-009</v>
      </c>
      <c r="M389" s="53"/>
      <c r="N389" s="53"/>
      <c r="O389" s="53"/>
      <c r="P389" s="53"/>
      <c r="Q389" s="53"/>
      <c r="R389" s="53"/>
      <c r="S389" s="53"/>
      <c r="T389" s="4" t="n">
        <f aca="false">C389*100/$C$864</f>
        <v>7.68420841004083E-010</v>
      </c>
      <c r="U389" s="53"/>
      <c r="V389" s="53"/>
      <c r="W389" s="53"/>
    </row>
    <row r="390" customFormat="false" ht="15" hidden="false" customHeight="false" outlineLevel="0" collapsed="false">
      <c r="A390" s="18" t="n">
        <v>1975</v>
      </c>
      <c r="B390" s="18" t="str">
        <f aca="false">B378</f>
        <v>Mayo</v>
      </c>
      <c r="C390" s="54" t="n">
        <v>1.63496288111452E-009</v>
      </c>
      <c r="D390" s="53"/>
      <c r="E390" s="53"/>
      <c r="F390" s="53"/>
      <c r="G390" s="53"/>
      <c r="H390" s="53"/>
      <c r="I390" s="53"/>
      <c r="J390" s="54" t="n">
        <f aca="false">C390*100/$C$773</f>
        <v>1.780621261552E-009</v>
      </c>
      <c r="K390" s="54" t="n">
        <f aca="false">J390*100/$J$864</f>
        <v>3.08577178338864E-010</v>
      </c>
      <c r="L390" s="54" t="n">
        <v>1.54322291224767E-009</v>
      </c>
      <c r="M390" s="53"/>
      <c r="N390" s="53"/>
      <c r="O390" s="53"/>
      <c r="P390" s="53"/>
      <c r="Q390" s="53"/>
      <c r="R390" s="53"/>
      <c r="S390" s="53"/>
      <c r="T390" s="54" t="n">
        <f aca="false">C390*100/$C$864</f>
        <v>7.98307311725782E-010</v>
      </c>
      <c r="U390" s="53"/>
      <c r="V390" s="53"/>
      <c r="W390" s="53"/>
    </row>
    <row r="391" customFormat="false" ht="15" hidden="false" customHeight="false" outlineLevel="0" collapsed="false">
      <c r="A391" s="10" t="n">
        <v>1975</v>
      </c>
      <c r="B391" s="10" t="str">
        <f aca="false">B379</f>
        <v>Junio</v>
      </c>
      <c r="C391" s="55" t="n">
        <v>1.98059388507471E-009</v>
      </c>
      <c r="D391" s="53"/>
      <c r="E391" s="53"/>
      <c r="F391" s="53"/>
      <c r="G391" s="53"/>
      <c r="H391" s="53"/>
      <c r="I391" s="53"/>
      <c r="J391" s="55" t="n">
        <f aca="false">C391*100/$C$773</f>
        <v>2.15704443385273E-009</v>
      </c>
      <c r="K391" s="55" t="n">
        <f aca="false">J391*100/$J$864</f>
        <v>3.73810365697687E-010</v>
      </c>
      <c r="L391" s="55" t="n">
        <v>3.41210489810152E-009</v>
      </c>
      <c r="M391" s="53"/>
      <c r="N391" s="53"/>
      <c r="O391" s="53"/>
      <c r="P391" s="53"/>
      <c r="Q391" s="53"/>
      <c r="R391" s="53"/>
      <c r="S391" s="53"/>
      <c r="T391" s="55" t="n">
        <f aca="false">C391*100/$C$864</f>
        <v>9.6706940461957E-010</v>
      </c>
      <c r="U391" s="53"/>
      <c r="V391" s="53"/>
      <c r="W391" s="53"/>
    </row>
    <row r="392" customFormat="false" ht="15" hidden="false" customHeight="false" outlineLevel="0" collapsed="false">
      <c r="A392" s="4" t="n">
        <v>1975</v>
      </c>
      <c r="B392" s="4" t="str">
        <f aca="false">B380</f>
        <v>Julio</v>
      </c>
      <c r="C392" s="4" t="n">
        <v>2.66853079748675E-009</v>
      </c>
      <c r="D392" s="53"/>
      <c r="E392" s="53"/>
      <c r="F392" s="53"/>
      <c r="G392" s="53"/>
      <c r="H392" s="53"/>
      <c r="I392" s="53"/>
      <c r="J392" s="4" t="n">
        <f aca="false">C392*100/$C$773</f>
        <v>2.90626945112792E-009</v>
      </c>
      <c r="K392" s="4" t="n">
        <f aca="false">J392*100/$J$864</f>
        <v>5.03649173513648E-010</v>
      </c>
      <c r="L392" s="4" t="n">
        <v>3.41210489810152E-009</v>
      </c>
      <c r="M392" s="53"/>
      <c r="N392" s="53"/>
      <c r="O392" s="53"/>
      <c r="P392" s="53"/>
      <c r="Q392" s="53"/>
      <c r="R392" s="53"/>
      <c r="S392" s="53"/>
      <c r="T392" s="4" t="n">
        <f aca="false">C392*100/$C$864</f>
        <v>1.30297003791726E-009</v>
      </c>
      <c r="U392" s="53"/>
      <c r="V392" s="53"/>
      <c r="W392" s="53"/>
    </row>
    <row r="393" customFormat="false" ht="15" hidden="false" customHeight="false" outlineLevel="0" collapsed="false">
      <c r="A393" s="18" t="n">
        <v>1975</v>
      </c>
      <c r="B393" s="18" t="str">
        <f aca="false">B381</f>
        <v>Agosto</v>
      </c>
      <c r="C393" s="18" t="n">
        <v>3.26819611613502E-009</v>
      </c>
      <c r="D393" s="53"/>
      <c r="E393" s="53"/>
      <c r="F393" s="53"/>
      <c r="G393" s="53"/>
      <c r="H393" s="53"/>
      <c r="I393" s="53"/>
      <c r="J393" s="18" t="n">
        <f aca="false">C393*100/$C$773</f>
        <v>3.55935878332889E-009</v>
      </c>
      <c r="K393" s="18" t="n">
        <f aca="false">J393*100/$J$864</f>
        <v>6.16827909320799E-010</v>
      </c>
      <c r="L393" s="18" t="n">
        <v>3.41210489810152E-009</v>
      </c>
      <c r="M393" s="53"/>
      <c r="N393" s="53"/>
      <c r="O393" s="53"/>
      <c r="P393" s="53"/>
      <c r="Q393" s="53"/>
      <c r="R393" s="53"/>
      <c r="S393" s="53"/>
      <c r="T393" s="18" t="n">
        <f aca="false">C393*100/$C$864</f>
        <v>1.59577008493665E-009</v>
      </c>
      <c r="U393" s="53"/>
      <c r="V393" s="53"/>
      <c r="W393" s="53"/>
    </row>
    <row r="394" customFormat="false" ht="15" hidden="false" customHeight="false" outlineLevel="0" collapsed="false">
      <c r="A394" s="10" t="n">
        <v>1975</v>
      </c>
      <c r="B394" s="10" t="str">
        <f aca="false">B382</f>
        <v>Septiembre</v>
      </c>
      <c r="C394" s="10" t="n">
        <v>3.62138686638545E-009</v>
      </c>
      <c r="D394" s="53"/>
      <c r="E394" s="53"/>
      <c r="F394" s="53"/>
      <c r="G394" s="53"/>
      <c r="H394" s="53"/>
      <c r="I394" s="53"/>
      <c r="J394" s="10" t="n">
        <f aca="false">C394*100/$C$773</f>
        <v>3.9440151975777E-009</v>
      </c>
      <c r="K394" s="10" t="n">
        <f aca="false">J394*100/$J$864</f>
        <v>6.83487896765511E-010</v>
      </c>
      <c r="L394" s="10" t="n">
        <v>3.41210489810152E-009</v>
      </c>
      <c r="M394" s="53"/>
      <c r="N394" s="53"/>
      <c r="O394" s="53"/>
      <c r="P394" s="53"/>
      <c r="Q394" s="53"/>
      <c r="R394" s="53"/>
      <c r="S394" s="53"/>
      <c r="T394" s="10" t="n">
        <f aca="false">C394*100/$C$864</f>
        <v>1.76822339358096E-009</v>
      </c>
      <c r="U394" s="53"/>
      <c r="V394" s="53"/>
      <c r="W394" s="53"/>
    </row>
    <row r="395" customFormat="false" ht="15" hidden="false" customHeight="false" outlineLevel="0" collapsed="false">
      <c r="A395" s="4" t="n">
        <v>1975</v>
      </c>
      <c r="B395" s="4" t="str">
        <f aca="false">B383</f>
        <v>Octubre</v>
      </c>
      <c r="C395" s="4" t="n">
        <v>4.12091164048684E-009</v>
      </c>
      <c r="D395" s="53"/>
      <c r="E395" s="53"/>
      <c r="F395" s="53"/>
      <c r="G395" s="53"/>
      <c r="H395" s="53"/>
      <c r="I395" s="53"/>
      <c r="J395" s="4" t="n">
        <f aca="false">C395*100/$C$773</f>
        <v>4.48804249245461E-009</v>
      </c>
      <c r="K395" s="4" t="n">
        <f aca="false">J395*100/$J$864</f>
        <v>7.77766456286991E-010</v>
      </c>
      <c r="L395" s="4" t="n">
        <v>3.41210489810152E-009</v>
      </c>
      <c r="M395" s="53"/>
      <c r="N395" s="53"/>
      <c r="O395" s="53"/>
      <c r="P395" s="53"/>
      <c r="Q395" s="53"/>
      <c r="R395" s="53"/>
      <c r="S395" s="53"/>
      <c r="T395" s="4" t="n">
        <f aca="false">C395*100/$C$864</f>
        <v>2.01212757278867E-009</v>
      </c>
      <c r="U395" s="53"/>
      <c r="V395" s="53"/>
      <c r="W395" s="53"/>
    </row>
    <row r="396" customFormat="false" ht="15" hidden="false" customHeight="false" outlineLevel="0" collapsed="false">
      <c r="A396" s="18" t="n">
        <v>1975</v>
      </c>
      <c r="B396" s="18" t="str">
        <f aca="false">B384</f>
        <v>Noviembre</v>
      </c>
      <c r="C396" s="54" t="n">
        <v>4.48987795597411E-009</v>
      </c>
      <c r="D396" s="53"/>
      <c r="E396" s="53"/>
      <c r="F396" s="53"/>
      <c r="G396" s="53"/>
      <c r="H396" s="53"/>
      <c r="I396" s="53"/>
      <c r="J396" s="54" t="n">
        <f aca="false">C396*100/$C$773</f>
        <v>4.88987991258325E-009</v>
      </c>
      <c r="K396" s="54" t="n">
        <f aca="false">J396*100/$J$864</f>
        <v>8.47403868763008E-010</v>
      </c>
      <c r="L396" s="54" t="n">
        <v>4.57492832266109E-009</v>
      </c>
      <c r="M396" s="53"/>
      <c r="N396" s="53"/>
      <c r="O396" s="53"/>
      <c r="P396" s="53"/>
      <c r="Q396" s="53"/>
      <c r="R396" s="53"/>
      <c r="S396" s="53"/>
      <c r="T396" s="54" t="n">
        <f aca="false">C396*100/$C$864</f>
        <v>2.19228365512934E-009</v>
      </c>
      <c r="U396" s="53"/>
      <c r="V396" s="53"/>
      <c r="W396" s="53"/>
    </row>
    <row r="397" customFormat="false" ht="15" hidden="false" customHeight="false" outlineLevel="0" collapsed="false">
      <c r="A397" s="10" t="n">
        <v>1975</v>
      </c>
      <c r="B397" s="10" t="str">
        <f aca="false">B385</f>
        <v>Diciembre</v>
      </c>
      <c r="C397" s="55" t="n">
        <v>5.36214146333682E-009</v>
      </c>
      <c r="D397" s="53"/>
      <c r="E397" s="53"/>
      <c r="F397" s="53"/>
      <c r="G397" s="53"/>
      <c r="H397" s="53"/>
      <c r="I397" s="53"/>
      <c r="J397" s="55" t="n">
        <f aca="false">C397*100/$C$773</f>
        <v>5.83985312899486E-009</v>
      </c>
      <c r="K397" s="55" t="n">
        <f aca="false">J397*100/$J$864</f>
        <v>1.01203183370278E-009</v>
      </c>
      <c r="L397" s="55" t="n">
        <v>4.57492832266109E-009</v>
      </c>
      <c r="M397" s="53"/>
      <c r="N397" s="53"/>
      <c r="O397" s="53"/>
      <c r="P397" s="53"/>
      <c r="Q397" s="53"/>
      <c r="R397" s="53"/>
      <c r="S397" s="53"/>
      <c r="T397" s="55" t="n">
        <f aca="false">C397*100/$C$864</f>
        <v>2.61818588430078E-009</v>
      </c>
      <c r="U397" s="53"/>
      <c r="V397" s="53"/>
      <c r="W397" s="53"/>
    </row>
    <row r="398" customFormat="false" ht="15" hidden="false" customHeight="false" outlineLevel="0" collapsed="false">
      <c r="A398" s="4" t="n">
        <v>1976</v>
      </c>
      <c r="B398" s="4" t="str">
        <f aca="false">B386</f>
        <v>Enero</v>
      </c>
      <c r="C398" s="4" t="n">
        <v>5.83934485638001E-009</v>
      </c>
      <c r="D398" s="53"/>
      <c r="E398" s="53"/>
      <c r="F398" s="53"/>
      <c r="G398" s="53"/>
      <c r="H398" s="53"/>
      <c r="I398" s="53"/>
      <c r="J398" s="4" t="n">
        <f aca="false">C398*100/$C$773</f>
        <v>6.35957043729131E-009</v>
      </c>
      <c r="K398" s="4" t="n">
        <f aca="false">J398*100/$J$864</f>
        <v>1.10209753379905E-009</v>
      </c>
      <c r="L398" s="4" t="n">
        <v>6.02808291343366E-009</v>
      </c>
      <c r="M398" s="53"/>
      <c r="N398" s="53"/>
      <c r="O398" s="53"/>
      <c r="P398" s="53"/>
      <c r="Q398" s="53"/>
      <c r="R398" s="53"/>
      <c r="S398" s="53"/>
      <c r="T398" s="4" t="n">
        <f aca="false">C398*100/$C$864</f>
        <v>2.85119114836344E-009</v>
      </c>
      <c r="U398" s="53"/>
      <c r="V398" s="53"/>
      <c r="W398" s="53"/>
    </row>
    <row r="399" customFormat="false" ht="15" hidden="false" customHeight="false" outlineLevel="0" collapsed="false">
      <c r="A399" s="18" t="n">
        <v>1976</v>
      </c>
      <c r="B399" s="18" t="str">
        <f aca="false">B387</f>
        <v>Febrero</v>
      </c>
      <c r="C399" s="18" t="n">
        <v>6.94795853819365E-009</v>
      </c>
      <c r="D399" s="53"/>
      <c r="E399" s="53"/>
      <c r="F399" s="53"/>
      <c r="G399" s="53"/>
      <c r="H399" s="53"/>
      <c r="I399" s="53"/>
      <c r="J399" s="18" t="n">
        <f aca="false">C399*100/$C$773</f>
        <v>7.56695019831632E-009</v>
      </c>
      <c r="K399" s="18" t="n">
        <f aca="false">J399*100/$J$864</f>
        <v>1.31133340438268E-009</v>
      </c>
      <c r="L399" s="18" t="n">
        <v>6.1190790385373E-009</v>
      </c>
      <c r="M399" s="53"/>
      <c r="N399" s="53"/>
      <c r="O399" s="53"/>
      <c r="P399" s="53"/>
      <c r="Q399" s="53"/>
      <c r="R399" s="53"/>
      <c r="S399" s="53"/>
      <c r="T399" s="18" t="n">
        <f aca="false">C399*100/$C$864</f>
        <v>3.39249665339593E-009</v>
      </c>
      <c r="U399" s="53"/>
      <c r="V399" s="53"/>
      <c r="W399" s="53"/>
    </row>
    <row r="400" customFormat="false" ht="15" hidden="false" customHeight="false" outlineLevel="0" collapsed="false">
      <c r="A400" s="10" t="n">
        <v>1976</v>
      </c>
      <c r="B400" s="10" t="str">
        <f aca="false">B388</f>
        <v>Marzo</v>
      </c>
      <c r="C400" s="10" t="n">
        <v>9.55838217336666E-009</v>
      </c>
      <c r="D400" s="53"/>
      <c r="E400" s="53"/>
      <c r="F400" s="53"/>
      <c r="G400" s="53"/>
      <c r="H400" s="53"/>
      <c r="I400" s="53"/>
      <c r="J400" s="10" t="n">
        <f aca="false">C400*100/$C$773</f>
        <v>1.04099357364824E-008</v>
      </c>
      <c r="K400" s="10" t="n">
        <f aca="false">J400*100/$J$864</f>
        <v>1.80401563522431E-009</v>
      </c>
      <c r="L400" s="10" t="n">
        <v>7.63375414683088E-009</v>
      </c>
      <c r="M400" s="53"/>
      <c r="N400" s="53"/>
      <c r="O400" s="53"/>
      <c r="P400" s="53"/>
      <c r="Q400" s="53"/>
      <c r="R400" s="53"/>
      <c r="S400" s="53"/>
      <c r="T400" s="10" t="n">
        <f aca="false">C400*100/$C$864</f>
        <v>4.66709456551479E-009</v>
      </c>
      <c r="U400" s="53"/>
      <c r="V400" s="53"/>
      <c r="W400" s="53"/>
    </row>
    <row r="401" customFormat="false" ht="15" hidden="false" customHeight="false" outlineLevel="0" collapsed="false">
      <c r="A401" s="4" t="n">
        <v>1976</v>
      </c>
      <c r="B401" s="4" t="str">
        <f aca="false">B389</f>
        <v>Abril</v>
      </c>
      <c r="C401" s="4" t="n">
        <v>1.28008721699664E-008</v>
      </c>
      <c r="D401" s="53"/>
      <c r="E401" s="53"/>
      <c r="F401" s="53"/>
      <c r="G401" s="53"/>
      <c r="H401" s="53"/>
      <c r="I401" s="53"/>
      <c r="J401" s="4" t="n">
        <f aca="false">C401*100/$C$773</f>
        <v>1.39412982493606E-008</v>
      </c>
      <c r="K401" s="4" t="n">
        <f aca="false">J401*100/$J$864</f>
        <v>2.41599186141281E-009</v>
      </c>
      <c r="L401" s="4" t="n">
        <v>7.63375414683088E-009</v>
      </c>
      <c r="M401" s="53"/>
      <c r="N401" s="53"/>
      <c r="O401" s="53"/>
      <c r="P401" s="53"/>
      <c r="Q401" s="53"/>
      <c r="R401" s="53"/>
      <c r="S401" s="53"/>
      <c r="T401" s="4" t="n">
        <f aca="false">C401*100/$C$864</f>
        <v>6.25031306079876E-009</v>
      </c>
      <c r="U401" s="53"/>
      <c r="V401" s="53"/>
      <c r="W401" s="53"/>
    </row>
    <row r="402" customFormat="false" ht="15" hidden="false" customHeight="false" outlineLevel="0" collapsed="false">
      <c r="A402" s="18" t="n">
        <v>1976</v>
      </c>
      <c r="B402" s="18" t="str">
        <f aca="false">B390</f>
        <v>Mayo</v>
      </c>
      <c r="C402" s="54" t="n">
        <v>1.43487563166923E-008</v>
      </c>
      <c r="D402" s="53"/>
      <c r="E402" s="53"/>
      <c r="F402" s="53"/>
      <c r="G402" s="53"/>
      <c r="H402" s="53"/>
      <c r="I402" s="53"/>
      <c r="J402" s="54" t="n">
        <f aca="false">C402*100/$C$773</f>
        <v>1.56270829567177E-008</v>
      </c>
      <c r="K402" s="54" t="n">
        <f aca="false">J402*100/$J$864</f>
        <v>2.70813410385109E-009</v>
      </c>
      <c r="L402" s="54" t="n">
        <v>7.63375414683088E-009</v>
      </c>
      <c r="M402" s="53"/>
      <c r="N402" s="53"/>
      <c r="O402" s="53"/>
      <c r="P402" s="53"/>
      <c r="Q402" s="53"/>
      <c r="R402" s="53"/>
      <c r="S402" s="53"/>
      <c r="T402" s="54" t="n">
        <f aca="false">C402*100/$C$864</f>
        <v>7.00610222660133E-009</v>
      </c>
      <c r="U402" s="53"/>
      <c r="V402" s="53"/>
      <c r="W402" s="53"/>
    </row>
    <row r="403" customFormat="false" ht="15" hidden="false" customHeight="false" outlineLevel="0" collapsed="false">
      <c r="A403" s="10" t="n">
        <v>1976</v>
      </c>
      <c r="B403" s="10" t="str">
        <f aca="false">B391</f>
        <v>Junio</v>
      </c>
      <c r="C403" s="55" t="n">
        <v>1.47407597288629E-008</v>
      </c>
      <c r="D403" s="53"/>
      <c r="E403" s="53"/>
      <c r="F403" s="53"/>
      <c r="G403" s="53"/>
      <c r="H403" s="53"/>
      <c r="I403" s="53"/>
      <c r="J403" s="55" t="n">
        <f aca="false">C403*100/$C$773</f>
        <v>1.60540098419545E-008</v>
      </c>
      <c r="K403" s="55" t="n">
        <f aca="false">J403*100/$J$864</f>
        <v>2.78211945741725E-009</v>
      </c>
      <c r="L403" s="55" t="n">
        <v>8.77916341097843E-009</v>
      </c>
      <c r="M403" s="53"/>
      <c r="N403" s="53"/>
      <c r="O403" s="53"/>
      <c r="P403" s="53"/>
      <c r="Q403" s="53"/>
      <c r="R403" s="53"/>
      <c r="S403" s="53"/>
      <c r="T403" s="55" t="n">
        <f aca="false">C403*100/$C$864</f>
        <v>7.19750668830013E-009</v>
      </c>
      <c r="U403" s="53"/>
      <c r="V403" s="53"/>
      <c r="W403" s="53"/>
    </row>
    <row r="404" customFormat="false" ht="15" hidden="false" customHeight="false" outlineLevel="0" collapsed="false">
      <c r="A404" s="4" t="n">
        <v>1976</v>
      </c>
      <c r="B404" s="4" t="str">
        <f aca="false">B392</f>
        <v>Julio</v>
      </c>
      <c r="C404" s="4" t="n">
        <v>1.53658180414604E-008</v>
      </c>
      <c r="D404" s="53"/>
      <c r="E404" s="53"/>
      <c r="F404" s="53"/>
      <c r="G404" s="53"/>
      <c r="H404" s="53"/>
      <c r="I404" s="53"/>
      <c r="J404" s="4" t="n">
        <f aca="false">C404*100/$C$773</f>
        <v>1.67347544227502E-008</v>
      </c>
      <c r="K404" s="4" t="n">
        <f aca="false">J404*100/$J$864</f>
        <v>2.90009077812828E-009</v>
      </c>
      <c r="L404" s="4" t="n">
        <v>8.77916341097843E-009</v>
      </c>
      <c r="M404" s="53"/>
      <c r="N404" s="53"/>
      <c r="O404" s="53"/>
      <c r="P404" s="53"/>
      <c r="Q404" s="53"/>
      <c r="R404" s="53"/>
      <c r="S404" s="53"/>
      <c r="T404" s="4" t="n">
        <f aca="false">C404*100/$C$864</f>
        <v>7.50270543437895E-009</v>
      </c>
      <c r="U404" s="53"/>
      <c r="V404" s="53"/>
      <c r="W404" s="53"/>
    </row>
    <row r="405" customFormat="false" ht="15" hidden="false" customHeight="false" outlineLevel="0" collapsed="false">
      <c r="A405" s="18" t="n">
        <v>1976</v>
      </c>
      <c r="B405" s="18" t="str">
        <f aca="false">B393</f>
        <v>Agosto</v>
      </c>
      <c r="C405" s="18" t="n">
        <v>1.62131955201083E-008</v>
      </c>
      <c r="D405" s="53"/>
      <c r="E405" s="53"/>
      <c r="F405" s="53"/>
      <c r="G405" s="53"/>
      <c r="H405" s="53"/>
      <c r="I405" s="53"/>
      <c r="J405" s="18" t="n">
        <f aca="false">C405*100/$C$773</f>
        <v>1.76576245211908E-008</v>
      </c>
      <c r="K405" s="18" t="n">
        <f aca="false">J405*100/$J$864</f>
        <v>3.06002184101016E-009</v>
      </c>
      <c r="L405" s="18" t="n">
        <v>8.77916341097843E-009</v>
      </c>
      <c r="M405" s="53"/>
      <c r="N405" s="53"/>
      <c r="O405" s="53"/>
      <c r="P405" s="53"/>
      <c r="Q405" s="53"/>
      <c r="R405" s="53"/>
      <c r="S405" s="53"/>
      <c r="T405" s="18" t="n">
        <f aca="false">C405*100/$C$864</f>
        <v>7.91645650164187E-009</v>
      </c>
      <c r="U405" s="53"/>
      <c r="V405" s="53"/>
      <c r="W405" s="53"/>
    </row>
    <row r="406" customFormat="false" ht="15" hidden="false" customHeight="false" outlineLevel="0" collapsed="false">
      <c r="A406" s="10" t="n">
        <v>1976</v>
      </c>
      <c r="B406" s="10" t="str">
        <f aca="false">B394</f>
        <v>Septiembre</v>
      </c>
      <c r="C406" s="10" t="n">
        <v>1.79246505086566E-008</v>
      </c>
      <c r="D406" s="53"/>
      <c r="E406" s="53"/>
      <c r="F406" s="53"/>
      <c r="G406" s="53"/>
      <c r="H406" s="53"/>
      <c r="I406" s="53"/>
      <c r="J406" s="10" t="n">
        <f aca="false">C406*100/$C$773</f>
        <v>1.9521552550383E-008</v>
      </c>
      <c r="K406" s="10" t="n">
        <f aca="false">J406*100/$J$864</f>
        <v>3.38303587228909E-009</v>
      </c>
      <c r="L406" s="10" t="n">
        <v>9.83357655002239E-009</v>
      </c>
      <c r="M406" s="53"/>
      <c r="N406" s="53"/>
      <c r="O406" s="53"/>
      <c r="P406" s="53"/>
      <c r="Q406" s="53"/>
      <c r="R406" s="53"/>
      <c r="S406" s="53"/>
      <c r="T406" s="10" t="n">
        <f aca="false">C406*100/$C$864</f>
        <v>8.75211280113921E-009</v>
      </c>
      <c r="U406" s="53"/>
      <c r="V406" s="53"/>
      <c r="W406" s="53"/>
    </row>
    <row r="407" customFormat="false" ht="15" hidden="false" customHeight="false" outlineLevel="0" collapsed="false">
      <c r="A407" s="4" t="n">
        <v>1976</v>
      </c>
      <c r="B407" s="4" t="str">
        <f aca="false">B395</f>
        <v>Octubre</v>
      </c>
      <c r="C407" s="4" t="n">
        <v>1.9441072989362E-008</v>
      </c>
      <c r="D407" s="53"/>
      <c r="E407" s="53"/>
      <c r="F407" s="53"/>
      <c r="G407" s="53"/>
      <c r="H407" s="53"/>
      <c r="I407" s="53"/>
      <c r="J407" s="4" t="n">
        <f aca="false">C407*100/$C$773</f>
        <v>2.11730726807965E-008</v>
      </c>
      <c r="K407" s="4" t="n">
        <f aca="false">J407*100/$J$864</f>
        <v>3.66924014987288E-009</v>
      </c>
      <c r="L407" s="4" t="n">
        <v>9.83357655002239E-009</v>
      </c>
      <c r="M407" s="53"/>
      <c r="N407" s="53"/>
      <c r="O407" s="53"/>
      <c r="P407" s="53"/>
      <c r="Q407" s="53"/>
      <c r="R407" s="53"/>
      <c r="S407" s="53"/>
      <c r="T407" s="4" t="n">
        <f aca="false">C407*100/$C$864</f>
        <v>9.49254010257571E-009</v>
      </c>
      <c r="U407" s="53"/>
      <c r="V407" s="53"/>
      <c r="W407" s="53"/>
    </row>
    <row r="408" customFormat="false" ht="15" hidden="false" customHeight="false" outlineLevel="0" collapsed="false">
      <c r="A408" s="18" t="n">
        <v>1976</v>
      </c>
      <c r="B408" s="18" t="str">
        <f aca="false">B396</f>
        <v>Noviembre</v>
      </c>
      <c r="C408" s="54" t="n">
        <v>2.09873169544471E-008</v>
      </c>
      <c r="D408" s="53"/>
      <c r="E408" s="53"/>
      <c r="F408" s="53"/>
      <c r="G408" s="53"/>
      <c r="H408" s="53"/>
      <c r="I408" s="53"/>
      <c r="J408" s="54" t="n">
        <f aca="false">C408*100/$C$773</f>
        <v>2.28570710831946E-008</v>
      </c>
      <c r="K408" s="54" t="n">
        <f aca="false">J408*100/$J$864</f>
        <v>3.96107283016235E-009</v>
      </c>
      <c r="L408" s="54" t="n">
        <v>1.16172433410734E-008</v>
      </c>
      <c r="M408" s="53"/>
      <c r="N408" s="53"/>
      <c r="O408" s="53"/>
      <c r="P408" s="53"/>
      <c r="Q408" s="53"/>
      <c r="R408" s="53"/>
      <c r="S408" s="53"/>
      <c r="T408" s="54" t="n">
        <f aca="false">C408*100/$C$864</f>
        <v>1.024752841289E-008</v>
      </c>
      <c r="U408" s="53"/>
      <c r="V408" s="53"/>
      <c r="W408" s="53"/>
    </row>
    <row r="409" customFormat="false" ht="15" hidden="false" customHeight="false" outlineLevel="0" collapsed="false">
      <c r="A409" s="10" t="n">
        <v>1976</v>
      </c>
      <c r="B409" s="10" t="str">
        <f aca="false">B397</f>
        <v>Diciembre</v>
      </c>
      <c r="C409" s="55" t="n">
        <v>2.39982431248388E-008</v>
      </c>
      <c r="D409" s="53"/>
      <c r="E409" s="53"/>
      <c r="F409" s="53"/>
      <c r="G409" s="53"/>
      <c r="H409" s="53"/>
      <c r="I409" s="53"/>
      <c r="J409" s="55" t="n">
        <f aca="false">C409*100/$C$773</f>
        <v>2.61362398141129E-008</v>
      </c>
      <c r="K409" s="55" t="n">
        <f aca="false">J409*100/$J$864</f>
        <v>4.52934450934125E-009</v>
      </c>
      <c r="L409" s="55" t="n">
        <v>1.16172433410734E-008</v>
      </c>
      <c r="M409" s="53"/>
      <c r="N409" s="53"/>
      <c r="O409" s="53"/>
      <c r="P409" s="53"/>
      <c r="Q409" s="53"/>
      <c r="R409" s="53"/>
      <c r="S409" s="53"/>
      <c r="T409" s="55" t="n">
        <f aca="false">C409*100/$C$864</f>
        <v>1.17176806742378E-008</v>
      </c>
      <c r="U409" s="53"/>
      <c r="V409" s="53"/>
      <c r="W409" s="53"/>
    </row>
    <row r="410" customFormat="false" ht="15" hidden="false" customHeight="false" outlineLevel="0" collapsed="false">
      <c r="A410" s="4" t="n">
        <v>1977</v>
      </c>
      <c r="B410" s="4" t="str">
        <f aca="false">B398</f>
        <v>Enero</v>
      </c>
      <c r="C410" s="4" t="n">
        <v>2.59259038751397E-008</v>
      </c>
      <c r="D410" s="53"/>
      <c r="E410" s="53"/>
      <c r="F410" s="53"/>
      <c r="G410" s="53"/>
      <c r="H410" s="53"/>
      <c r="I410" s="53"/>
      <c r="J410" s="4" t="n">
        <f aca="false">C410*100/$C$773</f>
        <v>2.82356353151931E-008</v>
      </c>
      <c r="K410" s="4" t="n">
        <f aca="false">J410*100/$J$864</f>
        <v>4.89316446023637E-009</v>
      </c>
      <c r="L410" s="4" t="n">
        <v>1.39413200609749E-008</v>
      </c>
      <c r="M410" s="53"/>
      <c r="N410" s="53"/>
      <c r="O410" s="53"/>
      <c r="P410" s="53"/>
      <c r="Q410" s="53"/>
      <c r="R410" s="53"/>
      <c r="S410" s="53"/>
      <c r="T410" s="4" t="n">
        <f aca="false">C410*100/$C$864</f>
        <v>1.26589042880993E-008</v>
      </c>
      <c r="U410" s="53"/>
      <c r="V410" s="53"/>
      <c r="W410" s="53"/>
    </row>
    <row r="411" customFormat="false" ht="15" hidden="false" customHeight="false" outlineLevel="0" collapsed="false">
      <c r="A411" s="18" t="n">
        <v>1977</v>
      </c>
      <c r="B411" s="18" t="str">
        <f aca="false">B399</f>
        <v>Febrero</v>
      </c>
      <c r="C411" s="18" t="n">
        <v>2.80660427016455E-008</v>
      </c>
      <c r="D411" s="53"/>
      <c r="E411" s="53"/>
      <c r="F411" s="53"/>
      <c r="G411" s="53"/>
      <c r="H411" s="53"/>
      <c r="I411" s="53"/>
      <c r="J411" s="18" t="n">
        <f aca="false">C411*100/$C$773</f>
        <v>3.0566438504163E-008</v>
      </c>
      <c r="K411" s="18" t="n">
        <f aca="false">J411*100/$J$864</f>
        <v>5.29708678040943E-009</v>
      </c>
      <c r="L411" s="18" t="n">
        <v>1.39413200609749E-008</v>
      </c>
      <c r="M411" s="53"/>
      <c r="N411" s="53"/>
      <c r="O411" s="53"/>
      <c r="P411" s="53"/>
      <c r="Q411" s="53"/>
      <c r="R411" s="53"/>
      <c r="S411" s="53"/>
      <c r="T411" s="18" t="n">
        <f aca="false">C411*100/$C$864</f>
        <v>1.37038750902151E-008</v>
      </c>
      <c r="U411" s="53"/>
      <c r="V411" s="53"/>
      <c r="W411" s="53"/>
    </row>
    <row r="412" customFormat="false" ht="15" hidden="false" customHeight="false" outlineLevel="0" collapsed="false">
      <c r="A412" s="10" t="n">
        <v>1977</v>
      </c>
      <c r="B412" s="10" t="str">
        <f aca="false">B400</f>
        <v>Marzo</v>
      </c>
      <c r="C412" s="10" t="n">
        <v>3.01839645222885E-008</v>
      </c>
      <c r="D412" s="53"/>
      <c r="E412" s="53"/>
      <c r="F412" s="53"/>
      <c r="G412" s="53"/>
      <c r="H412" s="53"/>
      <c r="I412" s="53"/>
      <c r="J412" s="10" t="n">
        <f aca="false">C412*100/$C$773</f>
        <v>3.28730453805045E-008</v>
      </c>
      <c r="K412" s="10" t="n">
        <f aca="false">J412*100/$J$864</f>
        <v>5.69681594056677E-009</v>
      </c>
      <c r="L412" s="10" t="n">
        <v>1.69802337918867E-008</v>
      </c>
      <c r="M412" s="53"/>
      <c r="N412" s="53"/>
      <c r="O412" s="53"/>
      <c r="P412" s="53"/>
      <c r="Q412" s="53"/>
      <c r="R412" s="53"/>
      <c r="S412" s="53"/>
      <c r="T412" s="10" t="n">
        <f aca="false">C412*100/$C$864</f>
        <v>1.4737997940717E-008</v>
      </c>
      <c r="U412" s="53"/>
      <c r="V412" s="53"/>
      <c r="W412" s="53"/>
    </row>
    <row r="413" customFormat="false" ht="15" hidden="false" customHeight="false" outlineLevel="0" collapsed="false">
      <c r="A413" s="4" t="n">
        <v>1977</v>
      </c>
      <c r="B413" s="4" t="str">
        <f aca="false">B401</f>
        <v>Abril</v>
      </c>
      <c r="C413" s="4" t="n">
        <v>3.19983036319467E-008</v>
      </c>
      <c r="D413" s="53"/>
      <c r="E413" s="53"/>
      <c r="F413" s="53"/>
      <c r="G413" s="53"/>
      <c r="H413" s="53"/>
      <c r="I413" s="53"/>
      <c r="J413" s="4" t="n">
        <f aca="false">C413*100/$C$773</f>
        <v>3.48490234480436E-008</v>
      </c>
      <c r="K413" s="4" t="n">
        <f aca="false">J413*100/$J$864</f>
        <v>6.03924796118031E-009</v>
      </c>
      <c r="L413" s="4" t="n">
        <v>1.69802337918867E-008</v>
      </c>
      <c r="M413" s="53"/>
      <c r="N413" s="53"/>
      <c r="O413" s="53"/>
      <c r="P413" s="53"/>
      <c r="Q413" s="53"/>
      <c r="R413" s="53"/>
      <c r="S413" s="53"/>
      <c r="T413" s="4" t="n">
        <f aca="false">C413*100/$C$864</f>
        <v>1.56238897208428E-008</v>
      </c>
      <c r="U413" s="53"/>
      <c r="V413" s="53"/>
      <c r="W413" s="53"/>
    </row>
    <row r="414" customFormat="false" ht="15" hidden="false" customHeight="false" outlineLevel="0" collapsed="false">
      <c r="A414" s="18" t="n">
        <v>1977</v>
      </c>
      <c r="B414" s="18" t="str">
        <f aca="false">B402</f>
        <v>Mayo</v>
      </c>
      <c r="C414" s="54" t="n">
        <v>3.40768610932086E-008</v>
      </c>
      <c r="D414" s="53"/>
      <c r="E414" s="53"/>
      <c r="F414" s="53"/>
      <c r="G414" s="53"/>
      <c r="H414" s="53"/>
      <c r="I414" s="53"/>
      <c r="J414" s="54" t="n">
        <f aca="false">C414*100/$C$773</f>
        <v>3.71127590053655E-008</v>
      </c>
      <c r="K414" s="54" t="n">
        <f aca="false">J414*100/$J$864</f>
        <v>6.43154762976615E-009</v>
      </c>
      <c r="L414" s="54" t="n">
        <v>1.69802337918867E-008</v>
      </c>
      <c r="M414" s="53"/>
      <c r="N414" s="53"/>
      <c r="O414" s="53"/>
      <c r="P414" s="53"/>
      <c r="Q414" s="53"/>
      <c r="R414" s="53"/>
      <c r="S414" s="53"/>
      <c r="T414" s="54" t="n">
        <f aca="false">C414*100/$C$864</f>
        <v>1.6638792039626E-008</v>
      </c>
      <c r="U414" s="53"/>
      <c r="V414" s="53"/>
      <c r="W414" s="53"/>
    </row>
    <row r="415" customFormat="false" ht="15" hidden="false" customHeight="false" outlineLevel="0" collapsed="false">
      <c r="A415" s="10" t="n">
        <v>1977</v>
      </c>
      <c r="B415" s="10" t="str">
        <f aca="false">B403</f>
        <v>Junio</v>
      </c>
      <c r="C415" s="55" t="n">
        <v>3.66828115057246E-008</v>
      </c>
      <c r="D415" s="53"/>
      <c r="E415" s="53"/>
      <c r="F415" s="53"/>
      <c r="G415" s="53"/>
      <c r="H415" s="53"/>
      <c r="I415" s="53"/>
      <c r="J415" s="55" t="n">
        <f aca="false">C415*100/$C$773</f>
        <v>3.99508728027338E-008</v>
      </c>
      <c r="K415" s="55" t="n">
        <f aca="false">J415*100/$J$864</f>
        <v>6.92338560020193E-009</v>
      </c>
      <c r="L415" s="55" t="n">
        <v>1.69802337918867E-008</v>
      </c>
      <c r="M415" s="53"/>
      <c r="N415" s="53"/>
      <c r="O415" s="53"/>
      <c r="P415" s="53"/>
      <c r="Q415" s="53"/>
      <c r="R415" s="53"/>
      <c r="S415" s="53"/>
      <c r="T415" s="55" t="n">
        <f aca="false">C415*100/$C$864</f>
        <v>1.79112058004132E-008</v>
      </c>
      <c r="U415" s="53"/>
      <c r="V415" s="53"/>
      <c r="W415" s="53"/>
    </row>
    <row r="416" customFormat="false" ht="15" hidden="false" customHeight="false" outlineLevel="0" collapsed="false">
      <c r="A416" s="4" t="n">
        <v>1977</v>
      </c>
      <c r="B416" s="4" t="str">
        <f aca="false">B404</f>
        <v>Julio</v>
      </c>
      <c r="C416" s="4" t="n">
        <v>3.93795683381767E-008</v>
      </c>
      <c r="D416" s="53"/>
      <c r="E416" s="53"/>
      <c r="F416" s="53"/>
      <c r="G416" s="53"/>
      <c r="H416" s="53"/>
      <c r="I416" s="53"/>
      <c r="J416" s="4" t="n">
        <f aca="false">C416*100/$C$773</f>
        <v>4.28878829382951E-008</v>
      </c>
      <c r="K416" s="4" t="n">
        <f aca="false">J416*100/$J$864</f>
        <v>7.4323620568765E-009</v>
      </c>
      <c r="L416" s="4" t="n">
        <v>1.96965573381174E-008</v>
      </c>
      <c r="M416" s="53"/>
      <c r="N416" s="53"/>
      <c r="O416" s="53"/>
      <c r="P416" s="53"/>
      <c r="Q416" s="53"/>
      <c r="R416" s="53"/>
      <c r="S416" s="53"/>
      <c r="T416" s="4" t="n">
        <f aca="false">C416*100/$C$864</f>
        <v>1.92279578332333E-008</v>
      </c>
      <c r="U416" s="53"/>
      <c r="V416" s="53"/>
      <c r="W416" s="53"/>
    </row>
    <row r="417" customFormat="false" ht="15" hidden="false" customHeight="false" outlineLevel="0" collapsed="false">
      <c r="A417" s="18" t="n">
        <v>1977</v>
      </c>
      <c r="B417" s="18" t="str">
        <f aca="false">B405</f>
        <v>Agosto</v>
      </c>
      <c r="C417" s="18" t="n">
        <v>4.38442918720765E-008</v>
      </c>
      <c r="D417" s="53"/>
      <c r="E417" s="53"/>
      <c r="F417" s="53"/>
      <c r="G417" s="53"/>
      <c r="H417" s="53"/>
      <c r="I417" s="53"/>
      <c r="J417" s="18" t="n">
        <f aca="false">C417*100/$C$773</f>
        <v>4.77503674284593E-008</v>
      </c>
      <c r="K417" s="18" t="n">
        <f aca="false">J417*100/$J$864</f>
        <v>8.27501836795725E-009</v>
      </c>
      <c r="L417" s="18" t="n">
        <v>1.96965573381174E-008</v>
      </c>
      <c r="M417" s="53"/>
      <c r="N417" s="53"/>
      <c r="O417" s="53"/>
      <c r="P417" s="53"/>
      <c r="Q417" s="53"/>
      <c r="R417" s="53"/>
      <c r="S417" s="53"/>
      <c r="T417" s="18" t="n">
        <f aca="false">C417*100/$C$864</f>
        <v>2.14079592773742E-008</v>
      </c>
      <c r="U417" s="53"/>
      <c r="V417" s="53"/>
      <c r="W417" s="53"/>
    </row>
    <row r="418" customFormat="false" ht="15" hidden="false" customHeight="false" outlineLevel="0" collapsed="false">
      <c r="A418" s="10" t="n">
        <v>1977</v>
      </c>
      <c r="B418" s="10" t="str">
        <f aca="false">B406</f>
        <v>Septiembre</v>
      </c>
      <c r="C418" s="10" t="n">
        <v>4.74820656441286E-008</v>
      </c>
      <c r="D418" s="53"/>
      <c r="E418" s="53"/>
      <c r="F418" s="53"/>
      <c r="G418" s="53"/>
      <c r="H418" s="53"/>
      <c r="I418" s="53"/>
      <c r="J418" s="10" t="n">
        <f aca="false">C418*100/$C$773</f>
        <v>5.17122294364926E-008</v>
      </c>
      <c r="K418" s="10" t="n">
        <f aca="false">J418*100/$J$864</f>
        <v>8.96159907200954E-009</v>
      </c>
      <c r="L418" s="10" t="n">
        <v>1.96965573381174E-008</v>
      </c>
      <c r="M418" s="53"/>
      <c r="N418" s="53"/>
      <c r="O418" s="53"/>
      <c r="P418" s="53"/>
      <c r="Q418" s="53"/>
      <c r="R418" s="53"/>
      <c r="S418" s="53"/>
      <c r="T418" s="10" t="n">
        <f aca="false">C418*100/$C$864</f>
        <v>2.31841839453335E-008</v>
      </c>
      <c r="U418" s="53"/>
      <c r="V418" s="53"/>
      <c r="W418" s="53"/>
    </row>
    <row r="419" customFormat="false" ht="15" hidden="false" customHeight="false" outlineLevel="0" collapsed="false">
      <c r="A419" s="4" t="n">
        <v>1977</v>
      </c>
      <c r="B419" s="4" t="str">
        <f aca="false">B407</f>
        <v>Octubre</v>
      </c>
      <c r="C419" s="4" t="n">
        <v>5.34141553169293E-008</v>
      </c>
      <c r="D419" s="53"/>
      <c r="E419" s="53"/>
      <c r="F419" s="53"/>
      <c r="G419" s="53"/>
      <c r="H419" s="53"/>
      <c r="I419" s="53"/>
      <c r="J419" s="4" t="n">
        <f aca="false">C419*100/$C$773</f>
        <v>5.81728072996557E-008</v>
      </c>
      <c r="K419" s="4" t="n">
        <f aca="false">J419*100/$J$864</f>
        <v>1.00812009382232E-008</v>
      </c>
      <c r="L419" s="4" t="n">
        <v>2.0827050374699E-008</v>
      </c>
      <c r="M419" s="53"/>
      <c r="N419" s="53"/>
      <c r="O419" s="53"/>
      <c r="P419" s="53"/>
      <c r="Q419" s="53"/>
      <c r="R419" s="53"/>
      <c r="S419" s="53"/>
      <c r="T419" s="4" t="n">
        <f aca="false">C419*100/$C$864</f>
        <v>2.60806598313069E-008</v>
      </c>
      <c r="U419" s="53"/>
      <c r="V419" s="53"/>
      <c r="W419" s="53"/>
    </row>
    <row r="420" customFormat="false" ht="15" hidden="false" customHeight="false" outlineLevel="0" collapsed="false">
      <c r="A420" s="18" t="n">
        <v>1977</v>
      </c>
      <c r="B420" s="18" t="str">
        <f aca="false">B408</f>
        <v>Noviembre</v>
      </c>
      <c r="C420" s="54" t="n">
        <v>5.82419554231517E-008</v>
      </c>
      <c r="D420" s="53"/>
      <c r="E420" s="53"/>
      <c r="F420" s="53"/>
      <c r="G420" s="53"/>
      <c r="H420" s="53"/>
      <c r="I420" s="53"/>
      <c r="J420" s="54" t="n">
        <f aca="false">C420*100/$C$773</f>
        <v>6.3430714751232E-008</v>
      </c>
      <c r="K420" s="54" t="n">
        <f aca="false">J420*100/$J$864</f>
        <v>1.09923830522457E-008</v>
      </c>
      <c r="L420" s="54" t="n">
        <v>2.0827050374699E-008</v>
      </c>
      <c r="M420" s="53"/>
      <c r="N420" s="53"/>
      <c r="O420" s="53"/>
      <c r="P420" s="53"/>
      <c r="Q420" s="53"/>
      <c r="R420" s="53"/>
      <c r="S420" s="53"/>
      <c r="T420" s="54" t="n">
        <f aca="false">C420*100/$C$864</f>
        <v>2.84379415585352E-008</v>
      </c>
      <c r="U420" s="53"/>
      <c r="V420" s="53"/>
      <c r="W420" s="53"/>
    </row>
    <row r="421" customFormat="false" ht="15" hidden="false" customHeight="false" outlineLevel="0" collapsed="false">
      <c r="A421" s="10" t="n">
        <v>1977</v>
      </c>
      <c r="B421" s="10" t="str">
        <f aca="false">B409</f>
        <v>Diciembre</v>
      </c>
      <c r="C421" s="55" t="n">
        <v>6.24998669628783E-008</v>
      </c>
      <c r="D421" s="53"/>
      <c r="E421" s="53"/>
      <c r="F421" s="53"/>
      <c r="G421" s="53"/>
      <c r="H421" s="53"/>
      <c r="I421" s="53"/>
      <c r="J421" s="55" t="n">
        <f aca="false">C421*100/$C$773</f>
        <v>6.80679624251831E-008</v>
      </c>
      <c r="K421" s="55" t="n">
        <f aca="false">J421*100/$J$864</f>
        <v>1.17960063905625E-008</v>
      </c>
      <c r="L421" s="55" t="n">
        <v>2.0827050374699E-008</v>
      </c>
      <c r="M421" s="53"/>
      <c r="N421" s="53"/>
      <c r="O421" s="53"/>
      <c r="P421" s="53"/>
      <c r="Q421" s="53"/>
      <c r="R421" s="53"/>
      <c r="S421" s="53"/>
      <c r="T421" s="55" t="n">
        <f aca="false">C421*100/$C$864</f>
        <v>3.05169624061084E-008</v>
      </c>
      <c r="U421" s="53"/>
      <c r="V421" s="53"/>
      <c r="W421" s="53"/>
    </row>
    <row r="422" customFormat="false" ht="15" hidden="false" customHeight="false" outlineLevel="0" collapsed="false">
      <c r="A422" s="4" t="n">
        <v>1978</v>
      </c>
      <c r="B422" s="4" t="str">
        <f aca="false">B410</f>
        <v>Enero</v>
      </c>
      <c r="C422" s="4" t="n">
        <v>7.08483915149628E-008</v>
      </c>
      <c r="D422" s="53"/>
      <c r="E422" s="53"/>
      <c r="F422" s="53"/>
      <c r="G422" s="53"/>
      <c r="H422" s="53"/>
      <c r="I422" s="53"/>
      <c r="J422" s="4" t="n">
        <f aca="false">C422*100/$C$773</f>
        <v>7.71602546672535E-008</v>
      </c>
      <c r="K422" s="4" t="n">
        <f aca="false">J422*100/$J$864</f>
        <v>1.33716777280175E-008</v>
      </c>
      <c r="L422" s="4" t="n">
        <v>2.58022189106232E-008</v>
      </c>
      <c r="M422" s="53"/>
      <c r="N422" s="53"/>
      <c r="O422" s="53"/>
      <c r="P422" s="53"/>
      <c r="Q422" s="53"/>
      <c r="R422" s="53"/>
      <c r="S422" s="53"/>
      <c r="T422" s="4" t="n">
        <f aca="false">C422*100/$C$864</f>
        <v>3.45933168414507E-008</v>
      </c>
      <c r="U422" s="53"/>
      <c r="V422" s="53"/>
      <c r="W422" s="53"/>
    </row>
    <row r="423" customFormat="false" ht="15" hidden="false" customHeight="false" outlineLevel="0" collapsed="false">
      <c r="A423" s="18" t="n">
        <v>1978</v>
      </c>
      <c r="B423" s="18" t="str">
        <f aca="false">B411</f>
        <v>Febrero</v>
      </c>
      <c r="C423" s="18" t="n">
        <v>7.52440783125234E-008</v>
      </c>
      <c r="D423" s="53"/>
      <c r="E423" s="53"/>
      <c r="F423" s="53"/>
      <c r="G423" s="53"/>
      <c r="H423" s="53"/>
      <c r="I423" s="53"/>
      <c r="J423" s="18" t="n">
        <f aca="false">C423*100/$C$773</f>
        <v>8.19475519577732E-008</v>
      </c>
      <c r="K423" s="18" t="n">
        <f aca="false">J423*100/$J$864</f>
        <v>1.42013042868345E-008</v>
      </c>
      <c r="L423" s="18" t="n">
        <v>2.58022189106232E-008</v>
      </c>
      <c r="M423" s="53"/>
      <c r="N423" s="53"/>
      <c r="O423" s="53"/>
      <c r="P423" s="53"/>
      <c r="Q423" s="53"/>
      <c r="R423" s="53"/>
      <c r="S423" s="53"/>
      <c r="T423" s="18" t="n">
        <f aca="false">C423*100/$C$864</f>
        <v>3.67396095500393E-008</v>
      </c>
      <c r="U423" s="53"/>
      <c r="V423" s="53"/>
      <c r="W423" s="53"/>
    </row>
    <row r="424" customFormat="false" ht="15" hidden="false" customHeight="false" outlineLevel="0" collapsed="false">
      <c r="A424" s="10" t="n">
        <v>1978</v>
      </c>
      <c r="B424" s="10" t="str">
        <f aca="false">B412</f>
        <v>Marzo</v>
      </c>
      <c r="C424" s="10" t="n">
        <v>8.23863238214507E-008</v>
      </c>
      <c r="D424" s="53"/>
      <c r="E424" s="53"/>
      <c r="F424" s="53"/>
      <c r="G424" s="53"/>
      <c r="H424" s="53"/>
      <c r="I424" s="53"/>
      <c r="J424" s="10" t="n">
        <f aca="false">C424*100/$C$773</f>
        <v>8.97260980980689E-008</v>
      </c>
      <c r="K424" s="10" t="n">
        <f aca="false">J424*100/$J$864</f>
        <v>1.55493067348448E-008</v>
      </c>
      <c r="L424" s="10" t="n">
        <v>2.58022189106232E-008</v>
      </c>
      <c r="M424" s="53"/>
      <c r="N424" s="53"/>
      <c r="O424" s="53"/>
      <c r="P424" s="53"/>
      <c r="Q424" s="53"/>
      <c r="R424" s="53"/>
      <c r="S424" s="53"/>
      <c r="T424" s="10" t="n">
        <f aca="false">C424*100/$C$864</f>
        <v>4.02269711762742E-008</v>
      </c>
      <c r="U424" s="53"/>
      <c r="V424" s="53"/>
      <c r="W424" s="53"/>
    </row>
    <row r="425" customFormat="false" ht="15" hidden="false" customHeight="false" outlineLevel="0" collapsed="false">
      <c r="A425" s="4" t="n">
        <v>1978</v>
      </c>
      <c r="B425" s="4" t="str">
        <f aca="false">B413</f>
        <v>Abril</v>
      </c>
      <c r="C425" s="4" t="n">
        <v>9.15102069674057E-008</v>
      </c>
      <c r="D425" s="53"/>
      <c r="E425" s="53"/>
      <c r="F425" s="53"/>
      <c r="G425" s="53"/>
      <c r="H425" s="53"/>
      <c r="I425" s="53"/>
      <c r="J425" s="4" t="n">
        <f aca="false">C425*100/$C$773</f>
        <v>9.96628254117366E-008</v>
      </c>
      <c r="K425" s="4" t="n">
        <f aca="false">J425*100/$J$864</f>
        <v>1.72713165426473E-008</v>
      </c>
      <c r="L425" s="4" t="n">
        <v>3.22611595485122E-008</v>
      </c>
      <c r="M425" s="53"/>
      <c r="N425" s="53"/>
      <c r="O425" s="53"/>
      <c r="P425" s="53"/>
      <c r="Q425" s="53"/>
      <c r="R425" s="53"/>
      <c r="S425" s="53"/>
      <c r="T425" s="4" t="n">
        <f aca="false">C425*100/$C$864</f>
        <v>4.46819118424393E-008</v>
      </c>
      <c r="U425" s="53"/>
      <c r="V425" s="53"/>
      <c r="W425" s="53"/>
    </row>
    <row r="426" customFormat="false" ht="15" hidden="false" customHeight="false" outlineLevel="0" collapsed="false">
      <c r="A426" s="18" t="n">
        <v>1978</v>
      </c>
      <c r="B426" s="18" t="str">
        <f aca="false">B414</f>
        <v>Mayo</v>
      </c>
      <c r="C426" s="54" t="n">
        <v>9.94635968514596E-008</v>
      </c>
      <c r="D426" s="53"/>
      <c r="E426" s="53"/>
      <c r="F426" s="53"/>
      <c r="G426" s="53"/>
      <c r="H426" s="53"/>
      <c r="I426" s="53"/>
      <c r="J426" s="54" t="n">
        <f aca="false">C426*100/$C$773</f>
        <v>1.08324780550012E-007</v>
      </c>
      <c r="K426" s="54" t="n">
        <f aca="false">J426*100/$J$864</f>
        <v>1.8772411544252E-008</v>
      </c>
      <c r="L426" s="54" t="n">
        <v>3.22611595485122E-008</v>
      </c>
      <c r="M426" s="53"/>
      <c r="N426" s="53"/>
      <c r="O426" s="53"/>
      <c r="P426" s="53"/>
      <c r="Q426" s="53"/>
      <c r="R426" s="53"/>
      <c r="S426" s="53"/>
      <c r="T426" s="54" t="n">
        <f aca="false">C426*100/$C$864</f>
        <v>4.85653329101506E-008</v>
      </c>
      <c r="U426" s="53"/>
      <c r="V426" s="53"/>
      <c r="W426" s="53"/>
    </row>
    <row r="427" customFormat="false" ht="15" hidden="false" customHeight="false" outlineLevel="0" collapsed="false">
      <c r="A427" s="10" t="n">
        <v>1978</v>
      </c>
      <c r="B427" s="10" t="str">
        <f aca="false">B415</f>
        <v>Junio</v>
      </c>
      <c r="C427" s="55" t="n">
        <v>1.05919948219655E-007</v>
      </c>
      <c r="D427" s="53"/>
      <c r="E427" s="53"/>
      <c r="F427" s="53"/>
      <c r="G427" s="53"/>
      <c r="H427" s="53"/>
      <c r="I427" s="53"/>
      <c r="J427" s="55" t="n">
        <f aca="false">C427*100/$C$773</f>
        <v>1.15356326434663E-007</v>
      </c>
      <c r="K427" s="55" t="n">
        <f aca="false">J427*100/$J$864</f>
        <v>1.99909607300316E-008</v>
      </c>
      <c r="L427" s="55" t="n">
        <v>3.22611595485122E-008</v>
      </c>
      <c r="M427" s="53"/>
      <c r="N427" s="53"/>
      <c r="O427" s="53"/>
      <c r="P427" s="53"/>
      <c r="Q427" s="53"/>
      <c r="R427" s="53"/>
      <c r="S427" s="53"/>
      <c r="T427" s="55" t="n">
        <f aca="false">C427*100/$C$864</f>
        <v>5.17177913321961E-008</v>
      </c>
      <c r="U427" s="53"/>
      <c r="V427" s="53"/>
      <c r="W427" s="53"/>
    </row>
    <row r="428" customFormat="false" ht="15" hidden="false" customHeight="false" outlineLevel="0" collapsed="false">
      <c r="A428" s="4" t="n">
        <v>1978</v>
      </c>
      <c r="B428" s="4" t="str">
        <f aca="false">B416</f>
        <v>Julio</v>
      </c>
      <c r="C428" s="4" t="n">
        <v>1.12908613084027E-007</v>
      </c>
      <c r="D428" s="53"/>
      <c r="E428" s="53"/>
      <c r="F428" s="53"/>
      <c r="G428" s="53"/>
      <c r="H428" s="53"/>
      <c r="I428" s="53"/>
      <c r="J428" s="4" t="n">
        <f aca="false">C428*100/$C$773</f>
        <v>1.22967609474239E-007</v>
      </c>
      <c r="K428" s="4" t="n">
        <f aca="false">J428*100/$J$864</f>
        <v>2.13099769041076E-008</v>
      </c>
      <c r="L428" s="4" t="n">
        <v>3.22611595485122E-008</v>
      </c>
      <c r="M428" s="53"/>
      <c r="N428" s="53"/>
      <c r="O428" s="53"/>
      <c r="P428" s="53"/>
      <c r="Q428" s="53"/>
      <c r="R428" s="53"/>
      <c r="S428" s="53"/>
      <c r="T428" s="4" t="n">
        <f aca="false">C428*100/$C$864</f>
        <v>5.51301637627103E-008</v>
      </c>
      <c r="U428" s="53"/>
      <c r="V428" s="53"/>
      <c r="W428" s="53"/>
    </row>
    <row r="429" customFormat="false" ht="15" hidden="false" customHeight="false" outlineLevel="0" collapsed="false">
      <c r="A429" s="18" t="n">
        <v>1978</v>
      </c>
      <c r="B429" s="18" t="str">
        <f aca="false">B417</f>
        <v>Agosto</v>
      </c>
      <c r="C429" s="18" t="n">
        <v>1.21723843866652E-007</v>
      </c>
      <c r="D429" s="53"/>
      <c r="E429" s="53"/>
      <c r="F429" s="53"/>
      <c r="G429" s="53"/>
      <c r="H429" s="53"/>
      <c r="I429" s="53"/>
      <c r="J429" s="18" t="n">
        <f aca="false">C429*100/$C$773</f>
        <v>1.32568186672866E-007</v>
      </c>
      <c r="K429" s="18" t="n">
        <f aca="false">J429*100/$J$864</f>
        <v>2.29737327439062E-008</v>
      </c>
      <c r="L429" s="18" t="n">
        <v>3.22611595485122E-008</v>
      </c>
      <c r="M429" s="53"/>
      <c r="N429" s="53"/>
      <c r="O429" s="53"/>
      <c r="P429" s="53"/>
      <c r="Q429" s="53"/>
      <c r="R429" s="53"/>
      <c r="S429" s="53"/>
      <c r="T429" s="18" t="n">
        <f aca="false">C429*100/$C$864</f>
        <v>5.94343979869898E-008</v>
      </c>
      <c r="U429" s="53"/>
      <c r="V429" s="53"/>
      <c r="W429" s="53"/>
    </row>
    <row r="430" customFormat="false" ht="15" hidden="false" customHeight="false" outlineLevel="0" collapsed="false">
      <c r="A430" s="10" t="n">
        <v>1978</v>
      </c>
      <c r="B430" s="10" t="str">
        <f aca="false">B418</f>
        <v>Septiembre</v>
      </c>
      <c r="C430" s="10" t="n">
        <v>1.29504269141304E-007</v>
      </c>
      <c r="D430" s="53"/>
      <c r="E430" s="53"/>
      <c r="F430" s="53"/>
      <c r="G430" s="53"/>
      <c r="H430" s="53"/>
      <c r="I430" s="53"/>
      <c r="J430" s="10" t="n">
        <f aca="false">C430*100/$C$773</f>
        <v>1.41041767833631E-007</v>
      </c>
      <c r="K430" s="10" t="n">
        <f aca="false">J430*100/$J$864</f>
        <v>2.4442183009818E-008</v>
      </c>
      <c r="L430" s="10" t="n">
        <v>3.22611595485122E-008</v>
      </c>
      <c r="M430" s="53"/>
      <c r="N430" s="53"/>
      <c r="O430" s="53"/>
      <c r="P430" s="53"/>
      <c r="Q430" s="53"/>
      <c r="R430" s="53"/>
      <c r="S430" s="53"/>
      <c r="T430" s="10" t="n">
        <f aca="false">C430*100/$C$864</f>
        <v>6.32333652032098E-008</v>
      </c>
      <c r="U430" s="53"/>
      <c r="V430" s="53"/>
      <c r="W430" s="53"/>
    </row>
    <row r="431" customFormat="false" ht="15" hidden="false" customHeight="false" outlineLevel="0" collapsed="false">
      <c r="A431" s="4" t="n">
        <v>1978</v>
      </c>
      <c r="B431" s="4" t="str">
        <f aca="false">B419</f>
        <v>Octubre</v>
      </c>
      <c r="C431" s="4" t="n">
        <v>1.42139632072963E-007</v>
      </c>
      <c r="D431" s="53"/>
      <c r="E431" s="53"/>
      <c r="F431" s="53"/>
      <c r="G431" s="53"/>
      <c r="H431" s="53"/>
      <c r="I431" s="53"/>
      <c r="J431" s="4" t="n">
        <f aca="false">C431*100/$C$773</f>
        <v>1.54802811673477E-007</v>
      </c>
      <c r="K431" s="4" t="n">
        <f aca="false">J431*100/$J$864</f>
        <v>2.68269372362142E-008</v>
      </c>
      <c r="L431" s="4" t="n">
        <v>3.22611595485122E-008</v>
      </c>
      <c r="M431" s="53"/>
      <c r="N431" s="53"/>
      <c r="O431" s="53"/>
      <c r="P431" s="53"/>
      <c r="Q431" s="53"/>
      <c r="R431" s="53"/>
      <c r="S431" s="53"/>
      <c r="T431" s="4" t="n">
        <f aca="false">C431*100/$C$864</f>
        <v>6.94028646647366E-008</v>
      </c>
      <c r="U431" s="53"/>
      <c r="V431" s="53"/>
      <c r="W431" s="53"/>
    </row>
    <row r="432" customFormat="false" ht="15" hidden="false" customHeight="false" outlineLevel="0" collapsed="false">
      <c r="A432" s="18" t="n">
        <v>1978</v>
      </c>
      <c r="B432" s="18" t="str">
        <f aca="false">B420</f>
        <v>Noviembre</v>
      </c>
      <c r="C432" s="54" t="n">
        <v>1.54639307250695E-007</v>
      </c>
      <c r="D432" s="53"/>
      <c r="E432" s="53"/>
      <c r="F432" s="53"/>
      <c r="G432" s="53"/>
      <c r="H432" s="53"/>
      <c r="I432" s="53"/>
      <c r="J432" s="54" t="n">
        <f aca="false">C432*100/$C$773</f>
        <v>1.68416079375794E-007</v>
      </c>
      <c r="K432" s="54" t="n">
        <f aca="false">J432*100/$J$864</f>
        <v>2.91860822302997E-008</v>
      </c>
      <c r="L432" s="54" t="n">
        <v>3.22611595485122E-008</v>
      </c>
      <c r="M432" s="53"/>
      <c r="N432" s="53"/>
      <c r="O432" s="53"/>
      <c r="P432" s="53"/>
      <c r="Q432" s="53"/>
      <c r="R432" s="53"/>
      <c r="S432" s="53"/>
      <c r="T432" s="54" t="n">
        <f aca="false">C432*100/$C$864</f>
        <v>7.55061115358696E-008</v>
      </c>
      <c r="U432" s="53"/>
      <c r="V432" s="53"/>
      <c r="W432" s="53"/>
    </row>
    <row r="433" customFormat="false" ht="15" hidden="false" customHeight="false" outlineLevel="0" collapsed="false">
      <c r="A433" s="10" t="n">
        <v>1978</v>
      </c>
      <c r="B433" s="10" t="str">
        <f aca="false">B421</f>
        <v>Diciembre</v>
      </c>
      <c r="C433" s="55" t="n">
        <v>1.68652422760694E-007</v>
      </c>
      <c r="D433" s="53"/>
      <c r="E433" s="53"/>
      <c r="F433" s="53"/>
      <c r="G433" s="53"/>
      <c r="H433" s="53"/>
      <c r="I433" s="53"/>
      <c r="J433" s="55" t="n">
        <f aca="false">C433*100/$C$773</f>
        <v>1.83677619381325E-007</v>
      </c>
      <c r="K433" s="55" t="n">
        <f aca="false">J433*100/$J$864</f>
        <v>3.18308686616983E-008</v>
      </c>
      <c r="L433" s="55" t="n">
        <v>5.37205437856895E-008</v>
      </c>
      <c r="M433" s="53"/>
      <c r="N433" s="53"/>
      <c r="O433" s="53"/>
      <c r="P433" s="53"/>
      <c r="Q433" s="53"/>
      <c r="R433" s="53"/>
      <c r="S433" s="53"/>
      <c r="T433" s="55" t="n">
        <f aca="false">C433*100/$C$864</f>
        <v>8.2348329607551E-008</v>
      </c>
      <c r="U433" s="53"/>
      <c r="V433" s="53"/>
      <c r="W433" s="53"/>
    </row>
    <row r="434" customFormat="false" ht="15" hidden="false" customHeight="false" outlineLevel="0" collapsed="false">
      <c r="A434" s="4" t="n">
        <v>1979</v>
      </c>
      <c r="B434" s="4" t="str">
        <f aca="false">B422</f>
        <v>Enero</v>
      </c>
      <c r="C434" s="4" t="n">
        <v>1.90190989853899E-007</v>
      </c>
      <c r="D434" s="53"/>
      <c r="E434" s="53"/>
      <c r="F434" s="53"/>
      <c r="G434" s="53"/>
      <c r="H434" s="53"/>
      <c r="I434" s="53"/>
      <c r="J434" s="4" t="n">
        <f aca="false">C434*100/$C$773</f>
        <v>2.07135051322154E-007</v>
      </c>
      <c r="K434" s="4" t="n">
        <f aca="false">J434*100/$J$864</f>
        <v>3.58959825158752E-008</v>
      </c>
      <c r="L434" s="4" t="n">
        <v>5.58680523381342E-008</v>
      </c>
      <c r="M434" s="53"/>
      <c r="N434" s="53"/>
      <c r="O434" s="53"/>
      <c r="P434" s="53"/>
      <c r="Q434" s="53"/>
      <c r="R434" s="53"/>
      <c r="S434" s="53"/>
      <c r="T434" s="4" t="n">
        <f aca="false">C434*100/$C$864</f>
        <v>9.28650182695474E-008</v>
      </c>
      <c r="U434" s="53"/>
      <c r="V434" s="53"/>
      <c r="W434" s="53"/>
    </row>
    <row r="435" customFormat="false" ht="15" hidden="false" customHeight="false" outlineLevel="0" collapsed="false">
      <c r="A435" s="18" t="n">
        <v>1979</v>
      </c>
      <c r="B435" s="18" t="str">
        <f aca="false">B423</f>
        <v>Febrero</v>
      </c>
      <c r="C435" s="18" t="n">
        <v>2.04347248488921E-007</v>
      </c>
      <c r="D435" s="53"/>
      <c r="E435" s="53"/>
      <c r="F435" s="53"/>
      <c r="G435" s="53"/>
      <c r="H435" s="53"/>
      <c r="I435" s="53"/>
      <c r="J435" s="18" t="n">
        <f aca="false">C435*100/$C$773</f>
        <v>2.22552487033212E-007</v>
      </c>
      <c r="K435" s="18" t="n">
        <f aca="false">J435*100/$J$864</f>
        <v>3.85677852802612E-008</v>
      </c>
      <c r="L435" s="18" t="n">
        <v>5.810191800027E-008</v>
      </c>
      <c r="M435" s="53"/>
      <c r="N435" s="53"/>
      <c r="O435" s="53"/>
      <c r="P435" s="53"/>
      <c r="Q435" s="53"/>
      <c r="R435" s="53"/>
      <c r="S435" s="53"/>
      <c r="T435" s="18" t="n">
        <f aca="false">C435*100/$C$864</f>
        <v>9.97771291838426E-008</v>
      </c>
      <c r="U435" s="53"/>
      <c r="V435" s="53"/>
      <c r="W435" s="53"/>
    </row>
    <row r="436" customFormat="false" ht="15" hidden="false" customHeight="false" outlineLevel="0" collapsed="false">
      <c r="A436" s="10" t="n">
        <v>1979</v>
      </c>
      <c r="B436" s="10" t="str">
        <f aca="false">B424</f>
        <v>Marzo</v>
      </c>
      <c r="C436" s="10" t="n">
        <v>2.20183947768736E-007</v>
      </c>
      <c r="D436" s="53"/>
      <c r="E436" s="53"/>
      <c r="F436" s="53"/>
      <c r="G436" s="53"/>
      <c r="H436" s="53"/>
      <c r="I436" s="53"/>
      <c r="J436" s="10" t="n">
        <f aca="false">C436*100/$C$773</f>
        <v>2.39800073370598E-007</v>
      </c>
      <c r="K436" s="10" t="n">
        <f aca="false">J436*100/$J$864</f>
        <v>4.15567485371121E-008</v>
      </c>
      <c r="L436" s="10" t="n">
        <v>6.04285640161127E-008</v>
      </c>
      <c r="M436" s="53"/>
      <c r="N436" s="53"/>
      <c r="O436" s="53"/>
      <c r="P436" s="53"/>
      <c r="Q436" s="53"/>
      <c r="R436" s="53"/>
      <c r="S436" s="53"/>
      <c r="T436" s="10" t="n">
        <f aca="false">C436*100/$C$864</f>
        <v>1.07509752948402E-007</v>
      </c>
      <c r="U436" s="53"/>
      <c r="V436" s="53"/>
      <c r="W436" s="53"/>
    </row>
    <row r="437" customFormat="false" ht="15" hidden="false" customHeight="false" outlineLevel="0" collapsed="false">
      <c r="A437" s="4" t="n">
        <v>1979</v>
      </c>
      <c r="B437" s="4" t="str">
        <f aca="false">B425</f>
        <v>Abril</v>
      </c>
      <c r="C437" s="4" t="n">
        <v>2.35600164118798E-007</v>
      </c>
      <c r="D437" s="53"/>
      <c r="E437" s="53"/>
      <c r="F437" s="53"/>
      <c r="G437" s="53"/>
      <c r="H437" s="53"/>
      <c r="I437" s="53"/>
      <c r="J437" s="4" t="n">
        <f aca="false">C437*100/$C$773</f>
        <v>2.56589716073002E-007</v>
      </c>
      <c r="K437" s="4" t="n">
        <f aca="false">J437*100/$J$864</f>
        <v>4.4466351315813E-008</v>
      </c>
      <c r="L437" s="4" t="n">
        <v>6.28479904049053E-008</v>
      </c>
      <c r="M437" s="53"/>
      <c r="N437" s="53"/>
      <c r="O437" s="53"/>
      <c r="P437" s="53"/>
      <c r="Q437" s="53"/>
      <c r="R437" s="53"/>
      <c r="S437" s="53"/>
      <c r="T437" s="4" t="n">
        <f aca="false">C437*100/$C$864</f>
        <v>1.15037066487785E-007</v>
      </c>
      <c r="U437" s="53"/>
      <c r="V437" s="53"/>
      <c r="W437" s="53"/>
    </row>
    <row r="438" customFormat="false" ht="15" hidden="false" customHeight="false" outlineLevel="0" collapsed="false">
      <c r="A438" s="18" t="n">
        <v>1979</v>
      </c>
      <c r="B438" s="18" t="str">
        <f aca="false">B426</f>
        <v>Mayo</v>
      </c>
      <c r="C438" s="54" t="n">
        <v>2.51905060703374E-007</v>
      </c>
      <c r="D438" s="53"/>
      <c r="E438" s="53"/>
      <c r="F438" s="53"/>
      <c r="G438" s="53"/>
      <c r="H438" s="53"/>
      <c r="I438" s="53"/>
      <c r="J438" s="54" t="n">
        <f aca="false">C438*100/$C$773</f>
        <v>2.74347211280545E-007</v>
      </c>
      <c r="K438" s="54" t="n">
        <f aca="false">J438*100/$J$864</f>
        <v>4.75436804951431E-008</v>
      </c>
      <c r="L438" s="54" t="n">
        <v>7.52020525660329E-008</v>
      </c>
      <c r="M438" s="53"/>
      <c r="N438" s="53"/>
      <c r="O438" s="53"/>
      <c r="P438" s="53"/>
      <c r="Q438" s="53"/>
      <c r="R438" s="53"/>
      <c r="S438" s="53"/>
      <c r="T438" s="54" t="n">
        <f aca="false">C438*100/$C$864</f>
        <v>1.22998298091726E-007</v>
      </c>
      <c r="U438" s="53"/>
      <c r="V438" s="53"/>
      <c r="W438" s="53"/>
    </row>
    <row r="439" customFormat="false" ht="15" hidden="false" customHeight="false" outlineLevel="0" collapsed="false">
      <c r="A439" s="10" t="n">
        <v>1979</v>
      </c>
      <c r="B439" s="10" t="str">
        <f aca="false">B427</f>
        <v>Junio</v>
      </c>
      <c r="C439" s="55" t="n">
        <v>2.76327365336092E-007</v>
      </c>
      <c r="D439" s="53"/>
      <c r="E439" s="53"/>
      <c r="F439" s="53"/>
      <c r="G439" s="53"/>
      <c r="H439" s="53"/>
      <c r="I439" s="53"/>
      <c r="J439" s="55" t="n">
        <f aca="false">C439*100/$C$773</f>
        <v>3.00945292122279E-007</v>
      </c>
      <c r="K439" s="55" t="n">
        <f aca="false">J439*100/$J$864</f>
        <v>5.21530608909593E-008</v>
      </c>
      <c r="L439" s="55" t="n">
        <v>8.29028226826473E-008</v>
      </c>
      <c r="M439" s="53"/>
      <c r="N439" s="53"/>
      <c r="O439" s="53"/>
      <c r="P439" s="53"/>
      <c r="Q439" s="53"/>
      <c r="R439" s="53"/>
      <c r="S439" s="53"/>
      <c r="T439" s="55" t="n">
        <f aca="false">C439*100/$C$864</f>
        <v>1.34923036312206E-007</v>
      </c>
      <c r="U439" s="53"/>
      <c r="V439" s="53"/>
      <c r="W439" s="53"/>
    </row>
    <row r="440" customFormat="false" ht="15" hidden="false" customHeight="false" outlineLevel="0" collapsed="false">
      <c r="A440" s="4" t="n">
        <v>1979</v>
      </c>
      <c r="B440" s="4" t="str">
        <f aca="false">B428</f>
        <v>Julio</v>
      </c>
      <c r="C440" s="4" t="n">
        <v>2.96090063034488E-007</v>
      </c>
      <c r="D440" s="53"/>
      <c r="E440" s="53"/>
      <c r="F440" s="53"/>
      <c r="G440" s="53"/>
      <c r="H440" s="53"/>
      <c r="I440" s="53"/>
      <c r="J440" s="4" t="n">
        <f aca="false">C440*100/$C$773</f>
        <v>3.22468642966428E-007</v>
      </c>
      <c r="K440" s="4" t="n">
        <f aca="false">J440*100/$J$864</f>
        <v>5.58830033640128E-008</v>
      </c>
      <c r="L440" s="4" t="n">
        <v>9.13886574079996E-008</v>
      </c>
      <c r="M440" s="53"/>
      <c r="N440" s="53"/>
      <c r="O440" s="53"/>
      <c r="P440" s="53"/>
      <c r="Q440" s="53"/>
      <c r="R440" s="53"/>
      <c r="S440" s="53"/>
      <c r="T440" s="4" t="n">
        <f aca="false">C440*100/$C$864</f>
        <v>1.44572616895529E-007</v>
      </c>
      <c r="U440" s="53"/>
      <c r="V440" s="53"/>
      <c r="W440" s="53"/>
    </row>
    <row r="441" customFormat="false" ht="15" hidden="false" customHeight="false" outlineLevel="0" collapsed="false">
      <c r="A441" s="18" t="n">
        <v>1979</v>
      </c>
      <c r="B441" s="18" t="str">
        <f aca="false">B429</f>
        <v>Agosto</v>
      </c>
      <c r="C441" s="18" t="n">
        <v>3.29992617551498E-007</v>
      </c>
      <c r="D441" s="53"/>
      <c r="E441" s="53"/>
      <c r="F441" s="53"/>
      <c r="G441" s="53"/>
      <c r="H441" s="53"/>
      <c r="I441" s="53"/>
      <c r="J441" s="18" t="n">
        <f aca="false">C441*100/$C$773</f>
        <v>3.59391566472044E-007</v>
      </c>
      <c r="K441" s="18" t="n">
        <f aca="false">J441*100/$J$864</f>
        <v>6.22816529799643E-008</v>
      </c>
      <c r="L441" s="18" t="n">
        <v>9.5042776314121E-008</v>
      </c>
      <c r="M441" s="53"/>
      <c r="N441" s="53"/>
      <c r="O441" s="53"/>
      <c r="P441" s="53"/>
      <c r="Q441" s="53"/>
      <c r="R441" s="53"/>
      <c r="S441" s="53"/>
      <c r="T441" s="18" t="n">
        <f aca="false">C441*100/$C$864</f>
        <v>1.61126299838264E-007</v>
      </c>
      <c r="U441" s="53"/>
      <c r="V441" s="53"/>
      <c r="W441" s="53"/>
    </row>
    <row r="442" customFormat="false" ht="15" hidden="false" customHeight="false" outlineLevel="0" collapsed="false">
      <c r="A442" s="10" t="n">
        <v>1979</v>
      </c>
      <c r="B442" s="10" t="str">
        <f aca="false">B430</f>
        <v>Septiembre</v>
      </c>
      <c r="C442" s="10" t="n">
        <v>3.52582391969085E-007</v>
      </c>
      <c r="D442" s="53"/>
      <c r="E442" s="53"/>
      <c r="F442" s="53"/>
      <c r="G442" s="53"/>
      <c r="H442" s="53"/>
      <c r="I442" s="53"/>
      <c r="J442" s="10" t="n">
        <f aca="false">C442*100/$C$773</f>
        <v>3.83993857500327E-007</v>
      </c>
      <c r="K442" s="10" t="n">
        <f aca="false">J442*100/$J$864</f>
        <v>6.65451680295162E-008</v>
      </c>
      <c r="L442" s="10" t="n">
        <v>9.88610450929821E-008</v>
      </c>
      <c r="M442" s="53"/>
      <c r="N442" s="53"/>
      <c r="O442" s="53"/>
      <c r="P442" s="53"/>
      <c r="Q442" s="53"/>
      <c r="R442" s="53"/>
      <c r="S442" s="53"/>
      <c r="T442" s="10" t="n">
        <f aca="false">C442*100/$C$864</f>
        <v>1.72156264063203E-007</v>
      </c>
      <c r="U442" s="53"/>
      <c r="V442" s="53"/>
      <c r="W442" s="53"/>
    </row>
    <row r="443" customFormat="false" ht="15" hidden="false" customHeight="false" outlineLevel="0" collapsed="false">
      <c r="A443" s="4" t="n">
        <v>1979</v>
      </c>
      <c r="B443" s="4" t="str">
        <f aca="false">B431</f>
        <v>Octubre</v>
      </c>
      <c r="C443" s="4" t="n">
        <v>3.67886777752723E-007</v>
      </c>
      <c r="D443" s="53"/>
      <c r="E443" s="53"/>
      <c r="F443" s="53"/>
      <c r="G443" s="53"/>
      <c r="H443" s="53"/>
      <c r="I443" s="53"/>
      <c r="J443" s="4" t="n">
        <f aca="false">C443*100/$C$773</f>
        <v>4.00661706682788E-007</v>
      </c>
      <c r="K443" s="4" t="n">
        <f aca="false">J443*100/$J$864</f>
        <v>6.94336642980707E-008</v>
      </c>
      <c r="L443" s="4" t="n">
        <v>1.02807778974049E-007</v>
      </c>
      <c r="M443" s="53"/>
      <c r="N443" s="53"/>
      <c r="O443" s="53"/>
      <c r="P443" s="53"/>
      <c r="Q443" s="53"/>
      <c r="R443" s="53"/>
      <c r="S443" s="53"/>
      <c r="T443" s="4" t="n">
        <f aca="false">C443*100/$C$864</f>
        <v>1.79628973819293E-007</v>
      </c>
      <c r="U443" s="53"/>
      <c r="V443" s="53"/>
      <c r="W443" s="53"/>
    </row>
    <row r="444" customFormat="false" ht="15" hidden="false" customHeight="false" outlineLevel="0" collapsed="false">
      <c r="A444" s="18" t="n">
        <v>1979</v>
      </c>
      <c r="B444" s="18" t="str">
        <f aca="false">B432</f>
        <v>Noviembre</v>
      </c>
      <c r="C444" s="54" t="n">
        <v>3.86793598849424E-007</v>
      </c>
      <c r="D444" s="53"/>
      <c r="E444" s="53"/>
      <c r="F444" s="53"/>
      <c r="G444" s="53"/>
      <c r="H444" s="53"/>
      <c r="I444" s="53"/>
      <c r="J444" s="54" t="n">
        <f aca="false">C444*100/$C$773</f>
        <v>4.21252931120983E-007</v>
      </c>
      <c r="K444" s="54" t="n">
        <f aca="false">J444*100/$J$864</f>
        <v>7.30020716134715E-008</v>
      </c>
      <c r="L444" s="54" t="n">
        <v>1.04235169187331E-007</v>
      </c>
      <c r="M444" s="53"/>
      <c r="N444" s="53"/>
      <c r="O444" s="53"/>
      <c r="P444" s="53"/>
      <c r="Q444" s="53"/>
      <c r="R444" s="53"/>
      <c r="S444" s="53"/>
      <c r="T444" s="54" t="n">
        <f aca="false">C444*100/$C$864</f>
        <v>1.88860653447823E-007</v>
      </c>
      <c r="U444" s="53"/>
      <c r="V444" s="53"/>
      <c r="W444" s="53"/>
    </row>
    <row r="445" customFormat="false" ht="15" hidden="false" customHeight="false" outlineLevel="0" collapsed="false">
      <c r="A445" s="10" t="n">
        <v>1979</v>
      </c>
      <c r="B445" s="10" t="str">
        <f aca="false">B433</f>
        <v>Diciembre</v>
      </c>
      <c r="C445" s="55" t="n">
        <v>4.04319685219347E-007</v>
      </c>
      <c r="D445" s="53"/>
      <c r="E445" s="53"/>
      <c r="F445" s="53"/>
      <c r="G445" s="53"/>
      <c r="H445" s="53"/>
      <c r="I445" s="53"/>
      <c r="J445" s="55" t="n">
        <f aca="false">C445*100/$C$773</f>
        <v>4.40340411566293E-007</v>
      </c>
      <c r="K445" s="55" t="n">
        <f aca="false">J445*100/$J$864</f>
        <v>7.63098838835992E-008</v>
      </c>
      <c r="L445" s="55" t="n">
        <v>1.11193696401145E-007</v>
      </c>
      <c r="M445" s="53"/>
      <c r="N445" s="53"/>
      <c r="O445" s="53"/>
      <c r="P445" s="53"/>
      <c r="Q445" s="53"/>
      <c r="R445" s="53"/>
      <c r="S445" s="53"/>
      <c r="T445" s="55" t="n">
        <f aca="false">C445*100/$C$864</f>
        <v>1.97418158365311E-007</v>
      </c>
      <c r="U445" s="53"/>
      <c r="V445" s="53"/>
      <c r="W445" s="53"/>
    </row>
    <row r="446" customFormat="false" ht="15" hidden="false" customHeight="false" outlineLevel="0" collapsed="false">
      <c r="A446" s="4" t="n">
        <v>1980</v>
      </c>
      <c r="B446" s="4" t="str">
        <f aca="false">B434</f>
        <v>Enero</v>
      </c>
      <c r="C446" s="4" t="n">
        <v>4.33470186200459E-007</v>
      </c>
      <c r="D446" s="53"/>
      <c r="E446" s="53"/>
      <c r="F446" s="53"/>
      <c r="G446" s="53"/>
      <c r="H446" s="53"/>
      <c r="I446" s="53"/>
      <c r="J446" s="4" t="n">
        <f aca="false">C446*100/$C$773</f>
        <v>4.72087922431174E-007</v>
      </c>
      <c r="K446" s="4" t="n">
        <f aca="false">J446*100/$J$864</f>
        <v>8.18116475284008E-008</v>
      </c>
      <c r="L446" s="4" t="n">
        <v>1.2863640461708E-007</v>
      </c>
      <c r="M446" s="53"/>
      <c r="N446" s="53"/>
      <c r="O446" s="53"/>
      <c r="P446" s="53"/>
      <c r="Q446" s="53"/>
      <c r="R446" s="53"/>
      <c r="S446" s="53"/>
      <c r="T446" s="4" t="n">
        <f aca="false">C446*100/$C$864</f>
        <v>2.11651544543368E-007</v>
      </c>
      <c r="U446" s="53"/>
      <c r="V446" s="53"/>
      <c r="W446" s="53"/>
    </row>
    <row r="447" customFormat="false" ht="15" hidden="false" customHeight="false" outlineLevel="0" collapsed="false">
      <c r="A447" s="18" t="n">
        <v>1980</v>
      </c>
      <c r="B447" s="18" t="str">
        <f aca="false">B435</f>
        <v>Febrero</v>
      </c>
      <c r="C447" s="18" t="n">
        <v>4.56641479563449E-007</v>
      </c>
      <c r="D447" s="53"/>
      <c r="E447" s="53"/>
      <c r="F447" s="53"/>
      <c r="G447" s="53"/>
      <c r="H447" s="53"/>
      <c r="I447" s="53"/>
      <c r="J447" s="18" t="n">
        <f aca="false">C447*100/$C$773</f>
        <v>4.97323539763155E-007</v>
      </c>
      <c r="K447" s="18" t="n">
        <f aca="false">J447*100/$J$864</f>
        <v>8.61849164307133E-008</v>
      </c>
      <c r="L447" s="18" t="n">
        <v>1.33782146209156E-007</v>
      </c>
      <c r="M447" s="53"/>
      <c r="N447" s="53"/>
      <c r="O447" s="53"/>
      <c r="P447" s="53"/>
      <c r="Q447" s="53"/>
      <c r="R447" s="53"/>
      <c r="S447" s="53"/>
      <c r="T447" s="18" t="n">
        <f aca="false">C447*100/$C$864</f>
        <v>2.22965448441424E-007</v>
      </c>
      <c r="U447" s="53"/>
      <c r="V447" s="53"/>
      <c r="W447" s="53"/>
    </row>
    <row r="448" customFormat="false" ht="15" hidden="false" customHeight="false" outlineLevel="0" collapsed="false">
      <c r="A448" s="10" t="n">
        <v>1980</v>
      </c>
      <c r="B448" s="10" t="str">
        <f aca="false">B436</f>
        <v>Marzo</v>
      </c>
      <c r="C448" s="10" t="n">
        <v>4.83108046950393E-007</v>
      </c>
      <c r="D448" s="53"/>
      <c r="E448" s="53"/>
      <c r="F448" s="53"/>
      <c r="G448" s="53"/>
      <c r="H448" s="53"/>
      <c r="I448" s="53"/>
      <c r="J448" s="10" t="n">
        <f aca="false">C448*100/$C$773</f>
        <v>5.26148006149429E-007</v>
      </c>
      <c r="K448" s="10" t="n">
        <f aca="false">J448*100/$J$864</f>
        <v>9.11801238320039E-008</v>
      </c>
      <c r="L448" s="10" t="n">
        <v>1.39134859521201E-007</v>
      </c>
      <c r="M448" s="53"/>
      <c r="N448" s="53"/>
      <c r="O448" s="53"/>
      <c r="P448" s="53"/>
      <c r="Q448" s="53"/>
      <c r="R448" s="53"/>
      <c r="S448" s="53"/>
      <c r="T448" s="10" t="n">
        <f aca="false">C448*100/$C$864</f>
        <v>2.35888343820478E-007</v>
      </c>
      <c r="U448" s="53"/>
      <c r="V448" s="53"/>
      <c r="W448" s="53"/>
    </row>
    <row r="449" customFormat="false" ht="15" hidden="false" customHeight="false" outlineLevel="0" collapsed="false">
      <c r="A449" s="4" t="n">
        <v>1980</v>
      </c>
      <c r="B449" s="4" t="str">
        <f aca="false">B437</f>
        <v>Abril</v>
      </c>
      <c r="C449" s="4" t="n">
        <v>5.12944442072237E-007</v>
      </c>
      <c r="D449" s="53"/>
      <c r="E449" s="53"/>
      <c r="F449" s="53"/>
      <c r="G449" s="53"/>
      <c r="H449" s="53"/>
      <c r="I449" s="53"/>
      <c r="J449" s="4" t="n">
        <f aca="false">C449*100/$C$773</f>
        <v>5.58642517269954E-007</v>
      </c>
      <c r="K449" s="4" t="n">
        <f aca="false">J449*100/$J$864</f>
        <v>9.68113407390361E-008</v>
      </c>
      <c r="L449" s="4" t="n">
        <v>1.44701681292247E-007</v>
      </c>
      <c r="M449" s="53"/>
      <c r="N449" s="53"/>
      <c r="O449" s="53"/>
      <c r="P449" s="53"/>
      <c r="Q449" s="53"/>
      <c r="R449" s="53"/>
      <c r="S449" s="53"/>
      <c r="T449" s="4" t="n">
        <f aca="false">C449*100/$C$864</f>
        <v>2.50456633202724E-007</v>
      </c>
      <c r="U449" s="53"/>
      <c r="V449" s="53"/>
      <c r="W449" s="53"/>
    </row>
    <row r="450" customFormat="false" ht="15" hidden="false" customHeight="false" outlineLevel="0" collapsed="false">
      <c r="A450" s="18" t="n">
        <v>1980</v>
      </c>
      <c r="B450" s="18" t="str">
        <f aca="false">B438</f>
        <v>Mayo</v>
      </c>
      <c r="C450" s="54" t="n">
        <v>5.42616819029993E-007</v>
      </c>
      <c r="D450" s="53"/>
      <c r="E450" s="53"/>
      <c r="F450" s="53"/>
      <c r="G450" s="53"/>
      <c r="H450" s="53"/>
      <c r="I450" s="53"/>
      <c r="J450" s="54" t="n">
        <f aca="false">C450*100/$C$773</f>
        <v>5.90958397894564E-007</v>
      </c>
      <c r="K450" s="54" t="n">
        <f aca="false">J450*100/$J$864</f>
        <v>1.02411601431187E-007</v>
      </c>
      <c r="L450" s="54" t="n">
        <v>1.50496885494924E-007</v>
      </c>
      <c r="M450" s="53"/>
      <c r="N450" s="53"/>
      <c r="O450" s="53"/>
      <c r="P450" s="53"/>
      <c r="Q450" s="53"/>
      <c r="R450" s="53"/>
      <c r="S450" s="53"/>
      <c r="T450" s="54" t="n">
        <f aca="false">C450*100/$C$864</f>
        <v>2.64944837036143E-007</v>
      </c>
      <c r="U450" s="53"/>
      <c r="V450" s="53"/>
      <c r="W450" s="53"/>
    </row>
    <row r="451" customFormat="false" ht="15" hidden="false" customHeight="false" outlineLevel="0" collapsed="false">
      <c r="A451" s="10" t="n">
        <v>1980</v>
      </c>
      <c r="B451" s="10" t="str">
        <f aca="false">B439</f>
        <v>Junio</v>
      </c>
      <c r="C451" s="55" t="n">
        <v>5.7375044872235E-007</v>
      </c>
      <c r="D451" s="53"/>
      <c r="E451" s="53"/>
      <c r="F451" s="53"/>
      <c r="G451" s="53"/>
      <c r="H451" s="53"/>
      <c r="I451" s="53"/>
      <c r="J451" s="55" t="n">
        <f aca="false">C451*100/$C$773</f>
        <v>6.24865713846414E-007</v>
      </c>
      <c r="K451" s="55" t="n">
        <f aca="false">J451*100/$J$864</f>
        <v>1.08287653855916E-007</v>
      </c>
      <c r="L451" s="55" t="n">
        <v>1.56506198227247E-007</v>
      </c>
      <c r="M451" s="53"/>
      <c r="N451" s="53"/>
      <c r="O451" s="53"/>
      <c r="P451" s="53"/>
      <c r="Q451" s="53"/>
      <c r="R451" s="53"/>
      <c r="S451" s="53"/>
      <c r="T451" s="55" t="n">
        <f aca="false">C451*100/$C$864</f>
        <v>2.80146530304573E-007</v>
      </c>
      <c r="U451" s="53"/>
      <c r="V451" s="53"/>
      <c r="W451" s="53"/>
    </row>
    <row r="452" customFormat="false" ht="15" hidden="false" customHeight="false" outlineLevel="0" collapsed="false">
      <c r="A452" s="4" t="n">
        <v>1980</v>
      </c>
      <c r="B452" s="4" t="str">
        <f aca="false">B440</f>
        <v>Julio</v>
      </c>
      <c r="C452" s="4" t="n">
        <v>5.99993354976446E-007</v>
      </c>
      <c r="D452" s="53"/>
      <c r="E452" s="53"/>
      <c r="F452" s="53"/>
      <c r="G452" s="53"/>
      <c r="H452" s="53"/>
      <c r="I452" s="53"/>
      <c r="J452" s="4" t="n">
        <f aca="false">C452*100/$C$773</f>
        <v>6.53446593192804E-007</v>
      </c>
      <c r="K452" s="4" t="n">
        <f aca="false">J452*100/$J$864</f>
        <v>1.13240648236914E-007</v>
      </c>
      <c r="L452" s="4" t="n">
        <v>2.39508938223747E-007</v>
      </c>
      <c r="M452" s="53"/>
      <c r="N452" s="53"/>
      <c r="O452" s="53"/>
      <c r="P452" s="53"/>
      <c r="Q452" s="53"/>
      <c r="R452" s="53"/>
      <c r="S452" s="53"/>
      <c r="T452" s="4" t="n">
        <f aca="false">C452*100/$C$864</f>
        <v>2.92960218117044E-007</v>
      </c>
      <c r="U452" s="53"/>
      <c r="V452" s="53"/>
      <c r="W452" s="53"/>
    </row>
    <row r="453" customFormat="false" ht="15" hidden="false" customHeight="false" outlineLevel="0" collapsed="false">
      <c r="A453" s="18" t="n">
        <v>1980</v>
      </c>
      <c r="B453" s="18" t="str">
        <f aca="false">B441</f>
        <v>Agosto</v>
      </c>
      <c r="C453" s="18" t="n">
        <v>6.20525446971837E-007</v>
      </c>
      <c r="D453" s="53"/>
      <c r="E453" s="53"/>
      <c r="F453" s="53"/>
      <c r="G453" s="53"/>
      <c r="H453" s="53"/>
      <c r="I453" s="53"/>
      <c r="J453" s="18" t="n">
        <f aca="false">C453*100/$C$773</f>
        <v>6.75807883454154E-007</v>
      </c>
      <c r="K453" s="18" t="n">
        <f aca="false">J453*100/$J$864</f>
        <v>1.17115803499774E-007</v>
      </c>
      <c r="L453" s="18" t="n">
        <v>2.49086726450337E-007</v>
      </c>
      <c r="M453" s="53"/>
      <c r="N453" s="53"/>
      <c r="O453" s="53"/>
      <c r="P453" s="53"/>
      <c r="Q453" s="53"/>
      <c r="R453" s="53"/>
      <c r="S453" s="53"/>
      <c r="T453" s="18" t="n">
        <f aca="false">C453*100/$C$864</f>
        <v>3.02985472729413E-007</v>
      </c>
      <c r="U453" s="53"/>
      <c r="V453" s="53"/>
      <c r="W453" s="53"/>
    </row>
    <row r="454" customFormat="false" ht="15" hidden="false" customHeight="false" outlineLevel="0" collapsed="false">
      <c r="A454" s="10" t="n">
        <v>1980</v>
      </c>
      <c r="B454" s="10" t="str">
        <f aca="false">B442</f>
        <v>Septiembre</v>
      </c>
      <c r="C454" s="10" t="n">
        <v>6.48721660452802E-007</v>
      </c>
      <c r="D454" s="53"/>
      <c r="E454" s="53"/>
      <c r="F454" s="53"/>
      <c r="G454" s="53"/>
      <c r="H454" s="53"/>
      <c r="I454" s="53"/>
      <c r="J454" s="10" t="n">
        <f aca="false">C454*100/$C$773</f>
        <v>7.06516089615532E-007</v>
      </c>
      <c r="K454" s="10" t="n">
        <f aca="false">J454*100/$J$864</f>
        <v>1.22437458257994E-007</v>
      </c>
      <c r="L454" s="10" t="n">
        <v>2.59049910030303E-007</v>
      </c>
      <c r="M454" s="53"/>
      <c r="N454" s="53"/>
      <c r="O454" s="53"/>
      <c r="P454" s="53"/>
      <c r="Q454" s="53"/>
      <c r="R454" s="53"/>
      <c r="S454" s="53"/>
      <c r="T454" s="10" t="n">
        <f aca="false">C454*100/$C$864</f>
        <v>3.16752906623381E-007</v>
      </c>
      <c r="U454" s="53"/>
      <c r="V454" s="53"/>
      <c r="W454" s="53"/>
    </row>
    <row r="455" customFormat="false" ht="15" hidden="false" customHeight="false" outlineLevel="0" collapsed="false">
      <c r="A455" s="4" t="n">
        <v>1980</v>
      </c>
      <c r="B455" s="4" t="str">
        <f aca="false">B443</f>
        <v>Octubre</v>
      </c>
      <c r="C455" s="4" t="n">
        <v>6.98120949327698E-007</v>
      </c>
      <c r="D455" s="53"/>
      <c r="E455" s="53"/>
      <c r="F455" s="53"/>
      <c r="G455" s="53"/>
      <c r="H455" s="53"/>
      <c r="I455" s="53"/>
      <c r="J455" s="4" t="n">
        <f aca="false">C455*100/$C$773</f>
        <v>7.60316347157909E-007</v>
      </c>
      <c r="K455" s="4" t="n">
        <f aca="false">J455*100/$J$864</f>
        <v>1.31760907339951E-007</v>
      </c>
      <c r="L455" s="4" t="n">
        <v>2.69462721522583E-007</v>
      </c>
      <c r="M455" s="53"/>
      <c r="N455" s="53"/>
      <c r="O455" s="53"/>
      <c r="P455" s="53"/>
      <c r="Q455" s="53"/>
      <c r="R455" s="53"/>
      <c r="S455" s="53"/>
      <c r="T455" s="4" t="n">
        <f aca="false">C455*100/$C$864</f>
        <v>3.40873217829469E-007</v>
      </c>
      <c r="U455" s="53"/>
      <c r="V455" s="53"/>
      <c r="W455" s="53"/>
    </row>
    <row r="456" customFormat="false" ht="15" hidden="false" customHeight="false" outlineLevel="0" collapsed="false">
      <c r="A456" s="18" t="n">
        <v>1980</v>
      </c>
      <c r="B456" s="18" t="str">
        <f aca="false">B444</f>
        <v>Noviembre</v>
      </c>
      <c r="C456" s="54" t="n">
        <v>7.30775474723419E-007</v>
      </c>
      <c r="D456" s="53"/>
      <c r="E456" s="53"/>
      <c r="F456" s="53"/>
      <c r="G456" s="53"/>
      <c r="H456" s="53"/>
      <c r="I456" s="53"/>
      <c r="J456" s="54" t="n">
        <f aca="false">C456*100/$C$773</f>
        <v>7.95880054980972E-007</v>
      </c>
      <c r="K456" s="54" t="n">
        <f aca="false">J456*100/$J$864</f>
        <v>1.3792400830267E-007</v>
      </c>
      <c r="L456" s="54" t="n">
        <v>2.80189558858315E-007</v>
      </c>
      <c r="M456" s="53"/>
      <c r="N456" s="53"/>
      <c r="O456" s="53"/>
      <c r="P456" s="53"/>
      <c r="Q456" s="53"/>
      <c r="R456" s="53"/>
      <c r="S456" s="53"/>
      <c r="T456" s="54" t="n">
        <f aca="false">C456*100/$C$864</f>
        <v>3.56817522550668E-007</v>
      </c>
      <c r="U456" s="53"/>
      <c r="V456" s="53"/>
      <c r="W456" s="53"/>
    </row>
    <row r="457" customFormat="false" ht="15" hidden="false" customHeight="false" outlineLevel="0" collapsed="false">
      <c r="A457" s="10" t="n">
        <v>1980</v>
      </c>
      <c r="B457" s="10" t="str">
        <f aca="false">B445</f>
        <v>Diciembre</v>
      </c>
      <c r="C457" s="55" t="n">
        <v>7.58643651876206E-007</v>
      </c>
      <c r="D457" s="53"/>
      <c r="E457" s="53"/>
      <c r="F457" s="53"/>
      <c r="G457" s="53"/>
      <c r="H457" s="53"/>
      <c r="I457" s="53"/>
      <c r="J457" s="55" t="n">
        <f aca="false">C457*100/$C$773</f>
        <v>8.26231000150519E-007</v>
      </c>
      <c r="K457" s="55" t="n">
        <f aca="false">J457*100/$J$864</f>
        <v>1.43183750631128E-007</v>
      </c>
      <c r="L457" s="55" t="n">
        <v>2.91408845812262E-007</v>
      </c>
      <c r="M457" s="53"/>
      <c r="N457" s="53"/>
      <c r="O457" s="53"/>
      <c r="P457" s="53"/>
      <c r="Q457" s="53"/>
      <c r="R457" s="53"/>
      <c r="S457" s="53"/>
      <c r="T457" s="55" t="n">
        <f aca="false">C457*100/$C$864</f>
        <v>3.70424785346979E-007</v>
      </c>
      <c r="U457" s="53"/>
      <c r="V457" s="53"/>
      <c r="W457" s="53"/>
    </row>
    <row r="458" customFormat="false" ht="15" hidden="false" customHeight="false" outlineLevel="0" collapsed="false">
      <c r="A458" s="4" t="n">
        <v>1981</v>
      </c>
      <c r="B458" s="4" t="str">
        <f aca="false">B446</f>
        <v>Enero</v>
      </c>
      <c r="C458" s="4" t="n">
        <v>7.95786310671063E-007</v>
      </c>
      <c r="D458" s="53"/>
      <c r="E458" s="53"/>
      <c r="F458" s="53"/>
      <c r="G458" s="53"/>
      <c r="H458" s="53"/>
      <c r="I458" s="53"/>
      <c r="J458" s="4" t="n">
        <f aca="false">C458*100/$C$773</f>
        <v>8.66682687907252E-007</v>
      </c>
      <c r="K458" s="4" t="n">
        <f aca="false">J458*100/$J$864</f>
        <v>1.50193926201051E-007</v>
      </c>
      <c r="L458" s="4" t="n">
        <v>2.98681398869577E-007</v>
      </c>
      <c r="M458" s="53"/>
      <c r="N458" s="53"/>
      <c r="O458" s="53"/>
      <c r="P458" s="53"/>
      <c r="Q458" s="53"/>
      <c r="R458" s="53"/>
      <c r="S458" s="53"/>
      <c r="T458" s="4" t="n">
        <f aca="false">C458*100/$C$864</f>
        <v>3.88560521904287E-007</v>
      </c>
      <c r="U458" s="53"/>
      <c r="V458" s="53"/>
      <c r="W458" s="53"/>
    </row>
    <row r="459" customFormat="false" ht="15" hidden="false" customHeight="false" outlineLevel="0" collapsed="false">
      <c r="A459" s="18" t="n">
        <v>1981</v>
      </c>
      <c r="B459" s="18" t="str">
        <f aca="false">B447</f>
        <v>Febrero</v>
      </c>
      <c r="C459" s="18" t="n">
        <v>8.29037265754377E-007</v>
      </c>
      <c r="D459" s="53"/>
      <c r="E459" s="53"/>
      <c r="F459" s="53"/>
      <c r="G459" s="53"/>
      <c r="H459" s="53"/>
      <c r="I459" s="53"/>
      <c r="J459" s="18" t="n">
        <f aca="false">C459*100/$C$773</f>
        <v>9.02895961170006E-007</v>
      </c>
      <c r="K459" s="18" t="n">
        <f aca="false">J459*100/$J$864</f>
        <v>1.56469595217883E-007</v>
      </c>
      <c r="L459" s="18" t="n">
        <v>3.06146649603514E-007</v>
      </c>
      <c r="M459" s="53"/>
      <c r="N459" s="53"/>
      <c r="O459" s="53"/>
      <c r="P459" s="53"/>
      <c r="Q459" s="53"/>
      <c r="R459" s="53"/>
      <c r="S459" s="53"/>
      <c r="T459" s="18" t="n">
        <f aca="false">C459*100/$C$864</f>
        <v>4.04796046803042E-007</v>
      </c>
      <c r="U459" s="53"/>
      <c r="V459" s="53"/>
      <c r="W459" s="53"/>
    </row>
    <row r="460" customFormat="false" ht="15" hidden="false" customHeight="false" outlineLevel="0" collapsed="false">
      <c r="A460" s="10" t="n">
        <v>1981</v>
      </c>
      <c r="B460" s="10" t="str">
        <f aca="false">B448</f>
        <v>Marzo</v>
      </c>
      <c r="C460" s="10" t="n">
        <v>8.78690037246499E-007</v>
      </c>
      <c r="D460" s="53"/>
      <c r="E460" s="53"/>
      <c r="F460" s="53"/>
      <c r="G460" s="53"/>
      <c r="H460" s="53"/>
      <c r="I460" s="53"/>
      <c r="J460" s="10" t="n">
        <f aca="false">C460*100/$C$773</f>
        <v>9.56972284024251E-007</v>
      </c>
      <c r="K460" s="10" t="n">
        <f aca="false">J460*100/$J$864</f>
        <v>1.65840885722839E-007</v>
      </c>
      <c r="L460" s="10" t="n">
        <v>3.13804598014235E-007</v>
      </c>
      <c r="M460" s="53"/>
      <c r="N460" s="53"/>
      <c r="O460" s="53"/>
      <c r="P460" s="53"/>
      <c r="Q460" s="53"/>
      <c r="R460" s="53"/>
      <c r="S460" s="53"/>
      <c r="T460" s="10" t="n">
        <f aca="false">C460*100/$C$864</f>
        <v>4.2904012658459E-007</v>
      </c>
      <c r="U460" s="53"/>
      <c r="V460" s="53"/>
      <c r="W460" s="53"/>
    </row>
    <row r="461" customFormat="false" ht="15" hidden="false" customHeight="false" outlineLevel="0" collapsed="false">
      <c r="A461" s="4" t="n">
        <v>1981</v>
      </c>
      <c r="B461" s="4" t="str">
        <f aca="false">B449</f>
        <v>Abril</v>
      </c>
      <c r="C461" s="4" t="n">
        <v>9.48024988429198E-007</v>
      </c>
      <c r="D461" s="53"/>
      <c r="E461" s="53"/>
      <c r="F461" s="53"/>
      <c r="G461" s="53"/>
      <c r="H461" s="53"/>
      <c r="I461" s="53"/>
      <c r="J461" s="4" t="n">
        <f aca="false">C461*100/$C$773</f>
        <v>1.03248426638829E-006</v>
      </c>
      <c r="K461" s="4" t="n">
        <f aca="false">J461*100/$J$864</f>
        <v>1.78926922013544E-007</v>
      </c>
      <c r="L461" s="4" t="n">
        <v>3.21648107150634E-007</v>
      </c>
      <c r="M461" s="53"/>
      <c r="N461" s="53"/>
      <c r="O461" s="53"/>
      <c r="P461" s="53"/>
      <c r="Q461" s="53"/>
      <c r="R461" s="53"/>
      <c r="S461" s="53"/>
      <c r="T461" s="4" t="n">
        <f aca="false">C461*100/$C$864</f>
        <v>4.62894472225494E-007</v>
      </c>
      <c r="U461" s="53"/>
      <c r="V461" s="53"/>
      <c r="W461" s="53"/>
    </row>
    <row r="462" customFormat="false" ht="15" hidden="false" customHeight="false" outlineLevel="0" collapsed="false">
      <c r="A462" s="18" t="n">
        <v>1981</v>
      </c>
      <c r="B462" s="18" t="str">
        <f aca="false">B450</f>
        <v>Mayo</v>
      </c>
      <c r="C462" s="54" t="n">
        <v>1.01944744351847E-006</v>
      </c>
      <c r="D462" s="53"/>
      <c r="E462" s="53"/>
      <c r="F462" s="53"/>
      <c r="G462" s="53"/>
      <c r="H462" s="53"/>
      <c r="I462" s="53"/>
      <c r="J462" s="54" t="n">
        <f aca="false">C462*100/$C$773</f>
        <v>1.11026972779125E-006</v>
      </c>
      <c r="K462" s="54" t="n">
        <f aca="false">J462*100/$J$864</f>
        <v>1.92406946493646E-007</v>
      </c>
      <c r="L462" s="54" t="n">
        <v>3.29691450914708E-007</v>
      </c>
      <c r="M462" s="53"/>
      <c r="N462" s="53"/>
      <c r="O462" s="53"/>
      <c r="P462" s="53"/>
      <c r="Q462" s="53"/>
      <c r="R462" s="53"/>
      <c r="S462" s="53"/>
      <c r="T462" s="54" t="n">
        <f aca="false">C462*100/$C$864</f>
        <v>4.97768088487843E-007</v>
      </c>
      <c r="U462" s="53"/>
      <c r="V462" s="53"/>
      <c r="W462" s="53"/>
    </row>
    <row r="463" customFormat="false" ht="15" hidden="false" customHeight="false" outlineLevel="0" collapsed="false">
      <c r="A463" s="10" t="n">
        <v>1981</v>
      </c>
      <c r="B463" s="10" t="str">
        <f aca="false">B451</f>
        <v>Junio</v>
      </c>
      <c r="C463" s="55" t="n">
        <v>1.11502530095526E-006</v>
      </c>
      <c r="D463" s="53"/>
      <c r="E463" s="53"/>
      <c r="F463" s="53"/>
      <c r="G463" s="53"/>
      <c r="H463" s="53"/>
      <c r="I463" s="53"/>
      <c r="J463" s="55" t="n">
        <f aca="false">C463*100/$C$773</f>
        <v>1.21436258950168E-006</v>
      </c>
      <c r="K463" s="55" t="n">
        <f aca="false">J463*100/$J$864</f>
        <v>2.10445977165347E-007</v>
      </c>
      <c r="L463" s="55" t="n">
        <v>4.45074537546126E-007</v>
      </c>
      <c r="M463" s="53"/>
      <c r="N463" s="53"/>
      <c r="O463" s="53"/>
      <c r="P463" s="53"/>
      <c r="Q463" s="53"/>
      <c r="R463" s="53"/>
      <c r="S463" s="53"/>
      <c r="T463" s="55" t="n">
        <f aca="false">C463*100/$C$864</f>
        <v>5.44436121941215E-007</v>
      </c>
      <c r="U463" s="53"/>
      <c r="V463" s="53"/>
      <c r="W463" s="53"/>
    </row>
    <row r="464" customFormat="false" ht="15" hidden="false" customHeight="false" outlineLevel="0" collapsed="false">
      <c r="A464" s="4" t="n">
        <v>1981</v>
      </c>
      <c r="B464" s="4" t="str">
        <f aca="false">B452</f>
        <v>Julio</v>
      </c>
      <c r="C464" s="4" t="n">
        <v>1.22924158612933E-006</v>
      </c>
      <c r="D464" s="53"/>
      <c r="E464" s="53"/>
      <c r="F464" s="53"/>
      <c r="G464" s="53"/>
      <c r="H464" s="53"/>
      <c r="I464" s="53"/>
      <c r="J464" s="4" t="n">
        <f aca="false">C464*100/$C$773</f>
        <v>1.33875437120243E-006</v>
      </c>
      <c r="K464" s="4" t="n">
        <f aca="false">J464*100/$J$864</f>
        <v>2.32002759528098E-007</v>
      </c>
      <c r="L464" s="4" t="n">
        <v>4.89580563910505E-007</v>
      </c>
      <c r="M464" s="53"/>
      <c r="N464" s="53"/>
      <c r="O464" s="53"/>
      <c r="P464" s="53"/>
      <c r="Q464" s="53"/>
      <c r="R464" s="53"/>
      <c r="S464" s="53"/>
      <c r="T464" s="4" t="n">
        <f aca="false">C464*100/$C$864</f>
        <v>6.00204785943215E-007</v>
      </c>
      <c r="U464" s="53"/>
      <c r="V464" s="53"/>
      <c r="W464" s="53"/>
    </row>
    <row r="465" customFormat="false" ht="15" hidden="false" customHeight="false" outlineLevel="0" collapsed="false">
      <c r="A465" s="18" t="n">
        <v>1981</v>
      </c>
      <c r="B465" s="18" t="str">
        <f aca="false">B453</f>
        <v>Agosto</v>
      </c>
      <c r="C465" s="18" t="n">
        <v>1.3266087326289E-006</v>
      </c>
      <c r="D465" s="53"/>
      <c r="E465" s="53"/>
      <c r="F465" s="53"/>
      <c r="G465" s="53"/>
      <c r="H465" s="53"/>
      <c r="I465" s="53"/>
      <c r="J465" s="18" t="n">
        <f aca="false">C465*100/$C$773</f>
        <v>1.44479592923193E-006</v>
      </c>
      <c r="K465" s="18" t="n">
        <f aca="false">J465*100/$J$864</f>
        <v>2.50379494362141E-007</v>
      </c>
      <c r="L465" s="18" t="n">
        <v>5.14060305801051E-007</v>
      </c>
      <c r="M465" s="53"/>
      <c r="N465" s="53"/>
      <c r="O465" s="53"/>
      <c r="P465" s="53"/>
      <c r="Q465" s="53"/>
      <c r="R465" s="53"/>
      <c r="S465" s="53"/>
      <c r="T465" s="18" t="n">
        <f aca="false">C465*100/$C$864</f>
        <v>6.47746479929256E-007</v>
      </c>
      <c r="U465" s="53"/>
      <c r="V465" s="53"/>
      <c r="W465" s="53"/>
    </row>
    <row r="466" customFormat="false" ht="15" hidden="false" customHeight="false" outlineLevel="0" collapsed="false">
      <c r="A466" s="10" t="n">
        <v>1981</v>
      </c>
      <c r="B466" s="10" t="str">
        <f aca="false">B454</f>
        <v>Septiembre</v>
      </c>
      <c r="C466" s="10" t="n">
        <v>1.4214410529562E-006</v>
      </c>
      <c r="D466" s="53"/>
      <c r="E466" s="53"/>
      <c r="F466" s="53"/>
      <c r="G466" s="53"/>
      <c r="H466" s="53"/>
      <c r="I466" s="53"/>
      <c r="J466" s="10" t="n">
        <f aca="false">C466*100/$C$773</f>
        <v>1.54807683414274E-006</v>
      </c>
      <c r="K466" s="10" t="n">
        <f aca="false">J466*100/$J$864</f>
        <v>2.68277814966201E-007</v>
      </c>
      <c r="L466" s="10" t="n">
        <v>5.39760466310655E-007</v>
      </c>
      <c r="M466" s="53"/>
      <c r="N466" s="53"/>
      <c r="O466" s="53"/>
      <c r="P466" s="53"/>
      <c r="Q466" s="53"/>
      <c r="R466" s="53"/>
      <c r="S466" s="53"/>
      <c r="T466" s="10" t="n">
        <f aca="false">C466*100/$C$864</f>
        <v>6.94050488160683E-007</v>
      </c>
      <c r="U466" s="53"/>
      <c r="V466" s="53"/>
      <c r="W466" s="53"/>
    </row>
    <row r="467" customFormat="false" ht="15" hidden="false" customHeight="false" outlineLevel="0" collapsed="false">
      <c r="A467" s="4" t="n">
        <v>1981</v>
      </c>
      <c r="B467" s="4" t="str">
        <f aca="false">B455</f>
        <v>Octubre</v>
      </c>
      <c r="C467" s="4" t="n">
        <v>1.50419567210974E-006</v>
      </c>
      <c r="D467" s="53"/>
      <c r="E467" s="53"/>
      <c r="F467" s="53"/>
      <c r="G467" s="53"/>
      <c r="H467" s="53"/>
      <c r="I467" s="53"/>
      <c r="J467" s="4" t="n">
        <f aca="false">C467*100/$C$773</f>
        <v>1.63820403889982E-006</v>
      </c>
      <c r="K467" s="4" t="n">
        <f aca="false">J467*100/$J$864</f>
        <v>2.83896632474461E-007</v>
      </c>
      <c r="L467" s="4" t="n">
        <v>6.74741620356748E-007</v>
      </c>
      <c r="M467" s="53"/>
      <c r="N467" s="53"/>
      <c r="O467" s="53"/>
      <c r="P467" s="53"/>
      <c r="Q467" s="53"/>
      <c r="R467" s="53"/>
      <c r="S467" s="53"/>
      <c r="T467" s="4" t="n">
        <f aca="false">C467*100/$C$864</f>
        <v>7.34457287796599E-007</v>
      </c>
      <c r="U467" s="53"/>
      <c r="V467" s="53"/>
      <c r="W467" s="53"/>
    </row>
    <row r="468" customFormat="false" ht="15" hidden="false" customHeight="false" outlineLevel="0" collapsed="false">
      <c r="A468" s="18" t="n">
        <v>1981</v>
      </c>
      <c r="B468" s="18" t="str">
        <f aca="false">B456</f>
        <v>Noviembre</v>
      </c>
      <c r="C468" s="54" t="n">
        <v>1.61259676782978E-006</v>
      </c>
      <c r="D468" s="53"/>
      <c r="E468" s="53"/>
      <c r="F468" s="53"/>
      <c r="G468" s="53"/>
      <c r="H468" s="53"/>
      <c r="I468" s="53"/>
      <c r="J468" s="54" t="n">
        <f aca="false">C468*100/$C$773</f>
        <v>1.7562625575636E-006</v>
      </c>
      <c r="K468" s="54" t="n">
        <f aca="false">J468*100/$J$864</f>
        <v>3.04355876309605E-007</v>
      </c>
      <c r="L468" s="54" t="n">
        <v>7.0847798767929E-007</v>
      </c>
      <c r="M468" s="53"/>
      <c r="N468" s="53"/>
      <c r="O468" s="53"/>
      <c r="P468" s="53"/>
      <c r="Q468" s="53"/>
      <c r="R468" s="53"/>
      <c r="S468" s="53"/>
      <c r="T468" s="54" t="n">
        <f aca="false">C468*100/$C$864</f>
        <v>7.87386555067427E-007</v>
      </c>
      <c r="U468" s="53"/>
      <c r="V468" s="53"/>
      <c r="W468" s="53"/>
    </row>
    <row r="469" customFormat="false" ht="15" hidden="false" customHeight="false" outlineLevel="0" collapsed="false">
      <c r="A469" s="10" t="n">
        <v>1981</v>
      </c>
      <c r="B469" s="10" t="str">
        <f aca="false">B457</f>
        <v>Diciembre</v>
      </c>
      <c r="C469" s="55" t="n">
        <v>1.75454703347693E-006</v>
      </c>
      <c r="D469" s="53"/>
      <c r="E469" s="53"/>
      <c r="F469" s="53"/>
      <c r="G469" s="53"/>
      <c r="H469" s="53"/>
      <c r="I469" s="53"/>
      <c r="J469" s="55" t="n">
        <f aca="false">C469*100/$C$773</f>
        <v>1.91085913220997E-006</v>
      </c>
      <c r="K469" s="55" t="n">
        <f aca="false">J469*100/$J$864</f>
        <v>3.31147073188638E-007</v>
      </c>
      <c r="L469" s="55" t="n">
        <v>7.43891538484234E-007</v>
      </c>
      <c r="M469" s="53"/>
      <c r="N469" s="53"/>
      <c r="O469" s="53"/>
      <c r="P469" s="53"/>
      <c r="Q469" s="53"/>
      <c r="R469" s="53"/>
      <c r="S469" s="53"/>
      <c r="T469" s="55" t="n">
        <f aca="false">C469*100/$C$864</f>
        <v>8.56696957325789E-007</v>
      </c>
      <c r="U469" s="53"/>
      <c r="V469" s="53"/>
      <c r="W469" s="53"/>
    </row>
    <row r="470" customFormat="false" ht="15" hidden="false" customHeight="false" outlineLevel="0" collapsed="false">
      <c r="A470" s="4" t="n">
        <v>1982</v>
      </c>
      <c r="B470" s="4" t="str">
        <f aca="false">B458</f>
        <v>Enero</v>
      </c>
      <c r="C470" s="4" t="n">
        <v>1.96374474640021E-006</v>
      </c>
      <c r="D470" s="53"/>
      <c r="E470" s="53"/>
      <c r="F470" s="53"/>
      <c r="G470" s="53"/>
      <c r="H470" s="53"/>
      <c r="I470" s="53"/>
      <c r="J470" s="4" t="n">
        <f aca="false">C470*100/$C$773</f>
        <v>2.13869421018148E-006</v>
      </c>
      <c r="K470" s="4" t="n">
        <f aca="false">J470*100/$J$864</f>
        <v>3.70630318168979E-007</v>
      </c>
      <c r="L470" s="4" t="n">
        <v>7.43891538484234E-007</v>
      </c>
      <c r="M470" s="53"/>
      <c r="N470" s="53"/>
      <c r="O470" s="53"/>
      <c r="P470" s="53"/>
      <c r="Q470" s="53"/>
      <c r="R470" s="53"/>
      <c r="S470" s="53"/>
      <c r="T470" s="4" t="n">
        <f aca="false">C470*100/$C$864</f>
        <v>9.58842434603611E-007</v>
      </c>
      <c r="U470" s="53"/>
      <c r="V470" s="53"/>
      <c r="W470" s="53"/>
    </row>
    <row r="471" customFormat="false" ht="15" hidden="false" customHeight="false" outlineLevel="0" collapsed="false">
      <c r="A471" s="18" t="n">
        <v>1982</v>
      </c>
      <c r="B471" s="18" t="str">
        <f aca="false">B459</f>
        <v>Febrero</v>
      </c>
      <c r="C471" s="18" t="n">
        <v>2.0675235120414E-006</v>
      </c>
      <c r="D471" s="53"/>
      <c r="E471" s="53"/>
      <c r="F471" s="53"/>
      <c r="G471" s="53"/>
      <c r="H471" s="53"/>
      <c r="I471" s="53"/>
      <c r="J471" s="18" t="n">
        <f aca="false">C471*100/$C$773</f>
        <v>2.25171859668764E-006</v>
      </c>
      <c r="K471" s="18" t="n">
        <f aca="false">J471*100/$J$864</f>
        <v>3.90217159584742E-007</v>
      </c>
      <c r="L471" s="18" t="n">
        <v>7.43891538484234E-007</v>
      </c>
      <c r="M471" s="53"/>
      <c r="N471" s="53"/>
      <c r="O471" s="53"/>
      <c r="P471" s="53"/>
      <c r="Q471" s="53"/>
      <c r="R471" s="53"/>
      <c r="S471" s="53"/>
      <c r="T471" s="18" t="n">
        <f aca="false">C471*100/$C$864</f>
        <v>1.00951474549838E-006</v>
      </c>
      <c r="U471" s="53"/>
      <c r="V471" s="53"/>
      <c r="W471" s="53"/>
    </row>
    <row r="472" customFormat="false" ht="15" hidden="false" customHeight="false" outlineLevel="0" collapsed="false">
      <c r="A472" s="10" t="n">
        <v>1982</v>
      </c>
      <c r="B472" s="10" t="str">
        <f aca="false">B460</f>
        <v>Marzo</v>
      </c>
      <c r="C472" s="10" t="n">
        <v>2.16503976596287E-006</v>
      </c>
      <c r="D472" s="53"/>
      <c r="E472" s="53"/>
      <c r="F472" s="53"/>
      <c r="G472" s="53"/>
      <c r="H472" s="53"/>
      <c r="I472" s="53"/>
      <c r="J472" s="10" t="n">
        <f aca="false">C472*100/$C$773</f>
        <v>2.35792254607707E-006</v>
      </c>
      <c r="K472" s="10" t="n">
        <f aca="false">J472*100/$J$864</f>
        <v>4.08622036432313E-007</v>
      </c>
      <c r="L472" s="10" t="n">
        <v>7.43891538484234E-007</v>
      </c>
      <c r="M472" s="53"/>
      <c r="N472" s="53"/>
      <c r="O472" s="53"/>
      <c r="P472" s="53"/>
      <c r="Q472" s="53"/>
      <c r="R472" s="53"/>
      <c r="S472" s="53"/>
      <c r="T472" s="10" t="n">
        <f aca="false">C472*100/$C$864</f>
        <v>1.05712924452881E-006</v>
      </c>
      <c r="U472" s="53"/>
      <c r="V472" s="53"/>
      <c r="W472" s="53"/>
    </row>
    <row r="473" customFormat="false" ht="15" hidden="false" customHeight="false" outlineLevel="0" collapsed="false">
      <c r="A473" s="4" t="n">
        <v>1982</v>
      </c>
      <c r="B473" s="4" t="str">
        <f aca="false">B461</f>
        <v>Abril</v>
      </c>
      <c r="C473" s="4" t="n">
        <v>2.25569707847702E-006</v>
      </c>
      <c r="D473" s="53"/>
      <c r="E473" s="53"/>
      <c r="F473" s="53"/>
      <c r="G473" s="53"/>
      <c r="H473" s="53"/>
      <c r="I473" s="53"/>
      <c r="J473" s="4" t="n">
        <f aca="false">C473*100/$C$773</f>
        <v>2.45665649291005E-006</v>
      </c>
      <c r="K473" s="4" t="n">
        <f aca="false">J473*100/$J$864</f>
        <v>4.25732380657579E-007</v>
      </c>
      <c r="L473" s="4" t="n">
        <v>7.43891538484234E-007</v>
      </c>
      <c r="M473" s="53"/>
      <c r="N473" s="53"/>
      <c r="O473" s="53"/>
      <c r="P473" s="53"/>
      <c r="Q473" s="53"/>
      <c r="R473" s="53"/>
      <c r="S473" s="53"/>
      <c r="T473" s="4" t="n">
        <f aca="false">C473*100/$C$864</f>
        <v>1.10139471151734E-006</v>
      </c>
      <c r="U473" s="53"/>
      <c r="V473" s="53"/>
      <c r="W473" s="53"/>
    </row>
    <row r="474" customFormat="false" ht="15" hidden="false" customHeight="false" outlineLevel="0" collapsed="false">
      <c r="A474" s="18" t="n">
        <v>1982</v>
      </c>
      <c r="B474" s="18" t="str">
        <f aca="false">B462</f>
        <v>Mayo</v>
      </c>
      <c r="C474" s="54" t="n">
        <v>2.32473381481592E-006</v>
      </c>
      <c r="D474" s="53"/>
      <c r="E474" s="53"/>
      <c r="F474" s="53"/>
      <c r="G474" s="53"/>
      <c r="H474" s="53"/>
      <c r="I474" s="53"/>
      <c r="J474" s="54" t="n">
        <f aca="false">C474*100/$C$773</f>
        <v>2.53184369255424E-006</v>
      </c>
      <c r="K474" s="54" t="n">
        <f aca="false">J474*100/$J$864</f>
        <v>4.38762132921227E-007</v>
      </c>
      <c r="L474" s="54" t="n">
        <v>7.43891538484234E-007</v>
      </c>
      <c r="M474" s="53"/>
      <c r="N474" s="53"/>
      <c r="O474" s="53"/>
      <c r="P474" s="53"/>
      <c r="Q474" s="53"/>
      <c r="R474" s="53"/>
      <c r="S474" s="53"/>
      <c r="T474" s="54" t="n">
        <f aca="false">C474*100/$C$864</f>
        <v>1.13510344706947E-006</v>
      </c>
      <c r="U474" s="53"/>
      <c r="V474" s="53"/>
      <c r="W474" s="53"/>
    </row>
    <row r="475" customFormat="false" ht="15" hidden="false" customHeight="false" outlineLevel="0" collapsed="false">
      <c r="A475" s="10" t="n">
        <v>1982</v>
      </c>
      <c r="B475" s="10" t="str">
        <f aca="false">B463</f>
        <v>Junio</v>
      </c>
      <c r="C475" s="55" t="n">
        <v>2.50828505117268E-006</v>
      </c>
      <c r="D475" s="53"/>
      <c r="E475" s="53"/>
      <c r="F475" s="53"/>
      <c r="G475" s="53"/>
      <c r="H475" s="53"/>
      <c r="I475" s="53"/>
      <c r="J475" s="55" t="n">
        <f aca="false">C475*100/$C$773</f>
        <v>2.73174745661903E-006</v>
      </c>
      <c r="K475" s="55" t="n">
        <f aca="false">J475*100/$J$864</f>
        <v>4.7340495157468E-007</v>
      </c>
      <c r="L475" s="55" t="n">
        <v>7.43891538484234E-007</v>
      </c>
      <c r="M475" s="53"/>
      <c r="N475" s="53"/>
      <c r="O475" s="53"/>
      <c r="P475" s="53"/>
      <c r="Q475" s="53"/>
      <c r="R475" s="53"/>
      <c r="S475" s="53"/>
      <c r="T475" s="55" t="n">
        <f aca="false">C475*100/$C$864</f>
        <v>1.22472645671237E-006</v>
      </c>
      <c r="U475" s="53"/>
      <c r="V475" s="53"/>
      <c r="W475" s="53"/>
    </row>
    <row r="476" customFormat="false" ht="15" hidden="false" customHeight="false" outlineLevel="0" collapsed="false">
      <c r="A476" s="4" t="n">
        <v>1982</v>
      </c>
      <c r="B476" s="4" t="str">
        <f aca="false">B464</f>
        <v>Julio</v>
      </c>
      <c r="C476" s="4" t="n">
        <v>2.91609385006445E-006</v>
      </c>
      <c r="D476" s="53"/>
      <c r="E476" s="53"/>
      <c r="F476" s="53"/>
      <c r="G476" s="53"/>
      <c r="H476" s="53"/>
      <c r="I476" s="53"/>
      <c r="J476" s="4" t="n">
        <f aca="false">C476*100/$C$773</f>
        <v>3.17588782600752E-006</v>
      </c>
      <c r="K476" s="4" t="n">
        <f aca="false">J476*100/$J$864</f>
        <v>5.50373358574845E-007</v>
      </c>
      <c r="L476" s="4" t="n">
        <v>1.01615908174515E-006</v>
      </c>
      <c r="M476" s="53"/>
      <c r="N476" s="53"/>
      <c r="O476" s="53"/>
      <c r="P476" s="53"/>
      <c r="Q476" s="53"/>
      <c r="R476" s="53"/>
      <c r="S476" s="53"/>
      <c r="T476" s="4" t="n">
        <f aca="false">C476*100/$C$864</f>
        <v>1.42384825311638E-006</v>
      </c>
      <c r="U476" s="53"/>
      <c r="V476" s="53"/>
      <c r="W476" s="53"/>
    </row>
    <row r="477" customFormat="false" ht="15" hidden="false" customHeight="false" outlineLevel="0" collapsed="false">
      <c r="A477" s="18" t="n">
        <v>1982</v>
      </c>
      <c r="B477" s="18" t="str">
        <f aca="false">B465</f>
        <v>Agosto</v>
      </c>
      <c r="C477" s="18" t="n">
        <v>3.34447947317818E-006</v>
      </c>
      <c r="D477" s="53"/>
      <c r="E477" s="53"/>
      <c r="F477" s="53"/>
      <c r="G477" s="53"/>
      <c r="H477" s="53"/>
      <c r="I477" s="53"/>
      <c r="J477" s="18" t="n">
        <f aca="false">C477*100/$C$773</f>
        <v>3.64243820306533E-006</v>
      </c>
      <c r="K477" s="18" t="n">
        <f aca="false">J477*100/$J$864</f>
        <v>6.31225363441927E-007</v>
      </c>
      <c r="L477" s="18" t="n">
        <v>1.01615908174515E-006</v>
      </c>
      <c r="M477" s="53"/>
      <c r="N477" s="53"/>
      <c r="O477" s="53"/>
      <c r="P477" s="53"/>
      <c r="Q477" s="53"/>
      <c r="R477" s="53"/>
      <c r="S477" s="53"/>
      <c r="T477" s="18" t="n">
        <f aca="false">C477*100/$C$864</f>
        <v>1.63301714564609E-006</v>
      </c>
      <c r="U477" s="53"/>
      <c r="V477" s="53"/>
      <c r="W477" s="53"/>
    </row>
    <row r="478" customFormat="false" ht="15" hidden="false" customHeight="false" outlineLevel="0" collapsed="false">
      <c r="A478" s="10" t="n">
        <v>1982</v>
      </c>
      <c r="B478" s="10" t="str">
        <f aca="false">B466</f>
        <v>Septiembre</v>
      </c>
      <c r="C478" s="10" t="n">
        <v>3.91526268420475E-006</v>
      </c>
      <c r="D478" s="53"/>
      <c r="E478" s="53"/>
      <c r="F478" s="53"/>
      <c r="G478" s="53"/>
      <c r="H478" s="53"/>
      <c r="I478" s="53"/>
      <c r="J478" s="10" t="n">
        <f aca="false">C478*100/$C$773</f>
        <v>4.26407232884928E-006</v>
      </c>
      <c r="K478" s="10" t="n">
        <f aca="false">J478*100/$J$864</f>
        <v>7.38952991228627E-007</v>
      </c>
      <c r="L478" s="10" t="n">
        <v>2.00332786857555E-006</v>
      </c>
      <c r="M478" s="53"/>
      <c r="N478" s="53"/>
      <c r="O478" s="53"/>
      <c r="P478" s="53"/>
      <c r="Q478" s="53"/>
      <c r="R478" s="53"/>
      <c r="S478" s="53"/>
      <c r="T478" s="10" t="n">
        <f aca="false">C478*100/$C$864</f>
        <v>1.91171485556731E-006</v>
      </c>
      <c r="U478" s="53"/>
      <c r="V478" s="53"/>
      <c r="W478" s="53"/>
    </row>
    <row r="479" customFormat="false" ht="15" hidden="false" customHeight="false" outlineLevel="0" collapsed="false">
      <c r="A479" s="4" t="n">
        <v>1982</v>
      </c>
      <c r="B479" s="4" t="str">
        <f aca="false">B467</f>
        <v>Octubre</v>
      </c>
      <c r="C479" s="4" t="n">
        <v>4.41208861396978E-006</v>
      </c>
      <c r="D479" s="53"/>
      <c r="E479" s="53"/>
      <c r="F479" s="53"/>
      <c r="G479" s="53"/>
      <c r="H479" s="53"/>
      <c r="I479" s="53"/>
      <c r="J479" s="4" t="n">
        <f aca="false">C479*100/$C$773</f>
        <v>4.80516034011159E-006</v>
      </c>
      <c r="K479" s="4" t="n">
        <f aca="false">J479*100/$J$864</f>
        <v>8.32722180305243E-007</v>
      </c>
      <c r="L479" s="4" t="n">
        <v>2.34590151602674E-006</v>
      </c>
      <c r="M479" s="53"/>
      <c r="N479" s="53"/>
      <c r="O479" s="53"/>
      <c r="P479" s="53"/>
      <c r="Q479" s="53"/>
      <c r="R479" s="53"/>
      <c r="S479" s="53"/>
      <c r="T479" s="4" t="n">
        <f aca="false">C479*100/$C$864</f>
        <v>2.15430126347158E-006</v>
      </c>
      <c r="U479" s="53"/>
      <c r="V479" s="53"/>
      <c r="W479" s="53"/>
    </row>
    <row r="480" customFormat="false" ht="15" hidden="false" customHeight="false" outlineLevel="0" collapsed="false">
      <c r="A480" s="18" t="n">
        <v>1982</v>
      </c>
      <c r="B480" s="18" t="str">
        <f aca="false">B468</f>
        <v>Noviembre</v>
      </c>
      <c r="C480" s="54" t="n">
        <v>4.91264222928228E-006</v>
      </c>
      <c r="D480" s="53"/>
      <c r="E480" s="53"/>
      <c r="F480" s="53"/>
      <c r="G480" s="53"/>
      <c r="H480" s="53"/>
      <c r="I480" s="53"/>
      <c r="J480" s="54" t="n">
        <f aca="false">C480*100/$C$773</f>
        <v>5.35030813537198E-006</v>
      </c>
      <c r="K480" s="54" t="n">
        <f aca="false">J480*100/$J$864</f>
        <v>9.27194919720071E-007</v>
      </c>
      <c r="L480" s="54" t="n">
        <v>2.71137050224754E-006</v>
      </c>
      <c r="M480" s="53"/>
      <c r="N480" s="53"/>
      <c r="O480" s="53"/>
      <c r="P480" s="53"/>
      <c r="Q480" s="53"/>
      <c r="R480" s="53"/>
      <c r="S480" s="53"/>
      <c r="T480" s="54" t="n">
        <f aca="false">C480*100/$C$864</f>
        <v>2.39870779748558E-006</v>
      </c>
      <c r="U480" s="53"/>
      <c r="V480" s="53"/>
      <c r="W480" s="53"/>
    </row>
    <row r="481" customFormat="false" ht="15" hidden="false" customHeight="false" outlineLevel="0" collapsed="false">
      <c r="A481" s="10" t="n">
        <v>1982</v>
      </c>
      <c r="B481" s="10" t="str">
        <f aca="false">B469</f>
        <v>Diciembre</v>
      </c>
      <c r="C481" s="55" t="n">
        <v>5.43436909850433E-006</v>
      </c>
      <c r="D481" s="53"/>
      <c r="E481" s="53"/>
      <c r="F481" s="53"/>
      <c r="G481" s="53"/>
      <c r="H481" s="53"/>
      <c r="I481" s="53"/>
      <c r="J481" s="55" t="n">
        <f aca="false">C481*100/$C$773</f>
        <v>5.91851550374138E-006</v>
      </c>
      <c r="K481" s="55" t="n">
        <f aca="false">J481*100/$J$864</f>
        <v>1.02566382505593E-006</v>
      </c>
      <c r="L481" s="55" t="n">
        <v>3.09501730262891E-006</v>
      </c>
      <c r="M481" s="53"/>
      <c r="N481" s="53"/>
      <c r="O481" s="53"/>
      <c r="P481" s="53"/>
      <c r="Q481" s="53"/>
      <c r="R481" s="53"/>
      <c r="S481" s="53"/>
      <c r="T481" s="55" t="n">
        <f aca="false">C481*100/$C$864</f>
        <v>2.65345264780282E-006</v>
      </c>
      <c r="U481" s="53"/>
      <c r="V481" s="53"/>
      <c r="W481" s="53"/>
    </row>
    <row r="482" customFormat="false" ht="15" hidden="false" customHeight="false" outlineLevel="0" collapsed="false">
      <c r="A482" s="4" t="n">
        <v>1983</v>
      </c>
      <c r="B482" s="4" t="str">
        <f aca="false">B470</f>
        <v>Enero</v>
      </c>
      <c r="C482" s="4" t="n">
        <v>6.30277072363984E-006</v>
      </c>
      <c r="D482" s="53"/>
      <c r="E482" s="53"/>
      <c r="F482" s="53"/>
      <c r="G482" s="53"/>
      <c r="H482" s="53"/>
      <c r="I482" s="53"/>
      <c r="J482" s="4" t="n">
        <f aca="false">C482*100/$C$773</f>
        <v>6.86428278393096E-006</v>
      </c>
      <c r="K482" s="4" t="n">
        <f aca="false">J482*100/$J$864</f>
        <v>1.18956291184531E-006</v>
      </c>
      <c r="L482" s="4" t="n">
        <v>3.44143776665986E-006</v>
      </c>
      <c r="M482" s="53"/>
      <c r="N482" s="53"/>
      <c r="O482" s="53"/>
      <c r="P482" s="53"/>
      <c r="Q482" s="53"/>
      <c r="R482" s="53"/>
      <c r="S482" s="53"/>
      <c r="T482" s="4" t="n">
        <f aca="false">C482*100/$C$864</f>
        <v>3.07746922632457E-006</v>
      </c>
      <c r="U482" s="53"/>
      <c r="V482" s="53"/>
      <c r="W482" s="53"/>
    </row>
    <row r="483" customFormat="false" ht="15" hidden="false" customHeight="false" outlineLevel="0" collapsed="false">
      <c r="A483" s="18" t="n">
        <v>1983</v>
      </c>
      <c r="B483" s="18" t="str">
        <f aca="false">B471</f>
        <v>Febrero</v>
      </c>
      <c r="C483" s="18" t="n">
        <v>7.12435261829933E-006</v>
      </c>
      <c r="D483" s="53"/>
      <c r="E483" s="53"/>
      <c r="F483" s="53"/>
      <c r="G483" s="53"/>
      <c r="H483" s="53"/>
      <c r="I483" s="53"/>
      <c r="J483" s="18" t="n">
        <f aca="false">C483*100/$C$773</f>
        <v>7.75905917710486E-006</v>
      </c>
      <c r="K483" s="18" t="n">
        <f aca="false">J483*100/$J$864</f>
        <v>1.34462540638678E-006</v>
      </c>
      <c r="L483" s="18" t="n">
        <v>3.82683312004937E-006</v>
      </c>
      <c r="M483" s="53"/>
      <c r="N483" s="53"/>
      <c r="O483" s="53"/>
      <c r="P483" s="53"/>
      <c r="Q483" s="53"/>
      <c r="R483" s="53"/>
      <c r="S483" s="53"/>
      <c r="T483" s="18" t="n">
        <f aca="false">C483*100/$C$864</f>
        <v>3.47862502090817E-006</v>
      </c>
      <c r="U483" s="53"/>
      <c r="V483" s="53"/>
      <c r="W483" s="53"/>
    </row>
    <row r="484" customFormat="false" ht="15" hidden="false" customHeight="false" outlineLevel="0" collapsed="false">
      <c r="A484" s="10" t="n">
        <v>1983</v>
      </c>
      <c r="B484" s="10" t="str">
        <f aca="false">B472</f>
        <v>Marzo</v>
      </c>
      <c r="C484" s="10" t="n">
        <v>7.92655054811198E-006</v>
      </c>
      <c r="D484" s="53"/>
      <c r="E484" s="53"/>
      <c r="F484" s="53"/>
      <c r="G484" s="53"/>
      <c r="H484" s="53"/>
      <c r="I484" s="53"/>
      <c r="J484" s="10" t="n">
        <f aca="false">C484*100/$C$773</f>
        <v>8.63272469348875E-006</v>
      </c>
      <c r="K484" s="10" t="n">
        <f aca="false">J484*100/$J$864</f>
        <v>1.49602943916954E-006</v>
      </c>
      <c r="L484" s="10" t="n">
        <v>4.25505017934931E-006</v>
      </c>
      <c r="M484" s="53"/>
      <c r="N484" s="53"/>
      <c r="O484" s="53"/>
      <c r="P484" s="53"/>
      <c r="Q484" s="53"/>
      <c r="R484" s="53"/>
      <c r="S484" s="53"/>
      <c r="T484" s="10" t="n">
        <f aca="false">C484*100/$C$864</f>
        <v>3.87031615972117E-006</v>
      </c>
      <c r="U484" s="53"/>
      <c r="V484" s="53"/>
      <c r="W484" s="53"/>
    </row>
    <row r="485" customFormat="false" ht="15" hidden="false" customHeight="false" outlineLevel="0" collapsed="false">
      <c r="A485" s="4" t="n">
        <v>1983</v>
      </c>
      <c r="B485" s="4" t="str">
        <f aca="false">B473</f>
        <v>Abril</v>
      </c>
      <c r="C485" s="4" t="n">
        <v>8.74067707167653E-006</v>
      </c>
      <c r="D485" s="53"/>
      <c r="E485" s="53"/>
      <c r="F485" s="53"/>
      <c r="G485" s="53"/>
      <c r="H485" s="53"/>
      <c r="I485" s="53"/>
      <c r="J485" s="4" t="n">
        <f aca="false">C485*100/$C$773</f>
        <v>9.51938151866649E-006</v>
      </c>
      <c r="K485" s="4" t="n">
        <f aca="false">J485*100/$J$864</f>
        <v>1.64968483303458E-006</v>
      </c>
      <c r="L485" s="4" t="n">
        <v>5.6560336584034E-006</v>
      </c>
      <c r="M485" s="53"/>
      <c r="N485" s="53"/>
      <c r="O485" s="53"/>
      <c r="P485" s="53"/>
      <c r="Q485" s="53"/>
      <c r="R485" s="53"/>
      <c r="S485" s="53"/>
      <c r="T485" s="4" t="n">
        <f aca="false">C485*100/$C$864</f>
        <v>4.26783170208531E-006</v>
      </c>
      <c r="U485" s="53"/>
      <c r="V485" s="53"/>
      <c r="W485" s="53"/>
    </row>
    <row r="486" customFormat="false" ht="15" hidden="false" customHeight="false" outlineLevel="0" collapsed="false">
      <c r="A486" s="18" t="n">
        <v>1983</v>
      </c>
      <c r="B486" s="18" t="str">
        <f aca="false">B474</f>
        <v>Mayo</v>
      </c>
      <c r="C486" s="54" t="n">
        <v>9.53243748195636E-006</v>
      </c>
      <c r="D486" s="53"/>
      <c r="E486" s="53"/>
      <c r="F486" s="53"/>
      <c r="G486" s="53"/>
      <c r="H486" s="53"/>
      <c r="I486" s="53"/>
      <c r="J486" s="54" t="n">
        <f aca="false">C486*100/$C$773</f>
        <v>1.03816796398558E-005</v>
      </c>
      <c r="K486" s="54" t="n">
        <f aca="false">J486*100/$J$864</f>
        <v>1.79911892487037E-006</v>
      </c>
      <c r="L486" s="54" t="n">
        <v>6.51746361410082E-006</v>
      </c>
      <c r="M486" s="53"/>
      <c r="N486" s="53"/>
      <c r="O486" s="53"/>
      <c r="P486" s="53"/>
      <c r="Q486" s="53"/>
      <c r="R486" s="53"/>
      <c r="S486" s="53"/>
      <c r="T486" s="54" t="n">
        <f aca="false">C486*100/$C$864</f>
        <v>4.6544264877911E-006</v>
      </c>
      <c r="U486" s="53"/>
      <c r="V486" s="53"/>
      <c r="W486" s="53"/>
    </row>
    <row r="487" customFormat="false" ht="15" hidden="false" customHeight="false" outlineLevel="0" collapsed="false">
      <c r="A487" s="10" t="n">
        <v>1983</v>
      </c>
      <c r="B487" s="10" t="str">
        <f aca="false">B475</f>
        <v>Junio</v>
      </c>
      <c r="C487" s="55" t="n">
        <v>1.10414045915668E-005</v>
      </c>
      <c r="D487" s="53"/>
      <c r="E487" s="53"/>
      <c r="F487" s="53"/>
      <c r="G487" s="53"/>
      <c r="H487" s="53"/>
      <c r="I487" s="53"/>
      <c r="J487" s="55" t="n">
        <f aca="false">C487*100/$C$773</f>
        <v>1.20250802022732E-005</v>
      </c>
      <c r="K487" s="55" t="n">
        <f aca="false">J487*100/$J$864</f>
        <v>2.08391610177773E-006</v>
      </c>
      <c r="L487" s="55" t="n">
        <v>7.56017218214127E-006</v>
      </c>
      <c r="M487" s="53"/>
      <c r="N487" s="53"/>
      <c r="O487" s="53"/>
      <c r="P487" s="53"/>
      <c r="Q487" s="53"/>
      <c r="R487" s="53"/>
      <c r="S487" s="53"/>
      <c r="T487" s="55" t="n">
        <f aca="false">C487*100/$C$864</f>
        <v>5.39121353700812E-006</v>
      </c>
      <c r="U487" s="53"/>
      <c r="V487" s="53"/>
      <c r="W487" s="53"/>
    </row>
    <row r="488" customFormat="false" ht="15" hidden="false" customHeight="false" outlineLevel="0" collapsed="false">
      <c r="A488" s="4" t="n">
        <v>1983</v>
      </c>
      <c r="B488" s="4" t="str">
        <f aca="false">B476</f>
        <v>Julio</v>
      </c>
      <c r="C488" s="4" t="n">
        <v>1.24161750214689E-005</v>
      </c>
      <c r="D488" s="53"/>
      <c r="E488" s="53"/>
      <c r="F488" s="53"/>
      <c r="G488" s="53"/>
      <c r="H488" s="53"/>
      <c r="I488" s="53"/>
      <c r="J488" s="4" t="n">
        <f aca="false">C488*100/$C$773</f>
        <v>1.35223285407602E-005</v>
      </c>
      <c r="K488" s="4" t="n">
        <f aca="false">J488*100/$J$864</f>
        <v>2.34338546650956E-006</v>
      </c>
      <c r="L488" s="4" t="n">
        <v>8.47013343318953E-006</v>
      </c>
      <c r="M488" s="53"/>
      <c r="N488" s="53"/>
      <c r="O488" s="53"/>
      <c r="P488" s="53"/>
      <c r="Q488" s="53"/>
      <c r="R488" s="53"/>
      <c r="S488" s="53"/>
      <c r="T488" s="4" t="n">
        <f aca="false">C488*100/$C$864</f>
        <v>6.06247604627507E-006</v>
      </c>
      <c r="U488" s="53"/>
      <c r="V488" s="53"/>
      <c r="W488" s="53"/>
    </row>
    <row r="489" customFormat="false" ht="15" hidden="false" customHeight="false" outlineLevel="0" collapsed="false">
      <c r="A489" s="18" t="n">
        <v>1983</v>
      </c>
      <c r="B489" s="18" t="str">
        <f aca="false">B477</f>
        <v>Agosto</v>
      </c>
      <c r="C489" s="18" t="n">
        <v>1.4557357599928E-005</v>
      </c>
      <c r="D489" s="53"/>
      <c r="E489" s="53"/>
      <c r="F489" s="53"/>
      <c r="G489" s="53"/>
      <c r="H489" s="53"/>
      <c r="I489" s="53"/>
      <c r="J489" s="18" t="n">
        <f aca="false">C489*100/$C$773</f>
        <v>1.58542684692496E-005</v>
      </c>
      <c r="K489" s="18" t="n">
        <f aca="false">J489*100/$J$864</f>
        <v>2.74750478077732E-006</v>
      </c>
      <c r="L489" s="18" t="n">
        <v>9.48714894900694E-006</v>
      </c>
      <c r="M489" s="53"/>
      <c r="N489" s="53"/>
      <c r="O489" s="53"/>
      <c r="P489" s="53"/>
      <c r="Q489" s="53"/>
      <c r="R489" s="53"/>
      <c r="S489" s="53"/>
      <c r="T489" s="18" t="n">
        <f aca="false">C489*100/$C$864</f>
        <v>7.10795648370161E-006</v>
      </c>
      <c r="U489" s="53"/>
      <c r="V489" s="53"/>
      <c r="W489" s="53"/>
    </row>
    <row r="490" customFormat="false" ht="15" hidden="false" customHeight="false" outlineLevel="0" collapsed="false">
      <c r="A490" s="10" t="n">
        <v>1983</v>
      </c>
      <c r="B490" s="10" t="str">
        <f aca="false">B478</f>
        <v>Septiembre</v>
      </c>
      <c r="C490" s="10" t="n">
        <v>1.76677384207259E-005</v>
      </c>
      <c r="D490" s="53"/>
      <c r="E490" s="53"/>
      <c r="F490" s="53"/>
      <c r="G490" s="53"/>
      <c r="H490" s="53"/>
      <c r="I490" s="53"/>
      <c r="J490" s="10" t="n">
        <f aca="false">C490*100/$C$773</f>
        <v>1.92417522372363E-005</v>
      </c>
      <c r="K490" s="10" t="n">
        <f aca="false">J490*100/$J$864</f>
        <v>3.33454718297966E-006</v>
      </c>
      <c r="L490" s="10" t="n">
        <v>1.06240652415052E-005</v>
      </c>
      <c r="M490" s="53"/>
      <c r="N490" s="53"/>
      <c r="O490" s="53"/>
      <c r="P490" s="53"/>
      <c r="Q490" s="53"/>
      <c r="R490" s="53"/>
      <c r="S490" s="53"/>
      <c r="T490" s="10" t="n">
        <f aca="false">C490*100/$C$864</f>
        <v>8.62666970965691E-006</v>
      </c>
      <c r="U490" s="53"/>
      <c r="V490" s="53"/>
      <c r="W490" s="53"/>
    </row>
    <row r="491" customFormat="false" ht="15" hidden="false" customHeight="false" outlineLevel="0" collapsed="false">
      <c r="A491" s="4" t="n">
        <v>1983</v>
      </c>
      <c r="B491" s="4" t="str">
        <f aca="false">B479</f>
        <v>Octubre</v>
      </c>
      <c r="C491" s="4" t="n">
        <v>2.06662886751001E-005</v>
      </c>
      <c r="D491" s="53"/>
      <c r="E491" s="53"/>
      <c r="F491" s="53"/>
      <c r="G491" s="53"/>
      <c r="H491" s="53"/>
      <c r="I491" s="53"/>
      <c r="J491" s="4" t="n">
        <f aca="false">C491*100/$C$773</f>
        <v>2.25074424852811E-005</v>
      </c>
      <c r="K491" s="4" t="n">
        <f aca="false">J491*100/$J$864</f>
        <v>3.90048307503571E-006</v>
      </c>
      <c r="L491" s="4" t="n">
        <v>1.25381954966408E-005</v>
      </c>
      <c r="M491" s="53"/>
      <c r="N491" s="53"/>
      <c r="O491" s="53"/>
      <c r="P491" s="53"/>
      <c r="Q491" s="53"/>
      <c r="R491" s="53"/>
      <c r="S491" s="53"/>
      <c r="T491" s="4" t="n">
        <f aca="false">C491*100/$C$864</f>
        <v>1.00907791523204E-005</v>
      </c>
      <c r="U491" s="53"/>
      <c r="V491" s="53"/>
      <c r="W491" s="53"/>
    </row>
    <row r="492" customFormat="false" ht="15" hidden="false" customHeight="false" outlineLevel="0" collapsed="false">
      <c r="A492" s="18" t="n">
        <v>1983</v>
      </c>
      <c r="B492" s="18" t="str">
        <f aca="false">B480</f>
        <v>Noviembre</v>
      </c>
      <c r="C492" s="54" t="n">
        <v>2.4641492542908E-005</v>
      </c>
      <c r="D492" s="53"/>
      <c r="E492" s="53"/>
      <c r="F492" s="53"/>
      <c r="G492" s="53"/>
      <c r="H492" s="53"/>
      <c r="I492" s="53"/>
      <c r="J492" s="54" t="n">
        <f aca="false">C492*100/$C$773</f>
        <v>2.68367961408193E-005</v>
      </c>
      <c r="K492" s="54" t="n">
        <f aca="false">J492*100/$J$864</f>
        <v>4.65074915570277E-006</v>
      </c>
      <c r="L492" s="54" t="n">
        <v>1.76760865131641E-005</v>
      </c>
      <c r="M492" s="53"/>
      <c r="N492" s="53"/>
      <c r="O492" s="53"/>
      <c r="P492" s="53"/>
      <c r="Q492" s="53"/>
      <c r="R492" s="53"/>
      <c r="S492" s="53"/>
      <c r="T492" s="54" t="n">
        <f aca="false">C492*100/$C$864</f>
        <v>1.20317616357322E-005</v>
      </c>
      <c r="U492" s="53"/>
      <c r="V492" s="53"/>
      <c r="W492" s="53"/>
    </row>
    <row r="493" customFormat="false" ht="15" hidden="false" customHeight="false" outlineLevel="0" collapsed="false">
      <c r="A493" s="10" t="n">
        <v>1983</v>
      </c>
      <c r="B493" s="10" t="str">
        <f aca="false">B481</f>
        <v>Diciembre</v>
      </c>
      <c r="C493" s="55" t="n">
        <v>2.90028846334323E-005</v>
      </c>
      <c r="D493" s="53"/>
      <c r="E493" s="53"/>
      <c r="F493" s="53"/>
      <c r="G493" s="53"/>
      <c r="H493" s="53"/>
      <c r="I493" s="53"/>
      <c r="J493" s="55" t="n">
        <f aca="false">C493*100/$C$773</f>
        <v>3.15867434185571E-005</v>
      </c>
      <c r="K493" s="55" t="n">
        <f aca="false">J493*100/$J$864</f>
        <v>5.47390305140834E-006</v>
      </c>
      <c r="L493" s="55" t="n">
        <v>1.76760865131641E-005</v>
      </c>
      <c r="M493" s="53"/>
      <c r="N493" s="53"/>
      <c r="O493" s="53"/>
      <c r="P493" s="53"/>
      <c r="Q493" s="53"/>
      <c r="R493" s="53"/>
      <c r="S493" s="53"/>
      <c r="T493" s="55" t="n">
        <f aca="false">C493*100/$C$864</f>
        <v>1.41613091841114E-005</v>
      </c>
      <c r="U493" s="53"/>
      <c r="V493" s="53"/>
      <c r="W493" s="53"/>
    </row>
    <row r="494" customFormat="false" ht="15" hidden="false" customHeight="false" outlineLevel="0" collapsed="false">
      <c r="A494" s="4" t="n">
        <v>1984</v>
      </c>
      <c r="B494" s="4" t="str">
        <f aca="false">B482</f>
        <v>Enero</v>
      </c>
      <c r="C494" s="4" t="n">
        <v>3.26396146535311E-005</v>
      </c>
      <c r="D494" s="53"/>
      <c r="E494" s="53"/>
      <c r="F494" s="53"/>
      <c r="G494" s="53"/>
      <c r="H494" s="53"/>
      <c r="I494" s="53"/>
      <c r="J494" s="4" t="n">
        <f aca="false">C494*100/$C$773</f>
        <v>3.55474686870709E-005</v>
      </c>
      <c r="K494" s="4" t="n">
        <f aca="false">J494*100/$J$864</f>
        <v>6.16028676136593E-006</v>
      </c>
      <c r="L494" s="4" t="n">
        <v>1.98036116030651E-005</v>
      </c>
      <c r="M494" s="53"/>
      <c r="N494" s="53"/>
      <c r="O494" s="53"/>
      <c r="P494" s="53"/>
      <c r="Q494" s="53"/>
      <c r="R494" s="53"/>
      <c r="S494" s="53"/>
      <c r="T494" s="4" t="n">
        <f aca="false">C494*100/$C$864</f>
        <v>1.593702421676E-005</v>
      </c>
      <c r="U494" s="53"/>
      <c r="V494" s="53"/>
      <c r="W494" s="53"/>
    </row>
    <row r="495" customFormat="false" ht="15" hidden="false" customHeight="false" outlineLevel="0" collapsed="false">
      <c r="A495" s="18" t="n">
        <v>1984</v>
      </c>
      <c r="B495" s="18" t="str">
        <f aca="false">B483</f>
        <v>Febrero</v>
      </c>
      <c r="C495" s="18" t="n">
        <v>3.81715000059569E-005</v>
      </c>
      <c r="D495" s="53"/>
      <c r="E495" s="53"/>
      <c r="F495" s="53"/>
      <c r="G495" s="53"/>
      <c r="H495" s="53"/>
      <c r="I495" s="53"/>
      <c r="J495" s="18" t="n">
        <f aca="false">C495*100/$C$773</f>
        <v>4.15721881402017E-005</v>
      </c>
      <c r="K495" s="18" t="n">
        <f aca="false">J495*100/$J$864</f>
        <v>7.20435546326943E-006</v>
      </c>
      <c r="L495" s="18" t="n">
        <v>2.33763692678327E-005</v>
      </c>
      <c r="M495" s="53"/>
      <c r="N495" s="53"/>
      <c r="O495" s="53"/>
      <c r="P495" s="53"/>
      <c r="Q495" s="53"/>
      <c r="R495" s="53"/>
      <c r="S495" s="53"/>
      <c r="T495" s="18" t="n">
        <f aca="false">C495*100/$C$864</f>
        <v>1.86380913635933E-005</v>
      </c>
      <c r="U495" s="53"/>
      <c r="V495" s="53"/>
      <c r="W495" s="53"/>
    </row>
    <row r="496" customFormat="false" ht="15" hidden="false" customHeight="false" outlineLevel="0" collapsed="false">
      <c r="A496" s="10" t="n">
        <v>1984</v>
      </c>
      <c r="B496" s="10" t="str">
        <f aca="false">B484</f>
        <v>Marzo</v>
      </c>
      <c r="C496" s="10" t="n">
        <v>4.59101752024771E-005</v>
      </c>
      <c r="D496" s="53"/>
      <c r="E496" s="53"/>
      <c r="F496" s="53"/>
      <c r="G496" s="53"/>
      <c r="H496" s="53"/>
      <c r="I496" s="53"/>
      <c r="J496" s="10" t="n">
        <f aca="false">C496*100/$C$773</f>
        <v>5.00002997201879E-005</v>
      </c>
      <c r="K496" s="10" t="n">
        <f aca="false">J496*100/$J$864</f>
        <v>8.6649259653932E-006</v>
      </c>
      <c r="L496" s="10" t="n">
        <v>2.81131636386978E-005</v>
      </c>
      <c r="M496" s="53"/>
      <c r="N496" s="53"/>
      <c r="O496" s="53"/>
      <c r="P496" s="53"/>
      <c r="Q496" s="53"/>
      <c r="R496" s="53"/>
      <c r="S496" s="53"/>
      <c r="T496" s="10" t="n">
        <f aca="false">C496*100/$C$864</f>
        <v>2.24166731673843E-005</v>
      </c>
      <c r="U496" s="53"/>
      <c r="V496" s="53"/>
      <c r="W496" s="53"/>
    </row>
    <row r="497" customFormat="false" ht="15" hidden="false" customHeight="false" outlineLevel="0" collapsed="false">
      <c r="A497" s="4" t="n">
        <v>1984</v>
      </c>
      <c r="B497" s="4" t="str">
        <f aca="false">B485</f>
        <v>Abril</v>
      </c>
      <c r="C497" s="4" t="n">
        <v>5.44092982506783E-005</v>
      </c>
      <c r="D497" s="53"/>
      <c r="E497" s="53"/>
      <c r="F497" s="53"/>
      <c r="G497" s="53"/>
      <c r="H497" s="53"/>
      <c r="I497" s="53"/>
      <c r="J497" s="4" t="n">
        <f aca="false">C497*100/$C$773</f>
        <v>5.92566072357795E-005</v>
      </c>
      <c r="K497" s="4" t="n">
        <f aca="false">J497*100/$J$864</f>
        <v>1.02690207365118E-005</v>
      </c>
      <c r="L497" s="4" t="n">
        <v>4.288522065221E-005</v>
      </c>
      <c r="M497" s="53"/>
      <c r="N497" s="53"/>
      <c r="O497" s="53"/>
      <c r="P497" s="53"/>
      <c r="Q497" s="53"/>
      <c r="R497" s="53"/>
      <c r="S497" s="53"/>
      <c r="T497" s="4" t="n">
        <f aca="false">C497*100/$C$864</f>
        <v>2.65665606975593E-005</v>
      </c>
      <c r="U497" s="53"/>
      <c r="V497" s="53"/>
      <c r="W497" s="53"/>
    </row>
    <row r="498" customFormat="false" ht="15" hidden="false" customHeight="false" outlineLevel="0" collapsed="false">
      <c r="A498" s="18" t="n">
        <v>1984</v>
      </c>
      <c r="B498" s="18" t="str">
        <f aca="false">B486</f>
        <v>Mayo</v>
      </c>
      <c r="C498" s="18" t="n">
        <v>6.36986906349408E-005</v>
      </c>
      <c r="D498" s="53"/>
      <c r="E498" s="53"/>
      <c r="F498" s="53"/>
      <c r="G498" s="53"/>
      <c r="H498" s="53"/>
      <c r="I498" s="53"/>
      <c r="J498" s="18" t="n">
        <f aca="false">C498*100/$C$773</f>
        <v>6.93735889589618E-005</v>
      </c>
      <c r="K498" s="18" t="n">
        <f aca="false">J498*100/$J$864</f>
        <v>1.20222681793309E-005</v>
      </c>
      <c r="L498" s="18" t="n">
        <v>3.94466418082409E-005</v>
      </c>
      <c r="M498" s="53"/>
      <c r="N498" s="53"/>
      <c r="O498" s="53"/>
      <c r="P498" s="53"/>
      <c r="Q498" s="53"/>
      <c r="R498" s="53"/>
      <c r="S498" s="53"/>
      <c r="T498" s="18" t="n">
        <f aca="false">C498*100/$C$864</f>
        <v>3.11023149629964E-005</v>
      </c>
      <c r="U498" s="53"/>
      <c r="V498" s="53"/>
      <c r="W498" s="53"/>
    </row>
    <row r="499" customFormat="false" ht="15" hidden="false" customHeight="false" outlineLevel="0" collapsed="false">
      <c r="A499" s="10" t="n">
        <v>1984</v>
      </c>
      <c r="B499" s="10" t="str">
        <f aca="false">B487</f>
        <v>Junio</v>
      </c>
      <c r="C499" s="10" t="n">
        <v>7.5105408410158E-005</v>
      </c>
      <c r="D499" s="53"/>
      <c r="E499" s="53"/>
      <c r="F499" s="53"/>
      <c r="G499" s="53"/>
      <c r="H499" s="53"/>
      <c r="I499" s="53"/>
      <c r="J499" s="10" t="n">
        <f aca="false">C499*100/$C$773</f>
        <v>8.17965279930451E-005</v>
      </c>
      <c r="K499" s="10" t="n">
        <f aca="false">J499*100/$J$864</f>
        <v>1.41751322142531E-005</v>
      </c>
      <c r="L499" s="10" t="n">
        <v>4.730157006726E-005</v>
      </c>
      <c r="M499" s="53"/>
      <c r="N499" s="53"/>
      <c r="O499" s="53"/>
      <c r="P499" s="53"/>
      <c r="Q499" s="53"/>
      <c r="R499" s="53"/>
      <c r="S499" s="53"/>
      <c r="T499" s="10" t="n">
        <f aca="false">C499*100/$C$864</f>
        <v>3.66719008587575E-005</v>
      </c>
      <c r="U499" s="53"/>
      <c r="V499" s="53"/>
      <c r="W499" s="53"/>
    </row>
    <row r="500" customFormat="false" ht="15" hidden="false" customHeight="false" outlineLevel="0" collapsed="false">
      <c r="A500" s="4" t="n">
        <v>1984</v>
      </c>
      <c r="B500" s="4" t="str">
        <f aca="false">B488</f>
        <v>Julio</v>
      </c>
      <c r="C500" s="4" t="n">
        <v>8.88382019669888E-005</v>
      </c>
      <c r="D500" s="53"/>
      <c r="E500" s="53"/>
      <c r="F500" s="53"/>
      <c r="G500" s="53"/>
      <c r="H500" s="53"/>
      <c r="I500" s="53"/>
      <c r="J500" s="4" t="n">
        <f aca="false">C500*100/$C$773</f>
        <v>9.67527722419226E-005</v>
      </c>
      <c r="K500" s="4" t="n">
        <f aca="false">J500*100/$J$864</f>
        <v>1.67670116602185E-005</v>
      </c>
      <c r="L500" s="4" t="n">
        <v>6.91392127029558E-005</v>
      </c>
      <c r="M500" s="53"/>
      <c r="N500" s="53"/>
      <c r="O500" s="53"/>
      <c r="P500" s="53"/>
      <c r="Q500" s="53"/>
      <c r="R500" s="53"/>
      <c r="S500" s="53"/>
      <c r="T500" s="4" t="n">
        <f aca="false">C500*100/$C$864</f>
        <v>4.33772454469879E-005</v>
      </c>
      <c r="U500" s="53"/>
      <c r="V500" s="53"/>
      <c r="W500" s="53"/>
    </row>
    <row r="501" customFormat="false" ht="15" hidden="false" customHeight="false" outlineLevel="0" collapsed="false">
      <c r="A501" s="56" t="n">
        <v>1984</v>
      </c>
      <c r="B501" s="56" t="str">
        <f aca="false">B489</f>
        <v>Agosto</v>
      </c>
      <c r="C501" s="57" t="n">
        <v>0.000109131722087343</v>
      </c>
      <c r="D501" s="53"/>
      <c r="E501" s="53"/>
      <c r="F501" s="53"/>
      <c r="G501" s="53"/>
      <c r="H501" s="53"/>
      <c r="I501" s="53"/>
      <c r="J501" s="57" t="n">
        <f aca="false">C501*100/$C$773</f>
        <v>0.000118854236327397</v>
      </c>
      <c r="K501" s="57" t="n">
        <f aca="false">J501*100/$J$864</f>
        <v>2.05971397014332E-005</v>
      </c>
      <c r="L501" s="57" t="n">
        <v>8.44465451844788E-005</v>
      </c>
      <c r="M501" s="53"/>
      <c r="N501" s="53"/>
      <c r="O501" s="53"/>
      <c r="P501" s="53"/>
      <c r="Q501" s="53"/>
      <c r="R501" s="53"/>
      <c r="S501" s="53"/>
      <c r="T501" s="57" t="n">
        <f aca="false">C501*100/$C$864</f>
        <v>5.32860119883356E-005</v>
      </c>
      <c r="U501" s="53"/>
      <c r="V501" s="53"/>
      <c r="W501" s="53"/>
    </row>
    <row r="502" customFormat="false" ht="15" hidden="false" customHeight="false" outlineLevel="0" collapsed="false">
      <c r="A502" s="10" t="n">
        <v>1984</v>
      </c>
      <c r="B502" s="10" t="str">
        <f aca="false">B490</f>
        <v>Septiembre</v>
      </c>
      <c r="C502" s="55" t="n">
        <v>0.000139191778342035</v>
      </c>
      <c r="D502" s="53"/>
      <c r="E502" s="53"/>
      <c r="F502" s="53"/>
      <c r="G502" s="53"/>
      <c r="H502" s="53"/>
      <c r="I502" s="53"/>
      <c r="J502" s="55" t="n">
        <f aca="false">C502*100/$C$773</f>
        <v>0.000151592334487807</v>
      </c>
      <c r="K502" s="55" t="n">
        <f aca="false">J502*100/$J$864</f>
        <v>2.6270569628758E-005</v>
      </c>
      <c r="L502" s="55" t="n">
        <v>9.85769944473807E-005</v>
      </c>
      <c r="M502" s="53"/>
      <c r="N502" s="53"/>
      <c r="O502" s="53"/>
      <c r="P502" s="53"/>
      <c r="Q502" s="53"/>
      <c r="R502" s="53"/>
      <c r="S502" s="53"/>
      <c r="T502" s="55" t="n">
        <f aca="false">C502*100/$C$864</f>
        <v>6.79635089371657E-005</v>
      </c>
      <c r="U502" s="53"/>
      <c r="V502" s="53"/>
      <c r="W502" s="53"/>
    </row>
    <row r="503" customFormat="false" ht="15" hidden="false" customHeight="false" outlineLevel="0" collapsed="false">
      <c r="A503" s="4" t="n">
        <v>1984</v>
      </c>
      <c r="B503" s="4" t="str">
        <f aca="false">B491</f>
        <v>Octubre</v>
      </c>
      <c r="C503" s="4" t="n">
        <v>0.000166090757252482</v>
      </c>
      <c r="D503" s="53"/>
      <c r="E503" s="53"/>
      <c r="F503" s="53"/>
      <c r="G503" s="53"/>
      <c r="H503" s="53"/>
      <c r="I503" s="53"/>
      <c r="J503" s="4" t="n">
        <f aca="false">C503*100/$C$773</f>
        <v>0.000180887735817854</v>
      </c>
      <c r="K503" s="4" t="n">
        <f aca="false">J503*100/$J$864</f>
        <v>3.13473888692805E-005</v>
      </c>
      <c r="L503" s="4" t="n">
        <v>0.000112386280906753</v>
      </c>
      <c r="M503" s="53"/>
      <c r="N503" s="53"/>
      <c r="O503" s="53"/>
      <c r="P503" s="53"/>
      <c r="Q503" s="53"/>
      <c r="R503" s="53"/>
      <c r="S503" s="53"/>
      <c r="T503" s="4" t="n">
        <f aca="false">C503*100/$C$864</f>
        <v>8.10975389449475E-005</v>
      </c>
      <c r="U503" s="53"/>
      <c r="V503" s="53"/>
      <c r="W503" s="53"/>
    </row>
    <row r="504" customFormat="false" ht="15" hidden="false" customHeight="false" outlineLevel="0" collapsed="false">
      <c r="A504" s="56" t="n">
        <v>1984</v>
      </c>
      <c r="B504" s="56" t="str">
        <f aca="false">B492</f>
        <v>Noviembre</v>
      </c>
      <c r="C504" s="57" t="n">
        <v>0.000190961875225113</v>
      </c>
      <c r="D504" s="53"/>
      <c r="E504" s="53"/>
      <c r="F504" s="53"/>
      <c r="G504" s="53"/>
      <c r="H504" s="53"/>
      <c r="I504" s="53"/>
      <c r="J504" s="57" t="n">
        <f aca="false">C504*100/$C$773</f>
        <v>0.000207974614652954</v>
      </c>
      <c r="K504" s="57" t="n">
        <f aca="false">J504*100/$J$864</f>
        <v>3.6041476725817E-005</v>
      </c>
      <c r="L504" s="57" t="n">
        <v>0.000126181293483594</v>
      </c>
      <c r="M504" s="53"/>
      <c r="N504" s="53"/>
      <c r="O504" s="53"/>
      <c r="P504" s="53"/>
      <c r="Q504" s="53"/>
      <c r="R504" s="53"/>
      <c r="S504" s="53"/>
      <c r="T504" s="57" t="n">
        <f aca="false">C504*100/$C$864</f>
        <v>9.32414203490386E-005</v>
      </c>
      <c r="U504" s="53"/>
      <c r="V504" s="53"/>
      <c r="W504" s="53"/>
    </row>
    <row r="505" customFormat="false" ht="15" hidden="false" customHeight="false" outlineLevel="0" collapsed="false">
      <c r="A505" s="10" t="n">
        <v>1984</v>
      </c>
      <c r="B505" s="10" t="str">
        <f aca="false">B493</f>
        <v>Diciembre</v>
      </c>
      <c r="C505" s="55" t="n">
        <v>0.000228536945543477</v>
      </c>
      <c r="D505" s="53"/>
      <c r="E505" s="53"/>
      <c r="F505" s="53"/>
      <c r="G505" s="53"/>
      <c r="H505" s="53"/>
      <c r="I505" s="53"/>
      <c r="J505" s="55" t="n">
        <f aca="false">C505*100/$C$773</f>
        <v>0.000248897237353465</v>
      </c>
      <c r="K505" s="55" t="n">
        <f aca="false">J505*100/$J$864</f>
        <v>4.31332641349729E-005</v>
      </c>
      <c r="L505" s="55" t="n">
        <v>0.000139990579940833</v>
      </c>
      <c r="M505" s="53"/>
      <c r="N505" s="53"/>
      <c r="O505" s="53"/>
      <c r="P505" s="53"/>
      <c r="Q505" s="53"/>
      <c r="R505" s="53"/>
      <c r="S505" s="53"/>
      <c r="T505" s="55" t="n">
        <f aca="false">C505*100/$C$864</f>
        <v>0.000111588291535076</v>
      </c>
      <c r="U505" s="53"/>
      <c r="V505" s="53"/>
      <c r="W505" s="53"/>
    </row>
    <row r="506" customFormat="false" ht="15" hidden="false" customHeight="false" outlineLevel="0" collapsed="false">
      <c r="A506" s="4" t="n">
        <v>1985</v>
      </c>
      <c r="B506" s="4" t="str">
        <f aca="false">B494</f>
        <v>Enero</v>
      </c>
      <c r="C506" s="4" t="n">
        <v>0.00028598803520088</v>
      </c>
      <c r="D506" s="53"/>
      <c r="E506" s="53"/>
      <c r="F506" s="53"/>
      <c r="G506" s="53"/>
      <c r="H506" s="53"/>
      <c r="I506" s="53"/>
      <c r="J506" s="4" t="n">
        <f aca="false">C506*100/$C$773</f>
        <v>0.000311466628331667</v>
      </c>
      <c r="K506" s="4" t="n">
        <f aca="false">J506*100/$J$864</f>
        <v>5.39763819474639E-005</v>
      </c>
      <c r="L506" s="4" t="n">
        <v>0.000169160726032509</v>
      </c>
      <c r="M506" s="53"/>
      <c r="N506" s="53"/>
      <c r="O506" s="53"/>
      <c r="P506" s="53"/>
      <c r="Q506" s="53"/>
      <c r="R506" s="53"/>
      <c r="S506" s="53"/>
      <c r="T506" s="4" t="n">
        <f aca="false">C506*100/$C$864</f>
        <v>0.000139640075138172</v>
      </c>
      <c r="U506" s="53"/>
      <c r="V506" s="53"/>
      <c r="W506" s="53"/>
    </row>
    <row r="507" customFormat="false" ht="15" hidden="false" customHeight="false" outlineLevel="0" collapsed="false">
      <c r="A507" s="56" t="n">
        <v>1985</v>
      </c>
      <c r="B507" s="56" t="str">
        <f aca="false">B495</f>
        <v>Febrero</v>
      </c>
      <c r="C507" s="57" t="n">
        <v>0.000345183681694493</v>
      </c>
      <c r="D507" s="53"/>
      <c r="E507" s="53"/>
      <c r="F507" s="53"/>
      <c r="G507" s="53"/>
      <c r="H507" s="53"/>
      <c r="I507" s="53"/>
      <c r="J507" s="57" t="n">
        <f aca="false">C507*100/$C$773</f>
        <v>0.000375935998220964</v>
      </c>
      <c r="K507" s="57" t="n">
        <f aca="false">J507*100/$J$864</f>
        <v>6.51487613182372E-005</v>
      </c>
      <c r="L507" s="57" t="n">
        <v>0.000192831137666269</v>
      </c>
      <c r="M507" s="53"/>
      <c r="N507" s="53"/>
      <c r="O507" s="53"/>
      <c r="P507" s="53"/>
      <c r="Q507" s="53"/>
      <c r="R507" s="53"/>
      <c r="S507" s="53"/>
      <c r="T507" s="57" t="n">
        <f aca="false">C507*100/$C$864</f>
        <v>0.000168543677760619</v>
      </c>
      <c r="U507" s="53"/>
      <c r="V507" s="53"/>
      <c r="W507" s="53"/>
    </row>
    <row r="508" customFormat="false" ht="15" hidden="false" customHeight="false" outlineLevel="0" collapsed="false">
      <c r="A508" s="10" t="n">
        <v>1985</v>
      </c>
      <c r="B508" s="10" t="str">
        <f aca="false">B496</f>
        <v>Marzo</v>
      </c>
      <c r="C508" s="55" t="n">
        <v>0.000436586531318132</v>
      </c>
      <c r="D508" s="53"/>
      <c r="E508" s="53"/>
      <c r="F508" s="53"/>
      <c r="G508" s="53"/>
      <c r="H508" s="53"/>
      <c r="I508" s="53"/>
      <c r="J508" s="55" t="n">
        <f aca="false">C508*100/$C$773</f>
        <v>0.000475481901853557</v>
      </c>
      <c r="K508" s="55" t="n">
        <f aca="false">J508*100/$J$864</f>
        <v>8.23998156111441E-005</v>
      </c>
      <c r="L508" s="55" t="n">
        <v>0.000242434374451382</v>
      </c>
      <c r="M508" s="53"/>
      <c r="N508" s="53"/>
      <c r="O508" s="53"/>
      <c r="P508" s="53"/>
      <c r="Q508" s="53"/>
      <c r="R508" s="53"/>
      <c r="S508" s="53"/>
      <c r="T508" s="55" t="n">
        <f aca="false">C508*100/$C$864</f>
        <v>0.000213173169971098</v>
      </c>
      <c r="U508" s="53"/>
      <c r="V508" s="53"/>
      <c r="W508" s="53"/>
    </row>
    <row r="509" customFormat="false" ht="15" hidden="false" customHeight="false" outlineLevel="0" collapsed="false">
      <c r="A509" s="4" t="n">
        <v>1985</v>
      </c>
      <c r="B509" s="4" t="str">
        <f aca="false">B497</f>
        <v>Abril</v>
      </c>
      <c r="C509" s="4" t="n">
        <v>0.000565266236416336</v>
      </c>
      <c r="D509" s="53"/>
      <c r="E509" s="53"/>
      <c r="F509" s="53"/>
      <c r="G509" s="53"/>
      <c r="H509" s="53"/>
      <c r="I509" s="53"/>
      <c r="J509" s="4" t="n">
        <f aca="false">C509*100/$C$773</f>
        <v>0.000615625645466812</v>
      </c>
      <c r="K509" s="4" t="n">
        <f aca="false">J509*100/$J$864</f>
        <v>0.00010668637328615</v>
      </c>
      <c r="L509" s="4" t="n">
        <v>0.000300253669182924</v>
      </c>
      <c r="M509" s="53"/>
      <c r="N509" s="53"/>
      <c r="O509" s="53"/>
      <c r="P509" s="53"/>
      <c r="Q509" s="53"/>
      <c r="R509" s="53"/>
      <c r="S509" s="53"/>
      <c r="T509" s="4" t="n">
        <f aca="false">C509*100/$C$864</f>
        <v>0.000276003923278835</v>
      </c>
      <c r="U509" s="53"/>
      <c r="V509" s="53"/>
      <c r="W509" s="53"/>
    </row>
    <row r="510" customFormat="false" ht="15" hidden="false" customHeight="false" outlineLevel="0" collapsed="false">
      <c r="A510" s="56" t="n">
        <v>1985</v>
      </c>
      <c r="B510" s="56" t="str">
        <f aca="false">B498</f>
        <v>Mayo</v>
      </c>
      <c r="C510" s="57" t="n">
        <v>0.000707067394641595</v>
      </c>
      <c r="D510" s="53"/>
      <c r="E510" s="53"/>
      <c r="F510" s="53"/>
      <c r="G510" s="53"/>
      <c r="H510" s="53"/>
      <c r="I510" s="53"/>
      <c r="J510" s="57" t="n">
        <f aca="false">C510*100/$C$773</f>
        <v>0.00077005982875327</v>
      </c>
      <c r="K510" s="57" t="n">
        <f aca="false">J510*100/$J$864</f>
        <v>0.000133449428151655</v>
      </c>
      <c r="L510" s="57" t="n">
        <v>0.000379963420009721</v>
      </c>
      <c r="M510" s="53"/>
      <c r="N510" s="53"/>
      <c r="O510" s="53"/>
      <c r="P510" s="53"/>
      <c r="Q510" s="53"/>
      <c r="R510" s="53"/>
      <c r="S510" s="53"/>
      <c r="T510" s="57" t="n">
        <f aca="false">C510*100/$C$864</f>
        <v>0.000345241520492811</v>
      </c>
      <c r="U510" s="53"/>
      <c r="V510" s="53"/>
      <c r="W510" s="53"/>
    </row>
    <row r="511" customFormat="false" ht="15" hidden="false" customHeight="false" outlineLevel="0" collapsed="false">
      <c r="A511" s="10" t="n">
        <v>1985</v>
      </c>
      <c r="B511" s="10" t="str">
        <f aca="false">B499</f>
        <v>Junio</v>
      </c>
      <c r="C511" s="55" t="n">
        <v>0.000922974941550288</v>
      </c>
      <c r="D511" s="53"/>
      <c r="E511" s="53"/>
      <c r="F511" s="53"/>
      <c r="G511" s="53"/>
      <c r="H511" s="53"/>
      <c r="I511" s="53"/>
      <c r="J511" s="55" t="n">
        <f aca="false">C511*100/$C$773</f>
        <v>0.00100520251792129</v>
      </c>
      <c r="K511" s="55" t="n">
        <f aca="false">J511*100/$J$864</f>
        <v>0.000174199063740773</v>
      </c>
      <c r="L511" s="55" t="n">
        <v>0.000465653935664834</v>
      </c>
      <c r="M511" s="53"/>
      <c r="N511" s="53"/>
      <c r="O511" s="53"/>
      <c r="P511" s="53"/>
      <c r="Q511" s="53"/>
      <c r="R511" s="53"/>
      <c r="S511" s="53"/>
      <c r="T511" s="55" t="n">
        <f aca="false">C511*100/$C$864</f>
        <v>0.000450663224768136</v>
      </c>
      <c r="U511" s="53"/>
      <c r="V511" s="53"/>
      <c r="W511" s="53"/>
    </row>
    <row r="512" customFormat="false" ht="15" hidden="false" customHeight="false" outlineLevel="0" collapsed="false">
      <c r="A512" s="4" t="n">
        <v>1985</v>
      </c>
      <c r="B512" s="4" t="str">
        <f aca="false">B500</f>
        <v>Julio</v>
      </c>
      <c r="C512" s="4" t="n">
        <v>0.000980083084137321</v>
      </c>
      <c r="D512" s="53"/>
      <c r="E512" s="53"/>
      <c r="F512" s="53"/>
      <c r="G512" s="53"/>
      <c r="H512" s="53"/>
      <c r="I512" s="53"/>
      <c r="J512" s="4" t="n">
        <f aca="false">C512*100/$C$773</f>
        <v>0.00106739840877166</v>
      </c>
      <c r="K512" s="4" t="n">
        <f aca="false">J512*100/$J$864</f>
        <v>0.000184977454922148</v>
      </c>
      <c r="L512" s="4" t="n">
        <v>0.000465653935664834</v>
      </c>
      <c r="M512" s="53"/>
      <c r="N512" s="53"/>
      <c r="O512" s="53"/>
      <c r="P512" s="53"/>
      <c r="Q512" s="53"/>
      <c r="R512" s="53"/>
      <c r="S512" s="53"/>
      <c r="T512" s="4" t="n">
        <f aca="false">C512*100/$C$864</f>
        <v>0.000478547556769135</v>
      </c>
      <c r="U512" s="53"/>
      <c r="V512" s="53"/>
      <c r="W512" s="53"/>
    </row>
    <row r="513" customFormat="false" ht="15" hidden="false" customHeight="false" outlineLevel="0" collapsed="false">
      <c r="A513" s="56" t="n">
        <v>1985</v>
      </c>
      <c r="B513" s="56" t="str">
        <f aca="false">B501</f>
        <v>Agosto</v>
      </c>
      <c r="C513" s="57" t="n">
        <v>0.00101020278336078</v>
      </c>
      <c r="D513" s="53"/>
      <c r="E513" s="53"/>
      <c r="F513" s="53"/>
      <c r="G513" s="53"/>
      <c r="H513" s="53"/>
      <c r="I513" s="53"/>
      <c r="J513" s="57" t="n">
        <f aca="false">C513*100/$C$773</f>
        <v>0.00110020146347605</v>
      </c>
      <c r="K513" s="57" t="n">
        <f aca="false">J513*100/$J$864</f>
        <v>0.000190662141654886</v>
      </c>
      <c r="L513" s="57" t="n">
        <v>0.000465653935664834</v>
      </c>
      <c r="M513" s="53"/>
      <c r="N513" s="53"/>
      <c r="O513" s="53"/>
      <c r="P513" s="53"/>
      <c r="Q513" s="53"/>
      <c r="R513" s="53"/>
      <c r="S513" s="53"/>
      <c r="T513" s="57" t="n">
        <f aca="false">C513*100/$C$864</f>
        <v>0.000493254175735724</v>
      </c>
      <c r="U513" s="53"/>
      <c r="V513" s="53"/>
      <c r="W513" s="53"/>
    </row>
    <row r="514" customFormat="false" ht="15" hidden="false" customHeight="false" outlineLevel="0" collapsed="false">
      <c r="A514" s="10" t="n">
        <v>1985</v>
      </c>
      <c r="B514" s="10" t="str">
        <f aca="false">B502</f>
        <v>Septiembre</v>
      </c>
      <c r="C514" s="55" t="n">
        <v>0.00103033228531704</v>
      </c>
      <c r="D514" s="53"/>
      <c r="E514" s="53"/>
      <c r="F514" s="53"/>
      <c r="G514" s="53"/>
      <c r="H514" s="53"/>
      <c r="I514" s="53"/>
      <c r="J514" s="55" t="n">
        <f aca="false">C514*100/$C$773</f>
        <v>0.0011221242970656</v>
      </c>
      <c r="K514" s="55" t="n">
        <f aca="false">J514*100/$J$864</f>
        <v>0.000194461313481218</v>
      </c>
      <c r="L514" s="55" t="n">
        <v>0.000465653935664834</v>
      </c>
      <c r="M514" s="53"/>
      <c r="N514" s="53"/>
      <c r="O514" s="53"/>
      <c r="P514" s="53"/>
      <c r="Q514" s="53"/>
      <c r="R514" s="53"/>
      <c r="S514" s="53"/>
      <c r="T514" s="55" t="n">
        <f aca="false">C514*100/$C$864</f>
        <v>0.000503082856728241</v>
      </c>
      <c r="U514" s="53"/>
      <c r="V514" s="53"/>
      <c r="W514" s="53"/>
    </row>
    <row r="515" customFormat="false" ht="15" hidden="false" customHeight="false" outlineLevel="0" collapsed="false">
      <c r="A515" s="4" t="n">
        <v>1985</v>
      </c>
      <c r="B515" s="4" t="str">
        <f aca="false">B503</f>
        <v>Octubre</v>
      </c>
      <c r="C515" s="4" t="n">
        <v>0.00105031267985141</v>
      </c>
      <c r="D515" s="53"/>
      <c r="E515" s="53"/>
      <c r="F515" s="53"/>
      <c r="G515" s="53"/>
      <c r="H515" s="53"/>
      <c r="I515" s="53"/>
      <c r="J515" s="4" t="n">
        <f aca="false">C515*100/$C$773</f>
        <v>0.00114388473929524</v>
      </c>
      <c r="K515" s="4" t="n">
        <f aca="false">J515*100/$J$864</f>
        <v>0.000198232343294023</v>
      </c>
      <c r="L515" s="4" t="n">
        <v>0.000465653935664834</v>
      </c>
      <c r="M515" s="53"/>
      <c r="N515" s="53"/>
      <c r="O515" s="53"/>
      <c r="P515" s="53"/>
      <c r="Q515" s="53"/>
      <c r="R515" s="53"/>
      <c r="S515" s="53"/>
      <c r="T515" s="4" t="n">
        <f aca="false">C515*100/$C$864</f>
        <v>0.000512838732676373</v>
      </c>
      <c r="U515" s="53"/>
      <c r="V515" s="53"/>
      <c r="W515" s="53"/>
    </row>
    <row r="516" customFormat="false" ht="15" hidden="false" customHeight="false" outlineLevel="0" collapsed="false">
      <c r="A516" s="56" t="n">
        <v>1985</v>
      </c>
      <c r="B516" s="56" t="str">
        <f aca="false">B504</f>
        <v>Noviembre</v>
      </c>
      <c r="C516" s="57" t="n">
        <v>0.00107521361930842</v>
      </c>
      <c r="D516" s="53"/>
      <c r="E516" s="53"/>
      <c r="F516" s="53"/>
      <c r="G516" s="53"/>
      <c r="H516" s="53"/>
      <c r="I516" s="53"/>
      <c r="J516" s="57" t="n">
        <f aca="false">C516*100/$C$773</f>
        <v>0.00117100409640232</v>
      </c>
      <c r="K516" s="57" t="n">
        <f aca="false">J516*100/$J$864</f>
        <v>0.000202932059553265</v>
      </c>
      <c r="L516" s="57" t="n">
        <v>0.000465653935664834</v>
      </c>
      <c r="M516" s="53"/>
      <c r="N516" s="53"/>
      <c r="O516" s="53"/>
      <c r="P516" s="53"/>
      <c r="Q516" s="53"/>
      <c r="R516" s="53"/>
      <c r="S516" s="53"/>
      <c r="T516" s="57" t="n">
        <f aca="false">C516*100/$C$864</f>
        <v>0.000524997175089341</v>
      </c>
      <c r="U516" s="53"/>
      <c r="V516" s="53"/>
      <c r="W516" s="53"/>
    </row>
    <row r="517" customFormat="false" ht="15" hidden="false" customHeight="false" outlineLevel="0" collapsed="false">
      <c r="A517" s="10" t="n">
        <v>1985</v>
      </c>
      <c r="B517" s="10" t="str">
        <f aca="false">B505</f>
        <v>Diciembre</v>
      </c>
      <c r="C517" s="55" t="n">
        <v>0.00110935921892312</v>
      </c>
      <c r="D517" s="53"/>
      <c r="E517" s="53"/>
      <c r="F517" s="53"/>
      <c r="G517" s="53"/>
      <c r="H517" s="53"/>
      <c r="I517" s="53"/>
      <c r="J517" s="55" t="n">
        <f aca="false">C517*100/$C$773</f>
        <v>0.00120819171782461</v>
      </c>
      <c r="K517" s="55" t="n">
        <f aca="false">J517*100/$J$864</f>
        <v>0.000209376580651267</v>
      </c>
      <c r="L517" s="55" t="n">
        <v>0.000465653935664834</v>
      </c>
      <c r="M517" s="53"/>
      <c r="N517" s="53"/>
      <c r="O517" s="53"/>
      <c r="P517" s="53"/>
      <c r="Q517" s="53"/>
      <c r="R517" s="53"/>
      <c r="S517" s="53"/>
      <c r="T517" s="55" t="n">
        <f aca="false">C517*100/$C$864</f>
        <v>0.000541669530254429</v>
      </c>
      <c r="U517" s="53"/>
      <c r="V517" s="53"/>
      <c r="W517" s="53"/>
    </row>
    <row r="518" customFormat="false" ht="15" hidden="false" customHeight="false" outlineLevel="0" collapsed="false">
      <c r="A518" s="4" t="n">
        <v>1986</v>
      </c>
      <c r="B518" s="4" t="str">
        <f aca="false">B506</f>
        <v>Enero</v>
      </c>
      <c r="C518" s="4" t="n">
        <v>0.00114290838885023</v>
      </c>
      <c r="D518" s="53"/>
      <c r="E518" s="53"/>
      <c r="F518" s="53"/>
      <c r="G518" s="53"/>
      <c r="H518" s="53"/>
      <c r="I518" s="53"/>
      <c r="J518" s="4" t="n">
        <f aca="false">C518*100/$C$773</f>
        <v>0.00124472977380721</v>
      </c>
      <c r="K518" s="4" t="n">
        <f aca="false">J518*100/$J$864</f>
        <v>0.000215708533695156</v>
      </c>
      <c r="L518" s="4" t="n">
        <v>0.000489737576823659</v>
      </c>
      <c r="M518" s="53"/>
      <c r="N518" s="53"/>
      <c r="O518" s="53"/>
      <c r="P518" s="53"/>
      <c r="Q518" s="53"/>
      <c r="R518" s="53"/>
      <c r="S518" s="53"/>
      <c r="T518" s="4" t="n">
        <f aca="false">C518*100/$C$864</f>
        <v>0.000558050665241962</v>
      </c>
      <c r="U518" s="53"/>
      <c r="V518" s="53"/>
      <c r="W518" s="53"/>
    </row>
    <row r="519" customFormat="false" ht="15" hidden="false" customHeight="false" outlineLevel="0" collapsed="false">
      <c r="A519" s="56" t="n">
        <v>1986</v>
      </c>
      <c r="B519" s="56" t="str">
        <f aca="false">B507</f>
        <v>Febrero</v>
      </c>
      <c r="C519" s="57" t="n">
        <v>0.00116229235369701</v>
      </c>
      <c r="D519" s="53"/>
      <c r="E519" s="53"/>
      <c r="F519" s="53"/>
      <c r="G519" s="53"/>
      <c r="H519" s="53"/>
      <c r="I519" s="53"/>
      <c r="J519" s="57" t="n">
        <f aca="false">C519*100/$C$773</f>
        <v>0.00126584065059716</v>
      </c>
      <c r="K519" s="57" t="n">
        <f aca="false">J519*100/$J$864</f>
        <v>0.000219366995453849</v>
      </c>
      <c r="L519" s="57" t="n">
        <v>0.000489737576823659</v>
      </c>
      <c r="M519" s="53"/>
      <c r="N519" s="53"/>
      <c r="O519" s="53"/>
      <c r="P519" s="53"/>
      <c r="Q519" s="53"/>
      <c r="R519" s="53"/>
      <c r="S519" s="53"/>
      <c r="T519" s="57" t="n">
        <f aca="false">C519*100/$C$864</f>
        <v>0.000567515321012539</v>
      </c>
      <c r="U519" s="53"/>
      <c r="V519" s="53"/>
      <c r="W519" s="53"/>
    </row>
    <row r="520" customFormat="false" ht="15" hidden="false" customHeight="false" outlineLevel="0" collapsed="false">
      <c r="A520" s="10" t="n">
        <v>1986</v>
      </c>
      <c r="B520" s="10" t="str">
        <f aca="false">B508</f>
        <v>Marzo</v>
      </c>
      <c r="C520" s="55" t="n">
        <v>0.00121626924042418</v>
      </c>
      <c r="D520" s="53"/>
      <c r="E520" s="53"/>
      <c r="F520" s="53"/>
      <c r="G520" s="53"/>
      <c r="H520" s="53"/>
      <c r="I520" s="53"/>
      <c r="J520" s="55" t="n">
        <f aca="false">C520*100/$C$773</f>
        <v>0.00132462632288916</v>
      </c>
      <c r="K520" s="55" t="n">
        <f aca="false">J520*100/$J$864</f>
        <v>0.000229554404351128</v>
      </c>
      <c r="L520" s="55" t="n">
        <v>0.000548617422442093</v>
      </c>
      <c r="M520" s="53"/>
      <c r="N520" s="53"/>
      <c r="O520" s="53"/>
      <c r="P520" s="53"/>
      <c r="Q520" s="53"/>
      <c r="R520" s="53"/>
      <c r="S520" s="53"/>
      <c r="T520" s="55" t="n">
        <f aca="false">C520*100/$C$864</f>
        <v>0.000593870747081368</v>
      </c>
      <c r="U520" s="53"/>
      <c r="V520" s="53"/>
      <c r="W520" s="53"/>
    </row>
    <row r="521" customFormat="false" ht="15" hidden="false" customHeight="false" outlineLevel="0" collapsed="false">
      <c r="A521" s="4" t="n">
        <v>1986</v>
      </c>
      <c r="B521" s="4" t="str">
        <f aca="false">B509</f>
        <v>Abril</v>
      </c>
      <c r="C521" s="4" t="n">
        <v>0.00127382470527692</v>
      </c>
      <c r="D521" s="53"/>
      <c r="E521" s="53"/>
      <c r="F521" s="53"/>
      <c r="G521" s="53"/>
      <c r="H521" s="53"/>
      <c r="I521" s="53"/>
      <c r="J521" s="4" t="n">
        <f aca="false">C521*100/$C$773</f>
        <v>0.00138730938781932</v>
      </c>
      <c r="K521" s="4" t="n">
        <f aca="false">J521*100/$J$864</f>
        <v>0.00024041722157309</v>
      </c>
      <c r="L521" s="4" t="n">
        <v>0.00062219938722294</v>
      </c>
      <c r="M521" s="53"/>
      <c r="N521" s="53"/>
      <c r="O521" s="53"/>
      <c r="P521" s="53"/>
      <c r="Q521" s="53"/>
      <c r="R521" s="53"/>
      <c r="S521" s="53"/>
      <c r="T521" s="4" t="n">
        <f aca="false">C521*100/$C$864</f>
        <v>0.00062197349421554</v>
      </c>
      <c r="U521" s="53"/>
      <c r="V521" s="53"/>
      <c r="W521" s="53"/>
    </row>
    <row r="522" customFormat="false" ht="15" hidden="false" customHeight="false" outlineLevel="0" collapsed="false">
      <c r="A522" s="56" t="n">
        <v>1986</v>
      </c>
      <c r="B522" s="56" t="str">
        <f aca="false">B510</f>
        <v>Mayo</v>
      </c>
      <c r="C522" s="57" t="n">
        <v>0.00132511765840992</v>
      </c>
      <c r="D522" s="53"/>
      <c r="E522" s="53"/>
      <c r="F522" s="53"/>
      <c r="G522" s="53"/>
      <c r="H522" s="53"/>
      <c r="I522" s="53"/>
      <c r="J522" s="57" t="n">
        <f aca="false">C522*100/$C$773</f>
        <v>0.00144317201563271</v>
      </c>
      <c r="K522" s="57" t="n">
        <f aca="false">J522*100/$J$864</f>
        <v>0.000250098074226857</v>
      </c>
      <c r="L522" s="57" t="n">
        <v>0.00069578135199156</v>
      </c>
      <c r="M522" s="53"/>
      <c r="N522" s="53"/>
      <c r="O522" s="53"/>
      <c r="P522" s="53"/>
      <c r="Q522" s="53"/>
      <c r="R522" s="53"/>
      <c r="S522" s="53"/>
      <c r="T522" s="57" t="n">
        <f aca="false">C522*100/$C$864</f>
        <v>0.000647018429485367</v>
      </c>
      <c r="U522" s="53"/>
      <c r="V522" s="53"/>
      <c r="W522" s="53"/>
    </row>
    <row r="523" customFormat="false" ht="15" hidden="false" customHeight="false" outlineLevel="0" collapsed="false">
      <c r="A523" s="10" t="n">
        <v>1986</v>
      </c>
      <c r="B523" s="10" t="str">
        <f aca="false">B511</f>
        <v>Junio</v>
      </c>
      <c r="C523" s="55" t="n">
        <v>0.00138535705685682</v>
      </c>
      <c r="D523" s="53"/>
      <c r="E523" s="53"/>
      <c r="F523" s="53"/>
      <c r="G523" s="53"/>
      <c r="H523" s="53"/>
      <c r="I523" s="53"/>
      <c r="J523" s="55" t="n">
        <f aca="false">C523*100/$C$773</f>
        <v>0.00150877812504146</v>
      </c>
      <c r="K523" s="55" t="n">
        <f aca="false">J523*100/$J$864</f>
        <v>0.000261467447692329</v>
      </c>
      <c r="L523" s="55" t="n">
        <v>0.000727897631244458</v>
      </c>
      <c r="M523" s="53"/>
      <c r="N523" s="53"/>
      <c r="O523" s="53"/>
      <c r="P523" s="53"/>
      <c r="Q523" s="53"/>
      <c r="R523" s="53"/>
      <c r="S523" s="53"/>
      <c r="T523" s="55" t="n">
        <f aca="false">C523*100/$C$864</f>
        <v>0.000676431667418537</v>
      </c>
      <c r="U523" s="53"/>
      <c r="V523" s="53"/>
      <c r="W523" s="53"/>
    </row>
    <row r="524" customFormat="false" ht="15" hidden="false" customHeight="false" outlineLevel="0" collapsed="false">
      <c r="A524" s="4" t="n">
        <v>1986</v>
      </c>
      <c r="B524" s="4" t="str">
        <f aca="false">B512</f>
        <v>Julio</v>
      </c>
      <c r="C524" s="4" t="n">
        <v>0.00147914562523083</v>
      </c>
      <c r="D524" s="53"/>
      <c r="E524" s="53"/>
      <c r="F524" s="53"/>
      <c r="G524" s="53"/>
      <c r="H524" s="53"/>
      <c r="I524" s="53"/>
      <c r="J524" s="4" t="n">
        <f aca="false">C524*100/$C$773</f>
        <v>0.00161092229043282</v>
      </c>
      <c r="K524" s="4" t="n">
        <f aca="false">J524*100/$J$864</f>
        <v>0.00027916877420169</v>
      </c>
      <c r="L524" s="4" t="n">
        <v>0.000927304041972237</v>
      </c>
      <c r="M524" s="53"/>
      <c r="N524" s="53"/>
      <c r="O524" s="53"/>
      <c r="P524" s="53"/>
      <c r="Q524" s="53"/>
      <c r="R524" s="53"/>
      <c r="S524" s="53"/>
      <c r="T524" s="4" t="n">
        <f aca="false">C524*100/$C$864</f>
        <v>0.00072222604033924</v>
      </c>
      <c r="U524" s="53"/>
      <c r="V524" s="53"/>
      <c r="W524" s="53"/>
    </row>
    <row r="525" customFormat="false" ht="15" hidden="false" customHeight="false" outlineLevel="0" collapsed="false">
      <c r="A525" s="56" t="n">
        <v>1986</v>
      </c>
      <c r="B525" s="56" t="str">
        <f aca="false">B513</f>
        <v>Agosto</v>
      </c>
      <c r="C525" s="57" t="n">
        <v>0.00160901818970422</v>
      </c>
      <c r="D525" s="53"/>
      <c r="E525" s="53"/>
      <c r="F525" s="53"/>
      <c r="G525" s="53"/>
      <c r="H525" s="53"/>
      <c r="I525" s="53"/>
      <c r="J525" s="57" t="n">
        <f aca="false">C525*100/$C$773</f>
        <v>0.00175236516492545</v>
      </c>
      <c r="K525" s="57" t="n">
        <f aca="false">J525*100/$J$864</f>
        <v>0.000303680467984923</v>
      </c>
      <c r="L525" s="57" t="n">
        <v>0.000932656754817178</v>
      </c>
      <c r="M525" s="53"/>
      <c r="N525" s="53"/>
      <c r="O525" s="53"/>
      <c r="P525" s="53"/>
      <c r="Q525" s="53"/>
      <c r="R525" s="53"/>
      <c r="S525" s="53"/>
      <c r="T525" s="57" t="n">
        <f aca="false">C525*100/$C$864</f>
        <v>0.000785639234002089</v>
      </c>
      <c r="U525" s="53"/>
      <c r="V525" s="53"/>
      <c r="W525" s="53"/>
    </row>
    <row r="526" customFormat="false" ht="15" hidden="false" customHeight="false" outlineLevel="0" collapsed="false">
      <c r="A526" s="10" t="n">
        <v>1986</v>
      </c>
      <c r="B526" s="10" t="str">
        <f aca="false">B514</f>
        <v>Septiembre</v>
      </c>
      <c r="C526" s="55" t="n">
        <v>0.00172532197878487</v>
      </c>
      <c r="D526" s="53"/>
      <c r="E526" s="53"/>
      <c r="F526" s="53"/>
      <c r="G526" s="53"/>
      <c r="H526" s="53"/>
      <c r="I526" s="53"/>
      <c r="J526" s="55" t="n">
        <f aca="false">C526*100/$C$773</f>
        <v>0.00187903042566513</v>
      </c>
      <c r="K526" s="55" t="n">
        <f aca="false">J526*100/$J$864</f>
        <v>0.000325631238537072</v>
      </c>
      <c r="L526" s="55" t="n">
        <v>0.000935297100398193</v>
      </c>
      <c r="M526" s="53"/>
      <c r="N526" s="53"/>
      <c r="O526" s="53"/>
      <c r="P526" s="53"/>
      <c r="Q526" s="53"/>
      <c r="R526" s="53"/>
      <c r="S526" s="53"/>
      <c r="T526" s="55" t="n">
        <f aca="false">C526*100/$C$864</f>
        <v>0.000842427168625538</v>
      </c>
      <c r="U526" s="53"/>
      <c r="V526" s="53"/>
      <c r="W526" s="53"/>
    </row>
    <row r="527" customFormat="false" ht="15" hidden="false" customHeight="false" outlineLevel="0" collapsed="false">
      <c r="A527" s="4" t="n">
        <v>1986</v>
      </c>
      <c r="B527" s="4" t="str">
        <f aca="false">B515</f>
        <v>Octubre</v>
      </c>
      <c r="C527" s="4" t="n">
        <v>0.00182984628153556</v>
      </c>
      <c r="D527" s="53"/>
      <c r="E527" s="53"/>
      <c r="F527" s="53"/>
      <c r="G527" s="53"/>
      <c r="H527" s="53"/>
      <c r="I527" s="53"/>
      <c r="J527" s="4" t="n">
        <f aca="false">C527*100/$C$773</f>
        <v>0.00199286676897092</v>
      </c>
      <c r="K527" s="4" t="n">
        <f aca="false">J527*100/$J$864</f>
        <v>0.000345358790020478</v>
      </c>
      <c r="L527" s="4" t="n">
        <v>0.00105576915964604</v>
      </c>
      <c r="M527" s="53"/>
      <c r="N527" s="53"/>
      <c r="O527" s="53"/>
      <c r="P527" s="53"/>
      <c r="Q527" s="53"/>
      <c r="R527" s="53"/>
      <c r="S527" s="53"/>
      <c r="T527" s="4" t="n">
        <f aca="false">C527*100/$C$864</f>
        <v>0.000893463504742254</v>
      </c>
      <c r="U527" s="53"/>
      <c r="V527" s="53"/>
      <c r="W527" s="53"/>
    </row>
    <row r="528" customFormat="false" ht="15" hidden="false" customHeight="false" outlineLevel="0" collapsed="false">
      <c r="A528" s="56" t="n">
        <v>1986</v>
      </c>
      <c r="B528" s="56" t="str">
        <f aca="false">B516</f>
        <v>Noviembre</v>
      </c>
      <c r="C528" s="57" t="n">
        <v>0.00192676610576943</v>
      </c>
      <c r="D528" s="53"/>
      <c r="E528" s="53"/>
      <c r="F528" s="53"/>
      <c r="G528" s="53"/>
      <c r="H528" s="53"/>
      <c r="I528" s="53"/>
      <c r="J528" s="57" t="n">
        <f aca="false">C528*100/$C$773</f>
        <v>0.00209842115292064</v>
      </c>
      <c r="K528" s="57" t="n">
        <f aca="false">J528*100/$J$864</f>
        <v>0.000363651098813935</v>
      </c>
      <c r="L528" s="57" t="n">
        <v>0.00105576915964604</v>
      </c>
      <c r="M528" s="53"/>
      <c r="N528" s="53"/>
      <c r="O528" s="53"/>
      <c r="P528" s="53"/>
      <c r="Q528" s="53"/>
      <c r="R528" s="53"/>
      <c r="S528" s="53"/>
      <c r="T528" s="57" t="n">
        <f aca="false">C528*100/$C$864</f>
        <v>0.000940786783595125</v>
      </c>
      <c r="U528" s="53"/>
      <c r="V528" s="53"/>
      <c r="W528" s="53"/>
    </row>
    <row r="529" customFormat="false" ht="15" hidden="false" customHeight="false" outlineLevel="0" collapsed="false">
      <c r="A529" s="10" t="n">
        <v>1986</v>
      </c>
      <c r="B529" s="10" t="str">
        <f aca="false">B517</f>
        <v>Diciembre</v>
      </c>
      <c r="C529" s="55" t="n">
        <v>0.00201801984797118</v>
      </c>
      <c r="D529" s="53"/>
      <c r="E529" s="53"/>
      <c r="F529" s="53"/>
      <c r="G529" s="53"/>
      <c r="H529" s="53"/>
      <c r="I529" s="53"/>
      <c r="J529" s="55" t="n">
        <f aca="false">C529*100/$C$773</f>
        <v>0.00219780466519332</v>
      </c>
      <c r="K529" s="55" t="n">
        <f aca="false">J529*100/$J$864</f>
        <v>0.000380874011093315</v>
      </c>
      <c r="L529" s="55" t="n">
        <v>0.00105576915964604</v>
      </c>
      <c r="M529" s="53"/>
      <c r="N529" s="53"/>
      <c r="O529" s="53"/>
      <c r="P529" s="53"/>
      <c r="Q529" s="53"/>
      <c r="R529" s="53"/>
      <c r="S529" s="53"/>
      <c r="T529" s="55" t="n">
        <f aca="false">C529*100/$C$864</f>
        <v>0.00098534347076122</v>
      </c>
      <c r="U529" s="53"/>
      <c r="V529" s="53"/>
      <c r="W529" s="53"/>
    </row>
    <row r="530" customFormat="false" ht="15" hidden="false" customHeight="false" outlineLevel="0" collapsed="false">
      <c r="A530" s="4" t="n">
        <v>1987</v>
      </c>
      <c r="B530" s="4" t="str">
        <f aca="false">B518</f>
        <v>Enero</v>
      </c>
      <c r="C530" s="4" t="n">
        <v>0.0021710040628388</v>
      </c>
      <c r="D530" s="53"/>
      <c r="E530" s="53"/>
      <c r="F530" s="53"/>
      <c r="G530" s="53"/>
      <c r="H530" s="53"/>
      <c r="I530" s="53"/>
      <c r="J530" s="4" t="n">
        <f aca="false">C530*100/$C$773</f>
        <v>0.00236441820047397</v>
      </c>
      <c r="K530" s="4" t="n">
        <f aca="false">J530*100/$J$864</f>
        <v>0.000409747716973449</v>
      </c>
      <c r="L530" s="4" t="n">
        <v>0.00118687494909603</v>
      </c>
      <c r="M530" s="53"/>
      <c r="N530" s="53"/>
      <c r="O530" s="53"/>
      <c r="P530" s="53"/>
      <c r="Q530" s="53"/>
      <c r="R530" s="53"/>
      <c r="S530" s="53"/>
      <c r="T530" s="4" t="n">
        <f aca="false">C530*100/$C$864</f>
        <v>0.00106004144630437</v>
      </c>
      <c r="U530" s="53"/>
      <c r="V530" s="53"/>
      <c r="W530" s="53"/>
    </row>
    <row r="531" customFormat="false" ht="15" hidden="false" customHeight="false" outlineLevel="0" collapsed="false">
      <c r="A531" s="56" t="n">
        <v>1987</v>
      </c>
      <c r="B531" s="56" t="str">
        <f aca="false">B519</f>
        <v>Febrero</v>
      </c>
      <c r="C531" s="57" t="n">
        <v>0.00231116503942317</v>
      </c>
      <c r="D531" s="53"/>
      <c r="E531" s="53"/>
      <c r="F531" s="53"/>
      <c r="G531" s="53"/>
      <c r="H531" s="53"/>
      <c r="I531" s="53"/>
      <c r="J531" s="57" t="n">
        <f aca="false">C531*100/$C$773</f>
        <v>0.00251706607880127</v>
      </c>
      <c r="K531" s="57" t="n">
        <f aca="false">J531*100/$J$864</f>
        <v>0.000436201209690141</v>
      </c>
      <c r="L531" s="57" t="n">
        <v>0.00118687494909603</v>
      </c>
      <c r="M531" s="53"/>
      <c r="N531" s="53"/>
      <c r="O531" s="53"/>
      <c r="P531" s="53"/>
      <c r="Q531" s="53"/>
      <c r="R531" s="53"/>
      <c r="S531" s="53"/>
      <c r="T531" s="57" t="n">
        <f aca="false">C531*100/$C$864</f>
        <v>0.00112847818803006</v>
      </c>
      <c r="U531" s="53"/>
      <c r="V531" s="53"/>
      <c r="W531" s="53"/>
    </row>
    <row r="532" customFormat="false" ht="15" hidden="false" customHeight="false" outlineLevel="0" collapsed="false">
      <c r="A532" s="10" t="n">
        <v>1987</v>
      </c>
      <c r="B532" s="10" t="str">
        <f aca="false">B520</f>
        <v>Marzo</v>
      </c>
      <c r="C532" s="55" t="n">
        <v>0.00250202253945296</v>
      </c>
      <c r="D532" s="53"/>
      <c r="E532" s="53"/>
      <c r="F532" s="53"/>
      <c r="G532" s="53"/>
      <c r="H532" s="53"/>
      <c r="I532" s="53"/>
      <c r="J532" s="55" t="n">
        <f aca="false">C532*100/$C$773</f>
        <v>0.00272492701950229</v>
      </c>
      <c r="K532" s="55" t="n">
        <f aca="false">J532*100/$J$864</f>
        <v>0.000472222987006489</v>
      </c>
      <c r="L532" s="55" t="n">
        <v>0.0012217032703729</v>
      </c>
      <c r="M532" s="53"/>
      <c r="N532" s="53"/>
      <c r="O532" s="53"/>
      <c r="P532" s="53"/>
      <c r="Q532" s="53"/>
      <c r="R532" s="53"/>
      <c r="S532" s="53"/>
      <c r="T532" s="55" t="n">
        <f aca="false">C532*100/$C$864</f>
        <v>0.00122166864484803</v>
      </c>
      <c r="U532" s="53"/>
      <c r="V532" s="53"/>
      <c r="W532" s="53"/>
    </row>
    <row r="533" customFormat="false" ht="15" hidden="false" customHeight="false" outlineLevel="0" collapsed="false">
      <c r="A533" s="4" t="n">
        <v>1987</v>
      </c>
      <c r="B533" s="4" t="str">
        <f aca="false">B521</f>
        <v>Abril</v>
      </c>
      <c r="C533" s="4" t="n">
        <v>0.00258552269571599</v>
      </c>
      <c r="D533" s="53"/>
      <c r="E533" s="53"/>
      <c r="F533" s="53"/>
      <c r="G533" s="53"/>
      <c r="H533" s="53"/>
      <c r="I533" s="53"/>
      <c r="J533" s="4" t="n">
        <f aca="false">C533*100/$C$773</f>
        <v>0.00281586618105898</v>
      </c>
      <c r="K533" s="4" t="n">
        <f aca="false">J533*100/$J$864</f>
        <v>0.000487982514582391</v>
      </c>
      <c r="L533" s="4" t="n">
        <v>0.00124439877444588</v>
      </c>
      <c r="M533" s="53"/>
      <c r="N533" s="53"/>
      <c r="O533" s="53"/>
      <c r="P533" s="53"/>
      <c r="Q533" s="53"/>
      <c r="R533" s="53"/>
      <c r="S533" s="53"/>
      <c r="T533" s="4" t="n">
        <f aca="false">C533*100/$C$864</f>
        <v>0.00126243946970589</v>
      </c>
      <c r="U533" s="53"/>
      <c r="V533" s="53"/>
      <c r="W533" s="53"/>
    </row>
    <row r="534" customFormat="false" ht="15" hidden="false" customHeight="false" outlineLevel="0" collapsed="false">
      <c r="A534" s="56" t="n">
        <v>1987</v>
      </c>
      <c r="B534" s="56" t="str">
        <f aca="false">B522</f>
        <v>Mayo</v>
      </c>
      <c r="C534" s="57" t="n">
        <v>0.00269288003948274</v>
      </c>
      <c r="D534" s="53"/>
      <c r="E534" s="53"/>
      <c r="F534" s="53"/>
      <c r="G534" s="53"/>
      <c r="H534" s="53"/>
      <c r="I534" s="53"/>
      <c r="J534" s="57" t="n">
        <f aca="false">C534*100/$C$773</f>
        <v>0.00293278796020329</v>
      </c>
      <c r="K534" s="57" t="n">
        <f aca="false">J534*100/$J$864</f>
        <v>0.000508244764322835</v>
      </c>
      <c r="L534" s="57" t="n">
        <v>0.00127116234041767</v>
      </c>
      <c r="M534" s="53"/>
      <c r="N534" s="53"/>
      <c r="O534" s="53"/>
      <c r="P534" s="53"/>
      <c r="Q534" s="53"/>
      <c r="R534" s="53"/>
      <c r="S534" s="53"/>
      <c r="T534" s="57" t="n">
        <f aca="false">C534*100/$C$864</f>
        <v>0.001314859101666</v>
      </c>
      <c r="U534" s="53"/>
      <c r="V534" s="53"/>
      <c r="W534" s="53"/>
    </row>
    <row r="535" customFormat="false" ht="15" hidden="false" customHeight="false" outlineLevel="0" collapsed="false">
      <c r="A535" s="10" t="n">
        <v>1987</v>
      </c>
      <c r="B535" s="10" t="str">
        <f aca="false">B523</f>
        <v>Junio</v>
      </c>
      <c r="C535" s="55" t="n">
        <v>0.00290908580123523</v>
      </c>
      <c r="D535" s="53"/>
      <c r="E535" s="53"/>
      <c r="F535" s="53"/>
      <c r="G535" s="53"/>
      <c r="H535" s="53"/>
      <c r="I535" s="53"/>
      <c r="J535" s="55" t="n">
        <f aca="false">C535*100/$C$773</f>
        <v>0.00316825543209115</v>
      </c>
      <c r="K535" s="55" t="n">
        <f aca="false">J535*100/$J$864</f>
        <v>0.00054905068393901</v>
      </c>
      <c r="L535" s="55" t="n">
        <v>0.00140769221328029</v>
      </c>
      <c r="M535" s="53"/>
      <c r="N535" s="53"/>
      <c r="O535" s="53"/>
      <c r="P535" s="53"/>
      <c r="Q535" s="53"/>
      <c r="R535" s="53"/>
      <c r="S535" s="53"/>
      <c r="T535" s="55" t="n">
        <f aca="false">C535*100/$C$864</f>
        <v>0.0014204264160301</v>
      </c>
      <c r="U535" s="53"/>
      <c r="V535" s="53"/>
      <c r="W535" s="53"/>
    </row>
    <row r="536" customFormat="false" ht="15" hidden="false" customHeight="false" outlineLevel="0" collapsed="false">
      <c r="A536" s="4" t="n">
        <v>1987</v>
      </c>
      <c r="B536" s="4" t="str">
        <f aca="false">B524</f>
        <v>Julio</v>
      </c>
      <c r="C536" s="58" t="n">
        <v>0.00320282742237482</v>
      </c>
      <c r="D536" s="53"/>
      <c r="E536" s="53"/>
      <c r="F536" s="53"/>
      <c r="G536" s="53"/>
      <c r="H536" s="53"/>
      <c r="I536" s="53"/>
      <c r="J536" s="58" t="n">
        <f aca="false">C536*100/$C$773</f>
        <v>0.0034881664111388</v>
      </c>
      <c r="K536" s="58" t="n">
        <f aca="false">J536*100/$J$864</f>
        <v>0.00060449045058995</v>
      </c>
      <c r="L536" s="58" t="n">
        <v>0.00150132900942115</v>
      </c>
      <c r="M536" s="53"/>
      <c r="N536" s="53"/>
      <c r="O536" s="53"/>
      <c r="P536" s="53"/>
      <c r="Q536" s="53"/>
      <c r="R536" s="53"/>
      <c r="S536" s="53"/>
      <c r="T536" s="58" t="n">
        <f aca="false">C536*100/$C$864</f>
        <v>0.0015638523534765</v>
      </c>
      <c r="U536" s="53"/>
      <c r="V536" s="53"/>
      <c r="W536" s="53"/>
    </row>
    <row r="537" customFormat="false" ht="15" hidden="false" customHeight="false" outlineLevel="0" collapsed="false">
      <c r="A537" s="24" t="n">
        <v>1987</v>
      </c>
      <c r="B537" s="24" t="str">
        <f aca="false">B525</f>
        <v>Agosto</v>
      </c>
      <c r="C537" s="59" t="n">
        <v>0.00364269431697472</v>
      </c>
      <c r="D537" s="53"/>
      <c r="E537" s="53"/>
      <c r="F537" s="53"/>
      <c r="G537" s="53"/>
      <c r="H537" s="53"/>
      <c r="I537" s="53"/>
      <c r="J537" s="59" t="n">
        <f aca="false">C537*100/$C$773</f>
        <v>0.00396722092291066</v>
      </c>
      <c r="K537" s="59" t="n">
        <f aca="false">J537*100/$J$864</f>
        <v>0.00068750939049872</v>
      </c>
      <c r="L537" s="59" t="n">
        <v>0.00175426255167958</v>
      </c>
      <c r="M537" s="53"/>
      <c r="N537" s="53"/>
      <c r="O537" s="53"/>
      <c r="P537" s="53"/>
      <c r="Q537" s="53"/>
      <c r="R537" s="53"/>
      <c r="S537" s="53"/>
      <c r="T537" s="59" t="n">
        <f aca="false">C537*100/$C$864</f>
        <v>0.00177862723442416</v>
      </c>
      <c r="U537" s="53"/>
      <c r="V537" s="53"/>
      <c r="W537" s="53"/>
    </row>
    <row r="538" customFormat="false" ht="15" hidden="false" customHeight="false" outlineLevel="0" collapsed="false">
      <c r="A538" s="10" t="n">
        <v>1987</v>
      </c>
      <c r="B538" s="10" t="str">
        <f aca="false">B526</f>
        <v>Septiembre</v>
      </c>
      <c r="C538" s="60" t="n">
        <v>0.00406765046938478</v>
      </c>
      <c r="D538" s="53"/>
      <c r="E538" s="53"/>
      <c r="F538" s="53"/>
      <c r="G538" s="53"/>
      <c r="H538" s="53"/>
      <c r="I538" s="53"/>
      <c r="J538" s="60" t="n">
        <f aca="false">C538*100/$C$773</f>
        <v>0.00443003629869024</v>
      </c>
      <c r="K538" s="60" t="n">
        <f aca="false">J538*100/$J$864</f>
        <v>0.000767714129054648</v>
      </c>
      <c r="L538" s="60" t="n">
        <v>0.00201783015192306</v>
      </c>
      <c r="M538" s="53"/>
      <c r="N538" s="53"/>
      <c r="O538" s="53"/>
      <c r="P538" s="53"/>
      <c r="Q538" s="53"/>
      <c r="R538" s="53"/>
      <c r="S538" s="53"/>
      <c r="T538" s="60" t="n">
        <f aca="false">C538*100/$C$864</f>
        <v>0.00198612161093291</v>
      </c>
      <c r="U538" s="53"/>
      <c r="V538" s="53"/>
      <c r="W538" s="53"/>
    </row>
    <row r="539" customFormat="false" ht="15" hidden="false" customHeight="false" outlineLevel="0" collapsed="false">
      <c r="A539" s="4" t="n">
        <v>1987</v>
      </c>
      <c r="B539" s="4" t="str">
        <f aca="false">B527</f>
        <v>Octubre</v>
      </c>
      <c r="C539" s="58" t="n">
        <v>0.00486388410232152</v>
      </c>
      <c r="D539" s="53"/>
      <c r="E539" s="53"/>
      <c r="F539" s="53"/>
      <c r="G539" s="53"/>
      <c r="H539" s="53"/>
      <c r="I539" s="53"/>
      <c r="J539" s="58" t="n">
        <f aca="false">C539*100/$C$773</f>
        <v>0.00529720616067724</v>
      </c>
      <c r="K539" s="58" t="n">
        <f aca="false">J539*100/$J$864</f>
        <v>0.00091799248129628</v>
      </c>
      <c r="L539" s="58" t="n">
        <v>0.00234163362127137</v>
      </c>
      <c r="M539" s="53"/>
      <c r="N539" s="53"/>
      <c r="O539" s="53"/>
      <c r="P539" s="53"/>
      <c r="Q539" s="53"/>
      <c r="R539" s="53"/>
      <c r="S539" s="53"/>
      <c r="T539" s="58" t="n">
        <f aca="false">C539*100/$C$864</f>
        <v>0.00237490054797035</v>
      </c>
      <c r="U539" s="53"/>
      <c r="V539" s="53"/>
      <c r="W539" s="53"/>
    </row>
    <row r="540" customFormat="false" ht="15" hidden="false" customHeight="false" outlineLevel="0" collapsed="false">
      <c r="A540" s="24" t="n">
        <v>1987</v>
      </c>
      <c r="B540" s="24" t="str">
        <f aca="false">B528</f>
        <v>Noviembre</v>
      </c>
      <c r="C540" s="59" t="n">
        <v>0.00536339396568073</v>
      </c>
      <c r="D540" s="53"/>
      <c r="E540" s="53"/>
      <c r="F540" s="53"/>
      <c r="G540" s="53"/>
      <c r="H540" s="53"/>
      <c r="I540" s="53"/>
      <c r="J540" s="59" t="n">
        <f aca="false">C540*100/$C$773</f>
        <v>0.00584121721641817</v>
      </c>
      <c r="K540" s="59" t="n">
        <f aca="false">J540*100/$J$864</f>
        <v>0.00101226822661641</v>
      </c>
      <c r="L540" s="59" t="n">
        <v>0.00246210534953222</v>
      </c>
      <c r="M540" s="53"/>
      <c r="N540" s="53"/>
      <c r="O540" s="53"/>
      <c r="P540" s="53"/>
      <c r="Q540" s="53"/>
      <c r="R540" s="53"/>
      <c r="S540" s="53"/>
      <c r="T540" s="59" t="n">
        <f aca="false">C540*100/$C$864</f>
        <v>0.00261879744667363</v>
      </c>
      <c r="U540" s="53"/>
      <c r="V540" s="53"/>
      <c r="W540" s="53"/>
    </row>
    <row r="541" customFormat="false" ht="15" hidden="false" customHeight="false" outlineLevel="0" collapsed="false">
      <c r="A541" s="10" t="n">
        <v>1987</v>
      </c>
      <c r="B541" s="10" t="str">
        <f aca="false">B529</f>
        <v>Diciembre</v>
      </c>
      <c r="C541" s="60" t="n">
        <v>0.00554530502039665</v>
      </c>
      <c r="D541" s="53"/>
      <c r="E541" s="53"/>
      <c r="F541" s="53"/>
      <c r="G541" s="53"/>
      <c r="H541" s="53"/>
      <c r="I541" s="53"/>
      <c r="J541" s="60" t="n">
        <f aca="false">C541*100/$C$773</f>
        <v>0.00603933467552385</v>
      </c>
      <c r="K541" s="60" t="n">
        <f aca="false">J541*100/$J$864</f>
        <v>0.00104660148312106</v>
      </c>
      <c r="L541" s="60" t="n">
        <v>0.00263066484009933</v>
      </c>
      <c r="M541" s="53"/>
      <c r="N541" s="53"/>
      <c r="O541" s="53"/>
      <c r="P541" s="53"/>
      <c r="Q541" s="53"/>
      <c r="R541" s="53"/>
      <c r="S541" s="53"/>
      <c r="T541" s="60" t="n">
        <f aca="false">C541*100/$C$864</f>
        <v>0.00270761960082827</v>
      </c>
      <c r="U541" s="53"/>
      <c r="V541" s="53"/>
      <c r="W541" s="53"/>
    </row>
    <row r="542" customFormat="false" ht="15" hidden="false" customHeight="false" outlineLevel="0" collapsed="false">
      <c r="A542" s="4" t="n">
        <v>1988</v>
      </c>
      <c r="B542" s="4" t="str">
        <f aca="false">B530</f>
        <v>Enero</v>
      </c>
      <c r="C542" s="58" t="n">
        <v>0.0060492881064128</v>
      </c>
      <c r="D542" s="53"/>
      <c r="E542" s="53"/>
      <c r="F542" s="53"/>
      <c r="G542" s="53"/>
      <c r="H542" s="53"/>
      <c r="I542" s="53"/>
      <c r="J542" s="58" t="n">
        <f aca="false">C542*100/$C$773</f>
        <v>0.00658821747206245</v>
      </c>
      <c r="K542" s="58" t="n">
        <f aca="false">J542*100/$J$864</f>
        <v>0.00114172148884704</v>
      </c>
      <c r="L542" s="58" t="n">
        <v>0.00288090163363566</v>
      </c>
      <c r="M542" s="53"/>
      <c r="N542" s="53"/>
      <c r="O542" s="53"/>
      <c r="P542" s="53"/>
      <c r="Q542" s="53"/>
      <c r="R542" s="53"/>
      <c r="S542" s="53"/>
      <c r="T542" s="58" t="n">
        <f aca="false">C542*100/$C$864</f>
        <v>0.00295370065086321</v>
      </c>
      <c r="U542" s="53"/>
      <c r="V542" s="53"/>
      <c r="W542" s="53"/>
    </row>
    <row r="543" customFormat="false" ht="15" hidden="false" customHeight="false" outlineLevel="0" collapsed="false">
      <c r="A543" s="24" t="n">
        <v>1988</v>
      </c>
      <c r="B543" s="24" t="str">
        <f aca="false">B531</f>
        <v>Febrero</v>
      </c>
      <c r="C543" s="59" t="n">
        <v>0.00668001250104244</v>
      </c>
      <c r="D543" s="53"/>
      <c r="E543" s="53"/>
      <c r="F543" s="53"/>
      <c r="G543" s="53"/>
      <c r="H543" s="53"/>
      <c r="I543" s="53"/>
      <c r="J543" s="59" t="n">
        <f aca="false">C543*100/$C$773</f>
        <v>0.00727513292453527</v>
      </c>
      <c r="K543" s="59" t="n">
        <f aca="false">J543*100/$J$864</f>
        <v>0.00126076220607215</v>
      </c>
      <c r="L543" s="59" t="n">
        <v>0.00302142820335831</v>
      </c>
      <c r="M543" s="53"/>
      <c r="N543" s="53"/>
      <c r="O543" s="53"/>
      <c r="P543" s="53"/>
      <c r="Q543" s="53"/>
      <c r="R543" s="53"/>
      <c r="S543" s="53"/>
      <c r="T543" s="59" t="n">
        <f aca="false">C543*100/$C$864</f>
        <v>0.00326166598862882</v>
      </c>
      <c r="U543" s="53"/>
      <c r="V543" s="53"/>
      <c r="W543" s="53"/>
    </row>
    <row r="544" customFormat="false" ht="15" hidden="false" customHeight="false" outlineLevel="0" collapsed="false">
      <c r="A544" s="10" t="n">
        <v>1988</v>
      </c>
      <c r="B544" s="10" t="str">
        <f aca="false">B532</f>
        <v>Marzo</v>
      </c>
      <c r="C544" s="60" t="n">
        <v>0.00766561255979001</v>
      </c>
      <c r="D544" s="53"/>
      <c r="E544" s="53"/>
      <c r="F544" s="53"/>
      <c r="G544" s="53"/>
      <c r="H544" s="53"/>
      <c r="I544" s="53"/>
      <c r="J544" s="60" t="n">
        <f aca="false">C544*100/$C$773</f>
        <v>0.00834853981362409</v>
      </c>
      <c r="K544" s="60" t="n">
        <f aca="false">J544*100/$J$864</f>
        <v>0.00144678091549485</v>
      </c>
      <c r="L544" s="60" t="n">
        <v>0.0035352172990397</v>
      </c>
      <c r="M544" s="53"/>
      <c r="N544" s="53"/>
      <c r="O544" s="53"/>
      <c r="P544" s="53"/>
      <c r="Q544" s="53"/>
      <c r="R544" s="53"/>
      <c r="S544" s="53"/>
      <c r="T544" s="60" t="n">
        <f aca="false">C544*100/$C$864</f>
        <v>0.00374290733204035</v>
      </c>
      <c r="U544" s="53"/>
      <c r="V544" s="53"/>
      <c r="W544" s="53"/>
    </row>
    <row r="545" customFormat="false" ht="15" hidden="false" customHeight="false" outlineLevel="0" collapsed="false">
      <c r="A545" s="4" t="n">
        <v>1988</v>
      </c>
      <c r="B545" s="4" t="str">
        <f aca="false">B533</f>
        <v>Abril</v>
      </c>
      <c r="C545" s="58" t="n">
        <v>0.0089867043178087</v>
      </c>
      <c r="D545" s="53"/>
      <c r="E545" s="53"/>
      <c r="F545" s="53"/>
      <c r="G545" s="53"/>
      <c r="H545" s="53"/>
      <c r="I545" s="53"/>
      <c r="J545" s="58" t="n">
        <f aca="false">C545*100/$C$773</f>
        <v>0.00978732726253891</v>
      </c>
      <c r="K545" s="58" t="n">
        <f aca="false">J545*100/$J$864</f>
        <v>0.00169611915535644</v>
      </c>
      <c r="L545" s="58" t="n">
        <v>0.00398213317257449</v>
      </c>
      <c r="M545" s="53"/>
      <c r="N545" s="53"/>
      <c r="O545" s="53"/>
      <c r="P545" s="53"/>
      <c r="Q545" s="53"/>
      <c r="R545" s="53"/>
      <c r="S545" s="53"/>
      <c r="T545" s="58" t="n">
        <f aca="false">C545*100/$C$864</f>
        <v>0.00438796002532723</v>
      </c>
      <c r="U545" s="53"/>
      <c r="V545" s="53"/>
      <c r="W545" s="53"/>
    </row>
    <row r="546" customFormat="false" ht="15" hidden="false" customHeight="false" outlineLevel="0" collapsed="false">
      <c r="A546" s="24" t="n">
        <v>1988</v>
      </c>
      <c r="B546" s="24" t="str">
        <f aca="false">B534</f>
        <v>Mayo</v>
      </c>
      <c r="C546" s="59" t="n">
        <v>0.0103987516031853</v>
      </c>
      <c r="D546" s="53"/>
      <c r="E546" s="53"/>
      <c r="F546" s="53"/>
      <c r="G546" s="53"/>
      <c r="H546" s="53"/>
      <c r="I546" s="53"/>
      <c r="J546" s="59" t="n">
        <f aca="false">C546*100/$C$773</f>
        <v>0.0113251734410065</v>
      </c>
      <c r="K546" s="59" t="n">
        <f aca="false">J546*100/$J$864</f>
        <v>0.00196262402347035</v>
      </c>
      <c r="L546" s="59" t="n">
        <v>0.00494555018664538</v>
      </c>
      <c r="M546" s="53"/>
      <c r="N546" s="53"/>
      <c r="O546" s="53"/>
      <c r="P546" s="53"/>
      <c r="Q546" s="53"/>
      <c r="R546" s="53"/>
      <c r="S546" s="53"/>
      <c r="T546" s="59" t="n">
        <f aca="false">C546*100/$C$864</f>
        <v>0.0050774237956914</v>
      </c>
      <c r="U546" s="53"/>
      <c r="V546" s="53"/>
      <c r="W546" s="53"/>
    </row>
    <row r="547" customFormat="false" ht="15" hidden="false" customHeight="false" outlineLevel="0" collapsed="false">
      <c r="A547" s="10" t="n">
        <v>1988</v>
      </c>
      <c r="B547" s="10" t="str">
        <f aca="false">B535</f>
        <v>Junio</v>
      </c>
      <c r="C547" s="60" t="n">
        <v>0.0122670675995706</v>
      </c>
      <c r="D547" s="53"/>
      <c r="E547" s="53"/>
      <c r="F547" s="53"/>
      <c r="G547" s="53"/>
      <c r="H547" s="53"/>
      <c r="I547" s="53"/>
      <c r="J547" s="60" t="n">
        <f aca="false">C547*100/$C$773</f>
        <v>0.0133599371808375</v>
      </c>
      <c r="K547" s="60" t="n">
        <f aca="false">J547*100/$J$864</f>
        <v>0.00231524345298115</v>
      </c>
      <c r="L547" s="60" t="n">
        <v>0.00540452751336373</v>
      </c>
      <c r="M547" s="53"/>
      <c r="N547" s="53"/>
      <c r="O547" s="53"/>
      <c r="P547" s="53"/>
      <c r="Q547" s="53"/>
      <c r="R547" s="53"/>
      <c r="S547" s="53"/>
      <c r="T547" s="60" t="n">
        <f aca="false">C547*100/$C$864</f>
        <v>0.00598967100188601</v>
      </c>
      <c r="U547" s="53"/>
      <c r="V547" s="53"/>
      <c r="W547" s="53"/>
    </row>
    <row r="548" customFormat="false" ht="15" hidden="false" customHeight="false" outlineLevel="0" collapsed="false">
      <c r="A548" s="4" t="n">
        <v>1988</v>
      </c>
      <c r="B548" s="4" t="str">
        <f aca="false">B536</f>
        <v>Julio</v>
      </c>
      <c r="C548" s="58" t="n">
        <v>0.0154132342016241</v>
      </c>
      <c r="D548" s="53"/>
      <c r="E548" s="53"/>
      <c r="F548" s="53"/>
      <c r="G548" s="53"/>
      <c r="H548" s="53"/>
      <c r="I548" s="53"/>
      <c r="J548" s="58" t="n">
        <f aca="false">C548*100/$C$773</f>
        <v>0.0167863948752057</v>
      </c>
      <c r="K548" s="58" t="n">
        <f aca="false">J548*100/$J$864</f>
        <v>0.00290903993843032</v>
      </c>
      <c r="L548" s="58" t="n">
        <v>0.00685504141952709</v>
      </c>
      <c r="M548" s="53"/>
      <c r="N548" s="53"/>
      <c r="O548" s="53"/>
      <c r="P548" s="53"/>
      <c r="Q548" s="53"/>
      <c r="R548" s="53"/>
      <c r="S548" s="53"/>
      <c r="T548" s="58" t="n">
        <f aca="false">C548*100/$C$864</f>
        <v>0.00752585743849469</v>
      </c>
      <c r="U548" s="53"/>
      <c r="V548" s="53"/>
      <c r="W548" s="53"/>
    </row>
    <row r="549" customFormat="false" ht="15" hidden="false" customHeight="false" outlineLevel="0" collapsed="false">
      <c r="A549" s="24" t="n">
        <v>1988</v>
      </c>
      <c r="B549" s="24" t="str">
        <f aca="false">B537</f>
        <v>Agosto</v>
      </c>
      <c r="C549" s="59" t="n">
        <v>0.0196702510968197</v>
      </c>
      <c r="D549" s="53"/>
      <c r="E549" s="53"/>
      <c r="F549" s="53"/>
      <c r="G549" s="53"/>
      <c r="H549" s="53"/>
      <c r="I549" s="53"/>
      <c r="J549" s="59" t="n">
        <f aca="false">C549*100/$C$773</f>
        <v>0.0214226682009977</v>
      </c>
      <c r="K549" s="59" t="n">
        <f aca="false">J549*100/$J$864</f>
        <v>0.00371249442466603</v>
      </c>
      <c r="L549" s="59" t="n">
        <v>0.00832425415252948</v>
      </c>
      <c r="M549" s="53"/>
      <c r="N549" s="53"/>
      <c r="O549" s="53"/>
      <c r="P549" s="53"/>
      <c r="Q549" s="53"/>
      <c r="R549" s="53"/>
      <c r="S549" s="53"/>
      <c r="T549" s="59" t="n">
        <f aca="false">C549*100/$C$864</f>
        <v>0.00960444145580169</v>
      </c>
      <c r="U549" s="53"/>
      <c r="V549" s="53"/>
      <c r="W549" s="53"/>
    </row>
    <row r="550" customFormat="false" ht="15" hidden="false" customHeight="false" outlineLevel="0" collapsed="false">
      <c r="A550" s="10" t="n">
        <v>1988</v>
      </c>
      <c r="B550" s="10" t="str">
        <f aca="false">B538</f>
        <v>Septiembre</v>
      </c>
      <c r="C550" s="60" t="n">
        <v>0.02197097861671</v>
      </c>
      <c r="D550" s="53"/>
      <c r="E550" s="53"/>
      <c r="F550" s="53"/>
      <c r="G550" s="53"/>
      <c r="H550" s="53"/>
      <c r="I550" s="53"/>
      <c r="J550" s="60" t="n">
        <f aca="false">C550*100/$C$773</f>
        <v>0.0239283668846044</v>
      </c>
      <c r="K550" s="60" t="n">
        <f aca="false">J550*100/$J$864</f>
        <v>0.00414672569340919</v>
      </c>
      <c r="L550" s="60" t="n">
        <v>0.0100352991179756</v>
      </c>
      <c r="M550" s="53"/>
      <c r="N550" s="53"/>
      <c r="O550" s="53"/>
      <c r="P550" s="53"/>
      <c r="Q550" s="53"/>
      <c r="R550" s="53"/>
      <c r="S550" s="53"/>
      <c r="T550" s="60" t="n">
        <f aca="false">C550*100/$C$864</f>
        <v>0.0107278232907245</v>
      </c>
      <c r="U550" s="53"/>
      <c r="V550" s="53"/>
      <c r="W550" s="53"/>
    </row>
    <row r="551" customFormat="false" ht="15" hidden="false" customHeight="false" outlineLevel="0" collapsed="false">
      <c r="A551" s="4" t="n">
        <v>1988</v>
      </c>
      <c r="B551" s="4" t="str">
        <f aca="false">B539</f>
        <v>Octubre</v>
      </c>
      <c r="C551" s="58" t="n">
        <v>0.023946651956862</v>
      </c>
      <c r="D551" s="53"/>
      <c r="E551" s="53"/>
      <c r="F551" s="53"/>
      <c r="G551" s="53"/>
      <c r="H551" s="53"/>
      <c r="I551" s="53"/>
      <c r="J551" s="58" t="n">
        <f aca="false">C551*100/$C$773</f>
        <v>0.0260800524035796</v>
      </c>
      <c r="K551" s="58" t="n">
        <f aca="false">J551*100/$J$864</f>
        <v>0.00451960737266043</v>
      </c>
      <c r="L551" s="58" t="n">
        <v>0.0111676867544889</v>
      </c>
      <c r="M551" s="53"/>
      <c r="N551" s="53"/>
      <c r="O551" s="53"/>
      <c r="P551" s="53"/>
      <c r="Q551" s="53"/>
      <c r="R551" s="53"/>
      <c r="S551" s="53"/>
      <c r="T551" s="58" t="n">
        <f aca="false">C551*100/$C$864</f>
        <v>0.0116924901288792</v>
      </c>
      <c r="U551" s="53"/>
      <c r="V551" s="53"/>
      <c r="W551" s="53"/>
    </row>
    <row r="552" customFormat="false" ht="15" hidden="false" customHeight="false" outlineLevel="0" collapsed="false">
      <c r="A552" s="24" t="n">
        <v>1988</v>
      </c>
      <c r="B552" s="24" t="str">
        <f aca="false">B540</f>
        <v>Noviembre</v>
      </c>
      <c r="C552" s="59" t="n">
        <v>0.0253139670156691</v>
      </c>
      <c r="D552" s="53"/>
      <c r="E552" s="53"/>
      <c r="F552" s="53"/>
      <c r="G552" s="53"/>
      <c r="H552" s="53"/>
      <c r="I552" s="53"/>
      <c r="J552" s="59" t="n">
        <f aca="false">C552*100/$C$773</f>
        <v>0.0275691811740704</v>
      </c>
      <c r="K552" s="59" t="n">
        <f aca="false">J552*100/$J$864</f>
        <v>0.00477766963671582</v>
      </c>
      <c r="L552" s="59" t="n">
        <v>0.0121886276393736</v>
      </c>
      <c r="M552" s="53"/>
      <c r="N552" s="53"/>
      <c r="O552" s="53"/>
      <c r="P552" s="53"/>
      <c r="Q552" s="53"/>
      <c r="R552" s="53"/>
      <c r="S552" s="53"/>
      <c r="T552" s="59" t="n">
        <f aca="false">C552*100/$C$864</f>
        <v>0.0123601123859267</v>
      </c>
      <c r="U552" s="53"/>
      <c r="V552" s="53"/>
      <c r="W552" s="53"/>
    </row>
    <row r="553" customFormat="false" ht="15" hidden="false" customHeight="false" outlineLevel="0" collapsed="false">
      <c r="A553" s="10" t="n">
        <v>1988</v>
      </c>
      <c r="B553" s="10" t="str">
        <f aca="false">B541</f>
        <v>Diciembre</v>
      </c>
      <c r="C553" s="60" t="n">
        <v>0.027046595258127</v>
      </c>
      <c r="D553" s="53"/>
      <c r="E553" s="53"/>
      <c r="F553" s="53"/>
      <c r="G553" s="53"/>
      <c r="H553" s="53"/>
      <c r="I553" s="53"/>
      <c r="J553" s="60" t="n">
        <f aca="false">C553*100/$C$773</f>
        <v>0.0294561687763718</v>
      </c>
      <c r="K553" s="60" t="n">
        <f aca="false">J553*100/$J$864</f>
        <v>0.00510467983391578</v>
      </c>
      <c r="L553" s="60" t="n">
        <v>0.0131748115116837</v>
      </c>
      <c r="M553" s="53"/>
      <c r="N553" s="53"/>
      <c r="O553" s="53"/>
      <c r="P553" s="53"/>
      <c r="Q553" s="53"/>
      <c r="R553" s="53"/>
      <c r="S553" s="53"/>
      <c r="T553" s="60" t="n">
        <f aca="false">C553*100/$C$864</f>
        <v>0.0132061070017273</v>
      </c>
      <c r="U553" s="53"/>
      <c r="V553" s="53"/>
      <c r="W553" s="53"/>
    </row>
    <row r="554" customFormat="false" ht="15" hidden="false" customHeight="false" outlineLevel="0" collapsed="false">
      <c r="A554" s="4" t="n">
        <v>1989</v>
      </c>
      <c r="B554" s="4" t="str">
        <f aca="false">B542</f>
        <v>Enero</v>
      </c>
      <c r="C554" s="58" t="n">
        <v>0.029459153344441</v>
      </c>
      <c r="D554" s="53"/>
      <c r="E554" s="53"/>
      <c r="F554" s="53"/>
      <c r="G554" s="53"/>
      <c r="H554" s="53"/>
      <c r="I554" s="53"/>
      <c r="J554" s="58" t="n">
        <f aca="false">C554*100/$C$773</f>
        <v>0.0320836609799204</v>
      </c>
      <c r="K554" s="58" t="n">
        <f aca="false">J554*100/$J$864</f>
        <v>0.00556001761280523</v>
      </c>
      <c r="L554" s="58" t="n">
        <v>0.0141525738895758</v>
      </c>
      <c r="M554" s="53"/>
      <c r="N554" s="53"/>
      <c r="O554" s="53"/>
      <c r="P554" s="53"/>
      <c r="Q554" s="53"/>
      <c r="R554" s="53"/>
      <c r="S554" s="53"/>
      <c r="T554" s="58" t="n">
        <f aca="false">C554*100/$C$864</f>
        <v>0.0143840926199419</v>
      </c>
      <c r="U554" s="53"/>
      <c r="V554" s="53"/>
      <c r="W554" s="53"/>
    </row>
    <row r="555" customFormat="false" ht="15" hidden="false" customHeight="false" outlineLevel="0" collapsed="false">
      <c r="A555" s="24" t="n">
        <v>1989</v>
      </c>
      <c r="B555" s="24" t="str">
        <f aca="false">B543</f>
        <v>Febrero</v>
      </c>
      <c r="C555" s="59" t="n">
        <v>0.0322847389894132</v>
      </c>
      <c r="D555" s="53"/>
      <c r="E555" s="53"/>
      <c r="F555" s="53"/>
      <c r="G555" s="53"/>
      <c r="H555" s="53"/>
      <c r="I555" s="53"/>
      <c r="J555" s="59" t="n">
        <f aca="false">C555*100/$C$773</f>
        <v>0.0351609772504549</v>
      </c>
      <c r="K555" s="59" t="n">
        <f aca="false">J555*100/$J$864</f>
        <v>0.00609330876916834</v>
      </c>
      <c r="L555" s="59" t="n">
        <v>0.015201705655541</v>
      </c>
      <c r="M555" s="53"/>
      <c r="N555" s="53"/>
      <c r="O555" s="53"/>
      <c r="P555" s="53"/>
      <c r="Q555" s="53"/>
      <c r="R555" s="53"/>
      <c r="S555" s="53"/>
      <c r="T555" s="59" t="n">
        <f aca="false">C555*100/$C$864</f>
        <v>0.0157637482111141</v>
      </c>
      <c r="U555" s="53"/>
      <c r="V555" s="53"/>
      <c r="W555" s="53"/>
    </row>
    <row r="556" customFormat="false" ht="15" hidden="false" customHeight="false" outlineLevel="0" collapsed="false">
      <c r="A556" s="10" t="n">
        <v>1989</v>
      </c>
      <c r="B556" s="10" t="str">
        <f aca="false">B544</f>
        <v>Marzo</v>
      </c>
      <c r="C556" s="60" t="n">
        <v>0.0377748742637075</v>
      </c>
      <c r="D556" s="53"/>
      <c r="E556" s="53"/>
      <c r="F556" s="53"/>
      <c r="G556" s="53"/>
      <c r="H556" s="53"/>
      <c r="I556" s="53"/>
      <c r="J556" s="60" t="n">
        <f aca="false">C556*100/$C$773</f>
        <v>0.0411402271228074</v>
      </c>
      <c r="K556" s="60" t="n">
        <f aca="false">J556*100/$J$864</f>
        <v>0.00712949770728389</v>
      </c>
      <c r="L556" s="60" t="n">
        <v>0.0172214627539996</v>
      </c>
      <c r="M556" s="53"/>
      <c r="N556" s="53"/>
      <c r="O556" s="53"/>
      <c r="P556" s="53"/>
      <c r="Q556" s="53"/>
      <c r="R556" s="53"/>
      <c r="S556" s="53"/>
      <c r="T556" s="60" t="n">
        <f aca="false">C556*100/$C$864</f>
        <v>0.0184444299455185</v>
      </c>
      <c r="U556" s="53"/>
      <c r="V556" s="53"/>
      <c r="W556" s="53"/>
    </row>
    <row r="557" customFormat="false" ht="15" hidden="false" customHeight="false" outlineLevel="0" collapsed="false">
      <c r="A557" s="4" t="n">
        <v>1989</v>
      </c>
      <c r="B557" s="4" t="str">
        <f aca="false">B545</f>
        <v>Abril</v>
      </c>
      <c r="C557" s="58" t="n">
        <v>0.0503804157109873</v>
      </c>
      <c r="D557" s="53"/>
      <c r="E557" s="53"/>
      <c r="F557" s="53"/>
      <c r="G557" s="53"/>
      <c r="H557" s="53"/>
      <c r="I557" s="53"/>
      <c r="J557" s="58" t="n">
        <f aca="false">C557*100/$C$773</f>
        <v>0.0548687926906694</v>
      </c>
      <c r="K557" s="58" t="n">
        <f aca="false">J557*100/$J$864</f>
        <v>0.00950862353097453</v>
      </c>
      <c r="L557" s="58" t="n">
        <v>0.0332605881015351</v>
      </c>
      <c r="M557" s="53"/>
      <c r="N557" s="53"/>
      <c r="O557" s="53"/>
      <c r="P557" s="53"/>
      <c r="Q557" s="53"/>
      <c r="R557" s="53"/>
      <c r="S557" s="53"/>
      <c r="T557" s="58" t="n">
        <f aca="false">C557*100/$C$864</f>
        <v>0.0245993683981676</v>
      </c>
      <c r="U557" s="53"/>
      <c r="V557" s="53"/>
      <c r="W557" s="53"/>
    </row>
    <row r="558" customFormat="false" ht="15" hidden="false" customHeight="false" outlineLevel="0" collapsed="false">
      <c r="A558" s="24" t="n">
        <v>1989</v>
      </c>
      <c r="B558" s="24" t="str">
        <f aca="false">B546</f>
        <v>Mayo</v>
      </c>
      <c r="C558" s="59" t="n">
        <v>0.0899132664788753</v>
      </c>
      <c r="D558" s="53"/>
      <c r="E558" s="53"/>
      <c r="F558" s="53"/>
      <c r="G558" s="53"/>
      <c r="H558" s="53"/>
      <c r="I558" s="53"/>
      <c r="J558" s="59" t="n">
        <f aca="false">C558*100/$C$773</f>
        <v>0.0979236139469649</v>
      </c>
      <c r="K558" s="59" t="n">
        <f aca="false">J558*100/$J$864</f>
        <v>0.0169699155777582</v>
      </c>
      <c r="L558" s="59" t="n">
        <v>0.0344215142322745</v>
      </c>
      <c r="M558" s="53"/>
      <c r="N558" s="53"/>
      <c r="O558" s="53"/>
      <c r="P558" s="53"/>
      <c r="Q558" s="53"/>
      <c r="R558" s="53"/>
      <c r="S558" s="53"/>
      <c r="T558" s="59" t="n">
        <f aca="false">C558*100/$C$864</f>
        <v>0.0439021698170328</v>
      </c>
      <c r="U558" s="53"/>
      <c r="V558" s="53"/>
      <c r="W558" s="53"/>
    </row>
    <row r="559" customFormat="false" ht="15" hidden="false" customHeight="false" outlineLevel="0" collapsed="false">
      <c r="A559" s="10" t="n">
        <v>1989</v>
      </c>
      <c r="B559" s="10" t="str">
        <f aca="false">B547</f>
        <v>Junio</v>
      </c>
      <c r="C559" s="60" t="n">
        <v>0.1928391</v>
      </c>
      <c r="D559" s="53"/>
      <c r="E559" s="53"/>
      <c r="F559" s="53"/>
      <c r="G559" s="53"/>
      <c r="H559" s="53"/>
      <c r="I559" s="53"/>
      <c r="J559" s="60" t="n">
        <f aca="false">C559*100/$C$773</f>
        <v>0.210019080851842</v>
      </c>
      <c r="K559" s="60" t="n">
        <f aca="false">J559*100/$J$864</f>
        <v>0.036395777567037</v>
      </c>
      <c r="L559" s="60" t="n">
        <v>0.0757230523804898</v>
      </c>
      <c r="M559" s="53"/>
      <c r="N559" s="53"/>
      <c r="O559" s="53"/>
      <c r="P559" s="53"/>
      <c r="Q559" s="53"/>
      <c r="R559" s="53"/>
      <c r="S559" s="53"/>
      <c r="T559" s="60" t="n">
        <f aca="false">C559*100/$C$864</f>
        <v>0.0941580174662304</v>
      </c>
      <c r="U559" s="53"/>
      <c r="V559" s="53"/>
      <c r="W559" s="53"/>
    </row>
    <row r="560" customFormat="false" ht="15" hidden="false" customHeight="false" outlineLevel="0" collapsed="false">
      <c r="A560" s="4" t="n">
        <v>1989</v>
      </c>
      <c r="B560" s="4" t="str">
        <f aca="false">B548</f>
        <v>Julio</v>
      </c>
      <c r="C560" s="58" t="n">
        <v>0.5720268</v>
      </c>
      <c r="D560" s="53"/>
      <c r="E560" s="53"/>
      <c r="F560" s="53"/>
      <c r="G560" s="53"/>
      <c r="H560" s="53"/>
      <c r="I560" s="53"/>
      <c r="J560" s="58" t="n">
        <f aca="false">C560*100/$C$773</f>
        <v>0.622988505747126</v>
      </c>
      <c r="K560" s="58" t="n">
        <f aca="false">J560*100/$J$864</f>
        <v>0.107962338421949</v>
      </c>
      <c r="L560" s="58" t="n">
        <v>0.239095005389039</v>
      </c>
      <c r="M560" s="53"/>
      <c r="N560" s="53"/>
      <c r="O560" s="53"/>
      <c r="P560" s="53"/>
      <c r="Q560" s="53"/>
      <c r="R560" s="53"/>
      <c r="S560" s="53"/>
      <c r="T560" s="58" t="n">
        <f aca="false">C560*100/$C$864</f>
        <v>0.279304920140946</v>
      </c>
      <c r="U560" s="53"/>
      <c r="V560" s="53"/>
      <c r="W560" s="53"/>
    </row>
    <row r="561" customFormat="false" ht="15" hidden="false" customHeight="false" outlineLevel="0" collapsed="false">
      <c r="A561" s="24" t="n">
        <v>1989</v>
      </c>
      <c r="B561" s="24" t="str">
        <f aca="false">B549</f>
        <v>Agosto</v>
      </c>
      <c r="C561" s="59" t="n">
        <v>0.7886038</v>
      </c>
      <c r="D561" s="53"/>
      <c r="E561" s="53"/>
      <c r="F561" s="53"/>
      <c r="G561" s="53"/>
      <c r="H561" s="53"/>
      <c r="I561" s="53"/>
      <c r="J561" s="59" t="n">
        <f aca="false">C561*100/$C$773</f>
        <v>0.858860289392919</v>
      </c>
      <c r="K561" s="59" t="n">
        <f aca="false">J561*100/$J$864</f>
        <v>0.148838324247106</v>
      </c>
      <c r="L561" s="59" t="n">
        <v>0.260241765612525</v>
      </c>
      <c r="M561" s="53"/>
      <c r="N561" s="53"/>
      <c r="O561" s="53"/>
      <c r="P561" s="53"/>
      <c r="Q561" s="53"/>
      <c r="R561" s="53"/>
      <c r="S561" s="53"/>
      <c r="T561" s="59" t="n">
        <f aca="false">C561*100/$C$864</f>
        <v>0.385053499909176</v>
      </c>
      <c r="U561" s="53"/>
      <c r="V561" s="53"/>
      <c r="W561" s="53"/>
    </row>
    <row r="562" customFormat="false" ht="15" hidden="false" customHeight="false" outlineLevel="0" collapsed="false">
      <c r="A562" s="10" t="n">
        <v>1989</v>
      </c>
      <c r="B562" s="10" t="str">
        <f aca="false">B550</f>
        <v>Septiembre</v>
      </c>
      <c r="C562" s="60" t="n">
        <v>0.8623807</v>
      </c>
      <c r="D562" s="53"/>
      <c r="E562" s="53"/>
      <c r="F562" s="53"/>
      <c r="G562" s="53"/>
      <c r="H562" s="53"/>
      <c r="I562" s="53"/>
      <c r="J562" s="60" t="n">
        <f aca="false">C562*100/$C$773</f>
        <v>0.93920995253747</v>
      </c>
      <c r="K562" s="60" t="n">
        <f aca="false">J562*100/$J$864</f>
        <v>0.162762718428502</v>
      </c>
      <c r="L562" s="60" t="n">
        <v>0.270262055467939</v>
      </c>
      <c r="M562" s="53"/>
      <c r="N562" s="53"/>
      <c r="O562" s="53"/>
      <c r="P562" s="53"/>
      <c r="Q562" s="53"/>
      <c r="R562" s="53"/>
      <c r="S562" s="53"/>
      <c r="T562" s="60" t="n">
        <f aca="false">C562*100/$C$864</f>
        <v>0.421076726727826</v>
      </c>
      <c r="U562" s="53"/>
      <c r="V562" s="53"/>
      <c r="W562" s="53"/>
    </row>
    <row r="563" customFormat="false" ht="15" hidden="false" customHeight="false" outlineLevel="0" collapsed="false">
      <c r="A563" s="4" t="n">
        <v>1989</v>
      </c>
      <c r="B563" s="4" t="str">
        <f aca="false">B551</f>
        <v>Octubre</v>
      </c>
      <c r="C563" s="58" t="n">
        <v>0.9106333</v>
      </c>
      <c r="D563" s="53"/>
      <c r="E563" s="53"/>
      <c r="F563" s="53"/>
      <c r="G563" s="53"/>
      <c r="H563" s="53"/>
      <c r="I563" s="53"/>
      <c r="J563" s="58" t="n">
        <f aca="false">C563*100/$C$773</f>
        <v>0.991761363017563</v>
      </c>
      <c r="K563" s="58" t="n">
        <f aca="false">J563*100/$J$864</f>
        <v>0.171869745461044</v>
      </c>
      <c r="L563" s="58" t="n">
        <v>0.362293089165887</v>
      </c>
      <c r="M563" s="53"/>
      <c r="N563" s="53"/>
      <c r="O563" s="53"/>
      <c r="P563" s="53"/>
      <c r="Q563" s="53"/>
      <c r="R563" s="53"/>
      <c r="S563" s="53"/>
      <c r="T563" s="58" t="n">
        <f aca="false">C563*100/$C$864</f>
        <v>0.444637141361534</v>
      </c>
      <c r="U563" s="53"/>
      <c r="V563" s="53"/>
      <c r="W563" s="53"/>
    </row>
    <row r="564" customFormat="false" ht="15" hidden="false" customHeight="false" outlineLevel="0" collapsed="false">
      <c r="A564" s="24" t="n">
        <v>1989</v>
      </c>
      <c r="B564" s="24" t="str">
        <f aca="false">B552</f>
        <v>Noviembre</v>
      </c>
      <c r="C564" s="59" t="n">
        <v>0.9699975</v>
      </c>
      <c r="D564" s="53"/>
      <c r="E564" s="53"/>
      <c r="F564" s="53"/>
      <c r="G564" s="53"/>
      <c r="H564" s="53"/>
      <c r="I564" s="53"/>
      <c r="J564" s="59" t="n">
        <f aca="false">C564*100/$C$773</f>
        <v>1.05641430279744</v>
      </c>
      <c r="K564" s="59" t="n">
        <f aca="false">J564*100/$J$864</f>
        <v>0.183073937031349</v>
      </c>
      <c r="L564" s="59" t="n">
        <v>0.426390031140967</v>
      </c>
      <c r="M564" s="53"/>
      <c r="N564" s="53"/>
      <c r="O564" s="53"/>
      <c r="P564" s="53"/>
      <c r="Q564" s="53"/>
      <c r="R564" s="53"/>
      <c r="S564" s="53"/>
      <c r="T564" s="59" t="n">
        <f aca="false">C564*100/$C$864</f>
        <v>0.47362304401545</v>
      </c>
      <c r="U564" s="53"/>
      <c r="V564" s="53"/>
      <c r="W564" s="53"/>
    </row>
    <row r="565" customFormat="false" ht="15" hidden="false" customHeight="false" outlineLevel="0" collapsed="false">
      <c r="A565" s="10" t="n">
        <v>1989</v>
      </c>
      <c r="B565" s="10" t="str">
        <f aca="false">B553</f>
        <v>Diciembre</v>
      </c>
      <c r="C565" s="60" t="n">
        <v>1.3587041</v>
      </c>
      <c r="D565" s="53"/>
      <c r="E565" s="53"/>
      <c r="F565" s="53"/>
      <c r="G565" s="53"/>
      <c r="H565" s="53"/>
      <c r="I565" s="53"/>
      <c r="J565" s="60" t="n">
        <f aca="false">C565*100/$C$773</f>
        <v>1.47975066380018</v>
      </c>
      <c r="K565" s="60" t="n">
        <f aca="false">J565*100/$J$864</f>
        <v>0.256437061794113</v>
      </c>
      <c r="L565" s="60" t="n">
        <v>0.44456072843903</v>
      </c>
      <c r="M565" s="53"/>
      <c r="N565" s="53"/>
      <c r="O565" s="53"/>
      <c r="P565" s="53"/>
      <c r="Q565" s="53"/>
      <c r="R565" s="53"/>
      <c r="S565" s="53"/>
      <c r="T565" s="60" t="n">
        <f aca="false">C565*100/$C$864</f>
        <v>0.66341776319864</v>
      </c>
      <c r="U565" s="53"/>
      <c r="V565" s="53"/>
      <c r="W565" s="53"/>
    </row>
    <row r="566" customFormat="false" ht="15" hidden="false" customHeight="false" outlineLevel="0" collapsed="false">
      <c r="A566" s="4" t="n">
        <v>1990</v>
      </c>
      <c r="B566" s="4" t="str">
        <f aca="false">B554</f>
        <v>Enero</v>
      </c>
      <c r="C566" s="58" t="n">
        <v>2.4348646</v>
      </c>
      <c r="D566" s="53"/>
      <c r="E566" s="53"/>
      <c r="F566" s="53"/>
      <c r="G566" s="53"/>
      <c r="H566" s="53"/>
      <c r="I566" s="53"/>
      <c r="J566" s="58" t="n">
        <f aca="false">C566*100/$C$773</f>
        <v>2.65178599822696</v>
      </c>
      <c r="K566" s="58" t="n">
        <f aca="false">J566*100/$J$864</f>
        <v>0.459547832298805</v>
      </c>
      <c r="L566" s="58" t="n">
        <v>0.922180044229708</v>
      </c>
      <c r="M566" s="53"/>
      <c r="N566" s="53"/>
      <c r="O566" s="53"/>
      <c r="P566" s="53"/>
      <c r="Q566" s="53"/>
      <c r="R566" s="53"/>
      <c r="S566" s="53"/>
      <c r="T566" s="58" t="n">
        <f aca="false">C566*100/$C$864</f>
        <v>1.18887727403159</v>
      </c>
      <c r="U566" s="53"/>
      <c r="V566" s="53"/>
      <c r="W566" s="53"/>
    </row>
    <row r="567" customFormat="false" ht="15" hidden="false" customHeight="false" outlineLevel="0" collapsed="false">
      <c r="A567" s="24" t="n">
        <v>1990</v>
      </c>
      <c r="B567" s="24" t="str">
        <f aca="false">B555</f>
        <v>Febrero</v>
      </c>
      <c r="C567" s="59" t="n">
        <v>3.9340204</v>
      </c>
      <c r="D567" s="53"/>
      <c r="E567" s="53"/>
      <c r="F567" s="53"/>
      <c r="G567" s="53"/>
      <c r="H567" s="53"/>
      <c r="I567" s="53"/>
      <c r="J567" s="59" t="n">
        <f aca="false">C567*100/$C$773</f>
        <v>4.28450116423691</v>
      </c>
      <c r="K567" s="59" t="n">
        <f aca="false">J567*100/$J$864</f>
        <v>0.742493256930705</v>
      </c>
      <c r="L567" s="59" t="n">
        <v>1.9062079904061</v>
      </c>
      <c r="M567" s="53"/>
      <c r="N567" s="53"/>
      <c r="O567" s="53"/>
      <c r="P567" s="53"/>
      <c r="Q567" s="53"/>
      <c r="R567" s="53"/>
      <c r="S567" s="53"/>
      <c r="T567" s="59" t="n">
        <f aca="false">C567*100/$C$864</f>
        <v>1.92087373118681</v>
      </c>
      <c r="U567" s="53"/>
      <c r="V567" s="53"/>
      <c r="W567" s="53"/>
    </row>
    <row r="568" customFormat="false" ht="15" hidden="false" customHeight="false" outlineLevel="0" collapsed="false">
      <c r="A568" s="10" t="n">
        <v>1990</v>
      </c>
      <c r="B568" s="10" t="str">
        <f aca="false">B556</f>
        <v>Marzo</v>
      </c>
      <c r="C568" s="60" t="n">
        <v>7.6920195</v>
      </c>
      <c r="D568" s="53"/>
      <c r="E568" s="53"/>
      <c r="F568" s="53"/>
      <c r="G568" s="53"/>
      <c r="H568" s="53"/>
      <c r="I568" s="53"/>
      <c r="J568" s="60" t="n">
        <f aca="false">C568*100/$C$773</f>
        <v>8.37729934066509</v>
      </c>
      <c r="K568" s="60" t="n">
        <f aca="false">J568*100/$J$864</f>
        <v>1.45176486907122</v>
      </c>
      <c r="L568" s="60" t="n">
        <v>2.84980336212215</v>
      </c>
      <c r="M568" s="53"/>
      <c r="N568" s="53"/>
      <c r="O568" s="53"/>
      <c r="P568" s="53"/>
      <c r="Q568" s="53"/>
      <c r="R568" s="53"/>
      <c r="S568" s="53"/>
      <c r="T568" s="60" t="n">
        <f aca="false">C568*100/$C$864</f>
        <v>3.75580111311235</v>
      </c>
      <c r="U568" s="53"/>
      <c r="V568" s="53"/>
      <c r="W568" s="53"/>
    </row>
    <row r="569" customFormat="false" ht="15" hidden="false" customHeight="false" outlineLevel="0" collapsed="false">
      <c r="A569" s="4" t="n">
        <v>1990</v>
      </c>
      <c r="B569" s="4" t="str">
        <f aca="false">B557</f>
        <v>Abril</v>
      </c>
      <c r="C569" s="58" t="n">
        <v>8.5668029</v>
      </c>
      <c r="D569" s="53"/>
      <c r="E569" s="53"/>
      <c r="F569" s="53"/>
      <c r="G569" s="53"/>
      <c r="H569" s="53"/>
      <c r="I569" s="53"/>
      <c r="J569" s="58" t="n">
        <f aca="false">C569*100/$C$773</f>
        <v>9.330016946236</v>
      </c>
      <c r="K569" s="58" t="n">
        <f aca="false">J569*100/$J$864</f>
        <v>1.61686842973779</v>
      </c>
      <c r="L569" s="58" t="n">
        <v>3.61036399771643</v>
      </c>
      <c r="M569" s="53"/>
      <c r="N569" s="53"/>
      <c r="O569" s="53"/>
      <c r="P569" s="53"/>
      <c r="Q569" s="53"/>
      <c r="R569" s="53"/>
      <c r="S569" s="53"/>
      <c r="T569" s="58" t="n">
        <f aca="false">C569*100/$C$864</f>
        <v>4.18293373640487</v>
      </c>
      <c r="U569" s="53"/>
      <c r="V569" s="53"/>
      <c r="W569" s="53"/>
    </row>
    <row r="570" customFormat="false" ht="15" hidden="false" customHeight="false" outlineLevel="0" collapsed="false">
      <c r="A570" s="24" t="n">
        <v>1990</v>
      </c>
      <c r="B570" s="24" t="str">
        <f aca="false">B558</f>
        <v>Mayo</v>
      </c>
      <c r="C570" s="59" t="n">
        <v>9.7325247</v>
      </c>
      <c r="D570" s="53"/>
      <c r="E570" s="53"/>
      <c r="F570" s="53"/>
      <c r="G570" s="53"/>
      <c r="H570" s="53"/>
      <c r="I570" s="53"/>
      <c r="J570" s="59" t="n">
        <f aca="false">C570*100/$C$773</f>
        <v>10.5995925715369</v>
      </c>
      <c r="K570" s="59" t="n">
        <f aca="false">J570*100/$J$864</f>
        <v>1.83688268689749</v>
      </c>
      <c r="L570" s="59" t="n">
        <v>4.0843533279916</v>
      </c>
      <c r="M570" s="53"/>
      <c r="N570" s="53"/>
      <c r="O570" s="53"/>
      <c r="P570" s="53"/>
      <c r="Q570" s="53"/>
      <c r="R570" s="53"/>
      <c r="S570" s="53"/>
      <c r="T570" s="59" t="n">
        <f aca="false">C570*100/$C$864</f>
        <v>4.75212356152419</v>
      </c>
      <c r="U570" s="53"/>
      <c r="V570" s="53"/>
      <c r="W570" s="53"/>
    </row>
    <row r="571" customFormat="false" ht="15" hidden="false" customHeight="false" outlineLevel="0" collapsed="false">
      <c r="A571" s="10" t="n">
        <v>1990</v>
      </c>
      <c r="B571" s="10" t="str">
        <f aca="false">B559</f>
        <v>Junio</v>
      </c>
      <c r="C571" s="60" t="n">
        <v>11.08514</v>
      </c>
      <c r="D571" s="53"/>
      <c r="E571" s="53"/>
      <c r="F571" s="53"/>
      <c r="G571" s="53"/>
      <c r="H571" s="53"/>
      <c r="I571" s="53"/>
      <c r="J571" s="60" t="n">
        <f aca="false">C571*100/$C$773</f>
        <v>12.072711985868</v>
      </c>
      <c r="K571" s="60" t="n">
        <f aca="false">J571*100/$J$864</f>
        <v>2.09217056986609</v>
      </c>
      <c r="L571" s="60" t="n">
        <v>4.56725755995829</v>
      </c>
      <c r="M571" s="53"/>
      <c r="N571" s="53"/>
      <c r="O571" s="53"/>
      <c r="P571" s="53"/>
      <c r="Q571" s="53"/>
      <c r="R571" s="53"/>
      <c r="S571" s="53"/>
      <c r="T571" s="60" t="n">
        <f aca="false">C571*100/$C$864</f>
        <v>5.41256833150336</v>
      </c>
      <c r="U571" s="53"/>
      <c r="V571" s="53"/>
      <c r="W571" s="53"/>
    </row>
    <row r="572" customFormat="false" ht="15" hidden="false" customHeight="false" outlineLevel="0" collapsed="false">
      <c r="A572" s="4" t="n">
        <v>1990</v>
      </c>
      <c r="B572" s="4" t="str">
        <f aca="false">B560</f>
        <v>Julio</v>
      </c>
      <c r="C572" s="58" t="n">
        <v>12.28515</v>
      </c>
      <c r="D572" s="53"/>
      <c r="E572" s="53"/>
      <c r="F572" s="53"/>
      <c r="G572" s="53"/>
      <c r="H572" s="53"/>
      <c r="I572" s="53"/>
      <c r="J572" s="58" t="n">
        <f aca="false">C572*100/$C$773</f>
        <v>13.3796305372044</v>
      </c>
      <c r="K572" s="58" t="n">
        <f aca="false">J572*100/$J$864</f>
        <v>2.31865626202199</v>
      </c>
      <c r="L572" s="58" t="n">
        <v>5.1543111676742</v>
      </c>
      <c r="M572" s="53"/>
      <c r="N572" s="53"/>
      <c r="O572" s="53"/>
      <c r="P572" s="53"/>
      <c r="Q572" s="53"/>
      <c r="R572" s="53"/>
      <c r="S572" s="53"/>
      <c r="T572" s="58" t="n">
        <f aca="false">C572*100/$C$864</f>
        <v>5.99850013962552</v>
      </c>
      <c r="U572" s="53"/>
      <c r="V572" s="53"/>
      <c r="W572" s="53"/>
    </row>
    <row r="573" customFormat="false" ht="15" hidden="false" customHeight="false" outlineLevel="0" collapsed="false">
      <c r="A573" s="24" t="n">
        <v>1990</v>
      </c>
      <c r="B573" s="24" t="str">
        <f aca="false">B561</f>
        <v>Agosto</v>
      </c>
      <c r="C573" s="59" t="n">
        <v>14.16941</v>
      </c>
      <c r="D573" s="53"/>
      <c r="E573" s="53"/>
      <c r="F573" s="53"/>
      <c r="G573" s="53"/>
      <c r="H573" s="53"/>
      <c r="I573" s="53"/>
      <c r="J573" s="59" t="n">
        <f aca="false">C573*100/$C$773</f>
        <v>15.4317587274204</v>
      </c>
      <c r="K573" s="59" t="n">
        <f aca="false">J573*100/$J$864</f>
        <v>2.67428490703467</v>
      </c>
      <c r="L573" s="59" t="n">
        <v>5.65620814999043</v>
      </c>
      <c r="M573" s="53"/>
      <c r="N573" s="53"/>
      <c r="O573" s="53"/>
      <c r="P573" s="53"/>
      <c r="Q573" s="53"/>
      <c r="R573" s="53"/>
      <c r="S573" s="53"/>
      <c r="T573" s="59" t="n">
        <f aca="false">C573*100/$C$864</f>
        <v>6.91853236333388</v>
      </c>
      <c r="U573" s="53"/>
      <c r="V573" s="53"/>
      <c r="W573" s="53"/>
    </row>
    <row r="574" customFormat="false" ht="15" hidden="false" customHeight="false" outlineLevel="0" collapsed="false">
      <c r="A574" s="10" t="n">
        <v>1990</v>
      </c>
      <c r="B574" s="10" t="str">
        <f aca="false">B562</f>
        <v>Septiembre</v>
      </c>
      <c r="C574" s="60" t="n">
        <v>16.3908</v>
      </c>
      <c r="D574" s="53"/>
      <c r="E574" s="53"/>
      <c r="F574" s="53"/>
      <c r="G574" s="53"/>
      <c r="H574" s="53"/>
      <c r="I574" s="53"/>
      <c r="J574" s="60" t="n">
        <f aca="false">C574*100/$C$773</f>
        <v>17.8510517339397</v>
      </c>
      <c r="K574" s="60" t="n">
        <f aca="false">J574*100/$J$864</f>
        <v>3.09354228963831</v>
      </c>
      <c r="L574" s="60" t="n">
        <v>6.47687690319189</v>
      </c>
      <c r="M574" s="53"/>
      <c r="N574" s="53"/>
      <c r="O574" s="53"/>
      <c r="P574" s="53"/>
      <c r="Q574" s="53"/>
      <c r="R574" s="53"/>
      <c r="S574" s="53"/>
      <c r="T574" s="60" t="n">
        <f aca="false">C574*100/$C$864</f>
        <v>8.00317587400838</v>
      </c>
      <c r="U574" s="53"/>
      <c r="V574" s="53"/>
      <c r="W574" s="53"/>
    </row>
    <row r="575" customFormat="false" ht="15" hidden="false" customHeight="false" outlineLevel="0" collapsed="false">
      <c r="A575" s="4" t="n">
        <v>1990</v>
      </c>
      <c r="B575" s="4" t="str">
        <f aca="false">B563</f>
        <v>Octubre</v>
      </c>
      <c r="C575" s="58" t="n">
        <v>17.65132</v>
      </c>
      <c r="D575" s="53"/>
      <c r="E575" s="53"/>
      <c r="F575" s="53"/>
      <c r="G575" s="53"/>
      <c r="H575" s="53"/>
      <c r="I575" s="53"/>
      <c r="J575" s="58" t="n">
        <f aca="false">C575*100/$C$773</f>
        <v>19.2238711040538</v>
      </c>
      <c r="K575" s="58" t="n">
        <f aca="false">J575*100/$J$864</f>
        <v>3.33144842765078</v>
      </c>
      <c r="L575" s="58" t="n">
        <v>7.00642225750646</v>
      </c>
      <c r="M575" s="53"/>
      <c r="N575" s="53"/>
      <c r="O575" s="53"/>
      <c r="P575" s="53"/>
      <c r="Q575" s="53"/>
      <c r="R575" s="53"/>
      <c r="S575" s="53"/>
      <c r="T575" s="58" t="n">
        <f aca="false">C575*100/$C$864</f>
        <v>8.61865304734373</v>
      </c>
      <c r="U575" s="53"/>
      <c r="V575" s="53"/>
      <c r="W575" s="53"/>
    </row>
    <row r="576" customFormat="false" ht="15" hidden="false" customHeight="false" outlineLevel="0" collapsed="false">
      <c r="A576" s="24" t="n">
        <v>1990</v>
      </c>
      <c r="B576" s="24" t="str">
        <f aca="false">B564</f>
        <v>Noviembre</v>
      </c>
      <c r="C576" s="59" t="n">
        <v>18.74228</v>
      </c>
      <c r="D576" s="53"/>
      <c r="E576" s="53"/>
      <c r="F576" s="53"/>
      <c r="G576" s="53"/>
      <c r="H576" s="53"/>
      <c r="I576" s="53"/>
      <c r="J576" s="59" t="n">
        <f aca="false">C576*100/$C$773</f>
        <v>20.4120244217478</v>
      </c>
      <c r="K576" s="59" t="n">
        <f aca="false">J576*100/$J$864</f>
        <v>3.53735240404631</v>
      </c>
      <c r="L576" s="59" t="n">
        <v>7.43413567014716</v>
      </c>
      <c r="M576" s="53"/>
      <c r="N576" s="53"/>
      <c r="O576" s="53"/>
      <c r="P576" s="53"/>
      <c r="Q576" s="53"/>
      <c r="R576" s="53"/>
      <c r="S576" s="53"/>
      <c r="T576" s="59" t="n">
        <f aca="false">C576*100/$C$864</f>
        <v>9.15133874612037</v>
      </c>
      <c r="U576" s="53"/>
      <c r="V576" s="53"/>
      <c r="W576" s="53"/>
    </row>
    <row r="577" customFormat="false" ht="15" hidden="false" customHeight="false" outlineLevel="0" collapsed="false">
      <c r="A577" s="10" t="n">
        <v>1990</v>
      </c>
      <c r="B577" s="10" t="str">
        <f aca="false">B565</f>
        <v>Diciembre</v>
      </c>
      <c r="C577" s="60" t="n">
        <v>19.61872</v>
      </c>
      <c r="D577" s="53"/>
      <c r="E577" s="53"/>
      <c r="F577" s="53"/>
      <c r="G577" s="53"/>
      <c r="H577" s="53"/>
      <c r="I577" s="53"/>
      <c r="J577" s="60" t="n">
        <f aca="false">C577*100/$C$773</f>
        <v>21.366546213344</v>
      </c>
      <c r="K577" s="60" t="n">
        <f aca="false">J577*100/$J$864</f>
        <v>3.70276862560539</v>
      </c>
      <c r="L577" s="60" t="n">
        <v>7.72890660741128</v>
      </c>
      <c r="M577" s="53"/>
      <c r="N577" s="53"/>
      <c r="O577" s="53"/>
      <c r="P577" s="53"/>
      <c r="Q577" s="53"/>
      <c r="R577" s="53"/>
      <c r="S577" s="53"/>
      <c r="T577" s="60" t="n">
        <f aca="false">C577*100/$C$864</f>
        <v>9.5792802415334</v>
      </c>
      <c r="U577" s="53"/>
      <c r="V577" s="53"/>
      <c r="W577" s="53"/>
    </row>
    <row r="578" customFormat="false" ht="15" hidden="false" customHeight="false" outlineLevel="0" collapsed="false">
      <c r="A578" s="4" t="n">
        <v>1991</v>
      </c>
      <c r="B578" s="4" t="str">
        <f aca="false">B566</f>
        <v>Enero</v>
      </c>
      <c r="C578" s="58" t="n">
        <v>21.1291</v>
      </c>
      <c r="D578" s="53"/>
      <c r="E578" s="53"/>
      <c r="F578" s="53"/>
      <c r="G578" s="53"/>
      <c r="H578" s="53"/>
      <c r="I578" s="53"/>
      <c r="J578" s="58" t="n">
        <f aca="false">C578*100/$C$773</f>
        <v>23.0114855401558</v>
      </c>
      <c r="K578" s="58" t="n">
        <f aca="false">J578*100/$J$864</f>
        <v>3.9878324665054</v>
      </c>
      <c r="L578" s="58" t="n">
        <v>8.09595202398801</v>
      </c>
      <c r="M578" s="53"/>
      <c r="N578" s="53"/>
      <c r="O578" s="53"/>
      <c r="P578" s="53"/>
      <c r="Q578" s="53"/>
      <c r="R578" s="53"/>
      <c r="S578" s="53"/>
      <c r="T578" s="58" t="n">
        <f aca="false">C578*100/$C$864</f>
        <v>10.3167571661853</v>
      </c>
      <c r="U578" s="53"/>
      <c r="V578" s="53"/>
      <c r="W578" s="53"/>
    </row>
    <row r="579" customFormat="false" ht="15" hidden="false" customHeight="false" outlineLevel="0" collapsed="false">
      <c r="A579" s="24" t="n">
        <v>1991</v>
      </c>
      <c r="B579" s="24" t="str">
        <f aca="false">B567</f>
        <v>Febrero</v>
      </c>
      <c r="C579" s="59" t="n">
        <v>26.83193</v>
      </c>
      <c r="D579" s="53"/>
      <c r="E579" s="53"/>
      <c r="F579" s="53"/>
      <c r="G579" s="53"/>
      <c r="H579" s="53"/>
      <c r="I579" s="53"/>
      <c r="J579" s="59" t="n">
        <f aca="false">C579*100/$C$773</f>
        <v>29.2223790511415</v>
      </c>
      <c r="K579" s="59" t="n">
        <f aca="false">J579*100/$J$864</f>
        <v>5.06416466356827</v>
      </c>
      <c r="L579" s="59" t="n">
        <v>9.325395260813</v>
      </c>
      <c r="M579" s="53"/>
      <c r="N579" s="53"/>
      <c r="O579" s="53"/>
      <c r="P579" s="53"/>
      <c r="Q579" s="53"/>
      <c r="R579" s="53"/>
      <c r="S579" s="53"/>
      <c r="T579" s="59" t="n">
        <f aca="false">C579*100/$C$864</f>
        <v>13.1012918728239</v>
      </c>
      <c r="U579" s="53"/>
      <c r="V579" s="53"/>
      <c r="W579" s="53"/>
    </row>
    <row r="580" customFormat="false" ht="15" hidden="false" customHeight="false" outlineLevel="0" collapsed="false">
      <c r="A580" s="10" t="n">
        <v>1991</v>
      </c>
      <c r="B580" s="10" t="str">
        <f aca="false">B568</f>
        <v>Marzo</v>
      </c>
      <c r="C580" s="60" t="n">
        <v>29.79479</v>
      </c>
      <c r="D580" s="53"/>
      <c r="E580" s="53"/>
      <c r="F580" s="53"/>
      <c r="G580" s="53"/>
      <c r="H580" s="53"/>
      <c r="I580" s="53"/>
      <c r="J580" s="60" t="n">
        <f aca="false">C580*100/$C$773</f>
        <v>32.449199410149</v>
      </c>
      <c r="K580" s="60" t="n">
        <f aca="false">J580*100/$J$864</f>
        <v>5.62336450178713</v>
      </c>
      <c r="L580" s="60" t="n">
        <v>11.9033719174635</v>
      </c>
      <c r="M580" s="53"/>
      <c r="N580" s="53"/>
      <c r="O580" s="53"/>
      <c r="P580" s="53"/>
      <c r="Q580" s="53"/>
      <c r="R580" s="53"/>
      <c r="S580" s="53"/>
      <c r="T580" s="60" t="n">
        <f aca="false">C580*100/$C$864</f>
        <v>14.5479747479773</v>
      </c>
      <c r="U580" s="53"/>
      <c r="V580" s="53"/>
      <c r="W580" s="53"/>
    </row>
    <row r="581" customFormat="false" ht="15" hidden="false" customHeight="false" outlineLevel="0" collapsed="false">
      <c r="A581" s="4" t="n">
        <v>1991</v>
      </c>
      <c r="B581" s="4" t="str">
        <f aca="false">B569</f>
        <v>Abril</v>
      </c>
      <c r="C581" s="58" t="n">
        <v>31.43665</v>
      </c>
      <c r="D581" s="53"/>
      <c r="E581" s="53"/>
      <c r="F581" s="53"/>
      <c r="G581" s="53"/>
      <c r="H581" s="53"/>
      <c r="I581" s="53"/>
      <c r="J581" s="58" t="n">
        <f aca="false">C581*100/$C$773</f>
        <v>34.2373322529563</v>
      </c>
      <c r="K581" s="58" t="n">
        <f aca="false">J581*100/$J$864</f>
        <v>5.93324341823206</v>
      </c>
      <c r="L581" s="58" t="n">
        <v>11.9033719174635</v>
      </c>
      <c r="M581" s="53"/>
      <c r="N581" s="53"/>
      <c r="O581" s="53"/>
      <c r="P581" s="53"/>
      <c r="Q581" s="53"/>
      <c r="R581" s="53"/>
      <c r="S581" s="53"/>
      <c r="T581" s="58" t="n">
        <f aca="false">C581*100/$C$864</f>
        <v>15.3496497327553</v>
      </c>
      <c r="U581" s="53"/>
      <c r="V581" s="53"/>
      <c r="W581" s="53"/>
    </row>
    <row r="582" customFormat="false" ht="15" hidden="false" customHeight="false" outlineLevel="0" collapsed="false">
      <c r="A582" s="24" t="n">
        <v>1991</v>
      </c>
      <c r="B582" s="24" t="str">
        <f aca="false">B570</f>
        <v>Mayo</v>
      </c>
      <c r="C582" s="59" t="n">
        <v>32.31829</v>
      </c>
      <c r="D582" s="53"/>
      <c r="E582" s="53"/>
      <c r="F582" s="53"/>
      <c r="G582" s="53"/>
      <c r="H582" s="53"/>
      <c r="I582" s="53"/>
      <c r="J582" s="59" t="n">
        <f aca="false">C582*100/$C$773</f>
        <v>35.197517311081</v>
      </c>
      <c r="K582" s="59" t="n">
        <f aca="false">J582*100/$J$864</f>
        <v>6.0996410696119</v>
      </c>
      <c r="L582" s="59" t="n">
        <v>11.9033719174635</v>
      </c>
      <c r="M582" s="53"/>
      <c r="N582" s="53"/>
      <c r="O582" s="53"/>
      <c r="P582" s="53"/>
      <c r="Q582" s="53"/>
      <c r="R582" s="53"/>
      <c r="S582" s="53"/>
      <c r="T582" s="59" t="n">
        <f aca="false">C582*100/$C$864</f>
        <v>15.780130244845</v>
      </c>
      <c r="U582" s="53"/>
      <c r="V582" s="53"/>
      <c r="W582" s="53"/>
    </row>
    <row r="583" customFormat="false" ht="15" hidden="false" customHeight="false" outlineLevel="0" collapsed="false">
      <c r="A583" s="10" t="n">
        <v>1991</v>
      </c>
      <c r="B583" s="10" t="str">
        <f aca="false">B571</f>
        <v>Junio</v>
      </c>
      <c r="C583" s="60" t="n">
        <v>33.32783</v>
      </c>
      <c r="D583" s="53"/>
      <c r="E583" s="53"/>
      <c r="F583" s="53"/>
      <c r="G583" s="53"/>
      <c r="H583" s="53"/>
      <c r="I583" s="53"/>
      <c r="J583" s="60" t="n">
        <f aca="false">C583*100/$C$773</f>
        <v>36.2969969440143</v>
      </c>
      <c r="K583" s="60" t="n">
        <f aca="false">J583*100/$J$864</f>
        <v>6.29017811985237</v>
      </c>
      <c r="L583" s="60" t="n">
        <v>11.9033719174635</v>
      </c>
      <c r="M583" s="53"/>
      <c r="N583" s="53"/>
      <c r="O583" s="53"/>
      <c r="P583" s="53"/>
      <c r="Q583" s="53"/>
      <c r="R583" s="53"/>
      <c r="S583" s="53"/>
      <c r="T583" s="60" t="n">
        <f aca="false">C583*100/$C$864</f>
        <v>16.2730608017335</v>
      </c>
      <c r="U583" s="53"/>
      <c r="V583" s="53"/>
      <c r="W583" s="53"/>
    </row>
    <row r="584" customFormat="false" ht="15" hidden="false" customHeight="false" outlineLevel="0" collapsed="false">
      <c r="A584" s="4" t="n">
        <v>1991</v>
      </c>
      <c r="B584" s="4" t="str">
        <f aca="false">B572</f>
        <v>Julio</v>
      </c>
      <c r="C584" s="58" t="n">
        <v>34.19136</v>
      </c>
      <c r="D584" s="53"/>
      <c r="E584" s="53"/>
      <c r="F584" s="53"/>
      <c r="G584" s="53"/>
      <c r="H584" s="53"/>
      <c r="I584" s="53"/>
      <c r="J584" s="58" t="n">
        <f aca="false">C584*100/$C$773</f>
        <v>37.2374585873635</v>
      </c>
      <c r="K584" s="58" t="n">
        <f aca="false">J584*100/$J$864</f>
        <v>6.45315775314491</v>
      </c>
      <c r="L584" s="58" t="n">
        <v>11.9033719174635</v>
      </c>
      <c r="M584" s="53"/>
      <c r="N584" s="53"/>
      <c r="O584" s="53"/>
      <c r="P584" s="53"/>
      <c r="Q584" s="53"/>
      <c r="R584" s="53"/>
      <c r="S584" s="53"/>
      <c r="T584" s="58" t="n">
        <f aca="false">C584*100/$C$864</f>
        <v>16.6946986999741</v>
      </c>
      <c r="U584" s="53"/>
      <c r="V584" s="53"/>
      <c r="W584" s="53"/>
    </row>
    <row r="585" customFormat="false" ht="15" hidden="false" customHeight="false" outlineLevel="0" collapsed="false">
      <c r="A585" s="24" t="n">
        <v>1991</v>
      </c>
      <c r="B585" s="24" t="str">
        <f aca="false">B573</f>
        <v>Agosto</v>
      </c>
      <c r="C585" s="59" t="n">
        <v>34.63615</v>
      </c>
      <c r="D585" s="53"/>
      <c r="E585" s="53"/>
      <c r="F585" s="53"/>
      <c r="G585" s="53"/>
      <c r="H585" s="53"/>
      <c r="I585" s="53"/>
      <c r="J585" s="59" t="n">
        <f aca="false">C585*100/$C$773</f>
        <v>37.7218748026025</v>
      </c>
      <c r="K585" s="59" t="n">
        <f aca="false">J585*100/$J$864</f>
        <v>6.53710586275568</v>
      </c>
      <c r="L585" s="59" t="n">
        <v>11.9033719174635</v>
      </c>
      <c r="M585" s="53"/>
      <c r="N585" s="53"/>
      <c r="O585" s="53"/>
      <c r="P585" s="53"/>
      <c r="Q585" s="53"/>
      <c r="R585" s="53"/>
      <c r="S585" s="53"/>
      <c r="T585" s="59" t="n">
        <f aca="false">C585*100/$C$864</f>
        <v>16.9118773975971</v>
      </c>
      <c r="U585" s="53"/>
      <c r="V585" s="53"/>
      <c r="W585" s="53"/>
    </row>
    <row r="586" customFormat="false" ht="15" hidden="false" customHeight="false" outlineLevel="0" collapsed="false">
      <c r="A586" s="10" t="n">
        <v>1991</v>
      </c>
      <c r="B586" s="10" t="str">
        <f aca="false">B574</f>
        <v>Septiembre</v>
      </c>
      <c r="C586" s="60" t="n">
        <v>35.24798</v>
      </c>
      <c r="D586" s="53"/>
      <c r="E586" s="53"/>
      <c r="F586" s="53"/>
      <c r="G586" s="53"/>
      <c r="H586" s="53"/>
      <c r="I586" s="53"/>
      <c r="J586" s="60" t="n">
        <f aca="false">C586*100/$C$773</f>
        <v>38.3882125641746</v>
      </c>
      <c r="K586" s="60" t="n">
        <f aca="false">J586*100/$J$864</f>
        <v>6.65258051799334</v>
      </c>
      <c r="L586" s="60" t="n">
        <v>11.9033719174635</v>
      </c>
      <c r="M586" s="53"/>
      <c r="N586" s="53"/>
      <c r="O586" s="53"/>
      <c r="P586" s="53"/>
      <c r="Q586" s="53"/>
      <c r="R586" s="53"/>
      <c r="S586" s="53"/>
      <c r="T586" s="60" t="n">
        <f aca="false">C586*100/$C$864</f>
        <v>17.2106171232356</v>
      </c>
      <c r="U586" s="53"/>
      <c r="V586" s="53"/>
      <c r="W586" s="53"/>
    </row>
    <row r="587" customFormat="false" ht="15" hidden="false" customHeight="false" outlineLevel="0" collapsed="false">
      <c r="A587" s="4" t="n">
        <v>1991</v>
      </c>
      <c r="B587" s="4" t="str">
        <f aca="false">B575</f>
        <v>Octubre</v>
      </c>
      <c r="C587" s="58" t="n">
        <v>35.72411</v>
      </c>
      <c r="D587" s="53"/>
      <c r="E587" s="53"/>
      <c r="F587" s="53"/>
      <c r="G587" s="53"/>
      <c r="H587" s="53"/>
      <c r="I587" s="53"/>
      <c r="J587" s="58" t="n">
        <f aca="false">C587*100/$C$773</f>
        <v>38.9067608511454</v>
      </c>
      <c r="K587" s="58" t="n">
        <f aca="false">J587*100/$J$864</f>
        <v>6.74244362963923</v>
      </c>
      <c r="L587" s="58" t="n">
        <v>11.9033719174635</v>
      </c>
      <c r="M587" s="53"/>
      <c r="N587" s="53"/>
      <c r="O587" s="53"/>
      <c r="P587" s="53"/>
      <c r="Q587" s="53"/>
      <c r="R587" s="53"/>
      <c r="S587" s="53"/>
      <c r="T587" s="58" t="n">
        <f aca="false">C587*100/$C$864</f>
        <v>17.4430982790603</v>
      </c>
      <c r="U587" s="53"/>
      <c r="V587" s="53"/>
      <c r="W587" s="53"/>
    </row>
    <row r="588" customFormat="false" ht="15" hidden="false" customHeight="false" outlineLevel="0" collapsed="false">
      <c r="A588" s="24" t="n">
        <v>1991</v>
      </c>
      <c r="B588" s="24" t="str">
        <f aca="false">B576</f>
        <v>Noviembre</v>
      </c>
      <c r="C588" s="59" t="n">
        <v>35.86305</v>
      </c>
      <c r="D588" s="53"/>
      <c r="E588" s="53"/>
      <c r="F588" s="53"/>
      <c r="G588" s="53"/>
      <c r="H588" s="53"/>
      <c r="I588" s="53"/>
      <c r="J588" s="59" t="n">
        <f aca="false">C588*100/$C$773</f>
        <v>39.0580789764299</v>
      </c>
      <c r="K588" s="59" t="n">
        <f aca="false">J588*100/$J$864</f>
        <v>6.76866667950393</v>
      </c>
      <c r="L588" s="59" t="n">
        <v>11.9033719174635</v>
      </c>
      <c r="M588" s="53"/>
      <c r="N588" s="53"/>
      <c r="O588" s="53"/>
      <c r="P588" s="53"/>
      <c r="Q588" s="53"/>
      <c r="R588" s="53"/>
      <c r="S588" s="53"/>
      <c r="T588" s="59" t="n">
        <f aca="false">C588*100/$C$864</f>
        <v>17.5109388515726</v>
      </c>
      <c r="U588" s="53"/>
      <c r="V588" s="53"/>
      <c r="W588" s="53"/>
    </row>
    <row r="589" customFormat="false" ht="15" hidden="false" customHeight="false" outlineLevel="0" collapsed="false">
      <c r="A589" s="10" t="n">
        <v>1991</v>
      </c>
      <c r="B589" s="10" t="str">
        <f aca="false">B577</f>
        <v>Diciembre</v>
      </c>
      <c r="C589" s="60" t="n">
        <v>36.09588</v>
      </c>
      <c r="D589" s="53"/>
      <c r="E589" s="53"/>
      <c r="F589" s="53"/>
      <c r="G589" s="53"/>
      <c r="H589" s="53"/>
      <c r="I589" s="53"/>
      <c r="J589" s="60" t="n">
        <f aca="false">C589*100/$C$773</f>
        <v>39.3116517352466</v>
      </c>
      <c r="K589" s="60" t="n">
        <f aca="false">J589*100/$J$864</f>
        <v>6.81261019972848</v>
      </c>
      <c r="L589" s="60" t="n">
        <v>11.9033719174635</v>
      </c>
      <c r="M589" s="53"/>
      <c r="N589" s="53"/>
      <c r="O589" s="53"/>
      <c r="P589" s="53"/>
      <c r="Q589" s="53"/>
      <c r="R589" s="53"/>
      <c r="S589" s="53"/>
      <c r="T589" s="60" t="n">
        <f aca="false">C589*100/$C$864</f>
        <v>17.6246233232729</v>
      </c>
      <c r="U589" s="53"/>
      <c r="V589" s="53"/>
      <c r="W589" s="53"/>
    </row>
    <row r="590" customFormat="false" ht="15" hidden="false" customHeight="false" outlineLevel="0" collapsed="false">
      <c r="A590" s="4" t="n">
        <v>1992</v>
      </c>
      <c r="B590" s="4" t="str">
        <f aca="false">B578</f>
        <v>Enero</v>
      </c>
      <c r="C590" s="58" t="n">
        <v>37.19415</v>
      </c>
      <c r="D590" s="53"/>
      <c r="E590" s="53"/>
      <c r="F590" s="53"/>
      <c r="G590" s="53"/>
      <c r="H590" s="53"/>
      <c r="I590" s="53"/>
      <c r="J590" s="58" t="n">
        <f aca="false">C590*100/$C$773</f>
        <v>40.5077662987722</v>
      </c>
      <c r="K590" s="58" t="n">
        <f aca="false">J590*100/$J$864</f>
        <v>7.01989383996819</v>
      </c>
      <c r="L590" s="58" t="n">
        <v>11.9033719174635</v>
      </c>
      <c r="M590" s="53"/>
      <c r="N590" s="53"/>
      <c r="O590" s="53"/>
      <c r="P590" s="53"/>
      <c r="Q590" s="53"/>
      <c r="R590" s="53"/>
      <c r="S590" s="53"/>
      <c r="T590" s="58" t="n">
        <f aca="false">C590*100/$C$864</f>
        <v>18.1608782935701</v>
      </c>
      <c r="U590" s="53"/>
      <c r="V590" s="53"/>
      <c r="W590" s="53"/>
    </row>
    <row r="591" customFormat="false" ht="15" hidden="false" customHeight="false" outlineLevel="0" collapsed="false">
      <c r="A591" s="24" t="n">
        <v>1992</v>
      </c>
      <c r="B591" s="24" t="str">
        <f aca="false">B579</f>
        <v>Febrero</v>
      </c>
      <c r="C591" s="59" t="n">
        <v>37.99533</v>
      </c>
      <c r="D591" s="53"/>
      <c r="E591" s="53"/>
      <c r="F591" s="53"/>
      <c r="G591" s="53"/>
      <c r="H591" s="53"/>
      <c r="I591" s="53"/>
      <c r="J591" s="59" t="n">
        <f aca="false">C591*100/$C$773</f>
        <v>41.3803231982644</v>
      </c>
      <c r="K591" s="59" t="n">
        <f aca="false">J591*100/$J$864</f>
        <v>7.17110575223681</v>
      </c>
      <c r="L591" s="59" t="n">
        <v>11.9033719174635</v>
      </c>
      <c r="M591" s="53"/>
      <c r="N591" s="53"/>
      <c r="O591" s="53"/>
      <c r="P591" s="53"/>
      <c r="Q591" s="53"/>
      <c r="R591" s="53"/>
      <c r="S591" s="53"/>
      <c r="T591" s="59" t="n">
        <f aca="false">C591*100/$C$864</f>
        <v>18.5520724053119</v>
      </c>
      <c r="U591" s="53"/>
      <c r="V591" s="53"/>
      <c r="W591" s="53"/>
    </row>
    <row r="592" customFormat="false" ht="15" hidden="false" customHeight="false" outlineLevel="0" collapsed="false">
      <c r="A592" s="10" t="n">
        <v>1992</v>
      </c>
      <c r="B592" s="10" t="str">
        <f aca="false">B580</f>
        <v>Marzo</v>
      </c>
      <c r="C592" s="60" t="n">
        <v>38.79308</v>
      </c>
      <c r="D592" s="53"/>
      <c r="E592" s="53"/>
      <c r="F592" s="53"/>
      <c r="G592" s="53"/>
      <c r="H592" s="53"/>
      <c r="I592" s="53"/>
      <c r="J592" s="60" t="n">
        <f aca="false">C592*100/$C$773</f>
        <v>42.2491445200273</v>
      </c>
      <c r="K592" s="60" t="n">
        <f aca="false">J592*100/$J$864</f>
        <v>7.32167029829673</v>
      </c>
      <c r="L592" s="60" t="n">
        <v>11.9033719174635</v>
      </c>
      <c r="M592" s="53"/>
      <c r="N592" s="53"/>
      <c r="O592" s="53"/>
      <c r="P592" s="53"/>
      <c r="Q592" s="53"/>
      <c r="R592" s="53"/>
      <c r="S592" s="53"/>
      <c r="T592" s="60" t="n">
        <f aca="false">C592*100/$C$864</f>
        <v>18.941591742592</v>
      </c>
      <c r="U592" s="53"/>
      <c r="V592" s="53"/>
      <c r="W592" s="53"/>
    </row>
    <row r="593" customFormat="false" ht="15" hidden="false" customHeight="false" outlineLevel="0" collapsed="false">
      <c r="A593" s="4" t="n">
        <v>1992</v>
      </c>
      <c r="B593" s="4" t="str">
        <f aca="false">B581</f>
        <v>Abril</v>
      </c>
      <c r="C593" s="58" t="n">
        <v>39.29225</v>
      </c>
      <c r="D593" s="53"/>
      <c r="E593" s="53"/>
      <c r="F593" s="53"/>
      <c r="G593" s="53"/>
      <c r="H593" s="53"/>
      <c r="I593" s="53"/>
      <c r="J593" s="58" t="n">
        <f aca="false">C593*100/$C$773</f>
        <v>42.7927854340785</v>
      </c>
      <c r="K593" s="58" t="n">
        <f aca="false">J593*100/$J$864</f>
        <v>7.41588189899461</v>
      </c>
      <c r="L593" s="58" t="n">
        <v>11.9033719174635</v>
      </c>
      <c r="M593" s="53"/>
      <c r="N593" s="53"/>
      <c r="O593" s="53"/>
      <c r="P593" s="53"/>
      <c r="Q593" s="53"/>
      <c r="R593" s="53"/>
      <c r="S593" s="53"/>
      <c r="T593" s="58" t="n">
        <f aca="false">C593*100/$C$864</f>
        <v>19.1853226953843</v>
      </c>
      <c r="U593" s="53"/>
      <c r="V593" s="53"/>
      <c r="W593" s="53"/>
    </row>
    <row r="594" customFormat="false" ht="15" hidden="false" customHeight="false" outlineLevel="0" collapsed="false">
      <c r="A594" s="24" t="n">
        <v>1992</v>
      </c>
      <c r="B594" s="24" t="str">
        <f aca="false">B582</f>
        <v>Mayo</v>
      </c>
      <c r="C594" s="59" t="n">
        <v>39.55671</v>
      </c>
      <c r="D594" s="53"/>
      <c r="E594" s="53"/>
      <c r="F594" s="53"/>
      <c r="G594" s="53"/>
      <c r="H594" s="53"/>
      <c r="I594" s="53"/>
      <c r="J594" s="59" t="n">
        <f aca="false">C594*100/$C$773</f>
        <v>43.080806100645</v>
      </c>
      <c r="K594" s="59" t="n">
        <f aca="false">J594*100/$J$864</f>
        <v>7.46579515484043</v>
      </c>
      <c r="L594" s="59" t="n">
        <v>11.9033719174635</v>
      </c>
      <c r="M594" s="53"/>
      <c r="N594" s="53"/>
      <c r="O594" s="53"/>
      <c r="P594" s="53"/>
      <c r="Q594" s="53"/>
      <c r="R594" s="53"/>
      <c r="S594" s="53"/>
      <c r="T594" s="59" t="n">
        <f aca="false">C594*100/$C$864</f>
        <v>19.3144512242933</v>
      </c>
      <c r="U594" s="53"/>
      <c r="V594" s="53"/>
      <c r="W594" s="53"/>
    </row>
    <row r="595" customFormat="false" ht="15" hidden="false" customHeight="false" outlineLevel="0" collapsed="false">
      <c r="A595" s="10" t="n">
        <v>1992</v>
      </c>
      <c r="B595" s="10" t="str">
        <f aca="false">B583</f>
        <v>Junio</v>
      </c>
      <c r="C595" s="60" t="n">
        <v>39.86687</v>
      </c>
      <c r="D595" s="53"/>
      <c r="E595" s="53"/>
      <c r="F595" s="53"/>
      <c r="G595" s="53"/>
      <c r="H595" s="53"/>
      <c r="I595" s="53"/>
      <c r="J595" s="60" t="n">
        <f aca="false">C595*100/$C$773</f>
        <v>43.4185981672798</v>
      </c>
      <c r="K595" s="60" t="n">
        <f aca="false">J595*100/$J$864</f>
        <v>7.52433366891871</v>
      </c>
      <c r="L595" s="60" t="n">
        <v>11.9033719174635</v>
      </c>
      <c r="M595" s="53"/>
      <c r="N595" s="53"/>
      <c r="O595" s="53"/>
      <c r="P595" s="53"/>
      <c r="Q595" s="53"/>
      <c r="R595" s="53"/>
      <c r="S595" s="53"/>
      <c r="T595" s="60" t="n">
        <f aca="false">C595*100/$C$864</f>
        <v>19.4658938036111</v>
      </c>
      <c r="U595" s="53"/>
      <c r="V595" s="53"/>
      <c r="W595" s="53"/>
    </row>
    <row r="596" customFormat="false" ht="15" hidden="false" customHeight="false" outlineLevel="0" collapsed="false">
      <c r="A596" s="4" t="n">
        <v>1992</v>
      </c>
      <c r="B596" s="4" t="str">
        <f aca="false">B584</f>
        <v>Julio</v>
      </c>
      <c r="C596" s="58" t="n">
        <v>40.55609</v>
      </c>
      <c r="D596" s="53"/>
      <c r="E596" s="53"/>
      <c r="F596" s="53"/>
      <c r="G596" s="53"/>
      <c r="H596" s="53"/>
      <c r="I596" s="53"/>
      <c r="J596" s="58" t="n">
        <f aca="false">C596*100/$C$773</f>
        <v>44.1692205820531</v>
      </c>
      <c r="K596" s="58" t="n">
        <f aca="false">J596*100/$J$864</f>
        <v>7.65441464220033</v>
      </c>
      <c r="L596" s="58" t="n">
        <v>11.9033719174635</v>
      </c>
      <c r="M596" s="53"/>
      <c r="N596" s="53"/>
      <c r="O596" s="53"/>
      <c r="P596" s="53"/>
      <c r="Q596" s="53"/>
      <c r="R596" s="53"/>
      <c r="S596" s="53"/>
      <c r="T596" s="58" t="n">
        <f aca="false">C596*100/$C$864</f>
        <v>19.8024209332133</v>
      </c>
      <c r="U596" s="53"/>
      <c r="V596" s="53"/>
      <c r="W596" s="53"/>
    </row>
    <row r="597" customFormat="false" ht="15" hidden="false" customHeight="false" outlineLevel="0" collapsed="false">
      <c r="A597" s="24" t="n">
        <v>1992</v>
      </c>
      <c r="B597" s="24" t="str">
        <f aca="false">B585</f>
        <v>Agosto</v>
      </c>
      <c r="C597" s="59" t="n">
        <v>41.16307</v>
      </c>
      <c r="D597" s="53"/>
      <c r="E597" s="53"/>
      <c r="F597" s="53"/>
      <c r="G597" s="53"/>
      <c r="H597" s="53"/>
      <c r="I597" s="53"/>
      <c r="J597" s="59" t="n">
        <f aca="false">C597*100/$C$773</f>
        <v>44.8302762584976</v>
      </c>
      <c r="K597" s="59" t="n">
        <f aca="false">J597*100/$J$864</f>
        <v>7.76897392539363</v>
      </c>
      <c r="L597" s="59" t="n">
        <v>11.9033719174635</v>
      </c>
      <c r="M597" s="53"/>
      <c r="N597" s="53"/>
      <c r="O597" s="53"/>
      <c r="P597" s="53"/>
      <c r="Q597" s="53"/>
      <c r="R597" s="53"/>
      <c r="S597" s="53"/>
      <c r="T597" s="59" t="n">
        <f aca="false">C597*100/$C$864</f>
        <v>20.0987925375282</v>
      </c>
      <c r="U597" s="53"/>
      <c r="V597" s="53"/>
      <c r="W597" s="53"/>
    </row>
    <row r="598" customFormat="false" ht="15" hidden="false" customHeight="false" outlineLevel="0" collapsed="false">
      <c r="A598" s="10" t="n">
        <v>1992</v>
      </c>
      <c r="B598" s="10" t="str">
        <f aca="false">B586</f>
        <v>Septiembre</v>
      </c>
      <c r="C598" s="60" t="n">
        <v>41.58859</v>
      </c>
      <c r="D598" s="53"/>
      <c r="E598" s="53"/>
      <c r="F598" s="53"/>
      <c r="G598" s="53"/>
      <c r="H598" s="53"/>
      <c r="I598" s="53"/>
      <c r="J598" s="60" t="n">
        <f aca="false">C598*100/$C$773</f>
        <v>45.2937057148894</v>
      </c>
      <c r="K598" s="60" t="n">
        <f aca="false">J598*100/$J$864</f>
        <v>7.84928508257247</v>
      </c>
      <c r="L598" s="60" t="n">
        <v>11.9033719174635</v>
      </c>
      <c r="M598" s="53"/>
      <c r="N598" s="53"/>
      <c r="O598" s="53"/>
      <c r="P598" s="53"/>
      <c r="Q598" s="53"/>
      <c r="R598" s="53"/>
      <c r="S598" s="53"/>
      <c r="T598" s="60" t="n">
        <f aca="false">C598*100/$C$864</f>
        <v>20.3065622252743</v>
      </c>
      <c r="U598" s="53"/>
      <c r="V598" s="53"/>
      <c r="W598" s="53"/>
    </row>
    <row r="599" customFormat="false" ht="15" hidden="false" customHeight="false" outlineLevel="0" collapsed="false">
      <c r="A599" s="4" t="n">
        <v>1992</v>
      </c>
      <c r="B599" s="4" t="str">
        <f aca="false">B587</f>
        <v>Octubre</v>
      </c>
      <c r="C599" s="58" t="n">
        <v>42.11506</v>
      </c>
      <c r="D599" s="53"/>
      <c r="E599" s="53"/>
      <c r="F599" s="53"/>
      <c r="G599" s="53"/>
      <c r="H599" s="53"/>
      <c r="I599" s="53"/>
      <c r="J599" s="58" t="n">
        <f aca="false">C599*100/$C$773</f>
        <v>45.8670787782156</v>
      </c>
      <c r="K599" s="58" t="n">
        <f aca="false">J599*100/$J$864</f>
        <v>7.94864918982934</v>
      </c>
      <c r="L599" s="58" t="n">
        <v>11.9033719174635</v>
      </c>
      <c r="M599" s="53"/>
      <c r="N599" s="53"/>
      <c r="O599" s="53"/>
      <c r="P599" s="53"/>
      <c r="Q599" s="53"/>
      <c r="R599" s="53"/>
      <c r="S599" s="53"/>
      <c r="T599" s="58" t="n">
        <f aca="false">C599*100/$C$864</f>
        <v>20.5636230156195</v>
      </c>
      <c r="U599" s="53"/>
      <c r="V599" s="53"/>
      <c r="W599" s="53"/>
    </row>
    <row r="600" customFormat="false" ht="15" hidden="false" customHeight="false" outlineLevel="0" collapsed="false">
      <c r="A600" s="24" t="n">
        <v>1992</v>
      </c>
      <c r="B600" s="24" t="str">
        <f aca="false">B588</f>
        <v>Noviembre</v>
      </c>
      <c r="C600" s="59" t="n">
        <v>42.30919</v>
      </c>
      <c r="D600" s="53"/>
      <c r="E600" s="53"/>
      <c r="F600" s="53"/>
      <c r="G600" s="53"/>
      <c r="H600" s="53"/>
      <c r="I600" s="53"/>
      <c r="J600" s="59" t="n">
        <f aca="false">C600*100/$C$773</f>
        <v>46.0785037649831</v>
      </c>
      <c r="K600" s="59" t="n">
        <f aca="false">J600*100/$J$864</f>
        <v>7.98528860734938</v>
      </c>
      <c r="L600" s="59" t="n">
        <v>11.9033719174635</v>
      </c>
      <c r="M600" s="53"/>
      <c r="N600" s="53"/>
      <c r="O600" s="53"/>
      <c r="P600" s="53"/>
      <c r="Q600" s="53"/>
      <c r="R600" s="53"/>
      <c r="S600" s="53"/>
      <c r="T600" s="59" t="n">
        <f aca="false">C600*100/$C$864</f>
        <v>20.6584113439757</v>
      </c>
      <c r="U600" s="53"/>
      <c r="V600" s="53"/>
      <c r="W600" s="53"/>
    </row>
    <row r="601" customFormat="false" ht="15" hidden="false" customHeight="false" outlineLevel="0" collapsed="false">
      <c r="A601" s="10" t="n">
        <v>1992</v>
      </c>
      <c r="B601" s="10" t="str">
        <f aca="false">B589</f>
        <v>Diciembre</v>
      </c>
      <c r="C601" s="60" t="n">
        <v>42.42922</v>
      </c>
      <c r="D601" s="53"/>
      <c r="E601" s="53"/>
      <c r="F601" s="53"/>
      <c r="G601" s="53"/>
      <c r="H601" s="53"/>
      <c r="I601" s="53"/>
      <c r="J601" s="60" t="n">
        <f aca="false">C601*100/$C$773</f>
        <v>46.2092272037186</v>
      </c>
      <c r="K601" s="60" t="n">
        <f aca="false">J601*100/$J$864</f>
        <v>8.00794264992358</v>
      </c>
      <c r="L601" s="60" t="n">
        <v>11.9033719174635</v>
      </c>
      <c r="M601" s="53"/>
      <c r="N601" s="53"/>
      <c r="O601" s="53"/>
      <c r="P601" s="53"/>
      <c r="Q601" s="53"/>
      <c r="R601" s="53"/>
      <c r="S601" s="53"/>
      <c r="T601" s="60" t="n">
        <f aca="false">C601*100/$C$864</f>
        <v>20.7170186846886</v>
      </c>
      <c r="U601" s="53"/>
      <c r="V601" s="53"/>
      <c r="W601" s="53"/>
    </row>
    <row r="602" customFormat="false" ht="15" hidden="false" customHeight="false" outlineLevel="0" collapsed="false">
      <c r="A602" s="4" t="n">
        <v>1993</v>
      </c>
      <c r="B602" s="4" t="str">
        <f aca="false">B590</f>
        <v>Enero</v>
      </c>
      <c r="C602" s="58" t="n">
        <v>42.78239</v>
      </c>
      <c r="D602" s="53"/>
      <c r="E602" s="53"/>
      <c r="F602" s="53"/>
      <c r="G602" s="53"/>
      <c r="H602" s="53"/>
      <c r="I602" s="53"/>
      <c r="J602" s="58" t="n">
        <f aca="false">C602*100/$C$773</f>
        <v>46.593861019083</v>
      </c>
      <c r="K602" s="58" t="n">
        <f aca="false">J602*100/$J$864</f>
        <v>8.07459872103857</v>
      </c>
      <c r="L602" s="58" t="n">
        <v>11.9033719174635</v>
      </c>
      <c r="M602" s="53"/>
      <c r="N602" s="53"/>
      <c r="O602" s="53"/>
      <c r="P602" s="53"/>
      <c r="Q602" s="53"/>
      <c r="R602" s="53"/>
      <c r="S602" s="53"/>
      <c r="T602" s="58" t="n">
        <f aca="false">C602*100/$C$864</f>
        <v>20.8894618615575</v>
      </c>
      <c r="U602" s="53"/>
      <c r="V602" s="53"/>
      <c r="W602" s="53"/>
    </row>
    <row r="603" customFormat="false" ht="15" hidden="false" customHeight="false" outlineLevel="0" collapsed="false">
      <c r="A603" s="24" t="n">
        <v>1993</v>
      </c>
      <c r="B603" s="24" t="str">
        <f aca="false">B591</f>
        <v>Febrero</v>
      </c>
      <c r="C603" s="59" t="n">
        <v>43.09489</v>
      </c>
      <c r="D603" s="53"/>
      <c r="E603" s="53"/>
      <c r="F603" s="53"/>
      <c r="G603" s="53"/>
      <c r="H603" s="53"/>
      <c r="I603" s="53"/>
      <c r="J603" s="59" t="n">
        <f aca="false">C603*100/$C$773</f>
        <v>46.9342015556557</v>
      </c>
      <c r="K603" s="59" t="n">
        <f aca="false">J603*100/$J$864</f>
        <v>8.13357887853619</v>
      </c>
      <c r="L603" s="59" t="n">
        <v>11.9033719174635</v>
      </c>
      <c r="M603" s="53"/>
      <c r="N603" s="53"/>
      <c r="O603" s="53"/>
      <c r="P603" s="53"/>
      <c r="Q603" s="53"/>
      <c r="R603" s="53"/>
      <c r="S603" s="53"/>
      <c r="T603" s="59" t="n">
        <f aca="false">C603*100/$C$864</f>
        <v>21.0420469983799</v>
      </c>
      <c r="U603" s="53"/>
      <c r="V603" s="53"/>
      <c r="W603" s="53"/>
    </row>
    <row r="604" customFormat="false" ht="15" hidden="false" customHeight="false" outlineLevel="0" collapsed="false">
      <c r="A604" s="10" t="n">
        <v>1993</v>
      </c>
      <c r="B604" s="10" t="str">
        <f aca="false">B592</f>
        <v>Marzo</v>
      </c>
      <c r="C604" s="60" t="n">
        <v>43.4189</v>
      </c>
      <c r="D604" s="53"/>
      <c r="E604" s="53"/>
      <c r="F604" s="53"/>
      <c r="G604" s="53"/>
      <c r="H604" s="53"/>
      <c r="I604" s="53"/>
      <c r="J604" s="60" t="n">
        <f aca="false">C604*100/$C$773</f>
        <v>47.2870775148715</v>
      </c>
      <c r="K604" s="60" t="n">
        <f aca="false">J604*100/$J$864</f>
        <v>8.19473139319476</v>
      </c>
      <c r="L604" s="60" t="n">
        <v>11.9033719174635</v>
      </c>
      <c r="M604" s="53"/>
      <c r="N604" s="53"/>
      <c r="O604" s="53"/>
      <c r="P604" s="53"/>
      <c r="Q604" s="53"/>
      <c r="R604" s="53"/>
      <c r="S604" s="53"/>
      <c r="T604" s="60" t="n">
        <f aca="false">C604*100/$C$864</f>
        <v>21.2002521509617</v>
      </c>
      <c r="U604" s="53"/>
      <c r="V604" s="53"/>
      <c r="W604" s="53"/>
    </row>
    <row r="605" customFormat="false" ht="15" hidden="false" customHeight="false" outlineLevel="0" collapsed="false">
      <c r="A605" s="4" t="n">
        <v>1993</v>
      </c>
      <c r="B605" s="4" t="str">
        <f aca="false">B593</f>
        <v>Abril</v>
      </c>
      <c r="C605" s="58" t="n">
        <v>43.87277</v>
      </c>
      <c r="D605" s="53"/>
      <c r="E605" s="53"/>
      <c r="F605" s="53"/>
      <c r="G605" s="53"/>
      <c r="H605" s="53"/>
      <c r="I605" s="53"/>
      <c r="J605" s="58" t="n">
        <f aca="false">C605*100/$C$773</f>
        <v>47.7813826647412</v>
      </c>
      <c r="K605" s="58" t="n">
        <f aca="false">J605*100/$J$864</f>
        <v>8.28039323026178</v>
      </c>
      <c r="L605" s="58" t="n">
        <v>11.9033719174635</v>
      </c>
      <c r="M605" s="53"/>
      <c r="N605" s="53"/>
      <c r="O605" s="53"/>
      <c r="P605" s="53"/>
      <c r="Q605" s="53"/>
      <c r="R605" s="53"/>
      <c r="S605" s="53"/>
      <c r="T605" s="58" t="n">
        <f aca="false">C605*100/$C$864</f>
        <v>21.4218643623202</v>
      </c>
      <c r="U605" s="53"/>
      <c r="V605" s="53"/>
      <c r="W605" s="53"/>
    </row>
    <row r="606" customFormat="false" ht="15" hidden="false" customHeight="false" outlineLevel="0" collapsed="false">
      <c r="A606" s="24" t="n">
        <v>1993</v>
      </c>
      <c r="B606" s="24" t="str">
        <f aca="false">B594</f>
        <v>Mayo</v>
      </c>
      <c r="C606" s="59" t="n">
        <v>44.43722</v>
      </c>
      <c r="D606" s="53"/>
      <c r="E606" s="53"/>
      <c r="F606" s="53"/>
      <c r="G606" s="53"/>
      <c r="H606" s="53"/>
      <c r="I606" s="53"/>
      <c r="J606" s="59" t="n">
        <f aca="false">C606*100/$C$773</f>
        <v>48.3961193555203</v>
      </c>
      <c r="K606" s="59" t="n">
        <f aca="false">J606*100/$J$864</f>
        <v>8.38692554994028</v>
      </c>
      <c r="L606" s="59" t="n">
        <v>11.9033719174635</v>
      </c>
      <c r="M606" s="53"/>
      <c r="N606" s="53"/>
      <c r="O606" s="53"/>
      <c r="P606" s="53"/>
      <c r="Q606" s="53"/>
      <c r="R606" s="53"/>
      <c r="S606" s="53"/>
      <c r="T606" s="59" t="n">
        <f aca="false">C606*100/$C$864</f>
        <v>21.6974697398542</v>
      </c>
      <c r="U606" s="53"/>
      <c r="V606" s="53"/>
      <c r="W606" s="53"/>
    </row>
    <row r="607" customFormat="false" ht="15" hidden="false" customHeight="false" outlineLevel="0" collapsed="false">
      <c r="A607" s="10" t="n">
        <v>1993</v>
      </c>
      <c r="B607" s="10" t="str">
        <f aca="false">B595</f>
        <v>Junio</v>
      </c>
      <c r="C607" s="60" t="n">
        <v>44.75686</v>
      </c>
      <c r="D607" s="53"/>
      <c r="E607" s="53"/>
      <c r="F607" s="53"/>
      <c r="G607" s="53"/>
      <c r="H607" s="53"/>
      <c r="I607" s="53"/>
      <c r="J607" s="60" t="n">
        <f aca="false">C607*100/$C$773</f>
        <v>48.7442359926726</v>
      </c>
      <c r="K607" s="60" t="n">
        <f aca="false">J607*100/$J$864</f>
        <v>8.44725328607641</v>
      </c>
      <c r="L607" s="60" t="n">
        <v>11.9033719174635</v>
      </c>
      <c r="M607" s="53"/>
      <c r="N607" s="53"/>
      <c r="O607" s="53"/>
      <c r="P607" s="53"/>
      <c r="Q607" s="53"/>
      <c r="R607" s="53"/>
      <c r="S607" s="53"/>
      <c r="T607" s="60" t="n">
        <f aca="false">C607*100/$C$864</f>
        <v>21.8535411418827</v>
      </c>
      <c r="U607" s="53"/>
      <c r="V607" s="53"/>
      <c r="W607" s="53"/>
    </row>
    <row r="608" customFormat="false" ht="15" hidden="false" customHeight="false" outlineLevel="0" collapsed="false">
      <c r="A608" s="4" t="n">
        <v>1993</v>
      </c>
      <c r="B608" s="4" t="str">
        <f aca="false">B596</f>
        <v>Julio</v>
      </c>
      <c r="C608" s="58" t="n">
        <v>44.90084</v>
      </c>
      <c r="D608" s="53"/>
      <c r="E608" s="53"/>
      <c r="F608" s="53"/>
      <c r="G608" s="53"/>
      <c r="H608" s="53"/>
      <c r="I608" s="53"/>
      <c r="J608" s="58" t="n">
        <f aca="false">C608*100/$C$773</f>
        <v>48.901043130131</v>
      </c>
      <c r="K608" s="58" t="n">
        <f aca="false">J608*100/$J$864</f>
        <v>8.47442756792123</v>
      </c>
      <c r="L608" s="58" t="n">
        <v>11.9033719174635</v>
      </c>
      <c r="M608" s="53"/>
      <c r="N608" s="53"/>
      <c r="O608" s="53"/>
      <c r="P608" s="53"/>
      <c r="Q608" s="53"/>
      <c r="R608" s="53"/>
      <c r="S608" s="53"/>
      <c r="T608" s="58" t="n">
        <f aca="false">C608*100/$C$864</f>
        <v>21.9238426074817</v>
      </c>
      <c r="U608" s="53"/>
      <c r="V608" s="53"/>
      <c r="W608" s="53"/>
    </row>
    <row r="609" customFormat="false" ht="15" hidden="false" customHeight="false" outlineLevel="0" collapsed="false">
      <c r="A609" s="24" t="n">
        <v>1993</v>
      </c>
      <c r="B609" s="24" t="str">
        <f aca="false">B597</f>
        <v>Agosto</v>
      </c>
      <c r="C609" s="59" t="n">
        <v>44.90804</v>
      </c>
      <c r="D609" s="53"/>
      <c r="E609" s="53"/>
      <c r="F609" s="53"/>
      <c r="G609" s="53"/>
      <c r="H609" s="53"/>
      <c r="I609" s="53"/>
      <c r="J609" s="59" t="n">
        <f aca="false">C609*100/$C$773</f>
        <v>48.9088845760936</v>
      </c>
      <c r="K609" s="59" t="n">
        <f aca="false">J609*100/$J$864</f>
        <v>8.47578647074998</v>
      </c>
      <c r="L609" s="59" t="n">
        <v>11.9033719174635</v>
      </c>
      <c r="M609" s="53"/>
      <c r="N609" s="53"/>
      <c r="O609" s="53"/>
      <c r="P609" s="53"/>
      <c r="Q609" s="53"/>
      <c r="R609" s="53"/>
      <c r="S609" s="53"/>
      <c r="T609" s="59" t="n">
        <f aca="false">C609*100/$C$864</f>
        <v>21.927358169034</v>
      </c>
      <c r="U609" s="53"/>
      <c r="V609" s="53"/>
      <c r="W609" s="53"/>
    </row>
    <row r="610" customFormat="false" ht="15" hidden="false" customHeight="false" outlineLevel="0" collapsed="false">
      <c r="A610" s="10" t="n">
        <v>1993</v>
      </c>
      <c r="B610" s="10" t="str">
        <f aca="false">B598</f>
        <v>Septiembre</v>
      </c>
      <c r="C610" s="60" t="n">
        <v>45.27812</v>
      </c>
      <c r="D610" s="53"/>
      <c r="E610" s="53"/>
      <c r="F610" s="53"/>
      <c r="G610" s="53"/>
      <c r="H610" s="53"/>
      <c r="I610" s="53"/>
      <c r="J610" s="60" t="n">
        <f aca="false">C610*100/$C$773</f>
        <v>49.3119348985731</v>
      </c>
      <c r="K610" s="60" t="n">
        <f aca="false">J610*100/$J$864</f>
        <v>8.54563407614747</v>
      </c>
      <c r="L610" s="60" t="n">
        <v>11.9033719174635</v>
      </c>
      <c r="M610" s="53"/>
      <c r="N610" s="53"/>
      <c r="O610" s="53"/>
      <c r="P610" s="53"/>
      <c r="Q610" s="53"/>
      <c r="R610" s="53"/>
      <c r="S610" s="53"/>
      <c r="T610" s="60" t="n">
        <f aca="false">C610*100/$C$864</f>
        <v>22.1080580328267</v>
      </c>
      <c r="U610" s="53"/>
      <c r="V610" s="53"/>
      <c r="W610" s="53"/>
    </row>
    <row r="611" customFormat="false" ht="15" hidden="false" customHeight="false" outlineLevel="0" collapsed="false">
      <c r="A611" s="4" t="n">
        <v>1993</v>
      </c>
      <c r="B611" s="4" t="str">
        <f aca="false">B599</f>
        <v>Octubre</v>
      </c>
      <c r="C611" s="58" t="n">
        <v>45.53407</v>
      </c>
      <c r="D611" s="53"/>
      <c r="E611" s="53"/>
      <c r="F611" s="53"/>
      <c r="G611" s="53"/>
      <c r="H611" s="53"/>
      <c r="I611" s="53"/>
      <c r="J611" s="58" t="n">
        <f aca="false">C611*100/$C$773</f>
        <v>49.5906874116476</v>
      </c>
      <c r="K611" s="58" t="n">
        <f aca="false">J611*100/$J$864</f>
        <v>8.59394118434433</v>
      </c>
      <c r="L611" s="58" t="n">
        <v>11.9033719174635</v>
      </c>
      <c r="M611" s="53"/>
      <c r="N611" s="53"/>
      <c r="O611" s="53"/>
      <c r="P611" s="53"/>
      <c r="Q611" s="53"/>
      <c r="R611" s="53"/>
      <c r="S611" s="53"/>
      <c r="T611" s="58" t="n">
        <f aca="false">C611*100/$C$864</f>
        <v>22.2330313632897</v>
      </c>
      <c r="U611" s="53"/>
      <c r="V611" s="53"/>
      <c r="W611" s="53"/>
    </row>
    <row r="612" customFormat="false" ht="15" hidden="false" customHeight="false" outlineLevel="0" collapsed="false">
      <c r="A612" s="24" t="n">
        <v>1993</v>
      </c>
      <c r="B612" s="24" t="str">
        <f aca="false">B600</f>
        <v>Noviembre</v>
      </c>
      <c r="C612" s="59" t="n">
        <v>45.5601</v>
      </c>
      <c r="D612" s="53"/>
      <c r="E612" s="53"/>
      <c r="F612" s="53"/>
      <c r="G612" s="53"/>
      <c r="H612" s="53"/>
      <c r="I612" s="53"/>
      <c r="J612" s="59" t="n">
        <f aca="false">C612*100/$C$773</f>
        <v>49.619036416982</v>
      </c>
      <c r="K612" s="59" t="n">
        <f aca="false">J612*100/$J$864</f>
        <v>8.59885399554325</v>
      </c>
      <c r="L612" s="59" t="n">
        <v>11.9033719174635</v>
      </c>
      <c r="M612" s="53"/>
      <c r="N612" s="53"/>
      <c r="O612" s="53"/>
      <c r="P612" s="53"/>
      <c r="Q612" s="53"/>
      <c r="R612" s="53"/>
      <c r="S612" s="53"/>
      <c r="T612" s="59" t="n">
        <f aca="false">C612*100/$C$864</f>
        <v>22.2457410948464</v>
      </c>
      <c r="U612" s="53"/>
      <c r="V612" s="53"/>
      <c r="W612" s="53"/>
    </row>
    <row r="613" customFormat="false" ht="15" hidden="false" customHeight="false" outlineLevel="0" collapsed="false">
      <c r="A613" s="10" t="n">
        <v>1993</v>
      </c>
      <c r="B613" s="10" t="str">
        <f aca="false">B601</f>
        <v>Diciembre</v>
      </c>
      <c r="C613" s="60" t="n">
        <v>45.55412</v>
      </c>
      <c r="D613" s="53"/>
      <c r="E613" s="53"/>
      <c r="F613" s="53"/>
      <c r="G613" s="53"/>
      <c r="H613" s="53"/>
      <c r="I613" s="53"/>
      <c r="J613" s="60" t="n">
        <f aca="false">C613*100/$C$773</f>
        <v>49.6125236604741</v>
      </c>
      <c r="K613" s="60" t="n">
        <f aca="false">J613*100/$J$864</f>
        <v>8.59772535124937</v>
      </c>
      <c r="L613" s="60" t="n">
        <v>11.9033719174635</v>
      </c>
      <c r="M613" s="53"/>
      <c r="N613" s="53"/>
      <c r="O613" s="53"/>
      <c r="P613" s="53"/>
      <c r="Q613" s="53"/>
      <c r="R613" s="53"/>
      <c r="S613" s="53"/>
      <c r="T613" s="60" t="n">
        <f aca="false">C613*100/$C$864</f>
        <v>22.2428212256682</v>
      </c>
      <c r="U613" s="53"/>
      <c r="V613" s="53"/>
      <c r="W613" s="53"/>
    </row>
    <row r="614" customFormat="false" ht="15" hidden="false" customHeight="false" outlineLevel="0" collapsed="false">
      <c r="A614" s="4" t="n">
        <v>1994</v>
      </c>
      <c r="B614" s="4" t="str">
        <f aca="false">B602</f>
        <v>Enero</v>
      </c>
      <c r="C614" s="58" t="n">
        <v>45.59999</v>
      </c>
      <c r="D614" s="53"/>
      <c r="E614" s="53"/>
      <c r="F614" s="53"/>
      <c r="G614" s="53"/>
      <c r="H614" s="53"/>
      <c r="I614" s="53"/>
      <c r="J614" s="58" t="n">
        <f aca="false">C614*100/$C$773</f>
        <v>49.6624802057944</v>
      </c>
      <c r="K614" s="58" t="n">
        <f aca="false">J614*100/$J$864</f>
        <v>8.6063826946875</v>
      </c>
      <c r="L614" s="58" t="n">
        <v>11.9033719174635</v>
      </c>
      <c r="M614" s="53"/>
      <c r="N614" s="53"/>
      <c r="O614" s="53"/>
      <c r="P614" s="53"/>
      <c r="Q614" s="53"/>
      <c r="R614" s="53"/>
      <c r="S614" s="53"/>
      <c r="T614" s="58" t="n">
        <f aca="false">C614*100/$C$864</f>
        <v>22.2652182823915</v>
      </c>
      <c r="U614" s="53"/>
      <c r="V614" s="53"/>
      <c r="W614" s="53"/>
    </row>
    <row r="615" customFormat="false" ht="15" hidden="false" customHeight="false" outlineLevel="0" collapsed="false">
      <c r="A615" s="24" t="n">
        <v>1994</v>
      </c>
      <c r="B615" s="24" t="str">
        <f aca="false">B603</f>
        <v>Febrero</v>
      </c>
      <c r="C615" s="59" t="n">
        <v>45.59838</v>
      </c>
      <c r="D615" s="53"/>
      <c r="E615" s="53"/>
      <c r="F615" s="53"/>
      <c r="G615" s="53"/>
      <c r="H615" s="53"/>
      <c r="I615" s="53"/>
      <c r="J615" s="59" t="n">
        <f aca="false">C615*100/$C$773</f>
        <v>49.66072677135</v>
      </c>
      <c r="K615" s="59" t="n">
        <f aca="false">J615*100/$J$864</f>
        <v>8.60607882891607</v>
      </c>
      <c r="L615" s="59" t="n">
        <v>11.9033719174635</v>
      </c>
      <c r="M615" s="53"/>
      <c r="N615" s="53"/>
      <c r="O615" s="53"/>
      <c r="P615" s="53"/>
      <c r="Q615" s="53"/>
      <c r="R615" s="53"/>
      <c r="S615" s="53"/>
      <c r="T615" s="59" t="n">
        <f aca="false">C615*100/$C$864</f>
        <v>22.2644321637666</v>
      </c>
      <c r="U615" s="53"/>
      <c r="V615" s="53"/>
      <c r="W615" s="53"/>
    </row>
    <row r="616" customFormat="false" ht="15" hidden="false" customHeight="false" outlineLevel="0" collapsed="false">
      <c r="A616" s="10" t="n">
        <v>1994</v>
      </c>
      <c r="B616" s="10" t="str">
        <f aca="false">B604</f>
        <v>Marzo</v>
      </c>
      <c r="C616" s="60" t="n">
        <v>45.66194</v>
      </c>
      <c r="D616" s="53"/>
      <c r="E616" s="53"/>
      <c r="F616" s="53"/>
      <c r="G616" s="53"/>
      <c r="H616" s="53"/>
      <c r="I616" s="53"/>
      <c r="J616" s="60" t="n">
        <f aca="false">C616*100/$C$773</f>
        <v>49.7299493137646</v>
      </c>
      <c r="K616" s="60" t="n">
        <f aca="false">J616*100/$J$864</f>
        <v>8.61807492110983</v>
      </c>
      <c r="L616" s="60" t="n">
        <v>11.9033719174635</v>
      </c>
      <c r="M616" s="53"/>
      <c r="N616" s="53"/>
      <c r="O616" s="53"/>
      <c r="P616" s="53"/>
      <c r="Q616" s="53"/>
      <c r="R616" s="53"/>
      <c r="S616" s="53"/>
      <c r="T616" s="60" t="n">
        <f aca="false">C616*100/$C$864</f>
        <v>22.2954667599152</v>
      </c>
      <c r="U616" s="53"/>
      <c r="V616" s="53"/>
      <c r="W616" s="53"/>
    </row>
    <row r="617" customFormat="false" ht="15" hidden="false" customHeight="false" outlineLevel="0" collapsed="false">
      <c r="A617" s="4" t="n">
        <v>1994</v>
      </c>
      <c r="B617" s="4" t="str">
        <f aca="false">B605</f>
        <v>Abril</v>
      </c>
      <c r="C617" s="58" t="n">
        <v>45.77309</v>
      </c>
      <c r="D617" s="53"/>
      <c r="E617" s="53"/>
      <c r="F617" s="53"/>
      <c r="G617" s="53"/>
      <c r="H617" s="53"/>
      <c r="I617" s="53"/>
      <c r="J617" s="58" t="n">
        <f aca="false">C617*100/$C$773</f>
        <v>49.8510016358128</v>
      </c>
      <c r="K617" s="58" t="n">
        <f aca="false">J617*100/$J$864</f>
        <v>8.63905298352858</v>
      </c>
      <c r="L617" s="58" t="n">
        <v>11.9033719174635</v>
      </c>
      <c r="M617" s="53"/>
      <c r="N617" s="53"/>
      <c r="O617" s="53"/>
      <c r="P617" s="53"/>
      <c r="Q617" s="53"/>
      <c r="R617" s="53"/>
      <c r="S617" s="53"/>
      <c r="T617" s="58" t="n">
        <f aca="false">C617*100/$C$864</f>
        <v>22.3497382413802</v>
      </c>
      <c r="U617" s="53"/>
      <c r="V617" s="53"/>
      <c r="W617" s="53"/>
    </row>
    <row r="618" customFormat="false" ht="15" hidden="false" customHeight="false" outlineLevel="0" collapsed="false">
      <c r="A618" s="24" t="n">
        <v>1994</v>
      </c>
      <c r="B618" s="24" t="str">
        <f aca="false">B606</f>
        <v>Mayo</v>
      </c>
      <c r="C618" s="59" t="n">
        <v>45.93174</v>
      </c>
      <c r="D618" s="53"/>
      <c r="E618" s="53"/>
      <c r="F618" s="53"/>
      <c r="G618" s="53"/>
      <c r="H618" s="53"/>
      <c r="I618" s="53"/>
      <c r="J618" s="59" t="n">
        <f aca="false">C618*100/$C$773</f>
        <v>50.02378571942</v>
      </c>
      <c r="K618" s="59" t="n">
        <f aca="false">J618*100/$J$864</f>
        <v>8.66899602988697</v>
      </c>
      <c r="L618" s="59" t="n">
        <v>11.9033719174635</v>
      </c>
      <c r="M618" s="53"/>
      <c r="N618" s="53"/>
      <c r="O618" s="53"/>
      <c r="P618" s="53"/>
      <c r="Q618" s="53"/>
      <c r="R618" s="53"/>
      <c r="S618" s="53"/>
      <c r="T618" s="59" t="n">
        <f aca="false">C618*100/$C$864</f>
        <v>22.4272026636421</v>
      </c>
      <c r="U618" s="53"/>
      <c r="V618" s="53"/>
      <c r="W618" s="53"/>
    </row>
    <row r="619" customFormat="false" ht="15" hidden="false" customHeight="false" outlineLevel="0" collapsed="false">
      <c r="A619" s="10" t="n">
        <v>1994</v>
      </c>
      <c r="B619" s="10" t="str">
        <f aca="false">B607</f>
        <v>Junio</v>
      </c>
      <c r="C619" s="60" t="n">
        <v>46.10949</v>
      </c>
      <c r="D619" s="53"/>
      <c r="E619" s="53"/>
      <c r="F619" s="53"/>
      <c r="G619" s="53"/>
      <c r="H619" s="53"/>
      <c r="I619" s="53"/>
      <c r="J619" s="60" t="n">
        <f aca="false">C619*100/$C$773</f>
        <v>50.2173714166226</v>
      </c>
      <c r="K619" s="60" t="n">
        <f aca="false">J619*100/$J$864</f>
        <v>8.70254394347162</v>
      </c>
      <c r="L619" s="60" t="n">
        <v>11.9033719174635</v>
      </c>
      <c r="M619" s="53"/>
      <c r="N619" s="53"/>
      <c r="O619" s="53"/>
      <c r="P619" s="53"/>
      <c r="Q619" s="53"/>
      <c r="R619" s="53"/>
      <c r="S619" s="53"/>
      <c r="T619" s="60" t="n">
        <f aca="false">C619*100/$C$864</f>
        <v>22.5139930894667</v>
      </c>
      <c r="U619" s="53"/>
      <c r="V619" s="53"/>
      <c r="W619" s="53"/>
    </row>
    <row r="620" customFormat="false" ht="15" hidden="false" customHeight="false" outlineLevel="0" collapsed="false">
      <c r="A620" s="4" t="n">
        <v>1994</v>
      </c>
      <c r="B620" s="4" t="str">
        <f aca="false">B608</f>
        <v>Julio</v>
      </c>
      <c r="C620" s="58" t="n">
        <v>46.53519</v>
      </c>
      <c r="D620" s="53"/>
      <c r="E620" s="53"/>
      <c r="F620" s="53"/>
      <c r="G620" s="53"/>
      <c r="H620" s="53"/>
      <c r="I620" s="53"/>
      <c r="J620" s="58" t="n">
        <f aca="false">C620*100/$C$773</f>
        <v>50.6809969091634</v>
      </c>
      <c r="K620" s="58" t="n">
        <f aca="false">J620*100/$J$864</f>
        <v>8.78288907322118</v>
      </c>
      <c r="L620" s="58" t="n">
        <v>11.9033719174635</v>
      </c>
      <c r="M620" s="4" t="n">
        <v>874.87</v>
      </c>
      <c r="N620" s="4" t="n">
        <v>100</v>
      </c>
      <c r="O620" s="4" t="n">
        <f aca="false">M620*100/K620</f>
        <v>9961.07309003205</v>
      </c>
      <c r="P620" s="4" t="n">
        <f aca="false">O620*100/$O$864</f>
        <v>85.0671419155812</v>
      </c>
      <c r="Q620" s="4" t="n">
        <f aca="false">M620*100/L620</f>
        <v>7349.76615085406</v>
      </c>
      <c r="R620" s="4"/>
      <c r="S620" s="4"/>
      <c r="T620" s="58" t="n">
        <f aca="false">C620*100/$C$864</f>
        <v>22.7218506662515</v>
      </c>
      <c r="U620" s="58" t="n">
        <f aca="false">M620*100/T620</f>
        <v>3850.34657982077</v>
      </c>
      <c r="V620" s="58"/>
      <c r="W620" s="58"/>
    </row>
    <row r="621" customFormat="false" ht="15" hidden="false" customHeight="false" outlineLevel="0" collapsed="false">
      <c r="A621" s="7" t="n">
        <v>1994</v>
      </c>
      <c r="B621" s="7" t="str">
        <f aca="false">B609</f>
        <v>Agosto</v>
      </c>
      <c r="C621" s="61" t="n">
        <v>46.6312</v>
      </c>
      <c r="D621" s="53"/>
      <c r="E621" s="53"/>
      <c r="F621" s="53"/>
      <c r="G621" s="53"/>
      <c r="H621" s="53"/>
      <c r="I621" s="53"/>
      <c r="J621" s="61" t="n">
        <f aca="false">C621*100/$C$773</f>
        <v>50.7855604128957</v>
      </c>
      <c r="K621" s="61" t="n">
        <f aca="false">J621*100/$J$864</f>
        <v>8.80100966496948</v>
      </c>
      <c r="L621" s="61" t="n">
        <v>11.9033719174635</v>
      </c>
      <c r="M621" s="7" t="n">
        <v>893</v>
      </c>
      <c r="N621" s="7" t="n">
        <v>102.07</v>
      </c>
      <c r="O621" s="7" t="n">
        <f aca="false">M621*100/K621</f>
        <v>10146.5631103031</v>
      </c>
      <c r="P621" s="7" t="n">
        <f aca="false">O621*100/$O$864</f>
        <v>86.6512188253379</v>
      </c>
      <c r="Q621" s="7" t="n">
        <f aca="false">M621*100/L621</f>
        <v>7502.07593438188</v>
      </c>
      <c r="R621" s="7" t="n">
        <f aca="false">AVERAGE(Q620:Q622)</f>
        <v>7493.28290771747</v>
      </c>
      <c r="S621" s="7" t="n">
        <f aca="false">R621*100/$R$864</f>
        <v>63.5134675257026</v>
      </c>
      <c r="T621" s="61" t="n">
        <f aca="false">C621*100/$C$864</f>
        <v>22.7687297030077</v>
      </c>
      <c r="U621" s="61" t="n">
        <f aca="false">M621*100/T621</f>
        <v>3922.04576912358</v>
      </c>
      <c r="V621" s="61" t="n">
        <f aca="false">AVERAGE(U620:U622)</f>
        <v>3911.05532542941</v>
      </c>
      <c r="W621" s="61" t="n">
        <f aca="false">V621*100/$V$864</f>
        <v>33.137197651546</v>
      </c>
    </row>
    <row r="622" customFormat="false" ht="15" hidden="false" customHeight="false" outlineLevel="0" collapsed="false">
      <c r="A622" s="10" t="n">
        <v>1994</v>
      </c>
      <c r="B622" s="10" t="str">
        <f aca="false">B610</f>
        <v>Septiembre</v>
      </c>
      <c r="C622" s="60" t="n">
        <v>46.95035</v>
      </c>
      <c r="D622" s="53"/>
      <c r="E622" s="53"/>
      <c r="F622" s="53"/>
      <c r="G622" s="53"/>
      <c r="H622" s="53"/>
      <c r="I622" s="53"/>
      <c r="J622" s="60" t="n">
        <f aca="false">C622*100/$C$773</f>
        <v>51.1331433960867</v>
      </c>
      <c r="K622" s="60" t="n">
        <f aca="false">J622*100/$J$864</f>
        <v>8.86124492021865</v>
      </c>
      <c r="L622" s="60" t="n">
        <v>11.9033719174635</v>
      </c>
      <c r="M622" s="10" t="n">
        <v>907.99</v>
      </c>
      <c r="N622" s="10" t="n">
        <v>103.79</v>
      </c>
      <c r="O622" s="10" t="n">
        <f aca="false">M622*100/K622</f>
        <v>10246.7543575987</v>
      </c>
      <c r="P622" s="10" t="n">
        <f aca="false">O622*100/$O$864</f>
        <v>87.5068478299005</v>
      </c>
      <c r="Q622" s="10" t="n">
        <f aca="false">M622*100/L622</f>
        <v>7628.00663791646</v>
      </c>
      <c r="R622" s="10"/>
      <c r="S622" s="10"/>
      <c r="T622" s="60" t="n">
        <f aca="false">C622*100/$C$864</f>
        <v>22.9245618515417</v>
      </c>
      <c r="U622" s="60" t="n">
        <f aca="false">M622*100/T622</f>
        <v>3960.77362734389</v>
      </c>
      <c r="V622" s="60"/>
      <c r="W622" s="60"/>
    </row>
    <row r="623" customFormat="false" ht="15" hidden="false" customHeight="false" outlineLevel="0" collapsed="false">
      <c r="A623" s="4" t="n">
        <v>1994</v>
      </c>
      <c r="B623" s="4" t="str">
        <f aca="false">B611</f>
        <v>Octubre</v>
      </c>
      <c r="C623" s="58" t="n">
        <v>47.1008</v>
      </c>
      <c r="D623" s="53"/>
      <c r="E623" s="53"/>
      <c r="F623" s="53"/>
      <c r="G623" s="53"/>
      <c r="H623" s="53"/>
      <c r="I623" s="53"/>
      <c r="J623" s="58" t="n">
        <f aca="false">C623*100/$C$773</f>
        <v>51.2969969440143</v>
      </c>
      <c r="K623" s="58" t="n">
        <f aca="false">J623*100/$J$864</f>
        <v>8.88964032724431</v>
      </c>
      <c r="L623" s="58" t="n">
        <v>11.9033719174635</v>
      </c>
      <c r="M623" s="4" t="n">
        <v>910.75</v>
      </c>
      <c r="N623" s="4" t="n">
        <v>104.1</v>
      </c>
      <c r="O623" s="4" t="n">
        <f aca="false">M623*100/K623</f>
        <v>10245.0714142933</v>
      </c>
      <c r="P623" s="4" t="n">
        <f aca="false">O623*100/$O$864</f>
        <v>87.4924755654164</v>
      </c>
      <c r="Q623" s="4" t="n">
        <f aca="false">M623*100/L623</f>
        <v>7651.19334517166</v>
      </c>
      <c r="R623" s="4"/>
      <c r="S623" s="4"/>
      <c r="T623" s="58" t="n">
        <f aca="false">C623*100/$C$864</f>
        <v>22.9980224398134</v>
      </c>
      <c r="U623" s="58" t="n">
        <f aca="false">M623*100/T623</f>
        <v>3960.12310355581</v>
      </c>
      <c r="V623" s="58"/>
      <c r="W623" s="58"/>
    </row>
    <row r="624" customFormat="false" ht="15" hidden="false" customHeight="false" outlineLevel="0" collapsed="false">
      <c r="A624" s="7" t="n">
        <v>1994</v>
      </c>
      <c r="B624" s="7" t="str">
        <f aca="false">B612</f>
        <v>Noviembre</v>
      </c>
      <c r="C624" s="61" t="n">
        <v>47.20729</v>
      </c>
      <c r="D624" s="53"/>
      <c r="E624" s="53"/>
      <c r="F624" s="53"/>
      <c r="G624" s="53"/>
      <c r="H624" s="53"/>
      <c r="I624" s="53"/>
      <c r="J624" s="61" t="n">
        <f aca="false">C624*100/$C$773</f>
        <v>51.4129741079811</v>
      </c>
      <c r="K624" s="61" t="n">
        <f aca="false">J624*100/$J$864</f>
        <v>8.90973887755446</v>
      </c>
      <c r="L624" s="61" t="n">
        <v>11.9033719174635</v>
      </c>
      <c r="M624" s="7" t="n">
        <v>916.93</v>
      </c>
      <c r="N624" s="7" t="n">
        <v>104.81</v>
      </c>
      <c r="O624" s="7" t="n">
        <f aca="false">M624*100/K624</f>
        <v>10291.3229287779</v>
      </c>
      <c r="P624" s="7" t="n">
        <f aca="false">O624*100/$O$864</f>
        <v>87.8874615384041</v>
      </c>
      <c r="Q624" s="7" t="n">
        <f aca="false">M624*100/L624</f>
        <v>7703.11140706918</v>
      </c>
      <c r="R624" s="7" t="n">
        <f aca="false">AVERAGE(Q623:Q625)</f>
        <v>7741.53189300412</v>
      </c>
      <c r="S624" s="7" t="n">
        <f aca="false">R624*100/$R$864</f>
        <v>65.6176392298103</v>
      </c>
      <c r="T624" s="61" t="n">
        <f aca="false">C624*100/$C$864</f>
        <v>23.0500185717181</v>
      </c>
      <c r="U624" s="61" t="n">
        <f aca="false">M624*100/T624</f>
        <v>3978.0011332618</v>
      </c>
      <c r="V624" s="61" t="n">
        <f aca="false">AVERAGE(U623:U625)</f>
        <v>3997.8799907799</v>
      </c>
      <c r="W624" s="61" t="n">
        <f aca="false">V624*100/$V$864</f>
        <v>33.8728369758075</v>
      </c>
    </row>
    <row r="625" customFormat="false" ht="15" hidden="false" customHeight="false" outlineLevel="0" collapsed="false">
      <c r="A625" s="10" t="n">
        <v>1994</v>
      </c>
      <c r="B625" s="10" t="str">
        <f aca="false">B613</f>
        <v>Diciembre</v>
      </c>
      <c r="C625" s="60" t="n">
        <v>47.30995</v>
      </c>
      <c r="D625" s="53"/>
      <c r="E625" s="53"/>
      <c r="F625" s="53"/>
      <c r="G625" s="53"/>
      <c r="H625" s="53"/>
      <c r="I625" s="53"/>
      <c r="J625" s="60" t="n">
        <f aca="false">C625*100/$C$773</f>
        <v>51.5247800583316</v>
      </c>
      <c r="K625" s="60" t="n">
        <f aca="false">J625*100/$J$864</f>
        <v>8.92911456705431</v>
      </c>
      <c r="L625" s="60" t="n">
        <v>11.9033719174635</v>
      </c>
      <c r="M625" s="10" t="n">
        <v>936.83</v>
      </c>
      <c r="N625" s="10" t="n">
        <v>107.08</v>
      </c>
      <c r="O625" s="10" t="n">
        <f aca="false">M625*100/K625</f>
        <v>10491.8577644486</v>
      </c>
      <c r="P625" s="10" t="n">
        <f aca="false">O625*100/$O$864</f>
        <v>89.6000205338893</v>
      </c>
      <c r="Q625" s="10" t="n">
        <f aca="false">M625*100/L625</f>
        <v>7870.29092677153</v>
      </c>
      <c r="R625" s="10"/>
      <c r="S625" s="10"/>
      <c r="T625" s="60" t="n">
        <f aca="false">C625*100/$C$864</f>
        <v>23.1001446201859</v>
      </c>
      <c r="U625" s="60" t="n">
        <f aca="false">M625*100/T625</f>
        <v>4055.5157355221</v>
      </c>
      <c r="V625" s="60"/>
      <c r="W625" s="60"/>
    </row>
    <row r="626" customFormat="false" ht="15" hidden="false" customHeight="false" outlineLevel="0" collapsed="false">
      <c r="A626" s="4" t="n">
        <v>1995</v>
      </c>
      <c r="B626" s="4" t="str">
        <f aca="false">B614</f>
        <v>Enero</v>
      </c>
      <c r="C626" s="58" t="n">
        <v>47.89942</v>
      </c>
      <c r="D626" s="53"/>
      <c r="E626" s="53"/>
      <c r="F626" s="53"/>
      <c r="G626" s="53"/>
      <c r="H626" s="53"/>
      <c r="I626" s="53"/>
      <c r="J626" s="58" t="n">
        <f aca="false">C626*100/$C$773</f>
        <v>52.1667657738309</v>
      </c>
      <c r="K626" s="58" t="n">
        <f aca="false">J626*100/$J$864</f>
        <v>9.0403690740627</v>
      </c>
      <c r="L626" s="58" t="n">
        <v>11.9033719174635</v>
      </c>
      <c r="M626" s="4" t="n">
        <v>934.85</v>
      </c>
      <c r="N626" s="4" t="n">
        <v>106.86</v>
      </c>
      <c r="O626" s="4" t="n">
        <f aca="false">M626*100/K626</f>
        <v>10340.8388788256</v>
      </c>
      <c r="P626" s="4" t="n">
        <f aca="false">O626*100/$O$864</f>
        <v>88.3103256527139</v>
      </c>
      <c r="Q626" s="4" t="n">
        <f aca="false">M626*100/L626</f>
        <v>7853.65698461019</v>
      </c>
      <c r="R626" s="4"/>
      <c r="S626" s="4"/>
      <c r="T626" s="58" t="n">
        <f aca="false">C626*100/$C$864</f>
        <v>23.3879665741144</v>
      </c>
      <c r="U626" s="58" t="n">
        <f aca="false">M626*100/T626</f>
        <v>3997.14099572335</v>
      </c>
      <c r="V626" s="58"/>
      <c r="W626" s="58"/>
    </row>
    <row r="627" customFormat="false" ht="15" hidden="false" customHeight="false" outlineLevel="0" collapsed="false">
      <c r="A627" s="7" t="n">
        <v>1995</v>
      </c>
      <c r="B627" s="7" t="str">
        <f aca="false">B615</f>
        <v>Febrero</v>
      </c>
      <c r="C627" s="61" t="n">
        <v>47.89811</v>
      </c>
      <c r="D627" s="53"/>
      <c r="E627" s="53"/>
      <c r="F627" s="53"/>
      <c r="G627" s="53"/>
      <c r="H627" s="53"/>
      <c r="I627" s="53"/>
      <c r="J627" s="61" t="n">
        <f aca="false">C627*100/$C$773</f>
        <v>52.1653390663016</v>
      </c>
      <c r="K627" s="61" t="n">
        <f aca="false">J627*100/$J$864</f>
        <v>9.04012182924247</v>
      </c>
      <c r="L627" s="61" t="n">
        <v>11.9033719174635</v>
      </c>
      <c r="M627" s="7" t="n">
        <v>928.29</v>
      </c>
      <c r="N627" s="7" t="n">
        <v>106.11</v>
      </c>
      <c r="O627" s="7" t="n">
        <f aca="false">M627*100/K627</f>
        <v>10268.5563041553</v>
      </c>
      <c r="P627" s="7" t="n">
        <f aca="false">O627*100/$O$864</f>
        <v>87.6930355292582</v>
      </c>
      <c r="Q627" s="7" t="n">
        <f aca="false">M627*100/L627</f>
        <v>7798.54654997464</v>
      </c>
      <c r="R627" s="7" t="n">
        <f aca="false">AVERAGE(Q626:Q628)</f>
        <v>7825.54170189978</v>
      </c>
      <c r="S627" s="7" t="n">
        <f aca="false">R627*100/$R$864</f>
        <v>66.3297108724863</v>
      </c>
      <c r="T627" s="61" t="n">
        <f aca="false">C627*100/$C$864</f>
        <v>23.3873269372208</v>
      </c>
      <c r="U627" s="61" t="n">
        <f aca="false">M627*100/T627</f>
        <v>3969.20093729322</v>
      </c>
      <c r="V627" s="61" t="n">
        <f aca="false">AVERAGE(U626:U628)</f>
        <v>3988.89514022247</v>
      </c>
      <c r="W627" s="61" t="n">
        <f aca="false">V627*100/$V$864</f>
        <v>33.7967110343371</v>
      </c>
    </row>
    <row r="628" customFormat="false" ht="15" hidden="false" customHeight="false" outlineLevel="0" collapsed="false">
      <c r="A628" s="10" t="n">
        <v>1995</v>
      </c>
      <c r="B628" s="10" t="str">
        <f aca="false">B616</f>
        <v>Marzo</v>
      </c>
      <c r="C628" s="60" t="n">
        <v>47.68291</v>
      </c>
      <c r="D628" s="53"/>
      <c r="E628" s="53"/>
      <c r="F628" s="53"/>
      <c r="G628" s="53"/>
      <c r="H628" s="53"/>
      <c r="I628" s="53"/>
      <c r="J628" s="60" t="n">
        <f aca="false">C628*100/$C$773</f>
        <v>51.9309669591962</v>
      </c>
      <c r="K628" s="60" t="n">
        <f aca="false">J628*100/$J$864</f>
        <v>8.99950573358331</v>
      </c>
      <c r="L628" s="60" t="n">
        <v>11.9033719174635</v>
      </c>
      <c r="M628" s="10" t="n">
        <v>931.37</v>
      </c>
      <c r="N628" s="10" t="n">
        <v>106.46</v>
      </c>
      <c r="O628" s="10" t="n">
        <f aca="false">M628*100/K628</f>
        <v>10349.1239138214</v>
      </c>
      <c r="P628" s="10" t="n">
        <f aca="false">O628*100/$O$864</f>
        <v>88.3810795003563</v>
      </c>
      <c r="Q628" s="10" t="n">
        <f aca="false">M628*100/L628</f>
        <v>7824.4215711145</v>
      </c>
      <c r="R628" s="10"/>
      <c r="S628" s="10"/>
      <c r="T628" s="60" t="n">
        <f aca="false">C628*100/$C$864</f>
        <v>23.2822507085995</v>
      </c>
      <c r="U628" s="60" t="n">
        <f aca="false">M628*100/T628</f>
        <v>4000.34348765083</v>
      </c>
      <c r="V628" s="60"/>
      <c r="W628" s="60"/>
    </row>
    <row r="629" customFormat="false" ht="15" hidden="false" customHeight="false" outlineLevel="0" collapsed="false">
      <c r="A629" s="4" t="n">
        <v>1995</v>
      </c>
      <c r="B629" s="4" t="str">
        <f aca="false">B617</f>
        <v>Abril</v>
      </c>
      <c r="C629" s="58" t="n">
        <v>47.90098</v>
      </c>
      <c r="D629" s="53"/>
      <c r="E629" s="53"/>
      <c r="F629" s="53"/>
      <c r="G629" s="53"/>
      <c r="H629" s="53"/>
      <c r="I629" s="53"/>
      <c r="J629" s="58" t="n">
        <f aca="false">C629*100/$C$773</f>
        <v>52.1684647537895</v>
      </c>
      <c r="K629" s="58" t="n">
        <f aca="false">J629*100/$J$864</f>
        <v>9.04066350300893</v>
      </c>
      <c r="L629" s="58" t="n">
        <v>11.9033719174635</v>
      </c>
      <c r="M629" s="4" t="n">
        <v>909.07</v>
      </c>
      <c r="N629" s="4" t="n">
        <v>103.91</v>
      </c>
      <c r="O629" s="4" t="n">
        <f aca="false">M629*100/K629</f>
        <v>10055.3460450933</v>
      </c>
      <c r="P629" s="4" t="n">
        <f aca="false">O629*100/$O$864</f>
        <v>85.8722289553521</v>
      </c>
      <c r="Q629" s="4" t="n">
        <f aca="false">M629*100/L629</f>
        <v>7637.07969727719</v>
      </c>
      <c r="R629" s="4"/>
      <c r="S629" s="4"/>
      <c r="T629" s="58" t="n">
        <f aca="false">C629*100/$C$864</f>
        <v>23.3887282791174</v>
      </c>
      <c r="U629" s="58" t="n">
        <f aca="false">M629*100/T629</f>
        <v>3886.78678528948</v>
      </c>
      <c r="V629" s="58"/>
      <c r="W629" s="58"/>
    </row>
    <row r="630" customFormat="false" ht="15" hidden="false" customHeight="false" outlineLevel="0" collapsed="false">
      <c r="A630" s="7" t="n">
        <v>1995</v>
      </c>
      <c r="B630" s="7" t="str">
        <f aca="false">B618</f>
        <v>Mayo</v>
      </c>
      <c r="C630" s="61" t="n">
        <v>47.91105</v>
      </c>
      <c r="D630" s="53"/>
      <c r="E630" s="53"/>
      <c r="F630" s="53"/>
      <c r="G630" s="53"/>
      <c r="H630" s="53"/>
      <c r="I630" s="53"/>
      <c r="J630" s="61" t="n">
        <f aca="false">C630*100/$C$773</f>
        <v>52.17943188724</v>
      </c>
      <c r="K630" s="61" t="n">
        <f aca="false">J630*100/$J$864</f>
        <v>9.04256407960413</v>
      </c>
      <c r="L630" s="61" t="n">
        <v>11.9033719174635</v>
      </c>
      <c r="M630" s="7" t="n">
        <v>920.51</v>
      </c>
      <c r="N630" s="7" t="n">
        <v>105.22</v>
      </c>
      <c r="O630" s="7" t="n">
        <f aca="false">M630*100/K630</f>
        <v>10179.7453896539</v>
      </c>
      <c r="P630" s="7" t="n">
        <f aca="false">O630*100/$O$864</f>
        <v>86.9345940843192</v>
      </c>
      <c r="Q630" s="7" t="n">
        <f aca="false">M630*100/L630</f>
        <v>7733.18691865382</v>
      </c>
      <c r="R630" s="7" t="n">
        <f aca="false">AVERAGE(Q629:Q631)</f>
        <v>7768.05098934552</v>
      </c>
      <c r="S630" s="7" t="n">
        <f aca="false">R630*100/$R$864</f>
        <v>65.8424165116817</v>
      </c>
      <c r="T630" s="61" t="n">
        <f aca="false">C630*100/$C$864</f>
        <v>23.3936451825664</v>
      </c>
      <c r="U630" s="61" t="n">
        <f aca="false">M630*100/T630</f>
        <v>3934.87202535666</v>
      </c>
      <c r="V630" s="61" t="n">
        <f aca="false">AVERAGE(U629:U631)</f>
        <v>3955.66123206752</v>
      </c>
      <c r="W630" s="61" t="n">
        <f aca="false">V630*100/$V$864</f>
        <v>33.5151301075465</v>
      </c>
    </row>
    <row r="631" customFormat="false" ht="15" hidden="false" customHeight="false" outlineLevel="0" collapsed="false">
      <c r="A631" s="10" t="n">
        <v>1995</v>
      </c>
      <c r="B631" s="10" t="str">
        <f aca="false">B619</f>
        <v>Junio</v>
      </c>
      <c r="C631" s="60" t="n">
        <v>47.81238</v>
      </c>
      <c r="D631" s="53"/>
      <c r="E631" s="53"/>
      <c r="F631" s="53"/>
      <c r="G631" s="53"/>
      <c r="H631" s="53"/>
      <c r="I631" s="53"/>
      <c r="J631" s="60" t="n">
        <f aca="false">C631*100/$C$773</f>
        <v>52.0719714048604</v>
      </c>
      <c r="K631" s="60" t="n">
        <f aca="false">J631*100/$J$864</f>
        <v>9.0239414487552</v>
      </c>
      <c r="L631" s="60" t="n">
        <v>11.9033719174635</v>
      </c>
      <c r="M631" s="10" t="n">
        <v>944.4</v>
      </c>
      <c r="N631" s="10" t="n">
        <v>107.95</v>
      </c>
      <c r="O631" s="10" t="n">
        <f aca="false">M631*100/K631</f>
        <v>10465.4934361334</v>
      </c>
      <c r="P631" s="10" t="n">
        <f aca="false">O631*100/$O$864</f>
        <v>89.3748702877234</v>
      </c>
      <c r="Q631" s="10" t="n">
        <f aca="false">M631*100/L631</f>
        <v>7933.88635210554</v>
      </c>
      <c r="R631" s="10"/>
      <c r="S631" s="10"/>
      <c r="T631" s="60" t="n">
        <f aca="false">C631*100/$C$864</f>
        <v>23.3454673411255</v>
      </c>
      <c r="U631" s="60" t="n">
        <f aca="false">M631*100/T631</f>
        <v>4045.32488555643</v>
      </c>
      <c r="V631" s="60"/>
      <c r="W631" s="60"/>
    </row>
    <row r="632" customFormat="false" ht="15" hidden="false" customHeight="false" outlineLevel="0" collapsed="false">
      <c r="A632" s="4" t="n">
        <v>1995</v>
      </c>
      <c r="B632" s="4" t="str">
        <f aca="false">B620</f>
        <v>Julio</v>
      </c>
      <c r="C632" s="58" t="n">
        <v>48.00636</v>
      </c>
      <c r="D632" s="53"/>
      <c r="E632" s="53"/>
      <c r="F632" s="53"/>
      <c r="G632" s="53"/>
      <c r="H632" s="53"/>
      <c r="I632" s="53"/>
      <c r="J632" s="58" t="n">
        <f aca="false">C632*100/$C$773</f>
        <v>52.2832330281704</v>
      </c>
      <c r="K632" s="58" t="n">
        <f aca="false">J632*100/$J$864</f>
        <v>9.06055255579965</v>
      </c>
      <c r="L632" s="58" t="n">
        <v>11.9033719174635</v>
      </c>
      <c r="M632" s="4" t="n">
        <v>914.41</v>
      </c>
      <c r="N632" s="4" t="n">
        <v>104.52</v>
      </c>
      <c r="O632" s="4" t="n">
        <f aca="false">M632*100/K632</f>
        <v>10092.21009832</v>
      </c>
      <c r="P632" s="4" t="n">
        <f aca="false">O632*100/$O$864</f>
        <v>86.1870464071542</v>
      </c>
      <c r="Q632" s="4" t="n">
        <f aca="false">M632*100/L632</f>
        <v>7681.94093522747</v>
      </c>
      <c r="R632" s="4"/>
      <c r="S632" s="4"/>
      <c r="T632" s="58" t="n">
        <f aca="false">C632*100/$C$864</f>
        <v>23.4401824286161</v>
      </c>
      <c r="U632" s="58" t="n">
        <f aca="false">M632*100/T632</f>
        <v>3901.03619195248</v>
      </c>
      <c r="V632" s="58"/>
      <c r="W632" s="58"/>
    </row>
    <row r="633" customFormat="false" ht="15" hidden="false" customHeight="false" outlineLevel="0" collapsed="false">
      <c r="A633" s="7" t="n">
        <v>1995</v>
      </c>
      <c r="B633" s="7" t="str">
        <f aca="false">B621</f>
        <v>Agosto</v>
      </c>
      <c r="C633" s="61" t="n">
        <v>47.89002</v>
      </c>
      <c r="D633" s="53"/>
      <c r="E633" s="53"/>
      <c r="F633" s="53"/>
      <c r="G633" s="53"/>
      <c r="H633" s="53"/>
      <c r="I633" s="53"/>
      <c r="J633" s="61" t="n">
        <f aca="false">C633*100/$C$773</f>
        <v>52.1565283304908</v>
      </c>
      <c r="K633" s="61" t="n">
        <f aca="false">J633*100/$J$864</f>
        <v>9.03859495092518</v>
      </c>
      <c r="L633" s="61" t="n">
        <v>11.9033719174635</v>
      </c>
      <c r="M633" s="7" t="n">
        <v>912.86</v>
      </c>
      <c r="N633" s="7" t="n">
        <v>104.34</v>
      </c>
      <c r="O633" s="7" t="n">
        <f aca="false">M633*100/K633</f>
        <v>10099.5785844631</v>
      </c>
      <c r="P633" s="7" t="n">
        <f aca="false">O633*100/$O$864</f>
        <v>86.2499729664488</v>
      </c>
      <c r="Q633" s="7" t="n">
        <f aca="false">M633*100/L633</f>
        <v>7668.91941484865</v>
      </c>
      <c r="R633" s="7" t="n">
        <f aca="false">AVERAGE(Q632:Q634)</f>
        <v>7678.38451998422</v>
      </c>
      <c r="S633" s="7" t="n">
        <f aca="false">R633*100/$R$864</f>
        <v>65.0823987117321</v>
      </c>
      <c r="T633" s="61" t="n">
        <f aca="false">C633*100/$C$864</f>
        <v>23.3833768131988</v>
      </c>
      <c r="U633" s="61" t="n">
        <f aca="false">M633*100/T633</f>
        <v>3903.88440169486</v>
      </c>
      <c r="V633" s="61" t="n">
        <f aca="false">AVERAGE(U632:U634)</f>
        <v>3903.40307984936</v>
      </c>
      <c r="W633" s="61" t="n">
        <f aca="false">V633*100/$V$864</f>
        <v>33.0723624719934</v>
      </c>
    </row>
    <row r="634" customFormat="false" ht="15" hidden="false" customHeight="false" outlineLevel="0" collapsed="false">
      <c r="A634" s="10" t="n">
        <v>1995</v>
      </c>
      <c r="B634" s="10" t="str">
        <f aca="false">B622</f>
        <v>Septiembre</v>
      </c>
      <c r="C634" s="60" t="n">
        <v>47.96877</v>
      </c>
      <c r="D634" s="53"/>
      <c r="E634" s="53"/>
      <c r="F634" s="53"/>
      <c r="G634" s="53"/>
      <c r="H634" s="53"/>
      <c r="I634" s="53"/>
      <c r="J634" s="60" t="n">
        <f aca="false">C634*100/$C$773</f>
        <v>52.2422941457071</v>
      </c>
      <c r="K634" s="60" t="n">
        <f aca="false">J634*100/$J$864</f>
        <v>9.05345795061457</v>
      </c>
      <c r="L634" s="60" t="n">
        <v>11.9033719174635</v>
      </c>
      <c r="M634" s="10" t="n">
        <v>914.69</v>
      </c>
      <c r="N634" s="10" t="n">
        <v>104.55</v>
      </c>
      <c r="O634" s="10" t="n">
        <f aca="false">M634*100/K634</f>
        <v>10103.2114468252</v>
      </c>
      <c r="P634" s="10" t="n">
        <f aca="false">O634*100/$O$864</f>
        <v>86.2809974570161</v>
      </c>
      <c r="Q634" s="10" t="n">
        <f aca="false">M634*100/L634</f>
        <v>7684.29320987655</v>
      </c>
      <c r="R634" s="10"/>
      <c r="S634" s="10"/>
      <c r="T634" s="60" t="n">
        <f aca="false">C634*100/$C$864</f>
        <v>23.421828267678</v>
      </c>
      <c r="U634" s="60" t="n">
        <f aca="false">M634*100/T634</f>
        <v>3905.28864590074</v>
      </c>
      <c r="V634" s="60"/>
      <c r="W634" s="60"/>
    </row>
    <row r="635" customFormat="false" ht="15" hidden="false" customHeight="false" outlineLevel="0" collapsed="false">
      <c r="A635" s="4" t="n">
        <v>1995</v>
      </c>
      <c r="B635" s="4" t="str">
        <f aca="false">B623</f>
        <v>Octubre</v>
      </c>
      <c r="C635" s="58" t="n">
        <v>48.13185</v>
      </c>
      <c r="D635" s="53"/>
      <c r="E635" s="53"/>
      <c r="F635" s="53"/>
      <c r="G635" s="53"/>
      <c r="H635" s="53"/>
      <c r="I635" s="53"/>
      <c r="J635" s="58" t="n">
        <f aca="false">C635*100/$C$773</f>
        <v>52.4199028967608</v>
      </c>
      <c r="K635" s="58" t="n">
        <f aca="false">J635*100/$J$864</f>
        <v>9.08423709968565</v>
      </c>
      <c r="L635" s="58" t="n">
        <v>11.9033719174635</v>
      </c>
      <c r="M635" s="4" t="n">
        <v>916.48</v>
      </c>
      <c r="N635" s="4" t="n">
        <v>104.76</v>
      </c>
      <c r="O635" s="4" t="n">
        <f aca="false">M635*100/K635</f>
        <v>10088.6842774251</v>
      </c>
      <c r="P635" s="4" t="n">
        <f aca="false">O635*100/$O$864</f>
        <v>86.1569360461794</v>
      </c>
      <c r="Q635" s="4" t="n">
        <f aca="false">M635*100/L635</f>
        <v>7699.33096566887</v>
      </c>
      <c r="R635" s="4"/>
      <c r="S635" s="4"/>
      <c r="T635" s="58" t="n">
        <f aca="false">C635*100/$C$864</f>
        <v>23.5014557368396</v>
      </c>
      <c r="U635" s="58" t="n">
        <f aca="false">M635*100/T635</f>
        <v>3899.67332348428</v>
      </c>
      <c r="V635" s="58"/>
      <c r="W635" s="58"/>
    </row>
    <row r="636" customFormat="false" ht="15" hidden="false" customHeight="false" outlineLevel="0" collapsed="false">
      <c r="A636" s="7" t="n">
        <v>1995</v>
      </c>
      <c r="B636" s="7" t="str">
        <f aca="false">B624</f>
        <v>Noviembre</v>
      </c>
      <c r="C636" s="61" t="n">
        <v>48.02191</v>
      </c>
      <c r="D636" s="53"/>
      <c r="E636" s="53"/>
      <c r="F636" s="53"/>
      <c r="G636" s="53"/>
      <c r="H636" s="53"/>
      <c r="I636" s="53"/>
      <c r="J636" s="61" t="n">
        <f aca="false">C636*100/$C$773</f>
        <v>52.3001683732703</v>
      </c>
      <c r="K636" s="61" t="n">
        <f aca="false">J636*100/$J$864</f>
        <v>9.06348740843673</v>
      </c>
      <c r="L636" s="61" t="n">
        <v>11.9033719174635</v>
      </c>
      <c r="M636" s="7" t="n">
        <v>921.41</v>
      </c>
      <c r="N636" s="7" t="n">
        <v>105.32</v>
      </c>
      <c r="O636" s="7" t="n">
        <f aca="false">M636*100/K636</f>
        <v>10166.175098807</v>
      </c>
      <c r="P636" s="7" t="n">
        <f aca="false">O636*100/$O$864</f>
        <v>86.818704375763</v>
      </c>
      <c r="Q636" s="7" t="n">
        <f aca="false">M636*100/L636</f>
        <v>7740.74780145443</v>
      </c>
      <c r="R636" s="7" t="n">
        <f aca="false">AVERAGE(Q635:Q637)</f>
        <v>7775.86390157281</v>
      </c>
      <c r="S636" s="7" t="n">
        <f aca="false">R636*100/$R$864</f>
        <v>65.9086391744506</v>
      </c>
      <c r="T636" s="61" t="n">
        <f aca="false">C636*100/$C$864</f>
        <v>23.4477750650244</v>
      </c>
      <c r="U636" s="61" t="n">
        <f aca="false">M636*100/T636</f>
        <v>3929.62657414098</v>
      </c>
      <c r="V636" s="61" t="n">
        <f aca="false">AVERAGE(U635:U637)</f>
        <v>3943.12613745368</v>
      </c>
      <c r="W636" s="61" t="n">
        <f aca="false">V636*100/$V$864</f>
        <v>33.4089240139894</v>
      </c>
    </row>
    <row r="637" customFormat="false" ht="15" hidden="false" customHeight="false" outlineLevel="0" collapsed="false">
      <c r="A637" s="10" t="n">
        <v>1995</v>
      </c>
      <c r="B637" s="10" t="str">
        <f aca="false">B625</f>
        <v>Diciembre</v>
      </c>
      <c r="C637" s="60" t="n">
        <v>48.07058</v>
      </c>
      <c r="D637" s="53"/>
      <c r="E637" s="53"/>
      <c r="F637" s="53"/>
      <c r="G637" s="53"/>
      <c r="H637" s="53"/>
      <c r="I637" s="53"/>
      <c r="J637" s="60" t="n">
        <f aca="false">C637*100/$C$773</f>
        <v>52.3531743697982</v>
      </c>
      <c r="K637" s="60" t="n">
        <f aca="false">J637*100/$J$864</f>
        <v>9.07267321408604</v>
      </c>
      <c r="L637" s="60" t="n">
        <v>11.9033719174635</v>
      </c>
      <c r="M637" s="10" t="n">
        <v>938.88</v>
      </c>
      <c r="N637" s="10" t="n">
        <v>107.32</v>
      </c>
      <c r="O637" s="10" t="n">
        <f aca="false">M637*100/K637</f>
        <v>10348.4384133038</v>
      </c>
      <c r="P637" s="10" t="n">
        <f aca="false">O637*100/$O$864</f>
        <v>88.3752253549954</v>
      </c>
      <c r="Q637" s="10" t="n">
        <f aca="false">M637*100/L637</f>
        <v>7887.51293759514</v>
      </c>
      <c r="R637" s="10"/>
      <c r="S637" s="10"/>
      <c r="T637" s="60" t="n">
        <f aca="false">C637*100/$C$864</f>
        <v>23.4715392845736</v>
      </c>
      <c r="U637" s="60" t="n">
        <f aca="false">M637*100/T637</f>
        <v>4000.07851473579</v>
      </c>
      <c r="V637" s="60"/>
      <c r="W637" s="60"/>
    </row>
    <row r="638" customFormat="false" ht="15" hidden="false" customHeight="false" outlineLevel="0" collapsed="false">
      <c r="A638" s="4" t="n">
        <v>1996</v>
      </c>
      <c r="B638" s="4" t="str">
        <f aca="false">B626</f>
        <v>Enero</v>
      </c>
      <c r="C638" s="58" t="n">
        <v>48.21469</v>
      </c>
      <c r="D638" s="53"/>
      <c r="E638" s="53"/>
      <c r="F638" s="53"/>
      <c r="G638" s="53"/>
      <c r="H638" s="53"/>
      <c r="I638" s="53"/>
      <c r="J638" s="58" t="n">
        <f aca="false">C638*100/$C$773</f>
        <v>52.5101230889198</v>
      </c>
      <c r="K638" s="58" t="n">
        <f aca="false">J638*100/$J$864</f>
        <v>9.09987203167638</v>
      </c>
      <c r="L638" s="58" t="n">
        <v>11.9033719174635</v>
      </c>
      <c r="M638" s="4" t="n">
        <v>938.19</v>
      </c>
      <c r="N638" s="4" t="n">
        <v>107.24</v>
      </c>
      <c r="O638" s="4" t="n">
        <f aca="false">M638*100/K638</f>
        <v>10309.9252026203</v>
      </c>
      <c r="P638" s="4" t="n">
        <f aca="false">O638*100/$O$864</f>
        <v>88.0463241684243</v>
      </c>
      <c r="Q638" s="4" t="n">
        <f aca="false">M638*100/L638</f>
        <v>7881.71626078134</v>
      </c>
      <c r="R638" s="4"/>
      <c r="S638" s="4"/>
      <c r="T638" s="58" t="n">
        <f aca="false">C638*100/$C$864</f>
        <v>23.5419042255895</v>
      </c>
      <c r="U638" s="58" t="n">
        <f aca="false">M638*100/T638</f>
        <v>3985.1916438442</v>
      </c>
      <c r="V638" s="58"/>
      <c r="W638" s="58"/>
    </row>
    <row r="639" customFormat="false" ht="15" hidden="false" customHeight="false" outlineLevel="0" collapsed="false">
      <c r="A639" s="7" t="n">
        <v>1996</v>
      </c>
      <c r="B639" s="7" t="str">
        <f aca="false">B627</f>
        <v>Febrero</v>
      </c>
      <c r="C639" s="61" t="n">
        <v>48.05801</v>
      </c>
      <c r="D639" s="53"/>
      <c r="E639" s="53"/>
      <c r="F639" s="53"/>
      <c r="G639" s="53"/>
      <c r="H639" s="53"/>
      <c r="I639" s="53"/>
      <c r="J639" s="61" t="n">
        <f aca="false">C639*100/$C$773</f>
        <v>52.3394845120551</v>
      </c>
      <c r="K639" s="61" t="n">
        <f aca="false">J639*100/$J$864</f>
        <v>9.07030079623085</v>
      </c>
      <c r="L639" s="61" t="n">
        <v>11.9033719174635</v>
      </c>
      <c r="M639" s="7" t="n">
        <v>933.47</v>
      </c>
      <c r="N639" s="7" t="n">
        <v>106.7</v>
      </c>
      <c r="O639" s="7" t="n">
        <f aca="false">M639*100/K639</f>
        <v>10291.4999289539</v>
      </c>
      <c r="P639" s="7" t="n">
        <f aca="false">O639*100/$O$864</f>
        <v>87.8889731124035</v>
      </c>
      <c r="Q639" s="7" t="n">
        <f aca="false">M639*100/L639</f>
        <v>7842.06363098259</v>
      </c>
      <c r="R639" s="7" t="n">
        <f aca="false">AVERAGE(Q638:Q640)</f>
        <v>7851.52873611817</v>
      </c>
      <c r="S639" s="7" t="n">
        <f aca="false">R639*100/$R$864</f>
        <v>66.5499783672875</v>
      </c>
      <c r="T639" s="61" t="n">
        <f aca="false">C639*100/$C$864</f>
        <v>23.4654017000301</v>
      </c>
      <c r="U639" s="61" t="n">
        <f aca="false">M639*100/T639</f>
        <v>3978.06955079232</v>
      </c>
      <c r="V639" s="61" t="n">
        <f aca="false">AVERAGE(U638:U640)</f>
        <v>3985.72236209812</v>
      </c>
      <c r="W639" s="61" t="n">
        <f aca="false">V639*100/$V$864</f>
        <v>33.7698290377753</v>
      </c>
    </row>
    <row r="640" customFormat="false" ht="15" hidden="false" customHeight="false" outlineLevel="0" collapsed="false">
      <c r="A640" s="10" t="n">
        <v>1996</v>
      </c>
      <c r="B640" s="10" t="str">
        <f aca="false">B628</f>
        <v>Marzo</v>
      </c>
      <c r="C640" s="60" t="n">
        <v>47.79874</v>
      </c>
      <c r="D640" s="53"/>
      <c r="E640" s="53"/>
      <c r="F640" s="53"/>
      <c r="G640" s="53"/>
      <c r="H640" s="53"/>
      <c r="I640" s="53"/>
      <c r="J640" s="60" t="n">
        <f aca="false">C640*100/$C$773</f>
        <v>52.0571162211201</v>
      </c>
      <c r="K640" s="60" t="n">
        <f aca="false">J640*100/$J$864</f>
        <v>9.02136708284075</v>
      </c>
      <c r="L640" s="60" t="n">
        <v>11.9033719174635</v>
      </c>
      <c r="M640" s="10" t="n">
        <v>932.13</v>
      </c>
      <c r="N640" s="10" t="n">
        <v>106.55</v>
      </c>
      <c r="O640" s="10" t="n">
        <f aca="false">M640*100/K640</f>
        <v>10332.4694743103</v>
      </c>
      <c r="P640" s="10" t="n">
        <f aca="false">O640*100/$O$864</f>
        <v>88.2388512929523</v>
      </c>
      <c r="Q640" s="10" t="n">
        <f aca="false">M640*100/L640</f>
        <v>7830.80631659057</v>
      </c>
      <c r="R640" s="10"/>
      <c r="S640" s="10"/>
      <c r="T640" s="60" t="n">
        <f aca="false">C640*100/$C$864</f>
        <v>23.3388073050735</v>
      </c>
      <c r="U640" s="60" t="n">
        <f aca="false">M640*100/T640</f>
        <v>3993.90589165783</v>
      </c>
      <c r="V640" s="60"/>
      <c r="W640" s="60"/>
    </row>
    <row r="641" customFormat="false" ht="15" hidden="false" customHeight="false" outlineLevel="0" collapsed="false">
      <c r="A641" s="4" t="n">
        <v>1996</v>
      </c>
      <c r="B641" s="4" t="str">
        <f aca="false">B629</f>
        <v>Abril</v>
      </c>
      <c r="C641" s="58" t="n">
        <v>47.79947</v>
      </c>
      <c r="D641" s="53"/>
      <c r="E641" s="53"/>
      <c r="F641" s="53"/>
      <c r="G641" s="53"/>
      <c r="H641" s="53"/>
      <c r="I641" s="53"/>
      <c r="J641" s="58" t="n">
        <f aca="false">C641*100/$C$773</f>
        <v>52.0579112566135</v>
      </c>
      <c r="K641" s="58" t="n">
        <f aca="false">J641*100/$J$864</f>
        <v>9.02150486048866</v>
      </c>
      <c r="L641" s="58" t="n">
        <v>11.9033719174635</v>
      </c>
      <c r="M641" s="4" t="n">
        <v>924.13</v>
      </c>
      <c r="N641" s="4" t="n">
        <v>105.63</v>
      </c>
      <c r="O641" s="4" t="n">
        <f aca="false">M641*100/K641</f>
        <v>10243.6346739378</v>
      </c>
      <c r="P641" s="4" t="n">
        <f aca="false">O641*100/$O$864</f>
        <v>87.4802058636869</v>
      </c>
      <c r="Q641" s="4" t="n">
        <f aca="false">M641*100/L641</f>
        <v>7763.59846947405</v>
      </c>
      <c r="R641" s="4"/>
      <c r="S641" s="4"/>
      <c r="T641" s="58" t="n">
        <f aca="false">C641*100/$C$864</f>
        <v>23.3391637439531</v>
      </c>
      <c r="U641" s="58" t="n">
        <f aca="false">M641*100/T641</f>
        <v>3959.56774689251</v>
      </c>
      <c r="V641" s="58"/>
      <c r="W641" s="58"/>
    </row>
    <row r="642" customFormat="false" ht="15" hidden="false" customHeight="false" outlineLevel="0" collapsed="false">
      <c r="A642" s="7" t="n">
        <v>1996</v>
      </c>
      <c r="B642" s="7" t="str">
        <f aca="false">B630</f>
        <v>Mayo</v>
      </c>
      <c r="C642" s="61" t="n">
        <v>47.75684</v>
      </c>
      <c r="D642" s="53"/>
      <c r="E642" s="53"/>
      <c r="F642" s="53"/>
      <c r="G642" s="53"/>
      <c r="H642" s="53"/>
      <c r="I642" s="53"/>
      <c r="J642" s="61" t="n">
        <f aca="false">C642*100/$C$773</f>
        <v>52.0114833619764</v>
      </c>
      <c r="K642" s="61" t="n">
        <f aca="false">J642*100/$J$864</f>
        <v>9.01345902332347</v>
      </c>
      <c r="L642" s="61" t="n">
        <v>11.9033719174635</v>
      </c>
      <c r="M642" s="7" t="n">
        <v>929.27</v>
      </c>
      <c r="N642" s="7" t="n">
        <v>106.22</v>
      </c>
      <c r="O642" s="7" t="n">
        <f aca="false">M642*100/K642</f>
        <v>10309.8044557078</v>
      </c>
      <c r="P642" s="7" t="n">
        <f aca="false">O642*100/$O$864</f>
        <v>88.0452929949102</v>
      </c>
      <c r="Q642" s="7" t="n">
        <f aca="false">M642*100/L642</f>
        <v>7806.77951124642</v>
      </c>
      <c r="R642" s="7" t="n">
        <f aca="false">AVERAGE(Q641:Q643)</f>
        <v>7825.09364958567</v>
      </c>
      <c r="S642" s="7" t="n">
        <f aca="false">R642*100/$R$864</f>
        <v>66.3259131570587</v>
      </c>
      <c r="T642" s="61" t="n">
        <f aca="false">C642*100/$C$864</f>
        <v>23.3183486899284</v>
      </c>
      <c r="U642" s="61" t="n">
        <f aca="false">M642*100/T642</f>
        <v>3985.1449704128</v>
      </c>
      <c r="V642" s="61" t="n">
        <f aca="false">AVERAGE(U641:U643)</f>
        <v>3993.28074209306</v>
      </c>
      <c r="W642" s="61" t="n">
        <f aca="false">V642*100/$V$864</f>
        <v>33.8338689224043</v>
      </c>
    </row>
    <row r="643" customFormat="false" ht="15" hidden="false" customHeight="false" outlineLevel="0" collapsed="false">
      <c r="A643" s="10" t="n">
        <v>1996</v>
      </c>
      <c r="B643" s="10" t="str">
        <f aca="false">B631</f>
        <v>Junio</v>
      </c>
      <c r="C643" s="60" t="n">
        <v>47.75808</v>
      </c>
      <c r="D643" s="53"/>
      <c r="E643" s="53"/>
      <c r="F643" s="53"/>
      <c r="G643" s="53"/>
      <c r="H643" s="53"/>
      <c r="I643" s="53"/>
      <c r="J643" s="60" t="n">
        <f aca="false">C643*100/$C$773</f>
        <v>52.0128338332255</v>
      </c>
      <c r="K643" s="60" t="n">
        <f aca="false">J643*100/$J$864</f>
        <v>9.01369305658842</v>
      </c>
      <c r="L643" s="60" t="n">
        <v>11.9033719174635</v>
      </c>
      <c r="M643" s="10" t="n">
        <v>940.95</v>
      </c>
      <c r="N643" s="10" t="n">
        <v>107.55</v>
      </c>
      <c r="O643" s="10" t="n">
        <f aca="false">M643*100/K643</f>
        <v>10439.1173971941</v>
      </c>
      <c r="P643" s="10" t="n">
        <f aca="false">O643*100/$O$864</f>
        <v>89.149620033324</v>
      </c>
      <c r="Q643" s="10" t="n">
        <f aca="false">M643*100/L643</f>
        <v>7904.90296803654</v>
      </c>
      <c r="R643" s="10"/>
      <c r="S643" s="10"/>
      <c r="T643" s="60" t="n">
        <f aca="false">C643*100/$C$864</f>
        <v>23.3189541477513</v>
      </c>
      <c r="U643" s="60" t="n">
        <f aca="false">M643*100/T643</f>
        <v>4035.12950897387</v>
      </c>
      <c r="V643" s="60"/>
      <c r="W643" s="60"/>
    </row>
    <row r="644" customFormat="false" ht="15" hidden="false" customHeight="false" outlineLevel="0" collapsed="false">
      <c r="A644" s="4" t="n">
        <v>1996</v>
      </c>
      <c r="B644" s="4" t="str">
        <f aca="false">B632</f>
        <v>Julio</v>
      </c>
      <c r="C644" s="58" t="n">
        <v>48.01702</v>
      </c>
      <c r="D644" s="53"/>
      <c r="E644" s="53"/>
      <c r="F644" s="53"/>
      <c r="G644" s="53"/>
      <c r="H644" s="53"/>
      <c r="I644" s="53"/>
      <c r="J644" s="58" t="n">
        <f aca="false">C644*100/$C$773</f>
        <v>52.294842724554</v>
      </c>
      <c r="K644" s="58" t="n">
        <f aca="false">J644*100/$J$864</f>
        <v>9.06256448693221</v>
      </c>
      <c r="L644" s="58" t="n">
        <v>11.9033719174635</v>
      </c>
      <c r="M644" s="4" t="n">
        <v>930.16</v>
      </c>
      <c r="N644" s="4" t="n">
        <v>106.32</v>
      </c>
      <c r="O644" s="4" t="n">
        <f aca="false">M644*100/K644</f>
        <v>10263.7614478909</v>
      </c>
      <c r="P644" s="4" t="n">
        <f aca="false">O644*100/$O$864</f>
        <v>87.6520876600251</v>
      </c>
      <c r="Q644" s="4" t="n">
        <f aca="false">M644*100/L644</f>
        <v>7814.25638423813</v>
      </c>
      <c r="R644" s="4"/>
      <c r="S644" s="4"/>
      <c r="T644" s="58" t="n">
        <f aca="false">C644*100/$C$864</f>
        <v>23.4453874128034</v>
      </c>
      <c r="U644" s="58" t="n">
        <f aca="false">M644*100/T644</f>
        <v>3967.34753673571</v>
      </c>
      <c r="V644" s="58"/>
      <c r="W644" s="58"/>
    </row>
    <row r="645" customFormat="false" ht="15" hidden="false" customHeight="false" outlineLevel="0" collapsed="false">
      <c r="A645" s="7" t="n">
        <v>1996</v>
      </c>
      <c r="B645" s="7" t="str">
        <f aca="false">B633</f>
        <v>Agosto</v>
      </c>
      <c r="C645" s="61" t="n">
        <v>47.97983</v>
      </c>
      <c r="D645" s="53"/>
      <c r="E645" s="53"/>
      <c r="F645" s="53"/>
      <c r="G645" s="53"/>
      <c r="H645" s="53"/>
      <c r="I645" s="53"/>
      <c r="J645" s="61" t="n">
        <f aca="false">C645*100/$C$773</f>
        <v>52.2543394779775</v>
      </c>
      <c r="K645" s="61" t="n">
        <f aca="false">J645*100/$J$864</f>
        <v>9.05554537634873</v>
      </c>
      <c r="L645" s="61" t="n">
        <v>11.9033719174635</v>
      </c>
      <c r="M645" s="7" t="n">
        <v>936.68</v>
      </c>
      <c r="N645" s="7" t="n">
        <v>107.07</v>
      </c>
      <c r="O645" s="7" t="n">
        <f aca="false">M645*100/K645</f>
        <v>10343.7171486813</v>
      </c>
      <c r="P645" s="7" t="n">
        <f aca="false">O645*100/$O$864</f>
        <v>88.3349059552651</v>
      </c>
      <c r="Q645" s="7" t="n">
        <f aca="false">M645*100/L645</f>
        <v>7869.03077963809</v>
      </c>
      <c r="R645" s="7" t="n">
        <f aca="false">AVERAGE(Q644:Q646)</f>
        <v>7857.9694881335</v>
      </c>
      <c r="S645" s="7" t="n">
        <f aca="false">R645*100/$R$864</f>
        <v>66.6045705265593</v>
      </c>
      <c r="T645" s="61" t="n">
        <f aca="false">C645*100/$C$864</f>
        <v>23.4272285608404</v>
      </c>
      <c r="U645" s="61" t="n">
        <f aca="false">M645*100/T645</f>
        <v>3998.25356024271</v>
      </c>
      <c r="V645" s="61" t="n">
        <f aca="false">AVERAGE(U644:U646)</f>
        <v>3989.18606419361</v>
      </c>
      <c r="W645" s="61" t="n">
        <f aca="false">V645*100/$V$864</f>
        <v>33.7991759458076</v>
      </c>
    </row>
    <row r="646" customFormat="false" ht="15" hidden="false" customHeight="false" outlineLevel="0" collapsed="false">
      <c r="A646" s="10" t="n">
        <v>1996</v>
      </c>
      <c r="B646" s="10" t="str">
        <f aca="false">B634</f>
        <v>Septiembre</v>
      </c>
      <c r="C646" s="60" t="n">
        <v>48.06695</v>
      </c>
      <c r="D646" s="53"/>
      <c r="E646" s="53"/>
      <c r="F646" s="53"/>
      <c r="G646" s="53"/>
      <c r="H646" s="53"/>
      <c r="I646" s="53"/>
      <c r="J646" s="60" t="n">
        <f aca="false">C646*100/$C$773</f>
        <v>52.3492209741254</v>
      </c>
      <c r="K646" s="60" t="n">
        <f aca="false">J646*100/$J$864</f>
        <v>9.07198810057654</v>
      </c>
      <c r="L646" s="60" t="n">
        <v>11.9033719174635</v>
      </c>
      <c r="M646" s="10" t="n">
        <v>939.25</v>
      </c>
      <c r="N646" s="10" t="n">
        <v>107.36</v>
      </c>
      <c r="O646" s="10" t="n">
        <f aca="false">M646*100/K646</f>
        <v>10353.298412509</v>
      </c>
      <c r="P646" s="10" t="n">
        <f aca="false">O646*100/$O$864</f>
        <v>88.4167295421818</v>
      </c>
      <c r="Q646" s="10" t="n">
        <f aca="false">M646*100/L646</f>
        <v>7890.62130052428</v>
      </c>
      <c r="R646" s="10"/>
      <c r="S646" s="10"/>
      <c r="T646" s="60" t="n">
        <f aca="false">C646*100/$C$864</f>
        <v>23.4697668556243</v>
      </c>
      <c r="U646" s="60" t="n">
        <f aca="false">M646*100/T646</f>
        <v>4001.95709560241</v>
      </c>
      <c r="V646" s="60"/>
      <c r="W646" s="60"/>
    </row>
    <row r="647" customFormat="false" ht="15" hidden="false" customHeight="false" outlineLevel="0" collapsed="false">
      <c r="A647" s="4" t="n">
        <v>1996</v>
      </c>
      <c r="B647" s="4" t="str">
        <f aca="false">B635</f>
        <v>Octubre</v>
      </c>
      <c r="C647" s="58" t="n">
        <v>48.30925</v>
      </c>
      <c r="D647" s="53"/>
      <c r="E647" s="53"/>
      <c r="F647" s="53"/>
      <c r="G647" s="53"/>
      <c r="H647" s="53"/>
      <c r="I647" s="53"/>
      <c r="J647" s="58" t="n">
        <f aca="false">C647*100/$C$773</f>
        <v>52.6131074125624</v>
      </c>
      <c r="K647" s="58" t="n">
        <f aca="false">J647*100/$J$864</f>
        <v>9.1177189554939</v>
      </c>
      <c r="L647" s="58" t="n">
        <v>11.9033719174635</v>
      </c>
      <c r="M647" s="4" t="n">
        <v>940.12</v>
      </c>
      <c r="N647" s="4" t="n">
        <v>107.46</v>
      </c>
      <c r="O647" s="4" t="n">
        <f aca="false">M647*100/K647</f>
        <v>10310.9122422942</v>
      </c>
      <c r="P647" s="4" t="n">
        <f aca="false">O647*100/$O$864</f>
        <v>88.0547534453964</v>
      </c>
      <c r="Q647" s="4" t="n">
        <f aca="false">M647*100/L647</f>
        <v>7897.9301538982</v>
      </c>
      <c r="R647" s="4"/>
      <c r="S647" s="4"/>
      <c r="T647" s="58" t="n">
        <f aca="false">C647*100/$C$864</f>
        <v>23.5880752673109</v>
      </c>
      <c r="U647" s="58" t="n">
        <f aca="false">M647*100/T647</f>
        <v>3985.57317350453</v>
      </c>
      <c r="V647" s="58"/>
      <c r="W647" s="58"/>
    </row>
    <row r="648" customFormat="false" ht="15" hidden="false" customHeight="false" outlineLevel="0" collapsed="false">
      <c r="A648" s="7" t="n">
        <v>1996</v>
      </c>
      <c r="B648" s="7" t="str">
        <f aca="false">B636</f>
        <v>Noviembre</v>
      </c>
      <c r="C648" s="61" t="n">
        <v>48.23422</v>
      </c>
      <c r="D648" s="53"/>
      <c r="E648" s="53"/>
      <c r="F648" s="53"/>
      <c r="G648" s="53"/>
      <c r="H648" s="53"/>
      <c r="I648" s="53"/>
      <c r="J648" s="61" t="n">
        <f aca="false">C648*100/$C$773</f>
        <v>52.5313930110935</v>
      </c>
      <c r="K648" s="61" t="n">
        <f aca="false">J648*100/$J$864</f>
        <v>9.10355805559935</v>
      </c>
      <c r="L648" s="61" t="n">
        <v>11.9033719174635</v>
      </c>
      <c r="M648" s="7" t="n">
        <v>921.9</v>
      </c>
      <c r="N648" s="7" t="n">
        <v>105.38</v>
      </c>
      <c r="O648" s="7" t="n">
        <f aca="false">M648*100/K648</f>
        <v>10126.8096975881</v>
      </c>
      <c r="P648" s="7" t="n">
        <f aca="false">O648*100/$O$864</f>
        <v>86.4825255181459</v>
      </c>
      <c r="Q648" s="7" t="n">
        <f aca="false">M648*100/L648</f>
        <v>7744.86428209032</v>
      </c>
      <c r="R648" s="7" t="n">
        <f aca="false">AVERAGE(Q647:Q649)</f>
        <v>7846.74017701111</v>
      </c>
      <c r="S648" s="7" t="n">
        <f aca="false">R648*100/$R$864</f>
        <v>66.5093902836549</v>
      </c>
      <c r="T648" s="61" t="n">
        <f aca="false">C648*100/$C$864</f>
        <v>23.5514401863004</v>
      </c>
      <c r="U648" s="61" t="n">
        <f aca="false">M648*100/T648</f>
        <v>3914.41029808555</v>
      </c>
      <c r="V648" s="61" t="n">
        <f aca="false">AVERAGE(U647:U649)</f>
        <v>3967.63837351071</v>
      </c>
      <c r="W648" s="61" t="n">
        <f aca="false">V648*100/$V$864</f>
        <v>33.6166088313893</v>
      </c>
    </row>
    <row r="649" customFormat="false" ht="15" hidden="false" customHeight="false" outlineLevel="0" collapsed="false">
      <c r="A649" s="10" t="n">
        <v>1996</v>
      </c>
      <c r="B649" s="10" t="str">
        <f aca="false">B637</f>
        <v>Diciembre</v>
      </c>
      <c r="C649" s="60" t="n">
        <v>48.09669</v>
      </c>
      <c r="D649" s="53"/>
      <c r="E649" s="53"/>
      <c r="F649" s="53"/>
      <c r="G649" s="53"/>
      <c r="H649" s="53"/>
      <c r="I649" s="53"/>
      <c r="J649" s="60" t="n">
        <f aca="false">C649*100/$C$773</f>
        <v>52.38161050231</v>
      </c>
      <c r="K649" s="60" t="n">
        <f aca="false">J649*100/$J$864</f>
        <v>9.07760112420528</v>
      </c>
      <c r="L649" s="60" t="n">
        <v>11.9033719174635</v>
      </c>
      <c r="M649" s="10" t="n">
        <v>940.06</v>
      </c>
      <c r="N649" s="10" t="n">
        <v>107.45</v>
      </c>
      <c r="O649" s="10" t="n">
        <f aca="false">M649*100/K649</f>
        <v>10355.8196393246</v>
      </c>
      <c r="P649" s="10" t="n">
        <f aca="false">O649*100/$O$864</f>
        <v>88.4382607123058</v>
      </c>
      <c r="Q649" s="10" t="n">
        <f aca="false">M649*100/L649</f>
        <v>7897.42609504482</v>
      </c>
      <c r="R649" s="10"/>
      <c r="S649" s="10"/>
      <c r="T649" s="60" t="n">
        <f aca="false">C649*100/$C$864</f>
        <v>23.4842880779254</v>
      </c>
      <c r="U649" s="60" t="n">
        <f aca="false">M649*100/T649</f>
        <v>4002.93164894204</v>
      </c>
      <c r="V649" s="60"/>
      <c r="W649" s="60"/>
    </row>
    <row r="650" customFormat="false" ht="15" hidden="false" customHeight="false" outlineLevel="0" collapsed="false">
      <c r="A650" s="4" t="n">
        <v>1997</v>
      </c>
      <c r="B650" s="4" t="str">
        <f aca="false">B638</f>
        <v>Enero</v>
      </c>
      <c r="C650" s="58" t="n">
        <v>48.32133</v>
      </c>
      <c r="D650" s="53"/>
      <c r="E650" s="53"/>
      <c r="F650" s="53"/>
      <c r="G650" s="53"/>
      <c r="H650" s="53"/>
      <c r="I650" s="53"/>
      <c r="J650" s="58" t="n">
        <f aca="false">C650*100/$C$773</f>
        <v>52.6262636163442</v>
      </c>
      <c r="K650" s="58" t="n">
        <f aca="false">J650*100/$J$864</f>
        <v>9.11999889246213</v>
      </c>
      <c r="L650" s="58" t="n">
        <v>11.9033719174635</v>
      </c>
      <c r="M650" s="4" t="n">
        <v>923.49</v>
      </c>
      <c r="N650" s="4" t="n">
        <v>105.56</v>
      </c>
      <c r="O650" s="4" t="n">
        <f aca="false">M650*100/K650</f>
        <v>10125.9880718109</v>
      </c>
      <c r="P650" s="4" t="n">
        <f aca="false">O650*100/$O$864</f>
        <v>86.4755088688389</v>
      </c>
      <c r="Q650" s="4" t="n">
        <f aca="false">M650*100/L650</f>
        <v>7758.22184170473</v>
      </c>
      <c r="R650" s="4"/>
      <c r="S650" s="4"/>
      <c r="T650" s="58" t="n">
        <f aca="false">C650*100/$C$864</f>
        <v>23.5939735983599</v>
      </c>
      <c r="U650" s="58" t="n">
        <f aca="false">M650*100/T650</f>
        <v>3914.09270740303</v>
      </c>
      <c r="V650" s="58"/>
      <c r="W650" s="58"/>
    </row>
    <row r="651" customFormat="false" ht="15" hidden="false" customHeight="false" outlineLevel="0" collapsed="false">
      <c r="A651" s="7" t="n">
        <v>1997</v>
      </c>
      <c r="B651" s="7" t="str">
        <f aca="false">B639</f>
        <v>Febrero</v>
      </c>
      <c r="C651" s="61" t="n">
        <v>48.50713</v>
      </c>
      <c r="D651" s="53"/>
      <c r="E651" s="53"/>
      <c r="F651" s="53"/>
      <c r="G651" s="53"/>
      <c r="H651" s="53"/>
      <c r="I651" s="53"/>
      <c r="J651" s="61" t="n">
        <f aca="false">C651*100/$C$773</f>
        <v>52.8286164857689</v>
      </c>
      <c r="K651" s="61" t="n">
        <f aca="false">J651*100/$J$864</f>
        <v>9.15506613490391</v>
      </c>
      <c r="L651" s="61" t="n">
        <v>11.9033719174635</v>
      </c>
      <c r="M651" s="7" t="n">
        <v>923.58</v>
      </c>
      <c r="N651" s="7" t="n">
        <v>105.57</v>
      </c>
      <c r="O651" s="7" t="n">
        <f aca="false">M651*100/K651</f>
        <v>10088.184906484</v>
      </c>
      <c r="P651" s="7" t="n">
        <f aca="false">O651*100/$O$864</f>
        <v>86.1526714395119</v>
      </c>
      <c r="Q651" s="7" t="n">
        <f aca="false">M651*100/L651</f>
        <v>7758.97792998479</v>
      </c>
      <c r="R651" s="7" t="n">
        <f aca="false">AVERAGE(Q650:Q652)</f>
        <v>7747.2165567394</v>
      </c>
      <c r="S651" s="7" t="n">
        <f aca="false">R651*100/$R$864</f>
        <v>65.6658227442981</v>
      </c>
      <c r="T651" s="61" t="n">
        <f aca="false">C651*100/$C$864</f>
        <v>23.684694617309</v>
      </c>
      <c r="U651" s="61" t="n">
        <f aca="false">M651*100/T651</f>
        <v>3899.4802969722</v>
      </c>
      <c r="V651" s="61" t="n">
        <f aca="false">AVERAGE(U650:U652)</f>
        <v>3904.97746794322</v>
      </c>
      <c r="W651" s="61" t="n">
        <f aca="false">V651*100/$V$864</f>
        <v>33.0857017896725</v>
      </c>
    </row>
    <row r="652" customFormat="false" ht="15" hidden="false" customHeight="false" outlineLevel="0" collapsed="false">
      <c r="A652" s="10" t="n">
        <v>1997</v>
      </c>
      <c r="B652" s="10" t="str">
        <f aca="false">B640</f>
        <v>Marzo</v>
      </c>
      <c r="C652" s="60" t="n">
        <v>48.26801</v>
      </c>
      <c r="D652" s="53"/>
      <c r="E652" s="53"/>
      <c r="F652" s="53"/>
      <c r="G652" s="53"/>
      <c r="H652" s="53"/>
      <c r="I652" s="53"/>
      <c r="J652" s="60" t="n">
        <f aca="false">C652*100/$C$773</f>
        <v>52.568193352632</v>
      </c>
      <c r="K652" s="60" t="n">
        <f aca="false">J652*100/$J$864</f>
        <v>9.10993546206925</v>
      </c>
      <c r="L652" s="60" t="n">
        <v>11.9033719174635</v>
      </c>
      <c r="M652" s="10" t="n">
        <v>919.47</v>
      </c>
      <c r="N652" s="10" t="n">
        <v>105.1</v>
      </c>
      <c r="O652" s="10" t="n">
        <f aca="false">M652*100/K652</f>
        <v>10093.0462551394</v>
      </c>
      <c r="P652" s="10" t="n">
        <f aca="false">O652*100/$O$864</f>
        <v>86.1941871509458</v>
      </c>
      <c r="Q652" s="10" t="n">
        <f aca="false">M652*100/L652</f>
        <v>7724.44989852867</v>
      </c>
      <c r="R652" s="10"/>
      <c r="S652" s="10"/>
      <c r="T652" s="60" t="n">
        <f aca="false">C652*100/$C$864</f>
        <v>23.5679389119747</v>
      </c>
      <c r="U652" s="60" t="n">
        <f aca="false">M652*100/T652</f>
        <v>3901.35939945442</v>
      </c>
      <c r="V652" s="60"/>
      <c r="W652" s="60"/>
    </row>
    <row r="653" customFormat="false" ht="15" hidden="false" customHeight="false" outlineLevel="0" collapsed="false">
      <c r="A653" s="4" t="n">
        <v>1997</v>
      </c>
      <c r="B653" s="4" t="str">
        <f aca="false">B641</f>
        <v>Abril</v>
      </c>
      <c r="C653" s="58" t="n">
        <v>48.10848</v>
      </c>
      <c r="D653" s="53"/>
      <c r="E653" s="53"/>
      <c r="F653" s="53"/>
      <c r="G653" s="53"/>
      <c r="H653" s="53"/>
      <c r="I653" s="53"/>
      <c r="J653" s="58" t="n">
        <f aca="false">C653*100/$C$773</f>
        <v>52.3944508700738</v>
      </c>
      <c r="K653" s="58" t="n">
        <f aca="false">J653*100/$J$864</f>
        <v>9.07982632758735</v>
      </c>
      <c r="L653" s="58" t="n">
        <v>11.9033719174635</v>
      </c>
      <c r="M653" s="4" t="n">
        <v>912.02</v>
      </c>
      <c r="N653" s="4" t="n">
        <v>104.25</v>
      </c>
      <c r="O653" s="4" t="n">
        <f aca="false">M653*100/K653</f>
        <v>10044.4652474134</v>
      </c>
      <c r="P653" s="4" t="n">
        <f aca="false">O653*100/$O$864</f>
        <v>85.7793074044281</v>
      </c>
      <c r="Q653" s="4" t="n">
        <f aca="false">M653*100/L653</f>
        <v>7661.86259090141</v>
      </c>
      <c r="R653" s="4"/>
      <c r="S653" s="4"/>
      <c r="T653" s="58" t="n">
        <f aca="false">C653*100/$C$864</f>
        <v>23.4900448099675</v>
      </c>
      <c r="U653" s="58" t="n">
        <f aca="false">M653*100/T653</f>
        <v>3882.58092897722</v>
      </c>
      <c r="V653" s="58"/>
      <c r="W653" s="58"/>
    </row>
    <row r="654" customFormat="false" ht="15" hidden="false" customHeight="false" outlineLevel="0" collapsed="false">
      <c r="A654" s="7" t="n">
        <v>1997</v>
      </c>
      <c r="B654" s="7" t="str">
        <f aca="false">B642</f>
        <v>Mayo</v>
      </c>
      <c r="C654" s="61" t="n">
        <v>48.06856</v>
      </c>
      <c r="D654" s="53"/>
      <c r="E654" s="53"/>
      <c r="F654" s="53"/>
      <c r="G654" s="53"/>
      <c r="H654" s="53"/>
      <c r="I654" s="53"/>
      <c r="J654" s="61" t="n">
        <f aca="false">C654*100/$C$773</f>
        <v>52.3509744085698</v>
      </c>
      <c r="K654" s="61" t="n">
        <f aca="false">J654*100/$J$864</f>
        <v>9.07229196634797</v>
      </c>
      <c r="L654" s="61" t="n">
        <v>11.9033719174635</v>
      </c>
      <c r="M654" s="7" t="n">
        <v>914.59</v>
      </c>
      <c r="N654" s="7" t="n">
        <v>104.54</v>
      </c>
      <c r="O654" s="7" t="n">
        <f aca="false">M654*100/K654</f>
        <v>10081.1349920451</v>
      </c>
      <c r="P654" s="7" t="n">
        <f aca="false">O654*100/$O$864</f>
        <v>86.0924654690664</v>
      </c>
      <c r="Q654" s="7" t="n">
        <f aca="false">M654*100/L654</f>
        <v>7683.4531117876</v>
      </c>
      <c r="R654" s="7" t="n">
        <f aca="false">AVERAGE(Q653:Q655)</f>
        <v>7715.79688821242</v>
      </c>
      <c r="S654" s="7" t="n">
        <f aca="false">R654*100/$R$864</f>
        <v>65.3995079499372</v>
      </c>
      <c r="T654" s="61" t="n">
        <f aca="false">C654*100/$C$864</f>
        <v>23.4705529742492</v>
      </c>
      <c r="U654" s="61" t="n">
        <f aca="false">M654*100/T654</f>
        <v>3896.75522772491</v>
      </c>
      <c r="V654" s="61" t="n">
        <f aca="false">AVERAGE(U653:U655)</f>
        <v>3909.087540214</v>
      </c>
      <c r="W654" s="61" t="n">
        <f aca="false">V654*100/$V$864</f>
        <v>33.120525198156</v>
      </c>
    </row>
    <row r="655" customFormat="false" ht="15" hidden="false" customHeight="false" outlineLevel="0" collapsed="false">
      <c r="A655" s="10" t="n">
        <v>1997</v>
      </c>
      <c r="B655" s="10" t="str">
        <f aca="false">B643</f>
        <v>Junio</v>
      </c>
      <c r="C655" s="60" t="n">
        <v>48.17801</v>
      </c>
      <c r="D655" s="53"/>
      <c r="E655" s="53"/>
      <c r="F655" s="53"/>
      <c r="G655" s="53"/>
      <c r="H655" s="53"/>
      <c r="I655" s="53"/>
      <c r="J655" s="60" t="n">
        <f aca="false">C655*100/$C$773</f>
        <v>52.4701752780991</v>
      </c>
      <c r="K655" s="60" t="n">
        <f aca="false">J655*100/$J$864</f>
        <v>9.09294917670994</v>
      </c>
      <c r="L655" s="60" t="n">
        <v>11.9033719174635</v>
      </c>
      <c r="M655" s="10" t="n">
        <v>928.71</v>
      </c>
      <c r="N655" s="10" t="n">
        <v>106.15</v>
      </c>
      <c r="O655" s="10" t="n">
        <f aca="false">M655*100/K655</f>
        <v>10213.5179901669</v>
      </c>
      <c r="P655" s="10" t="n">
        <f aca="false">O655*100/$O$864</f>
        <v>87.2230106610002</v>
      </c>
      <c r="Q655" s="10" t="n">
        <f aca="false">M655*100/L655</f>
        <v>7802.07496194826</v>
      </c>
      <c r="R655" s="10"/>
      <c r="S655" s="10"/>
      <c r="T655" s="60" t="n">
        <f aca="false">C655*100/$C$864</f>
        <v>23.5239943925699</v>
      </c>
      <c r="U655" s="60" t="n">
        <f aca="false">M655*100/T655</f>
        <v>3947.92646393988</v>
      </c>
      <c r="V655" s="60"/>
      <c r="W655" s="60"/>
    </row>
    <row r="656" customFormat="false" ht="15" hidden="false" customHeight="false" outlineLevel="0" collapsed="false">
      <c r="A656" s="4" t="n">
        <v>1997</v>
      </c>
      <c r="B656" s="4" t="str">
        <f aca="false">B644</f>
        <v>Julio</v>
      </c>
      <c r="C656" s="58" t="n">
        <v>48.28507</v>
      </c>
      <c r="D656" s="53"/>
      <c r="E656" s="53"/>
      <c r="F656" s="53"/>
      <c r="G656" s="53"/>
      <c r="H656" s="53"/>
      <c r="I656" s="53"/>
      <c r="J656" s="58" t="n">
        <f aca="false">C656*100/$C$773</f>
        <v>52.5867732232046</v>
      </c>
      <c r="K656" s="58" t="n">
        <f aca="false">J656*100/$J$864</f>
        <v>9.11315530682736</v>
      </c>
      <c r="L656" s="58" t="n">
        <v>11.9033719174635</v>
      </c>
      <c r="M656" s="4" t="n">
        <v>905.95</v>
      </c>
      <c r="N656" s="4" t="n">
        <v>103.55</v>
      </c>
      <c r="O656" s="4" t="n">
        <f aca="false">M656*100/K656</f>
        <v>9941.12323885541</v>
      </c>
      <c r="P656" s="4" t="n">
        <f aca="false">O656*100/$O$864</f>
        <v>84.8967710322538</v>
      </c>
      <c r="Q656" s="4" t="n">
        <f aca="false">M656*100/L656</f>
        <v>7610.86863690175</v>
      </c>
      <c r="R656" s="4"/>
      <c r="S656" s="4"/>
      <c r="T656" s="58" t="n">
        <f aca="false">C656*100/$C$864</f>
        <v>23.5762688397641</v>
      </c>
      <c r="U656" s="58" t="n">
        <f aca="false">M656*100/T656</f>
        <v>3842.63517759015</v>
      </c>
      <c r="V656" s="58"/>
      <c r="W656" s="58"/>
    </row>
    <row r="657" customFormat="false" ht="15" hidden="false" customHeight="false" outlineLevel="0" collapsed="false">
      <c r="A657" s="7" t="n">
        <v>1997</v>
      </c>
      <c r="B657" s="7" t="str">
        <f aca="false">B645</f>
        <v>Agosto</v>
      </c>
      <c r="C657" s="61" t="n">
        <v>48.36453</v>
      </c>
      <c r="D657" s="53"/>
      <c r="E657" s="53"/>
      <c r="F657" s="53"/>
      <c r="G657" s="53"/>
      <c r="H657" s="53"/>
      <c r="I657" s="53"/>
      <c r="J657" s="61" t="n">
        <f aca="false">C657*100/$C$773</f>
        <v>52.67331229212</v>
      </c>
      <c r="K657" s="61" t="n">
        <f aca="false">J657*100/$J$864</f>
        <v>9.1281523094346</v>
      </c>
      <c r="L657" s="61" t="n">
        <v>11.9033719174635</v>
      </c>
      <c r="M657" s="7" t="n">
        <v>898.67</v>
      </c>
      <c r="N657" s="7" t="n">
        <v>102.72</v>
      </c>
      <c r="O657" s="7" t="n">
        <f aca="false">M657*100/K657</f>
        <v>9845.03730367382</v>
      </c>
      <c r="P657" s="7" t="n">
        <f aca="false">O657*100/$O$864</f>
        <v>84.0762012191116</v>
      </c>
      <c r="Q657" s="7" t="n">
        <f aca="false">M657*100/L657</f>
        <v>7549.70949602571</v>
      </c>
      <c r="R657" s="7" t="n">
        <f aca="false">AVERAGE(Q656:Q658)</f>
        <v>7602.57966909071</v>
      </c>
      <c r="S657" s="7" t="n">
        <f aca="false">R657*100/$R$864</f>
        <v>64.4398727328242</v>
      </c>
      <c r="T657" s="61" t="n">
        <f aca="false">C657*100/$C$864</f>
        <v>23.6150669676742</v>
      </c>
      <c r="U657" s="61" t="n">
        <f aca="false">M657*100/T657</f>
        <v>3805.49418398921</v>
      </c>
      <c r="V657" s="61" t="n">
        <f aca="false">AVERAGE(U656:U658)</f>
        <v>3834.8638152496</v>
      </c>
      <c r="W657" s="61" t="n">
        <f aca="false">V657*100/$V$864</f>
        <v>32.4916498589125</v>
      </c>
    </row>
    <row r="658" customFormat="false" ht="15" hidden="false" customHeight="false" outlineLevel="0" collapsed="false">
      <c r="A658" s="10" t="n">
        <v>1997</v>
      </c>
      <c r="B658" s="10" t="str">
        <f aca="false">B646</f>
        <v>Septiembre</v>
      </c>
      <c r="C658" s="60" t="n">
        <v>48.34137</v>
      </c>
      <c r="D658" s="53"/>
      <c r="E658" s="53"/>
      <c r="F658" s="53"/>
      <c r="G658" s="53"/>
      <c r="H658" s="53"/>
      <c r="I658" s="53"/>
      <c r="J658" s="60" t="n">
        <f aca="false">C658*100/$C$773</f>
        <v>52.6480889742735</v>
      </c>
      <c r="K658" s="60" t="n">
        <f aca="false">J658*100/$J$864</f>
        <v>9.12378117200213</v>
      </c>
      <c r="L658" s="60" t="n">
        <v>11.9033719174635</v>
      </c>
      <c r="M658" s="10" t="n">
        <v>910.27</v>
      </c>
      <c r="N658" s="10" t="n">
        <v>104.05</v>
      </c>
      <c r="O658" s="10" t="n">
        <f aca="false">M658*100/K658</f>
        <v>9976.89425951291</v>
      </c>
      <c r="P658" s="10" t="n">
        <f aca="false">O658*100/$O$864</f>
        <v>85.2022540322512</v>
      </c>
      <c r="Q658" s="10" t="n">
        <f aca="false">M658*100/L658</f>
        <v>7647.16087434467</v>
      </c>
      <c r="R658" s="10"/>
      <c r="S658" s="10"/>
      <c r="T658" s="60" t="n">
        <f aca="false">C658*100/$C$864</f>
        <v>23.603758578014</v>
      </c>
      <c r="U658" s="60" t="n">
        <f aca="false">M658*100/T658</f>
        <v>3856.46208416943</v>
      </c>
      <c r="V658" s="60"/>
      <c r="W658" s="60"/>
    </row>
    <row r="659" customFormat="false" ht="15" hidden="false" customHeight="false" outlineLevel="0" collapsed="false">
      <c r="A659" s="4" t="n">
        <v>1997</v>
      </c>
      <c r="B659" s="4" t="str">
        <f aca="false">B647</f>
        <v>Octubre</v>
      </c>
      <c r="C659" s="58" t="n">
        <v>48.26564</v>
      </c>
      <c r="D659" s="53"/>
      <c r="E659" s="53"/>
      <c r="F659" s="53"/>
      <c r="G659" s="53"/>
      <c r="H659" s="53"/>
      <c r="I659" s="53"/>
      <c r="J659" s="58" t="n">
        <f aca="false">C659*100/$C$773</f>
        <v>52.5656122100026</v>
      </c>
      <c r="K659" s="58" t="n">
        <f aca="false">J659*100/$J$864</f>
        <v>9.10948815655479</v>
      </c>
      <c r="L659" s="58" t="n">
        <v>11.9033719174635</v>
      </c>
      <c r="M659" s="4" t="n">
        <v>913.02</v>
      </c>
      <c r="N659" s="4" t="n">
        <v>104.36</v>
      </c>
      <c r="O659" s="4" t="n">
        <f aca="false">M659*100/K659</f>
        <v>10022.7365611429</v>
      </c>
      <c r="P659" s="4" t="n">
        <f aca="false">O659*100/$O$864</f>
        <v>85.5937453448085</v>
      </c>
      <c r="Q659" s="4" t="n">
        <f aca="false">M659*100/L659</f>
        <v>7670.26357179098</v>
      </c>
      <c r="R659" s="4"/>
      <c r="S659" s="4"/>
      <c r="T659" s="58" t="n">
        <f aca="false">C659*100/$C$864</f>
        <v>23.566781706297</v>
      </c>
      <c r="U659" s="58" t="n">
        <f aca="false">M659*100/T659</f>
        <v>3874.18193701027</v>
      </c>
      <c r="V659" s="58"/>
      <c r="W659" s="58"/>
    </row>
    <row r="660" customFormat="false" ht="15" hidden="false" customHeight="false" outlineLevel="0" collapsed="false">
      <c r="A660" s="7" t="n">
        <v>1997</v>
      </c>
      <c r="B660" s="7" t="str">
        <f aca="false">B648</f>
        <v>Noviembre</v>
      </c>
      <c r="C660" s="61" t="n">
        <v>48.17236</v>
      </c>
      <c r="D660" s="53"/>
      <c r="E660" s="53"/>
      <c r="F660" s="53"/>
      <c r="G660" s="53"/>
      <c r="H660" s="53"/>
      <c r="I660" s="53"/>
      <c r="J660" s="61" t="n">
        <f aca="false">C660*100/$C$773</f>
        <v>52.4640219211978</v>
      </c>
      <c r="K660" s="61" t="n">
        <f aca="false">J660*100/$J$864</f>
        <v>9.09188281546238</v>
      </c>
      <c r="L660" s="61" t="n">
        <v>11.9033719174635</v>
      </c>
      <c r="M660" s="7" t="n">
        <v>899.56</v>
      </c>
      <c r="N660" s="7" t="n">
        <v>102.82</v>
      </c>
      <c r="O660" s="7" t="n">
        <f aca="false">M660*100/K660</f>
        <v>9894.10024588237</v>
      </c>
      <c r="P660" s="7" t="n">
        <f aca="false">O660*100/$O$864</f>
        <v>84.4951966656792</v>
      </c>
      <c r="Q660" s="7" t="n">
        <f aca="false">M660*100/L660</f>
        <v>7557.18636901743</v>
      </c>
      <c r="R660" s="7" t="n">
        <f aca="false">AVERAGE(Q659:Q661)</f>
        <v>7639.71200462259</v>
      </c>
      <c r="S660" s="7" t="n">
        <f aca="false">R660*100/$R$864</f>
        <v>64.754608398887</v>
      </c>
      <c r="T660" s="61" t="n">
        <f aca="false">C660*100/$C$864</f>
        <v>23.5212356532961</v>
      </c>
      <c r="U660" s="61" t="n">
        <f aca="false">M660*100/T660</f>
        <v>3824.45894110134</v>
      </c>
      <c r="V660" s="61" t="n">
        <f aca="false">AVERAGE(U659:U661)</f>
        <v>3861.5149502362</v>
      </c>
      <c r="W660" s="61" t="n">
        <f aca="false">V660*100/$V$864</f>
        <v>32.7174569248333</v>
      </c>
    </row>
    <row r="661" customFormat="false" ht="15" hidden="false" customHeight="false" outlineLevel="0" collapsed="false">
      <c r="A661" s="10" t="n">
        <v>1997</v>
      </c>
      <c r="B661" s="10" t="str">
        <f aca="false">B649</f>
        <v>Diciembre</v>
      </c>
      <c r="C661" s="60" t="n">
        <v>48.25444</v>
      </c>
      <c r="D661" s="53"/>
      <c r="E661" s="53"/>
      <c r="F661" s="53"/>
      <c r="G661" s="53"/>
      <c r="H661" s="53"/>
      <c r="I661" s="53"/>
      <c r="J661" s="60" t="n">
        <f aca="false">C661*100/$C$773</f>
        <v>52.5534144051719</v>
      </c>
      <c r="K661" s="60" t="n">
        <f aca="false">J661*100/$J$864</f>
        <v>9.10737430771008</v>
      </c>
      <c r="L661" s="60" t="n">
        <v>11.9033719174635</v>
      </c>
      <c r="M661" s="10" t="n">
        <v>915.57</v>
      </c>
      <c r="N661" s="10" t="n">
        <v>104.65</v>
      </c>
      <c r="O661" s="10" t="n">
        <f aca="false">M661*100/K661</f>
        <v>10053.0621567283</v>
      </c>
      <c r="P661" s="10" t="n">
        <f aca="false">O661*100/$O$864</f>
        <v>85.8527246455347</v>
      </c>
      <c r="Q661" s="10" t="n">
        <f aca="false">M661*100/L661</f>
        <v>7691.68607305937</v>
      </c>
      <c r="R661" s="10"/>
      <c r="S661" s="10"/>
      <c r="T661" s="60" t="n">
        <f aca="false">C661*100/$C$864</f>
        <v>23.5613130549933</v>
      </c>
      <c r="U661" s="60" t="n">
        <f aca="false">M661*100/T661</f>
        <v>3885.90397259699</v>
      </c>
      <c r="V661" s="60"/>
      <c r="W661" s="60"/>
    </row>
    <row r="662" customFormat="false" ht="15" hidden="false" customHeight="false" outlineLevel="0" collapsed="false">
      <c r="A662" s="4" t="n">
        <v>1998</v>
      </c>
      <c r="B662" s="4" t="str">
        <f aca="false">B650</f>
        <v>Enero</v>
      </c>
      <c r="C662" s="58" t="n">
        <v>48.55776</v>
      </c>
      <c r="D662" s="53"/>
      <c r="E662" s="53"/>
      <c r="F662" s="53"/>
      <c r="G662" s="53"/>
      <c r="H662" s="53"/>
      <c r="I662" s="53"/>
      <c r="J662" s="58" t="n">
        <f aca="false">C662*100/$C$773</f>
        <v>52.8837570981422</v>
      </c>
      <c r="K662" s="58" t="n">
        <f aca="false">J662*100/$J$864</f>
        <v>9.16462186410104</v>
      </c>
      <c r="L662" s="58" t="n">
        <v>11.9033719174635</v>
      </c>
      <c r="M662" s="4" t="n">
        <v>912.48</v>
      </c>
      <c r="N662" s="4" t="n">
        <v>104.3</v>
      </c>
      <c r="O662" s="4" t="n">
        <f aca="false">M662*100/K662</f>
        <v>9956.54827368598</v>
      </c>
      <c r="P662" s="4" t="n">
        <f aca="false">O662*100/$O$864</f>
        <v>85.0285001758034</v>
      </c>
      <c r="Q662" s="4" t="n">
        <f aca="false">M662*100/L662</f>
        <v>7665.72704211061</v>
      </c>
      <c r="R662" s="4"/>
      <c r="S662" s="4"/>
      <c r="T662" s="58" t="n">
        <f aca="false">C662*100/$C$864</f>
        <v>23.7094158508364</v>
      </c>
      <c r="U662" s="58" t="n">
        <f aca="false">M662*100/T662</f>
        <v>3848.59756031404</v>
      </c>
      <c r="V662" s="58"/>
      <c r="W662" s="58"/>
    </row>
    <row r="663" customFormat="false" ht="15" hidden="false" customHeight="false" outlineLevel="0" collapsed="false">
      <c r="A663" s="7" t="n">
        <v>1998</v>
      </c>
      <c r="B663" s="7" t="str">
        <f aca="false">B651</f>
        <v>Febrero</v>
      </c>
      <c r="C663" s="61" t="n">
        <v>48.72707</v>
      </c>
      <c r="D663" s="53"/>
      <c r="E663" s="53"/>
      <c r="F663" s="53"/>
      <c r="G663" s="53"/>
      <c r="H663" s="53"/>
      <c r="I663" s="53"/>
      <c r="J663" s="61" t="n">
        <f aca="false">C663*100/$C$773</f>
        <v>53.068150878133</v>
      </c>
      <c r="K663" s="61" t="n">
        <f aca="false">J663*100/$J$864</f>
        <v>9.19657684159199</v>
      </c>
      <c r="L663" s="61" t="n">
        <v>11.9033719174635</v>
      </c>
      <c r="M663" s="7" t="n">
        <v>908.13</v>
      </c>
      <c r="N663" s="7" t="n">
        <v>103.8</v>
      </c>
      <c r="O663" s="7" t="n">
        <f aca="false">M663*100/K663</f>
        <v>9874.65244560275</v>
      </c>
      <c r="P663" s="7" t="n">
        <f aca="false">O663*100/$O$864</f>
        <v>84.3291132757292</v>
      </c>
      <c r="Q663" s="7" t="n">
        <f aca="false">M663*100/L663</f>
        <v>7629.182775241</v>
      </c>
      <c r="R663" s="7" t="n">
        <f aca="false">AVERAGE(Q662:Q664)</f>
        <v>7648.81306725295</v>
      </c>
      <c r="S663" s="7" t="n">
        <f aca="false">R663*100/$R$864</f>
        <v>64.8317494935102</v>
      </c>
      <c r="T663" s="61" t="n">
        <f aca="false">C663*100/$C$864</f>
        <v>23.7920852572856</v>
      </c>
      <c r="U663" s="61" t="n">
        <f aca="false">M663*100/T663</f>
        <v>3816.94160129118</v>
      </c>
      <c r="V663" s="61" t="n">
        <f aca="false">AVERAGE(U662:U664)</f>
        <v>3832.82527071342</v>
      </c>
      <c r="W663" s="61" t="n">
        <f aca="false">V663*100/$V$864</f>
        <v>32.47437788304</v>
      </c>
    </row>
    <row r="664" customFormat="false" ht="15" hidden="false" customHeight="false" outlineLevel="0" collapsed="false">
      <c r="A664" s="10" t="n">
        <v>1998</v>
      </c>
      <c r="B664" s="10" t="str">
        <f aca="false">B652</f>
        <v>Marzo</v>
      </c>
      <c r="C664" s="60" t="n">
        <v>48.66586</v>
      </c>
      <c r="D664" s="53"/>
      <c r="E664" s="53"/>
      <c r="F664" s="53"/>
      <c r="G664" s="53"/>
      <c r="H664" s="53"/>
      <c r="I664" s="53"/>
      <c r="J664" s="60" t="n">
        <f aca="false">C664*100/$C$773</f>
        <v>53.0014876965535</v>
      </c>
      <c r="K664" s="60" t="n">
        <f aca="false">J664*100/$J$864</f>
        <v>9.18502428018262</v>
      </c>
      <c r="L664" s="60" t="n">
        <v>11.9033719174635</v>
      </c>
      <c r="M664" s="10" t="n">
        <v>910.79</v>
      </c>
      <c r="N664" s="10" t="n">
        <v>104.11</v>
      </c>
      <c r="O664" s="10" t="n">
        <f aca="false">M664*100/K664</f>
        <v>9916.03257886969</v>
      </c>
      <c r="P664" s="10" t="n">
        <f aca="false">O664*100/$O$864</f>
        <v>84.6824978596278</v>
      </c>
      <c r="Q664" s="10" t="n">
        <f aca="false">M664*100/L664</f>
        <v>7651.52938440725</v>
      </c>
      <c r="R664" s="10"/>
      <c r="S664" s="10"/>
      <c r="T664" s="60" t="n">
        <f aca="false">C664*100/$C$864</f>
        <v>23.762198101366</v>
      </c>
      <c r="U664" s="60" t="n">
        <f aca="false">M664*100/T664</f>
        <v>3832.93665053505</v>
      </c>
      <c r="V664" s="60"/>
      <c r="W664" s="60"/>
    </row>
    <row r="665" customFormat="false" ht="15" hidden="false" customHeight="false" outlineLevel="0" collapsed="false">
      <c r="A665" s="4" t="n">
        <v>1998</v>
      </c>
      <c r="B665" s="4" t="str">
        <f aca="false">B653</f>
        <v>Abril</v>
      </c>
      <c r="C665" s="58" t="n">
        <v>48.67135</v>
      </c>
      <c r="D665" s="53"/>
      <c r="E665" s="53"/>
      <c r="F665" s="53"/>
      <c r="G665" s="53"/>
      <c r="H665" s="53"/>
      <c r="I665" s="53"/>
      <c r="J665" s="58" t="n">
        <f aca="false">C665*100/$C$773</f>
        <v>53.0074667991</v>
      </c>
      <c r="K665" s="58" t="n">
        <f aca="false">J665*100/$J$864</f>
        <v>9.18606044358954</v>
      </c>
      <c r="L665" s="58" t="n">
        <v>11.9033719174635</v>
      </c>
      <c r="M665" s="4" t="n">
        <v>899.86</v>
      </c>
      <c r="N665" s="4" t="n">
        <v>102.86</v>
      </c>
      <c r="O665" s="4" t="n">
        <f aca="false">M665*100/K665</f>
        <v>9795.92944686059</v>
      </c>
      <c r="P665" s="4" t="n">
        <f aca="false">O665*100/$O$864</f>
        <v>83.656822203724</v>
      </c>
      <c r="Q665" s="4" t="n">
        <f aca="false">M665*100/L665</f>
        <v>7559.7066632843</v>
      </c>
      <c r="R665" s="4"/>
      <c r="S665" s="4"/>
      <c r="T665" s="58" t="n">
        <f aca="false">C665*100/$C$864</f>
        <v>23.7648787170497</v>
      </c>
      <c r="U665" s="58" t="n">
        <f aca="false">M665*100/T665</f>
        <v>3786.5120656156</v>
      </c>
      <c r="V665" s="58"/>
      <c r="W665" s="58"/>
    </row>
    <row r="666" customFormat="false" ht="15" hidden="false" customHeight="false" outlineLevel="0" collapsed="false">
      <c r="A666" s="7" t="n">
        <v>1998</v>
      </c>
      <c r="B666" s="7" t="str">
        <f aca="false">B654</f>
        <v>Mayo</v>
      </c>
      <c r="C666" s="61" t="n">
        <v>48.6362</v>
      </c>
      <c r="D666" s="53"/>
      <c r="E666" s="53"/>
      <c r="F666" s="53"/>
      <c r="G666" s="53"/>
      <c r="H666" s="53"/>
      <c r="I666" s="53"/>
      <c r="J666" s="61" t="n">
        <f aca="false">C666*100/$C$773</f>
        <v>52.9691852955463</v>
      </c>
      <c r="K666" s="61" t="n">
        <f aca="false">J666*100/$J$864</f>
        <v>9.17942635547421</v>
      </c>
      <c r="L666" s="61" t="n">
        <v>11.9033719174635</v>
      </c>
      <c r="M666" s="7" t="n">
        <v>896.37</v>
      </c>
      <c r="N666" s="7" t="n">
        <v>102.46</v>
      </c>
      <c r="O666" s="7" t="n">
        <f aca="false">M666*100/K666</f>
        <v>9764.98928460213</v>
      </c>
      <c r="P666" s="7" t="n">
        <f aca="false">O666*100/$O$864</f>
        <v>83.3925945296629</v>
      </c>
      <c r="Q666" s="7" t="n">
        <f aca="false">M666*100/L666</f>
        <v>7530.38723997971</v>
      </c>
      <c r="R666" s="7" t="n">
        <f aca="false">AVERAGE(Q665:Q667)</f>
        <v>7607.3962314674</v>
      </c>
      <c r="S666" s="7" t="n">
        <f aca="false">R666*100/$R$864</f>
        <v>64.4806981736709</v>
      </c>
      <c r="T666" s="61" t="n">
        <f aca="false">C666*100/$C$864</f>
        <v>23.7477159408599</v>
      </c>
      <c r="U666" s="61" t="n">
        <f aca="false">M666*100/T666</f>
        <v>3774.55247583504</v>
      </c>
      <c r="V666" s="61" t="n">
        <f aca="false">AVERAGE(U665:U667)</f>
        <v>3809.77888934519</v>
      </c>
      <c r="W666" s="61" t="n">
        <f aca="false">V666*100/$V$864</f>
        <v>32.2791128123604</v>
      </c>
    </row>
    <row r="667" customFormat="false" ht="15" hidden="false" customHeight="false" outlineLevel="0" collapsed="false">
      <c r="A667" s="10" t="n">
        <v>1998</v>
      </c>
      <c r="B667" s="10" t="str">
        <f aca="false">B655</f>
        <v>Junio</v>
      </c>
      <c r="C667" s="60" t="n">
        <v>48.72905</v>
      </c>
      <c r="D667" s="53"/>
      <c r="E667" s="53"/>
      <c r="F667" s="53"/>
      <c r="G667" s="53"/>
      <c r="H667" s="53"/>
      <c r="I667" s="53"/>
      <c r="J667" s="60" t="n">
        <f aca="false">C667*100/$C$773</f>
        <v>53.0703072757728</v>
      </c>
      <c r="K667" s="60" t="n">
        <f aca="false">J667*100/$J$864</f>
        <v>9.1969505398699</v>
      </c>
      <c r="L667" s="60" t="n">
        <v>11.9033719174635</v>
      </c>
      <c r="M667" s="10" t="n">
        <v>920.38</v>
      </c>
      <c r="N667" s="10" t="n">
        <v>105.2</v>
      </c>
      <c r="O667" s="10" t="n">
        <f aca="false">M667*100/K667</f>
        <v>10007.4475339412</v>
      </c>
      <c r="P667" s="10" t="n">
        <f aca="false">O667*100/$O$864</f>
        <v>85.4631777006435</v>
      </c>
      <c r="Q667" s="10" t="n">
        <f aca="false">M667*100/L667</f>
        <v>7732.09479113818</v>
      </c>
      <c r="R667" s="10"/>
      <c r="S667" s="10"/>
      <c r="T667" s="60" t="n">
        <f aca="false">C667*100/$C$864</f>
        <v>23.7930520367125</v>
      </c>
      <c r="U667" s="60" t="n">
        <f aca="false">M667*100/T667</f>
        <v>3868.27212658493</v>
      </c>
      <c r="V667" s="60"/>
      <c r="W667" s="60"/>
    </row>
    <row r="668" customFormat="false" ht="15" hidden="false" customHeight="false" outlineLevel="0" collapsed="false">
      <c r="A668" s="4" t="n">
        <v>1998</v>
      </c>
      <c r="B668" s="4" t="str">
        <f aca="false">B656</f>
        <v>Julio</v>
      </c>
      <c r="C668" s="58" t="n">
        <v>48.88135</v>
      </c>
      <c r="D668" s="53"/>
      <c r="E668" s="53"/>
      <c r="F668" s="53"/>
      <c r="G668" s="53"/>
      <c r="H668" s="53"/>
      <c r="I668" s="53"/>
      <c r="J668" s="58" t="n">
        <f aca="false">C668*100/$C$773</f>
        <v>53.2361756396768</v>
      </c>
      <c r="K668" s="58" t="n">
        <f aca="false">J668*100/$J$864</f>
        <v>9.22569510942794</v>
      </c>
      <c r="L668" s="58" t="n">
        <v>11.9033719174635</v>
      </c>
      <c r="M668" s="4" t="n">
        <v>898.35</v>
      </c>
      <c r="N668" s="4" t="n">
        <v>102.68</v>
      </c>
      <c r="O668" s="4" t="n">
        <f aca="false">M668*100/K668</f>
        <v>9737.47765717899</v>
      </c>
      <c r="P668" s="4" t="n">
        <f aca="false">O668*100/$O$864</f>
        <v>83.1576463977518</v>
      </c>
      <c r="Q668" s="4" t="n">
        <f aca="false">M668*100/L668</f>
        <v>7547.02118214105</v>
      </c>
      <c r="R668" s="4"/>
      <c r="S668" s="4"/>
      <c r="T668" s="58" t="n">
        <f aca="false">C668*100/$C$864</f>
        <v>23.8674159289943</v>
      </c>
      <c r="U668" s="58" t="n">
        <f aca="false">M668*100/T668</f>
        <v>3763.91814963378</v>
      </c>
      <c r="V668" s="58"/>
      <c r="W668" s="58"/>
    </row>
    <row r="669" customFormat="false" ht="15" hidden="false" customHeight="false" outlineLevel="0" collapsed="false">
      <c r="A669" s="7" t="n">
        <v>1998</v>
      </c>
      <c r="B669" s="7" t="str">
        <f aca="false">B657</f>
        <v>Agosto</v>
      </c>
      <c r="C669" s="61" t="n">
        <v>48.89122</v>
      </c>
      <c r="D669" s="53"/>
      <c r="E669" s="53"/>
      <c r="F669" s="53"/>
      <c r="G669" s="53"/>
      <c r="H669" s="53"/>
      <c r="I669" s="53"/>
      <c r="J669" s="61" t="n">
        <f aca="false">C669*100/$C$773</f>
        <v>53.246924955184</v>
      </c>
      <c r="K669" s="61" t="n">
        <f aca="false">J669*100/$J$864</f>
        <v>9.22755793872234</v>
      </c>
      <c r="L669" s="61" t="n">
        <v>11.9033719174635</v>
      </c>
      <c r="M669" s="7" t="n">
        <v>888.71</v>
      </c>
      <c r="N669" s="7" t="n">
        <v>101.58</v>
      </c>
      <c r="O669" s="7" t="n">
        <f aca="false">M669*100/K669</f>
        <v>9631.04220966888</v>
      </c>
      <c r="P669" s="7" t="n">
        <f aca="false">O669*100/$O$864</f>
        <v>82.2486921880642</v>
      </c>
      <c r="Q669" s="7" t="n">
        <f aca="false">M669*100/L669</f>
        <v>7466.03572636564</v>
      </c>
      <c r="R669" s="7" t="n">
        <f aca="false">AVERAGE(Q668:Q670)</f>
        <v>7507.92861773494</v>
      </c>
      <c r="S669" s="7" t="n">
        <f aca="false">R669*100/$R$864</f>
        <v>63.6376053487425</v>
      </c>
      <c r="T669" s="61" t="n">
        <f aca="false">C669*100/$C$864</f>
        <v>23.8722351779557</v>
      </c>
      <c r="U669" s="61" t="n">
        <f aca="false">M669*100/T669</f>
        <v>3722.77666240764</v>
      </c>
      <c r="V669" s="61" t="n">
        <f aca="false">AVERAGE(U668:U670)</f>
        <v>3744.30510876152</v>
      </c>
      <c r="W669" s="61" t="n">
        <f aca="false">V669*100/$V$864</f>
        <v>31.7243731250723</v>
      </c>
    </row>
    <row r="670" customFormat="false" ht="15" hidden="false" customHeight="false" outlineLevel="0" collapsed="false">
      <c r="A670" s="10" t="n">
        <v>1998</v>
      </c>
      <c r="B670" s="10" t="str">
        <f aca="false">B658</f>
        <v>Septiembre</v>
      </c>
      <c r="C670" s="60" t="n">
        <v>48.8761</v>
      </c>
      <c r="D670" s="53"/>
      <c r="E670" s="53"/>
      <c r="F670" s="53"/>
      <c r="G670" s="53"/>
      <c r="H670" s="53"/>
      <c r="I670" s="53"/>
      <c r="J670" s="60" t="n">
        <f aca="false">C670*100/$C$773</f>
        <v>53.2304579186624</v>
      </c>
      <c r="K670" s="60" t="n">
        <f aca="false">J670*100/$J$864</f>
        <v>9.22470424278198</v>
      </c>
      <c r="L670" s="60" t="n">
        <v>11.9033719174635</v>
      </c>
      <c r="M670" s="10" t="n">
        <v>894.03</v>
      </c>
      <c r="N670" s="10" t="n">
        <v>102.19</v>
      </c>
      <c r="O670" s="10" t="n">
        <f aca="false">M670*100/K670</f>
        <v>9691.69283339949</v>
      </c>
      <c r="P670" s="10" t="n">
        <f aca="false">O670*100/$O$864</f>
        <v>82.7666459436012</v>
      </c>
      <c r="Q670" s="10" t="n">
        <f aca="false">M670*100/L670</f>
        <v>7510.72894469813</v>
      </c>
      <c r="R670" s="10"/>
      <c r="S670" s="10"/>
      <c r="T670" s="60" t="n">
        <f aca="false">C670*100/$C$864</f>
        <v>23.8648524986957</v>
      </c>
      <c r="U670" s="60" t="n">
        <f aca="false">M670*100/T670</f>
        <v>3746.22051424313</v>
      </c>
      <c r="V670" s="60"/>
      <c r="W670" s="60"/>
    </row>
    <row r="671" customFormat="false" ht="15" hidden="false" customHeight="false" outlineLevel="0" collapsed="false">
      <c r="A671" s="4" t="n">
        <v>1998</v>
      </c>
      <c r="B671" s="4" t="str">
        <f aca="false">B659</f>
        <v>Octubre</v>
      </c>
      <c r="C671" s="58" t="n">
        <v>48.69729</v>
      </c>
      <c r="D671" s="53"/>
      <c r="E671" s="53"/>
      <c r="F671" s="53"/>
      <c r="G671" s="53"/>
      <c r="H671" s="53"/>
      <c r="I671" s="53"/>
      <c r="J671" s="58" t="n">
        <f aca="false">C671*100/$C$773</f>
        <v>53.0357177863598</v>
      </c>
      <c r="K671" s="58" t="n">
        <f aca="false">J671*100/$J$864</f>
        <v>9.1909562685031</v>
      </c>
      <c r="L671" s="58" t="n">
        <v>11.9033719174635</v>
      </c>
      <c r="M671" s="4" t="n">
        <v>892.2</v>
      </c>
      <c r="N671" s="4" t="n">
        <v>101.98</v>
      </c>
      <c r="O671" s="4" t="n">
        <f aca="false">M671*100/K671</f>
        <v>9707.36856900865</v>
      </c>
      <c r="P671" s="4" t="n">
        <f aca="false">O671*100/$O$864</f>
        <v>82.9005160611721</v>
      </c>
      <c r="Q671" s="4" t="n">
        <f aca="false">M671*100/L671</f>
        <v>7495.35514967023</v>
      </c>
      <c r="R671" s="4"/>
      <c r="S671" s="4"/>
      <c r="T671" s="58" t="n">
        <f aca="false">C671*100/$C$864</f>
        <v>23.777544504087</v>
      </c>
      <c r="U671" s="58" t="n">
        <f aca="false">M671*100/T671</f>
        <v>3752.27980267956</v>
      </c>
      <c r="V671" s="58"/>
      <c r="W671" s="58"/>
    </row>
    <row r="672" customFormat="false" ht="15" hidden="false" customHeight="false" outlineLevel="0" collapsed="false">
      <c r="A672" s="7" t="n">
        <v>1998</v>
      </c>
      <c r="B672" s="7" t="str">
        <f aca="false">B660</f>
        <v>Noviembre</v>
      </c>
      <c r="C672" s="61" t="n">
        <v>48.58166</v>
      </c>
      <c r="D672" s="53"/>
      <c r="E672" s="53"/>
      <c r="F672" s="53"/>
      <c r="G672" s="53"/>
      <c r="H672" s="53"/>
      <c r="I672" s="53"/>
      <c r="J672" s="61" t="n">
        <f aca="false">C672*100/$C$773</f>
        <v>52.9097863423793</v>
      </c>
      <c r="K672" s="61" t="n">
        <f aca="false">J672*100/$J$864</f>
        <v>9.16913266654646</v>
      </c>
      <c r="L672" s="61" t="n">
        <v>11.9033719174635</v>
      </c>
      <c r="M672" s="7" t="n">
        <v>891.18</v>
      </c>
      <c r="N672" s="7" t="n">
        <v>101.86</v>
      </c>
      <c r="O672" s="7" t="n">
        <f aca="false">M672*100/K672</f>
        <v>9719.34895490679</v>
      </c>
      <c r="P672" s="7" t="n">
        <f aca="false">O672*100/$O$864</f>
        <v>83.0028280488655</v>
      </c>
      <c r="Q672" s="7" t="n">
        <f aca="false">M672*100/L672</f>
        <v>7486.78614916287</v>
      </c>
      <c r="R672" s="7" t="n">
        <f aca="false">AVERAGE(Q671:Q673)</f>
        <v>7528.76305034106</v>
      </c>
      <c r="S672" s="7" t="n">
        <f aca="false">R672*100/$R$864</f>
        <v>63.8141991161262</v>
      </c>
      <c r="T672" s="61" t="n">
        <f aca="false">C672*100/$C$864</f>
        <v>23.7210855621006</v>
      </c>
      <c r="U672" s="61" t="n">
        <f aca="false">M672*100/T672</f>
        <v>3756.91069309175</v>
      </c>
      <c r="V672" s="61" t="n">
        <f aca="false">AVERAGE(U671:U673)</f>
        <v>3775.17027691845</v>
      </c>
      <c r="W672" s="61" t="n">
        <f aca="false">V672*100/$V$864</f>
        <v>31.9858844289688</v>
      </c>
    </row>
    <row r="673" customFormat="false" ht="15" hidden="false" customHeight="false" outlineLevel="0" collapsed="false">
      <c r="A673" s="10" t="n">
        <v>1998</v>
      </c>
      <c r="B673" s="10" t="str">
        <f aca="false">B661</f>
        <v>Diciembre</v>
      </c>
      <c r="C673" s="60" t="n">
        <v>48.57508</v>
      </c>
      <c r="D673" s="53"/>
      <c r="E673" s="53"/>
      <c r="F673" s="53"/>
      <c r="G673" s="53"/>
      <c r="H673" s="53"/>
      <c r="I673" s="53"/>
      <c r="J673" s="60" t="n">
        <f aca="false">C673*100/$C$773</f>
        <v>52.9026201320412</v>
      </c>
      <c r="K673" s="60" t="n">
        <f aca="false">J673*100/$J$864</f>
        <v>9.16789078035019</v>
      </c>
      <c r="L673" s="60" t="n">
        <v>11.9033719174635</v>
      </c>
      <c r="M673" s="10" t="n">
        <v>905.15</v>
      </c>
      <c r="N673" s="10" t="n">
        <v>103.46</v>
      </c>
      <c r="O673" s="10" t="n">
        <f aca="false">M673*100/K673</f>
        <v>9873.04519312157</v>
      </c>
      <c r="P673" s="10" t="n">
        <f aca="false">O673*100/$O$864</f>
        <v>84.3153874076751</v>
      </c>
      <c r="Q673" s="10" t="n">
        <f aca="false">M673*100/L673</f>
        <v>7604.1478521901</v>
      </c>
      <c r="R673" s="10"/>
      <c r="S673" s="10"/>
      <c r="T673" s="60" t="n">
        <f aca="false">C673*100/$C$864</f>
        <v>23.7178727294596</v>
      </c>
      <c r="U673" s="60" t="n">
        <f aca="false">M673*100/T673</f>
        <v>3816.32033498403</v>
      </c>
      <c r="V673" s="60"/>
      <c r="W673" s="60"/>
    </row>
    <row r="674" customFormat="false" ht="15" hidden="false" customHeight="false" outlineLevel="0" collapsed="false">
      <c r="A674" s="4" t="n">
        <v>1999</v>
      </c>
      <c r="B674" s="4" t="str">
        <f aca="false">B662</f>
        <v>Enero</v>
      </c>
      <c r="C674" s="58" t="n">
        <v>48.80407</v>
      </c>
      <c r="D674" s="53"/>
      <c r="E674" s="53"/>
      <c r="F674" s="53"/>
      <c r="G674" s="53"/>
      <c r="H674" s="53"/>
      <c r="I674" s="53"/>
      <c r="J674" s="58" t="n">
        <f aca="false">C674*100/$C$773</f>
        <v>53.1520107863446</v>
      </c>
      <c r="K674" s="58" t="n">
        <f aca="false">J674*100/$J$864</f>
        <v>9.21110955239941</v>
      </c>
      <c r="L674" s="58" t="n">
        <v>11.9033719174635</v>
      </c>
      <c r="M674" s="4" t="n">
        <v>890.77</v>
      </c>
      <c r="N674" s="4" t="n">
        <v>101.82</v>
      </c>
      <c r="O674" s="4" t="n">
        <f aca="false">M674*100/K674</f>
        <v>9670.6047727764</v>
      </c>
      <c r="P674" s="4" t="n">
        <f aca="false">O674*100/$O$864</f>
        <v>82.5865547998524</v>
      </c>
      <c r="Q674" s="4" t="n">
        <f aca="false">M674*100/L674</f>
        <v>7483.34174699815</v>
      </c>
      <c r="R674" s="4"/>
      <c r="S674" s="4"/>
      <c r="T674" s="58" t="n">
        <f aca="false">C674*100/$C$864</f>
        <v>23.8296822349987</v>
      </c>
      <c r="U674" s="58" t="n">
        <f aca="false">M674*100/T674</f>
        <v>3738.06914928864</v>
      </c>
      <c r="V674" s="58"/>
      <c r="W674" s="58"/>
    </row>
    <row r="675" customFormat="false" ht="15" hidden="false" customHeight="false" outlineLevel="0" collapsed="false">
      <c r="A675" s="7" t="n">
        <v>1999</v>
      </c>
      <c r="B675" s="7" t="str">
        <f aca="false">B663</f>
        <v>Febrero</v>
      </c>
      <c r="C675" s="61" t="n">
        <v>48.72567</v>
      </c>
      <c r="D675" s="53"/>
      <c r="E675" s="53"/>
      <c r="F675" s="53"/>
      <c r="G675" s="53"/>
      <c r="H675" s="53"/>
      <c r="I675" s="53"/>
      <c r="J675" s="61" t="n">
        <f aca="false">C675*100/$C$773</f>
        <v>53.0666261525292</v>
      </c>
      <c r="K675" s="61" t="n">
        <f aca="false">J675*100/$J$864</f>
        <v>9.19631261048641</v>
      </c>
      <c r="L675" s="61" t="n">
        <v>11.9033719174635</v>
      </c>
      <c r="M675" s="7" t="n">
        <v>897.38</v>
      </c>
      <c r="N675" s="7" t="n">
        <v>102.57</v>
      </c>
      <c r="O675" s="7" t="n">
        <f aca="false">M675*100/K675</f>
        <v>9758.04148911523</v>
      </c>
      <c r="P675" s="7" t="n">
        <f aca="false">O675*100/$O$864</f>
        <v>83.3332606507382</v>
      </c>
      <c r="Q675" s="7" t="n">
        <f aca="false">M675*100/L675</f>
        <v>7538.87223067818</v>
      </c>
      <c r="R675" s="7" t="n">
        <f aca="false">AVERAGE(Q674:Q676)</f>
        <v>7518.51385365579</v>
      </c>
      <c r="S675" s="7" t="n">
        <f aca="false">R675*100/$R$864</f>
        <v>63.7273263757197</v>
      </c>
      <c r="T675" s="61" t="n">
        <f aca="false">C675*100/$C$864</f>
        <v>23.7914016758727</v>
      </c>
      <c r="U675" s="61" t="n">
        <f aca="false">M675*100/T675</f>
        <v>3771.86687957965</v>
      </c>
      <c r="V675" s="61" t="n">
        <f aca="false">AVERAGE(U674:U676)</f>
        <v>3769.18060634077</v>
      </c>
      <c r="W675" s="61" t="n">
        <f aca="false">V675*100/$V$864</f>
        <v>31.9351357482969</v>
      </c>
    </row>
    <row r="676" customFormat="false" ht="15" hidden="false" customHeight="false" outlineLevel="0" collapsed="false">
      <c r="A676" s="10" t="n">
        <v>1999</v>
      </c>
      <c r="B676" s="10" t="str">
        <f aca="false">B664</f>
        <v>Marzo</v>
      </c>
      <c r="C676" s="60" t="n">
        <v>48.35983</v>
      </c>
      <c r="D676" s="53"/>
      <c r="E676" s="53"/>
      <c r="F676" s="53"/>
      <c r="G676" s="53"/>
      <c r="H676" s="53"/>
      <c r="I676" s="53"/>
      <c r="J676" s="60" t="n">
        <f aca="false">C676*100/$C$773</f>
        <v>52.66819357045</v>
      </c>
      <c r="K676" s="60" t="n">
        <f aca="false">J676*100/$J$864</f>
        <v>9.12726524786583</v>
      </c>
      <c r="L676" s="60" t="n">
        <v>11.9033719174635</v>
      </c>
      <c r="M676" s="10" t="n">
        <v>896.72</v>
      </c>
      <c r="N676" s="10" t="n">
        <v>102.5</v>
      </c>
      <c r="O676" s="10" t="n">
        <f aca="false">M676*100/K676</f>
        <v>9824.62956480502</v>
      </c>
      <c r="P676" s="10" t="n">
        <f aca="false">O676*100/$O$864</f>
        <v>83.901919994304</v>
      </c>
      <c r="Q676" s="10" t="n">
        <f aca="false">M676*100/L676</f>
        <v>7533.32758329106</v>
      </c>
      <c r="R676" s="10"/>
      <c r="S676" s="10"/>
      <c r="T676" s="60" t="n">
        <f aca="false">C676*100/$C$864</f>
        <v>23.6127720872164</v>
      </c>
      <c r="U676" s="60" t="n">
        <f aca="false">M676*100/T676</f>
        <v>3797.60579015401</v>
      </c>
      <c r="V676" s="60"/>
      <c r="W676" s="60"/>
    </row>
    <row r="677" customFormat="false" ht="15" hidden="false" customHeight="false" outlineLevel="0" collapsed="false">
      <c r="A677" s="4" t="n">
        <v>1999</v>
      </c>
      <c r="B677" s="4" t="str">
        <f aca="false">B665</f>
        <v>Abril</v>
      </c>
      <c r="C677" s="58" t="n">
        <v>48.31247</v>
      </c>
      <c r="D677" s="53"/>
      <c r="E677" s="53"/>
      <c r="F677" s="53"/>
      <c r="G677" s="53"/>
      <c r="H677" s="53"/>
      <c r="I677" s="53"/>
      <c r="J677" s="58" t="n">
        <f aca="false">C677*100/$C$773</f>
        <v>52.6166142814513</v>
      </c>
      <c r="K677" s="58" t="n">
        <f aca="false">J677*100/$J$864</f>
        <v>9.11832668703675</v>
      </c>
      <c r="L677" s="58" t="n">
        <v>11.9033719174635</v>
      </c>
      <c r="M677" s="4" t="n">
        <v>884.93</v>
      </c>
      <c r="N677" s="4" t="n">
        <v>101.15</v>
      </c>
      <c r="O677" s="4" t="n">
        <f aca="false">M677*100/K677</f>
        <v>9704.96046449047</v>
      </c>
      <c r="P677" s="4" t="n">
        <f aca="false">O677*100/$O$864</f>
        <v>82.8799509506721</v>
      </c>
      <c r="Q677" s="4" t="n">
        <f aca="false">M677*100/L677</f>
        <v>7434.28001860309</v>
      </c>
      <c r="R677" s="4"/>
      <c r="S677" s="4"/>
      <c r="T677" s="58" t="n">
        <f aca="false">C677*100/$C$864</f>
        <v>23.5896475045607</v>
      </c>
      <c r="U677" s="58" t="n">
        <f aca="false">M677*100/T677</f>
        <v>3751.34897555766</v>
      </c>
      <c r="V677" s="58"/>
      <c r="W677" s="58"/>
    </row>
    <row r="678" customFormat="false" ht="15" hidden="false" customHeight="false" outlineLevel="0" collapsed="false">
      <c r="A678" s="7" t="n">
        <v>1999</v>
      </c>
      <c r="B678" s="7" t="str">
        <f aca="false">B666</f>
        <v>Mayo</v>
      </c>
      <c r="C678" s="61" t="n">
        <v>48.0746</v>
      </c>
      <c r="D678" s="53"/>
      <c r="E678" s="53"/>
      <c r="F678" s="53"/>
      <c r="G678" s="53"/>
      <c r="H678" s="53"/>
      <c r="I678" s="53"/>
      <c r="J678" s="61" t="n">
        <f aca="false">C678*100/$C$773</f>
        <v>52.3575525104607</v>
      </c>
      <c r="K678" s="61" t="n">
        <f aca="false">J678*100/$J$864</f>
        <v>9.07343193483209</v>
      </c>
      <c r="L678" s="61" t="n">
        <v>11.9033719174635</v>
      </c>
      <c r="M678" s="7" t="n">
        <v>883.81</v>
      </c>
      <c r="N678" s="7" t="n">
        <v>101.02</v>
      </c>
      <c r="O678" s="7" t="n">
        <f aca="false">M678*100/K678</f>
        <v>9740.6362481999</v>
      </c>
      <c r="P678" s="7" t="n">
        <f aca="false">O678*100/$O$864</f>
        <v>83.1846206311703</v>
      </c>
      <c r="Q678" s="7" t="n">
        <f aca="false">M678*100/L678</f>
        <v>7424.87092000677</v>
      </c>
      <c r="R678" s="7" t="n">
        <f aca="false">AVERAGE(Q677:Q679)</f>
        <v>7469.39611872147</v>
      </c>
      <c r="S678" s="7" t="n">
        <f aca="false">R678*100/$R$864</f>
        <v>63.3110018219684</v>
      </c>
      <c r="T678" s="61" t="n">
        <f aca="false">C678*100/$C$864</f>
        <v>23.4735021397737</v>
      </c>
      <c r="U678" s="61" t="n">
        <f aca="false">M678*100/T678</f>
        <v>3765.13906931026</v>
      </c>
      <c r="V678" s="61" t="n">
        <f aca="false">AVERAGE(U677:U679)</f>
        <v>3781.60808572667</v>
      </c>
      <c r="W678" s="61" t="n">
        <f aca="false">V678*100/$V$864</f>
        <v>32.0404300503345</v>
      </c>
    </row>
    <row r="679" customFormat="false" ht="15" hidden="false" customHeight="false" outlineLevel="0" collapsed="false">
      <c r="A679" s="10" t="n">
        <v>1999</v>
      </c>
      <c r="B679" s="10" t="str">
        <f aca="false">B667</f>
        <v>Junio</v>
      </c>
      <c r="C679" s="60" t="n">
        <v>48.07168</v>
      </c>
      <c r="D679" s="53"/>
      <c r="E679" s="53"/>
      <c r="F679" s="53"/>
      <c r="G679" s="53"/>
      <c r="H679" s="53"/>
      <c r="I679" s="53"/>
      <c r="J679" s="60" t="n">
        <f aca="false">C679*100/$C$773</f>
        <v>52.354372368487</v>
      </c>
      <c r="K679" s="60" t="n">
        <f aca="false">J679*100/$J$864</f>
        <v>9.07288082424043</v>
      </c>
      <c r="L679" s="60" t="n">
        <v>11.9033719174635</v>
      </c>
      <c r="M679" s="10" t="n">
        <v>898.59</v>
      </c>
      <c r="N679" s="10" t="n">
        <v>102.71</v>
      </c>
      <c r="O679" s="10" t="n">
        <f aca="false">M679*100/K679</f>
        <v>9904.13097457641</v>
      </c>
      <c r="P679" s="10" t="n">
        <f aca="false">O679*100/$O$864</f>
        <v>84.5808586635001</v>
      </c>
      <c r="Q679" s="10" t="n">
        <f aca="false">M679*100/L679</f>
        <v>7549.03741755455</v>
      </c>
      <c r="R679" s="10"/>
      <c r="S679" s="10"/>
      <c r="T679" s="60" t="n">
        <f aca="false">C679*100/$C$864</f>
        <v>23.4720763842553</v>
      </c>
      <c r="U679" s="60" t="n">
        <f aca="false">M679*100/T679</f>
        <v>3828.3362123121</v>
      </c>
      <c r="V679" s="60"/>
      <c r="W679" s="60"/>
    </row>
    <row r="680" customFormat="false" ht="15" hidden="false" customHeight="false" outlineLevel="0" collapsed="false">
      <c r="A680" s="4" t="n">
        <v>1999</v>
      </c>
      <c r="B680" s="4" t="str">
        <f aca="false">B668</f>
        <v>Julio</v>
      </c>
      <c r="C680" s="58" t="n">
        <v>48.16103</v>
      </c>
      <c r="D680" s="53"/>
      <c r="E680" s="53"/>
      <c r="F680" s="53"/>
      <c r="G680" s="53"/>
      <c r="H680" s="53"/>
      <c r="I680" s="53"/>
      <c r="J680" s="58" t="n">
        <f aca="false">C680*100/$C$773</f>
        <v>52.4516825347038</v>
      </c>
      <c r="K680" s="58" t="n">
        <f aca="false">J680*100/$J$864</f>
        <v>9.08974443087215</v>
      </c>
      <c r="L680" s="58" t="n">
        <v>11.9033719174635</v>
      </c>
      <c r="M680" s="4" t="n">
        <v>888.23</v>
      </c>
      <c r="N680" s="4" t="n">
        <v>101.53</v>
      </c>
      <c r="O680" s="4" t="n">
        <f aca="false">M680*100/K680</f>
        <v>9771.78188842407</v>
      </c>
      <c r="P680" s="4" t="n">
        <f aca="false">O680*100/$O$864</f>
        <v>83.4506030783478</v>
      </c>
      <c r="Q680" s="4" t="n">
        <f aca="false">M680*100/L680</f>
        <v>7462.00325553865</v>
      </c>
      <c r="R680" s="4"/>
      <c r="S680" s="4"/>
      <c r="T680" s="58" t="n">
        <f aca="false">C680*100/$C$864</f>
        <v>23.5157035265755</v>
      </c>
      <c r="U680" s="58" t="n">
        <f aca="false">M680*100/T680</f>
        <v>3777.17808440728</v>
      </c>
      <c r="V680" s="58"/>
      <c r="W680" s="58"/>
    </row>
    <row r="681" customFormat="false" ht="15" hidden="false" customHeight="false" outlineLevel="0" collapsed="false">
      <c r="A681" s="7" t="n">
        <v>1999</v>
      </c>
      <c r="B681" s="7" t="str">
        <f aca="false">B669</f>
        <v>Agosto</v>
      </c>
      <c r="C681" s="61" t="n">
        <v>47.97974</v>
      </c>
      <c r="D681" s="53"/>
      <c r="E681" s="53"/>
      <c r="F681" s="53"/>
      <c r="G681" s="53"/>
      <c r="H681" s="53"/>
      <c r="I681" s="53"/>
      <c r="J681" s="61" t="n">
        <f aca="false">C681*100/$C$773</f>
        <v>52.254241459903</v>
      </c>
      <c r="K681" s="61" t="n">
        <f aca="false">J681*100/$J$864</f>
        <v>9.05552839006337</v>
      </c>
      <c r="L681" s="61" t="n">
        <v>11.9033719174635</v>
      </c>
      <c r="M681" s="7" t="n">
        <v>883.4</v>
      </c>
      <c r="N681" s="7" t="n">
        <v>100.98</v>
      </c>
      <c r="O681" s="7" t="n">
        <f aca="false">M681*100/K681</f>
        <v>9755.3666881477</v>
      </c>
      <c r="P681" s="7" t="n">
        <f aca="false">O681*100/$O$864</f>
        <v>83.3104179638666</v>
      </c>
      <c r="Q681" s="7" t="n">
        <f aca="false">M681*100/L681</f>
        <v>7421.42651784205</v>
      </c>
      <c r="R681" s="7" t="n">
        <f aca="false">AVERAGE(Q680:Q682)</f>
        <v>7442.62499295339</v>
      </c>
      <c r="S681" s="7" t="n">
        <f aca="false">R681*100/$R$864</f>
        <v>63.084088325169</v>
      </c>
      <c r="T681" s="61" t="n">
        <f aca="false">C681*100/$C$864</f>
        <v>23.427184616321</v>
      </c>
      <c r="U681" s="61" t="n">
        <f aca="false">M681*100/T681</f>
        <v>3770.83296378926</v>
      </c>
      <c r="V681" s="61" t="n">
        <f aca="false">AVERAGE(U680:U682)</f>
        <v>3779.36359976465</v>
      </c>
      <c r="W681" s="61" t="n">
        <f aca="false">V681*100/$V$864</f>
        <v>32.0214131945856</v>
      </c>
    </row>
    <row r="682" customFormat="false" ht="15" hidden="false" customHeight="false" outlineLevel="0" collapsed="false">
      <c r="A682" s="10" t="n">
        <v>1999</v>
      </c>
      <c r="B682" s="10" t="str">
        <f aca="false">B670</f>
        <v>Septiembre</v>
      </c>
      <c r="C682" s="60" t="n">
        <v>47.88415</v>
      </c>
      <c r="D682" s="53"/>
      <c r="E682" s="53"/>
      <c r="F682" s="53"/>
      <c r="G682" s="53"/>
      <c r="H682" s="53"/>
      <c r="I682" s="53"/>
      <c r="J682" s="60" t="n">
        <f aca="false">C682*100/$C$773</f>
        <v>52.1501353738518</v>
      </c>
      <c r="K682" s="60" t="n">
        <f aca="false">J682*100/$J$864</f>
        <v>9.03748706764674</v>
      </c>
      <c r="L682" s="60" t="n">
        <v>11.9033719174635</v>
      </c>
      <c r="M682" s="10" t="n">
        <v>886.14</v>
      </c>
      <c r="N682" s="10" t="n">
        <v>101.29</v>
      </c>
      <c r="O682" s="10" t="n">
        <f aca="false">M682*100/K682</f>
        <v>9805.15925906316</v>
      </c>
      <c r="P682" s="10" t="n">
        <f aca="false">O682*100/$O$864</f>
        <v>83.7356444086605</v>
      </c>
      <c r="Q682" s="10" t="n">
        <f aca="false">M682*100/L682</f>
        <v>7444.44520547946</v>
      </c>
      <c r="R682" s="10"/>
      <c r="S682" s="10"/>
      <c r="T682" s="60" t="n">
        <f aca="false">C682*100/$C$864</f>
        <v>23.3805106539887</v>
      </c>
      <c r="U682" s="60" t="n">
        <f aca="false">M682*100/T682</f>
        <v>3790.07975109741</v>
      </c>
      <c r="V682" s="60"/>
      <c r="W682" s="60"/>
    </row>
    <row r="683" customFormat="false" ht="15" hidden="false" customHeight="false" outlineLevel="0" collapsed="false">
      <c r="A683" s="4" t="n">
        <v>1999</v>
      </c>
      <c r="B683" s="4" t="str">
        <f aca="false">B671</f>
        <v>Octubre</v>
      </c>
      <c r="C683" s="58" t="n">
        <v>47.87666</v>
      </c>
      <c r="D683" s="53"/>
      <c r="E683" s="53"/>
      <c r="F683" s="53"/>
      <c r="G683" s="53"/>
      <c r="H683" s="53"/>
      <c r="I683" s="53"/>
      <c r="J683" s="58" t="n">
        <f aca="false">C683*100/$C$773</f>
        <v>52.1419780918713</v>
      </c>
      <c r="K683" s="58" t="n">
        <f aca="false">J683*100/$J$864</f>
        <v>9.03607343123183</v>
      </c>
      <c r="L683" s="58" t="n">
        <v>11.9033719174635</v>
      </c>
      <c r="M683" s="4" t="n">
        <v>888.3</v>
      </c>
      <c r="N683" s="4" t="n">
        <v>101.54</v>
      </c>
      <c r="O683" s="4" t="n">
        <f aca="false">M683*100/K683</f>
        <v>9830.5974022934</v>
      </c>
      <c r="P683" s="4" t="n">
        <f aca="false">O683*100/$O$864</f>
        <v>83.9528850734641</v>
      </c>
      <c r="Q683" s="4" t="n">
        <f aca="false">M683*100/L683</f>
        <v>7462.59132420092</v>
      </c>
      <c r="R683" s="4"/>
      <c r="S683" s="4"/>
      <c r="T683" s="58" t="n">
        <f aca="false">C683*100/$C$864</f>
        <v>23.3768534934294</v>
      </c>
      <c r="U683" s="58" t="n">
        <f aca="false">M683*100/T683</f>
        <v>3799.91259409517</v>
      </c>
      <c r="V683" s="58"/>
      <c r="W683" s="58"/>
    </row>
    <row r="684" customFormat="false" ht="15" hidden="false" customHeight="false" outlineLevel="0" collapsed="false">
      <c r="A684" s="7" t="n">
        <v>1999</v>
      </c>
      <c r="B684" s="7" t="str">
        <f aca="false">B672</f>
        <v>Noviembre</v>
      </c>
      <c r="C684" s="61" t="n">
        <v>47.72533</v>
      </c>
      <c r="D684" s="53"/>
      <c r="E684" s="53"/>
      <c r="F684" s="53"/>
      <c r="G684" s="53"/>
      <c r="H684" s="53"/>
      <c r="I684" s="53"/>
      <c r="J684" s="61" t="n">
        <f aca="false">C684*100/$C$773</f>
        <v>51.9771661449927</v>
      </c>
      <c r="K684" s="61" t="n">
        <f aca="false">J684*100/$J$864</f>
        <v>9.00751193608267</v>
      </c>
      <c r="L684" s="61" t="n">
        <v>11.9033719174635</v>
      </c>
      <c r="M684" s="7" t="n">
        <v>887.21</v>
      </c>
      <c r="N684" s="7" t="n">
        <v>101.41</v>
      </c>
      <c r="O684" s="7" t="n">
        <f aca="false">M684*100/K684</f>
        <v>9849.66776947558</v>
      </c>
      <c r="P684" s="7" t="n">
        <f aca="false">O684*100/$O$864</f>
        <v>84.1157452007622</v>
      </c>
      <c r="Q684" s="7" t="n">
        <f aca="false">M684*100/L684</f>
        <v>7453.4342550313</v>
      </c>
      <c r="R684" s="7" t="n">
        <f aca="false">AVERAGE(Q683:Q685)</f>
        <v>7470.29222334969</v>
      </c>
      <c r="S684" s="7" t="n">
        <f aca="false">R684*100/$R$864</f>
        <v>63.3185972528236</v>
      </c>
      <c r="T684" s="61" t="n">
        <f aca="false">C684*100/$C$864</f>
        <v>23.3029632254123</v>
      </c>
      <c r="U684" s="61" t="n">
        <f aca="false">M684*100/T684</f>
        <v>3807.28404116641</v>
      </c>
      <c r="V684" s="61" t="n">
        <f aca="false">AVERAGE(U683:U685)</f>
        <v>3812.67304731196</v>
      </c>
      <c r="W684" s="61" t="n">
        <f aca="false">V684*100/$V$864</f>
        <v>32.3036341439703</v>
      </c>
    </row>
    <row r="685" customFormat="false" ht="15" hidden="false" customHeight="false" outlineLevel="0" collapsed="false">
      <c r="A685" s="10" t="n">
        <v>1999</v>
      </c>
      <c r="B685" s="10" t="str">
        <f aca="false">B673</f>
        <v>Diciembre</v>
      </c>
      <c r="C685" s="60" t="n">
        <v>47.69565</v>
      </c>
      <c r="D685" s="53"/>
      <c r="E685" s="53"/>
      <c r="F685" s="53"/>
      <c r="G685" s="53"/>
      <c r="H685" s="53"/>
      <c r="I685" s="53"/>
      <c r="J685" s="60" t="n">
        <f aca="false">C685*100/$C$773</f>
        <v>51.9448419621912</v>
      </c>
      <c r="K685" s="60" t="n">
        <f aca="false">J685*100/$J$864</f>
        <v>9.00191023664418</v>
      </c>
      <c r="L685" s="60" t="n">
        <v>11.9033719174635</v>
      </c>
      <c r="M685" s="10" t="n">
        <v>892.14</v>
      </c>
      <c r="N685" s="10" t="n">
        <v>101.97</v>
      </c>
      <c r="O685" s="10" t="n">
        <f aca="false">M685*100/K685</f>
        <v>9910.56316434211</v>
      </c>
      <c r="P685" s="10" t="n">
        <f aca="false">O685*100/$O$864</f>
        <v>84.6357892914236</v>
      </c>
      <c r="Q685" s="10" t="n">
        <f aca="false">M685*100/L685</f>
        <v>7494.85109081685</v>
      </c>
      <c r="R685" s="10"/>
      <c r="S685" s="10"/>
      <c r="T685" s="60" t="n">
        <f aca="false">C685*100/$C$864</f>
        <v>23.2884712994575</v>
      </c>
      <c r="U685" s="60" t="n">
        <f aca="false">M685*100/T685</f>
        <v>3830.82250667429</v>
      </c>
      <c r="V685" s="60"/>
      <c r="W685" s="60"/>
    </row>
    <row r="686" customFormat="false" ht="15" hidden="false" customHeight="false" outlineLevel="0" collapsed="false">
      <c r="A686" s="4" t="n">
        <v>2000</v>
      </c>
      <c r="B686" s="4" t="str">
        <f aca="false">B674</f>
        <v>Enero</v>
      </c>
      <c r="C686" s="58" t="n">
        <v>48.09879</v>
      </c>
      <c r="D686" s="53"/>
      <c r="E686" s="53"/>
      <c r="F686" s="53"/>
      <c r="G686" s="53"/>
      <c r="H686" s="53"/>
      <c r="I686" s="53"/>
      <c r="J686" s="58" t="n">
        <f aca="false">C686*100/$C$773</f>
        <v>52.3838975907157</v>
      </c>
      <c r="K686" s="58" t="n">
        <f aca="false">J686*100/$J$864</f>
        <v>9.07799747086366</v>
      </c>
      <c r="L686" s="58" t="n">
        <v>11.9033719174635</v>
      </c>
      <c r="M686" s="4" t="n">
        <v>888.29</v>
      </c>
      <c r="N686" s="4" t="n">
        <v>101.53</v>
      </c>
      <c r="O686" s="4" t="n">
        <f aca="false">M686*100/K686</f>
        <v>9785.08754657639</v>
      </c>
      <c r="P686" s="4" t="n">
        <f aca="false">O686*100/$O$864</f>
        <v>83.5642328349106</v>
      </c>
      <c r="Q686" s="4" t="n">
        <f aca="false">M686*100/L686</f>
        <v>7462.50731439203</v>
      </c>
      <c r="R686" s="4"/>
      <c r="S686" s="4"/>
      <c r="T686" s="58" t="n">
        <f aca="false">C686*100/$C$864</f>
        <v>23.4853134500449</v>
      </c>
      <c r="U686" s="58" t="n">
        <f aca="false">M686*100/T686</f>
        <v>3782.32124467686</v>
      </c>
      <c r="V686" s="58"/>
      <c r="W686" s="58"/>
    </row>
    <row r="687" customFormat="false" ht="15" hidden="false" customHeight="false" outlineLevel="0" collapsed="false">
      <c r="A687" s="7" t="n">
        <v>2000</v>
      </c>
      <c r="B687" s="7" t="str">
        <f aca="false">B675</f>
        <v>Febrero</v>
      </c>
      <c r="C687" s="61" t="n">
        <v>48.10076</v>
      </c>
      <c r="D687" s="53"/>
      <c r="E687" s="53"/>
      <c r="F687" s="53"/>
      <c r="G687" s="53"/>
      <c r="H687" s="53"/>
      <c r="I687" s="53"/>
      <c r="J687" s="61" t="n">
        <f aca="false">C687*100/$C$773</f>
        <v>52.3860430974583</v>
      </c>
      <c r="K687" s="61" t="n">
        <f aca="false">J687*100/$J$864</f>
        <v>9.07836928177653</v>
      </c>
      <c r="L687" s="61" t="n">
        <v>11.9033719174635</v>
      </c>
      <c r="M687" s="7" t="n">
        <v>893.47</v>
      </c>
      <c r="N687" s="7" t="n">
        <v>102.13</v>
      </c>
      <c r="O687" s="7" t="n">
        <f aca="false">M687*100/K687</f>
        <v>9841.74549710715</v>
      </c>
      <c r="P687" s="7" t="n">
        <f aca="false">O687*100/$O$864</f>
        <v>84.0480893305796</v>
      </c>
      <c r="Q687" s="7" t="n">
        <f aca="false">M687*100/L687</f>
        <v>7506.02439539997</v>
      </c>
      <c r="R687" s="7" t="n">
        <f aca="false">AVERAGE(Q686:Q688)</f>
        <v>7479.36528271042</v>
      </c>
      <c r="S687" s="7" t="n">
        <f aca="false">R687*100/$R$864</f>
        <v>63.3955009902327</v>
      </c>
      <c r="T687" s="61" t="n">
        <f aca="false">C687*100/$C$864</f>
        <v>23.4862753467474</v>
      </c>
      <c r="U687" s="61" t="n">
        <f aca="false">M687*100/T687</f>
        <v>3804.22177126411</v>
      </c>
      <c r="V687" s="61" t="n">
        <f aca="false">AVERAGE(U686:U688)</f>
        <v>3797.46469839392</v>
      </c>
      <c r="W687" s="61" t="n">
        <f aca="false">V687*100/$V$864</f>
        <v>32.1747783692197</v>
      </c>
    </row>
    <row r="688" customFormat="false" ht="15" hidden="false" customHeight="false" outlineLevel="0" collapsed="false">
      <c r="A688" s="10" t="n">
        <v>2000</v>
      </c>
      <c r="B688" s="10" t="str">
        <f aca="false">B676</f>
        <v>Marzo</v>
      </c>
      <c r="C688" s="60" t="n">
        <v>47.84662</v>
      </c>
      <c r="D688" s="53"/>
      <c r="E688" s="53"/>
      <c r="F688" s="53"/>
      <c r="G688" s="53"/>
      <c r="H688" s="53"/>
      <c r="I688" s="53"/>
      <c r="J688" s="60" t="n">
        <f aca="false">C688*100/$C$773</f>
        <v>52.1092618367716</v>
      </c>
      <c r="K688" s="60" t="n">
        <f aca="false">J688*100/$J$864</f>
        <v>9.0304037866519</v>
      </c>
      <c r="L688" s="60" t="n">
        <v>11.9033719174635</v>
      </c>
      <c r="M688" s="10" t="n">
        <v>889.13</v>
      </c>
      <c r="N688" s="10" t="n">
        <v>101.63</v>
      </c>
      <c r="O688" s="10" t="n">
        <f aca="false">M688*100/K688</f>
        <v>9845.96061268322</v>
      </c>
      <c r="P688" s="10" t="n">
        <f aca="false">O688*100/$O$864</f>
        <v>84.0840862389106</v>
      </c>
      <c r="Q688" s="10" t="n">
        <f aca="false">M688*100/L688</f>
        <v>7469.56413833926</v>
      </c>
      <c r="R688" s="10"/>
      <c r="S688" s="10"/>
      <c r="T688" s="60" t="n">
        <f aca="false">C688*100/$C$864</f>
        <v>23.3621857893969</v>
      </c>
      <c r="U688" s="60" t="n">
        <f aca="false">M688*100/T688</f>
        <v>3805.85107924079</v>
      </c>
      <c r="V688" s="60"/>
      <c r="W688" s="60"/>
    </row>
    <row r="689" customFormat="false" ht="15" hidden="false" customHeight="false" outlineLevel="0" collapsed="false">
      <c r="A689" s="4" t="n">
        <v>2000</v>
      </c>
      <c r="B689" s="4" t="str">
        <f aca="false">B677</f>
        <v>Abril</v>
      </c>
      <c r="C689" s="58" t="n">
        <v>47.79282</v>
      </c>
      <c r="D689" s="53"/>
      <c r="E689" s="53"/>
      <c r="F689" s="53"/>
      <c r="G689" s="53"/>
      <c r="H689" s="53"/>
      <c r="I689" s="53"/>
      <c r="J689" s="58" t="n">
        <f aca="false">C689*100/$C$773</f>
        <v>52.0506688099952</v>
      </c>
      <c r="K689" s="58" t="n">
        <f aca="false">J689*100/$J$864</f>
        <v>9.02024976273711</v>
      </c>
      <c r="L689" s="58" t="n">
        <v>11.9033719174635</v>
      </c>
      <c r="M689" s="4" t="n">
        <v>871.69</v>
      </c>
      <c r="N689" s="4" t="n">
        <v>99.64</v>
      </c>
      <c r="O689" s="4" t="n">
        <f aca="false">M689*100/K689</f>
        <v>9663.70137111917</v>
      </c>
      <c r="P689" s="4" t="n">
        <f aca="false">O689*100/$O$864</f>
        <v>82.5276000423511</v>
      </c>
      <c r="Q689" s="4" t="n">
        <f aca="false">M689*100/L689</f>
        <v>7323.05103162524</v>
      </c>
      <c r="R689" s="4"/>
      <c r="S689" s="4"/>
      <c r="T689" s="58" t="n">
        <f aca="false">C689*100/$C$864</f>
        <v>23.3359167322416</v>
      </c>
      <c r="U689" s="58" t="n">
        <f aca="false">M689*100/T689</f>
        <v>3735.4007129947</v>
      </c>
      <c r="V689" s="58"/>
      <c r="W689" s="58"/>
    </row>
    <row r="690" customFormat="false" ht="15" hidden="false" customHeight="false" outlineLevel="0" collapsed="false">
      <c r="A690" s="7" t="n">
        <v>2000</v>
      </c>
      <c r="B690" s="7" t="str">
        <f aca="false">B678</f>
        <v>Mayo</v>
      </c>
      <c r="C690" s="61" t="n">
        <v>47.60705</v>
      </c>
      <c r="D690" s="53"/>
      <c r="E690" s="53"/>
      <c r="F690" s="53"/>
      <c r="G690" s="53"/>
      <c r="H690" s="53"/>
      <c r="I690" s="53"/>
      <c r="J690" s="61" t="n">
        <f aca="false">C690*100/$C$773</f>
        <v>51.8483486132621</v>
      </c>
      <c r="K690" s="61" t="n">
        <f aca="false">J690*100/$J$864</f>
        <v>8.98518818239045</v>
      </c>
      <c r="L690" s="61" t="n">
        <v>11.9033719174635</v>
      </c>
      <c r="M690" s="7" t="n">
        <v>878.6</v>
      </c>
      <c r="N690" s="7" t="n">
        <v>100.43</v>
      </c>
      <c r="O690" s="7" t="n">
        <f aca="false">M690*100/K690</f>
        <v>9778.31495751995</v>
      </c>
      <c r="P690" s="7" t="n">
        <f aca="false">O690*100/$O$864</f>
        <v>83.5063952114745</v>
      </c>
      <c r="Q690" s="7" t="n">
        <f aca="false">M690*100/L690</f>
        <v>7381.10180957214</v>
      </c>
      <c r="R690" s="7" t="n">
        <f aca="false">AVERAGE(Q689:Q691)</f>
        <v>7430.13553469757</v>
      </c>
      <c r="S690" s="7" t="n">
        <f aca="false">R690*100/$R$864</f>
        <v>62.9782270076245</v>
      </c>
      <c r="T690" s="61" t="n">
        <f aca="false">C690*100/$C$864</f>
        <v>23.2452103614656</v>
      </c>
      <c r="U690" s="61" t="n">
        <f aca="false">M690*100/T690</f>
        <v>3779.70337259879</v>
      </c>
      <c r="V690" s="61" t="n">
        <f aca="false">AVERAGE(U689:U691)</f>
        <v>3802.35237827245</v>
      </c>
      <c r="W690" s="61" t="n">
        <f aca="false">V690*100/$V$864</f>
        <v>32.2161902135214</v>
      </c>
    </row>
    <row r="691" customFormat="false" ht="15" hidden="false" customHeight="false" outlineLevel="0" collapsed="false">
      <c r="A691" s="10" t="n">
        <v>2000</v>
      </c>
      <c r="B691" s="10" t="str">
        <f aca="false">B679</f>
        <v>Junio</v>
      </c>
      <c r="C691" s="60" t="n">
        <v>47.51903</v>
      </c>
      <c r="D691" s="53"/>
      <c r="E691" s="53"/>
      <c r="F691" s="53"/>
      <c r="G691" s="53"/>
      <c r="H691" s="53"/>
      <c r="I691" s="53"/>
      <c r="J691" s="60" t="n">
        <f aca="false">C691*100/$C$773</f>
        <v>51.7524869363688</v>
      </c>
      <c r="K691" s="60" t="n">
        <f aca="false">J691*100/$J$864</f>
        <v>8.96857559530904</v>
      </c>
      <c r="L691" s="60" t="n">
        <v>11.9033719174635</v>
      </c>
      <c r="M691" s="10" t="n">
        <v>903.02</v>
      </c>
      <c r="N691" s="10" t="n">
        <v>103.22</v>
      </c>
      <c r="O691" s="10" t="n">
        <f aca="false">M691*100/K691</f>
        <v>10068.7114737854</v>
      </c>
      <c r="P691" s="10" t="n">
        <f aca="false">O691*100/$O$864</f>
        <v>85.986369149791</v>
      </c>
      <c r="Q691" s="10" t="n">
        <f aca="false">M691*100/L691</f>
        <v>7586.25376289532</v>
      </c>
      <c r="R691" s="10"/>
      <c r="S691" s="10"/>
      <c r="T691" s="60" t="n">
        <f aca="false">C691*100/$C$864</f>
        <v>23.2022326214877</v>
      </c>
      <c r="U691" s="60" t="n">
        <f aca="false">M691*100/T691</f>
        <v>3891.95304922385</v>
      </c>
      <c r="V691" s="60"/>
      <c r="W691" s="60"/>
    </row>
    <row r="692" customFormat="false" ht="15" hidden="false" customHeight="false" outlineLevel="0" collapsed="false">
      <c r="A692" s="4" t="n">
        <v>2000</v>
      </c>
      <c r="B692" s="4" t="str">
        <f aca="false">B680</f>
        <v>Julio</v>
      </c>
      <c r="C692" s="58" t="n">
        <v>47.72541</v>
      </c>
      <c r="D692" s="53"/>
      <c r="E692" s="53"/>
      <c r="F692" s="53"/>
      <c r="G692" s="53"/>
      <c r="H692" s="53"/>
      <c r="I692" s="53"/>
      <c r="J692" s="58" t="n">
        <f aca="false">C692*100/$C$773</f>
        <v>51.9772532721701</v>
      </c>
      <c r="K692" s="58" t="n">
        <f aca="false">J692*100/$J$864</f>
        <v>9.00752703500299</v>
      </c>
      <c r="L692" s="58" t="n">
        <v>11.9033719174635</v>
      </c>
      <c r="M692" s="4" t="n">
        <v>882.35</v>
      </c>
      <c r="N692" s="4" t="n">
        <v>100.86</v>
      </c>
      <c r="O692" s="4" t="n">
        <f aca="false">M692*100/K692</f>
        <v>9795.69638338262</v>
      </c>
      <c r="P692" s="4" t="n">
        <f aca="false">O692*100/$O$864</f>
        <v>83.6548318515023</v>
      </c>
      <c r="Q692" s="4" t="n">
        <f aca="false">M692*100/L692</f>
        <v>7412.60548790801</v>
      </c>
      <c r="R692" s="4"/>
      <c r="S692" s="4"/>
      <c r="T692" s="58" t="n">
        <f aca="false">C692*100/$C$864</f>
        <v>23.3030022872073</v>
      </c>
      <c r="U692" s="58" t="n">
        <f aca="false">M692*100/T692</f>
        <v>3786.42197741355</v>
      </c>
      <c r="V692" s="58"/>
      <c r="W692" s="58"/>
    </row>
    <row r="693" customFormat="false" ht="15" hidden="false" customHeight="false" outlineLevel="0" collapsed="false">
      <c r="A693" s="7" t="n">
        <v>2000</v>
      </c>
      <c r="B693" s="7" t="str">
        <f aca="false">B681</f>
        <v>Agosto</v>
      </c>
      <c r="C693" s="61" t="n">
        <v>47.62273</v>
      </c>
      <c r="D693" s="53"/>
      <c r="E693" s="53"/>
      <c r="F693" s="53"/>
      <c r="G693" s="53"/>
      <c r="H693" s="53"/>
      <c r="I693" s="53"/>
      <c r="J693" s="61" t="n">
        <f aca="false">C693*100/$C$773</f>
        <v>51.8654255400251</v>
      </c>
      <c r="K693" s="61" t="n">
        <f aca="false">J693*100/$J$864</f>
        <v>8.98814757077305</v>
      </c>
      <c r="L693" s="61" t="n">
        <v>11.9033719174635</v>
      </c>
      <c r="M693" s="7" t="n">
        <v>881.81</v>
      </c>
      <c r="N693" s="7" t="n">
        <v>100.79</v>
      </c>
      <c r="O693" s="7" t="n">
        <f aca="false">M693*100/K693</f>
        <v>9810.80910228266</v>
      </c>
      <c r="P693" s="7" t="n">
        <f aca="false">O693*100/$O$864</f>
        <v>83.7838938302449</v>
      </c>
      <c r="Q693" s="7" t="n">
        <f aca="false">M693*100/L693</f>
        <v>7408.06895822764</v>
      </c>
      <c r="R693" s="7" t="n">
        <f aca="false">AVERAGE(Q692:Q694)</f>
        <v>7413.33357291844</v>
      </c>
      <c r="S693" s="7" t="n">
        <f aca="false">R693*100/$R$864</f>
        <v>62.8358126790893</v>
      </c>
      <c r="T693" s="61" t="n">
        <f aca="false">C693*100/$C$864</f>
        <v>23.2528664732908</v>
      </c>
      <c r="U693" s="61" t="n">
        <f aca="false">M693*100/T693</f>
        <v>3792.26363774498</v>
      </c>
      <c r="V693" s="61" t="n">
        <f aca="false">AVERAGE(U692:U694)</f>
        <v>3794.18441507072</v>
      </c>
      <c r="W693" s="61" t="n">
        <f aca="false">V693*100/$V$864</f>
        <v>32.1469855133817</v>
      </c>
    </row>
    <row r="694" customFormat="false" ht="15" hidden="false" customHeight="false" outlineLevel="0" collapsed="false">
      <c r="A694" s="10" t="n">
        <v>2000</v>
      </c>
      <c r="B694" s="10" t="str">
        <f aca="false">B682</f>
        <v>Septiembre</v>
      </c>
      <c r="C694" s="60" t="n">
        <v>47.5496</v>
      </c>
      <c r="D694" s="53"/>
      <c r="E694" s="53"/>
      <c r="F694" s="53"/>
      <c r="G694" s="53"/>
      <c r="H694" s="53"/>
      <c r="I694" s="53"/>
      <c r="J694" s="60" t="n">
        <f aca="false">C694*100/$C$773</f>
        <v>51.7857804090185</v>
      </c>
      <c r="K694" s="60" t="n">
        <f aca="false">J694*100/$J$864</f>
        <v>8.97434527023609</v>
      </c>
      <c r="L694" s="60" t="n">
        <v>11.9033719174635</v>
      </c>
      <c r="M694" s="10" t="n">
        <v>883.15</v>
      </c>
      <c r="N694" s="10" t="n">
        <v>100.95</v>
      </c>
      <c r="O694" s="10" t="n">
        <f aca="false">M694*100/K694</f>
        <v>9840.8293129641</v>
      </c>
      <c r="P694" s="10" t="n">
        <f aca="false">O694*100/$O$864</f>
        <v>84.0402651568371</v>
      </c>
      <c r="Q694" s="10" t="n">
        <f aca="false">M694*100/L694</f>
        <v>7419.32627261966</v>
      </c>
      <c r="R694" s="10"/>
      <c r="S694" s="10"/>
      <c r="T694" s="60" t="n">
        <f aca="false">C694*100/$C$864</f>
        <v>23.2171591099122</v>
      </c>
      <c r="U694" s="60" t="n">
        <f aca="false">M694*100/T694</f>
        <v>3803.86763005364</v>
      </c>
      <c r="V694" s="60"/>
      <c r="W694" s="60"/>
    </row>
    <row r="695" customFormat="false" ht="15" hidden="false" customHeight="false" outlineLevel="0" collapsed="false">
      <c r="A695" s="4" t="n">
        <v>2000</v>
      </c>
      <c r="B695" s="4" t="str">
        <f aca="false">B683</f>
        <v>Octubre</v>
      </c>
      <c r="C695" s="58" t="n">
        <v>47.63481</v>
      </c>
      <c r="D695" s="53"/>
      <c r="E695" s="53"/>
      <c r="F695" s="53"/>
      <c r="G695" s="53"/>
      <c r="H695" s="53"/>
      <c r="I695" s="53"/>
      <c r="J695" s="58" t="n">
        <f aca="false">C695*100/$C$773</f>
        <v>51.8785817438069</v>
      </c>
      <c r="K695" s="58" t="n">
        <f aca="false">J695*100/$J$864</f>
        <v>8.99042750774128</v>
      </c>
      <c r="L695" s="58" t="n">
        <v>11.9033719174635</v>
      </c>
      <c r="M695" s="4" t="n">
        <v>879.95</v>
      </c>
      <c r="N695" s="4" t="n">
        <v>100.58</v>
      </c>
      <c r="O695" s="4" t="n">
        <f aca="false">M695*100/K695</f>
        <v>9787.63244842708</v>
      </c>
      <c r="P695" s="4" t="n">
        <f aca="false">O695*100/$O$864</f>
        <v>83.5859661888311</v>
      </c>
      <c r="Q695" s="4" t="n">
        <f aca="false">M695*100/L695</f>
        <v>7392.44313377305</v>
      </c>
      <c r="R695" s="4"/>
      <c r="S695" s="4"/>
      <c r="T695" s="58" t="n">
        <f aca="false">C695*100/$C$864</f>
        <v>23.2587648043398</v>
      </c>
      <c r="U695" s="58" t="n">
        <f aca="false">M695*100/T695</f>
        <v>3783.30494934886</v>
      </c>
      <c r="V695" s="58"/>
      <c r="W695" s="58"/>
    </row>
    <row r="696" customFormat="false" ht="15" hidden="false" customHeight="false" outlineLevel="0" collapsed="false">
      <c r="A696" s="7" t="n">
        <v>2000</v>
      </c>
      <c r="B696" s="7" t="str">
        <f aca="false">B684</f>
        <v>Noviembre</v>
      </c>
      <c r="C696" s="61" t="n">
        <v>47.40065</v>
      </c>
      <c r="D696" s="53"/>
      <c r="E696" s="53"/>
      <c r="F696" s="53"/>
      <c r="G696" s="53"/>
      <c r="H696" s="53"/>
      <c r="I696" s="53"/>
      <c r="J696" s="61" t="n">
        <f aca="false">C696*100/$C$773</f>
        <v>51.6235604956665</v>
      </c>
      <c r="K696" s="61" t="n">
        <f aca="false">J696*100/$J$864</f>
        <v>8.94623296796642</v>
      </c>
      <c r="L696" s="61" t="n">
        <v>11.9033719174635</v>
      </c>
      <c r="M696" s="7" t="n">
        <v>877.91</v>
      </c>
      <c r="N696" s="7" t="n">
        <v>100.35</v>
      </c>
      <c r="O696" s="7" t="n">
        <f aca="false">M696*100/K696</f>
        <v>9813.18062187194</v>
      </c>
      <c r="P696" s="7" t="n">
        <f aca="false">O696*100/$O$864</f>
        <v>83.8041465070031</v>
      </c>
      <c r="Q696" s="7" t="n">
        <f aca="false">M696*100/L696</f>
        <v>7375.30513275834</v>
      </c>
      <c r="R696" s="7" t="n">
        <f aca="false">AVERAGE(Q695:Q697)</f>
        <v>7400.39606234851</v>
      </c>
      <c r="S696" s="7" t="n">
        <f aca="false">R696*100/$R$864</f>
        <v>62.7261536461172</v>
      </c>
      <c r="T696" s="61" t="n">
        <f aca="false">C696*100/$C$864</f>
        <v>23.1444309302972</v>
      </c>
      <c r="U696" s="61" t="n">
        <f aca="false">M696*100/T696</f>
        <v>3793.18032335275</v>
      </c>
      <c r="V696" s="61" t="n">
        <f aca="false">AVERAGE(U695:U697)</f>
        <v>3801.28115559408</v>
      </c>
      <c r="W696" s="61" t="n">
        <f aca="false">V696*100/$V$864</f>
        <v>32.2071140653548</v>
      </c>
    </row>
    <row r="697" customFormat="false" ht="15" hidden="false" customHeight="false" outlineLevel="0" collapsed="false">
      <c r="A697" s="10" t="n">
        <v>2000</v>
      </c>
      <c r="B697" s="10" t="str">
        <f aca="false">B685</f>
        <v>Diciembre</v>
      </c>
      <c r="C697" s="60" t="n">
        <v>47.34766</v>
      </c>
      <c r="D697" s="53"/>
      <c r="E697" s="53"/>
      <c r="F697" s="53"/>
      <c r="G697" s="53"/>
      <c r="H697" s="53"/>
      <c r="I697" s="53"/>
      <c r="J697" s="60" t="n">
        <f aca="false">C697*100/$C$773</f>
        <v>51.5658496315609</v>
      </c>
      <c r="K697" s="60" t="n">
        <f aca="false">J697*100/$J$864</f>
        <v>8.93623182061986</v>
      </c>
      <c r="L697" s="60" t="n">
        <v>11.9033719174635</v>
      </c>
      <c r="M697" s="10" t="n">
        <v>884.83</v>
      </c>
      <c r="N697" s="10" t="n">
        <v>101.14</v>
      </c>
      <c r="O697" s="10" t="n">
        <f aca="false">M697*100/K697</f>
        <v>9901.6007838819</v>
      </c>
      <c r="P697" s="10" t="n">
        <f aca="false">O697*100/$O$864</f>
        <v>84.5592509422298</v>
      </c>
      <c r="Q697" s="10" t="n">
        <f aca="false">M697*100/L697</f>
        <v>7433.43992051413</v>
      </c>
      <c r="R697" s="10"/>
      <c r="S697" s="10"/>
      <c r="T697" s="60" t="n">
        <f aca="false">C697*100/$C$864</f>
        <v>23.1185573738165</v>
      </c>
      <c r="U697" s="60" t="n">
        <f aca="false">M697*100/T697</f>
        <v>3827.35819408064</v>
      </c>
      <c r="V697" s="60"/>
      <c r="W697" s="60"/>
    </row>
    <row r="698" customFormat="false" ht="15" hidden="false" customHeight="false" outlineLevel="0" collapsed="false">
      <c r="A698" s="4" t="n">
        <v>2001</v>
      </c>
      <c r="B698" s="4" t="str">
        <f aca="false">B686</f>
        <v>Enero</v>
      </c>
      <c r="C698" s="58" t="n">
        <v>47.38574</v>
      </c>
      <c r="D698" s="53"/>
      <c r="E698" s="53"/>
      <c r="F698" s="53"/>
      <c r="G698" s="53"/>
      <c r="H698" s="53"/>
      <c r="I698" s="53"/>
      <c r="J698" s="58" t="n">
        <f aca="false">C698*100/$C$773</f>
        <v>51.6073221679856</v>
      </c>
      <c r="K698" s="58" t="n">
        <f aca="false">J698*100/$J$864</f>
        <v>8.94341890669189</v>
      </c>
      <c r="L698" s="58" t="n">
        <v>11.9033719174635</v>
      </c>
      <c r="M698" s="4" t="n">
        <v>887.75</v>
      </c>
      <c r="N698" s="4" t="n">
        <v>101.47</v>
      </c>
      <c r="O698" s="4" t="n">
        <f aca="false">M698*100/K698</f>
        <v>9926.29339251618</v>
      </c>
      <c r="P698" s="4" t="n">
        <f aca="false">O698*100/$O$864</f>
        <v>84.7701247731888</v>
      </c>
      <c r="Q698" s="4" t="n">
        <f aca="false">M698*100/L698</f>
        <v>7457.97078471166</v>
      </c>
      <c r="R698" s="4"/>
      <c r="S698" s="4"/>
      <c r="T698" s="58" t="n">
        <f aca="false">C698*100/$C$864</f>
        <v>23.1371507882491</v>
      </c>
      <c r="U698" s="58" t="n">
        <f aca="false">M698*100/T698</f>
        <v>3836.90285863059</v>
      </c>
      <c r="V698" s="58"/>
      <c r="W698" s="58"/>
    </row>
    <row r="699" customFormat="false" ht="15" hidden="false" customHeight="false" outlineLevel="0" collapsed="false">
      <c r="A699" s="7" t="n">
        <v>2001</v>
      </c>
      <c r="B699" s="7" t="str">
        <f aca="false">B687</f>
        <v>Febrero</v>
      </c>
      <c r="C699" s="61" t="n">
        <v>47.2778</v>
      </c>
      <c r="D699" s="53"/>
      <c r="E699" s="53"/>
      <c r="F699" s="53"/>
      <c r="G699" s="53"/>
      <c r="H699" s="53"/>
      <c r="I699" s="53"/>
      <c r="J699" s="61" t="n">
        <f aca="false">C699*100/$C$773</f>
        <v>51.489765823929</v>
      </c>
      <c r="K699" s="61" t="n">
        <f aca="false">J699*100/$J$864</f>
        <v>8.92304668845096</v>
      </c>
      <c r="L699" s="61" t="n">
        <v>11.9033719174635</v>
      </c>
      <c r="M699" s="7" t="n">
        <v>892.27</v>
      </c>
      <c r="N699" s="7" t="n">
        <v>101.99</v>
      </c>
      <c r="O699" s="7" t="n">
        <f aca="false">M699*100/K699</f>
        <v>9999.61146852296</v>
      </c>
      <c r="P699" s="7" t="n">
        <f aca="false">O699*100/$O$864</f>
        <v>85.3962580341612</v>
      </c>
      <c r="Q699" s="7" t="n">
        <f aca="false">M699*100/L699</f>
        <v>7495.9432183325</v>
      </c>
      <c r="R699" s="7" t="n">
        <f aca="false">AVERAGE(Q698:Q700)</f>
        <v>7482.86569141441</v>
      </c>
      <c r="S699" s="7" t="n">
        <f aca="false">R699*100/$R$864</f>
        <v>63.4251706420108</v>
      </c>
      <c r="T699" s="61" t="n">
        <f aca="false">C699*100/$C$864</f>
        <v>23.0844466613096</v>
      </c>
      <c r="U699" s="61" t="n">
        <f aca="false">M699*100/T699</f>
        <v>3865.24317905994</v>
      </c>
      <c r="V699" s="61" t="n">
        <f aca="false">AVERAGE(U698:U700)</f>
        <v>3853.13003011279</v>
      </c>
      <c r="W699" s="61" t="n">
        <f aca="false">V699*100/$V$864</f>
        <v>32.6464140138279</v>
      </c>
    </row>
    <row r="700" customFormat="false" ht="15" hidden="false" customHeight="false" outlineLevel="0" collapsed="false">
      <c r="A700" s="10" t="n">
        <v>2001</v>
      </c>
      <c r="B700" s="10" t="str">
        <f aca="false">B688</f>
        <v>Marzo</v>
      </c>
      <c r="C700" s="60" t="n">
        <v>47.36788</v>
      </c>
      <c r="D700" s="53"/>
      <c r="E700" s="53"/>
      <c r="F700" s="53"/>
      <c r="G700" s="53"/>
      <c r="H700" s="53"/>
      <c r="I700" s="53"/>
      <c r="J700" s="60" t="n">
        <f aca="false">C700*100/$C$773</f>
        <v>51.5878710256393</v>
      </c>
      <c r="K700" s="60" t="n">
        <f aca="false">J700*100/$J$864</f>
        <v>8.94004807273059</v>
      </c>
      <c r="L700" s="60" t="n">
        <v>11.9033719174635</v>
      </c>
      <c r="M700" s="10" t="n">
        <v>892.12</v>
      </c>
      <c r="N700" s="10" t="n">
        <v>101.97</v>
      </c>
      <c r="O700" s="10" t="n">
        <f aca="false">M700*100/K700</f>
        <v>9978.9172579641</v>
      </c>
      <c r="P700" s="10" t="n">
        <f aca="false">O700*100/$O$864</f>
        <v>85.2195303532647</v>
      </c>
      <c r="Q700" s="10" t="n">
        <f aca="false">M700*100/L700</f>
        <v>7494.68307119906</v>
      </c>
      <c r="R700" s="10"/>
      <c r="S700" s="10"/>
      <c r="T700" s="60" t="n">
        <f aca="false">C700*100/$C$864</f>
        <v>23.1284302425095</v>
      </c>
      <c r="U700" s="60" t="n">
        <f aca="false">M700*100/T700</f>
        <v>3857.24405264784</v>
      </c>
      <c r="V700" s="60"/>
      <c r="W700" s="60"/>
    </row>
    <row r="701" customFormat="false" ht="15" hidden="false" customHeight="false" outlineLevel="0" collapsed="false">
      <c r="A701" s="4" t="n">
        <v>2001</v>
      </c>
      <c r="B701" s="4" t="str">
        <f aca="false">B689</f>
        <v>Abril</v>
      </c>
      <c r="C701" s="58" t="n">
        <v>47.68451</v>
      </c>
      <c r="D701" s="53"/>
      <c r="E701" s="53"/>
      <c r="F701" s="53"/>
      <c r="G701" s="53"/>
      <c r="H701" s="53"/>
      <c r="I701" s="53"/>
      <c r="J701" s="58" t="n">
        <f aca="false">C701*100/$C$773</f>
        <v>51.9327095027434</v>
      </c>
      <c r="K701" s="58" t="n">
        <f aca="false">J701*100/$J$864</f>
        <v>8.9998077119897</v>
      </c>
      <c r="L701" s="58" t="n">
        <v>11.9033719174635</v>
      </c>
      <c r="M701" s="4" t="n">
        <v>884.92</v>
      </c>
      <c r="N701" s="4" t="n">
        <v>101.15</v>
      </c>
      <c r="O701" s="4" t="n">
        <f aca="false">M701*100/K701</f>
        <v>9832.65452239712</v>
      </c>
      <c r="P701" s="4" t="n">
        <f aca="false">O701*100/$O$864</f>
        <v>83.9704527919438</v>
      </c>
      <c r="Q701" s="4" t="n">
        <f aca="false">M701*100/L701</f>
        <v>7434.19600879419</v>
      </c>
      <c r="R701" s="4"/>
      <c r="S701" s="4"/>
      <c r="T701" s="58" t="n">
        <f aca="false">C701*100/$C$864</f>
        <v>23.2830319445</v>
      </c>
      <c r="U701" s="58" t="n">
        <f aca="false">M701*100/T701</f>
        <v>3800.7077519345</v>
      </c>
      <c r="V701" s="58"/>
      <c r="W701" s="58"/>
    </row>
    <row r="702" customFormat="false" ht="15" hidden="false" customHeight="false" outlineLevel="0" collapsed="false">
      <c r="A702" s="7" t="n">
        <v>2001</v>
      </c>
      <c r="B702" s="7" t="str">
        <f aca="false">B690</f>
        <v>Mayo</v>
      </c>
      <c r="C702" s="61" t="n">
        <v>47.71537</v>
      </c>
      <c r="D702" s="53"/>
      <c r="E702" s="53"/>
      <c r="F702" s="53"/>
      <c r="G702" s="53"/>
      <c r="H702" s="53"/>
      <c r="I702" s="53"/>
      <c r="J702" s="61" t="n">
        <f aca="false">C702*100/$C$773</f>
        <v>51.9663188114111</v>
      </c>
      <c r="K702" s="61" t="n">
        <f aca="false">J702*100/$J$864</f>
        <v>9.0056321205029</v>
      </c>
      <c r="L702" s="61" t="n">
        <v>11.9033719174635</v>
      </c>
      <c r="M702" s="7" t="n">
        <v>882.57</v>
      </c>
      <c r="N702" s="7" t="n">
        <v>100.88</v>
      </c>
      <c r="O702" s="7" t="n">
        <f aca="false">M702*100/K702</f>
        <v>9800.20045445422</v>
      </c>
      <c r="P702" s="7" t="n">
        <f aca="false">O702*100/$O$864</f>
        <v>83.6932964275155</v>
      </c>
      <c r="Q702" s="7" t="n">
        <f aca="false">M702*100/L702</f>
        <v>7414.45370370371</v>
      </c>
      <c r="R702" s="7" t="n">
        <f aca="false">AVERAGE(Q701:Q703)</f>
        <v>7439.29260386719</v>
      </c>
      <c r="S702" s="7" t="n">
        <f aca="false">R702*100/$R$864</f>
        <v>63.0558428166762</v>
      </c>
      <c r="T702" s="61" t="n">
        <f aca="false">C702*100/$C$864</f>
        <v>23.2981000319315</v>
      </c>
      <c r="U702" s="61" t="n">
        <f aca="false">M702*100/T702</f>
        <v>3788.16297805564</v>
      </c>
      <c r="V702" s="61" t="n">
        <f aca="false">AVERAGE(U701:U703)</f>
        <v>3810.91459862361</v>
      </c>
      <c r="W702" s="61" t="n">
        <f aca="false">V702*100/$V$864</f>
        <v>32.2887353361301</v>
      </c>
    </row>
    <row r="703" customFormat="false" ht="15" hidden="false" customHeight="false" outlineLevel="0" collapsed="false">
      <c r="A703" s="10" t="n">
        <v>2001</v>
      </c>
      <c r="B703" s="10" t="str">
        <f aca="false">B691</f>
        <v>Junio</v>
      </c>
      <c r="C703" s="60" t="n">
        <v>47.37121</v>
      </c>
      <c r="D703" s="53"/>
      <c r="E703" s="53"/>
      <c r="F703" s="53"/>
      <c r="G703" s="53"/>
      <c r="H703" s="53"/>
      <c r="I703" s="53"/>
      <c r="J703" s="60" t="n">
        <f aca="false">C703*100/$C$773</f>
        <v>51.5914976943971</v>
      </c>
      <c r="K703" s="60" t="n">
        <f aca="false">J703*100/$J$864</f>
        <v>8.94067656528889</v>
      </c>
      <c r="L703" s="60" t="n">
        <v>11.9033719174635</v>
      </c>
      <c r="M703" s="10" t="n">
        <v>889.09</v>
      </c>
      <c r="N703" s="10" t="n">
        <v>101.63</v>
      </c>
      <c r="O703" s="10" t="n">
        <f aca="false">M703*100/K703</f>
        <v>9944.32572867903</v>
      </c>
      <c r="P703" s="10" t="n">
        <f aca="false">O703*100/$O$864</f>
        <v>84.9241201595865</v>
      </c>
      <c r="Q703" s="10" t="n">
        <f aca="false">M703*100/L703</f>
        <v>7469.22809910368</v>
      </c>
      <c r="R703" s="10"/>
      <c r="S703" s="10"/>
      <c r="T703" s="60" t="n">
        <f aca="false">C703*100/$C$864</f>
        <v>23.1300561897274</v>
      </c>
      <c r="U703" s="60" t="n">
        <f aca="false">M703*100/T703</f>
        <v>3843.87306588068</v>
      </c>
      <c r="V703" s="60"/>
      <c r="W703" s="60"/>
    </row>
    <row r="704" customFormat="false" ht="15" hidden="false" customHeight="false" outlineLevel="0" collapsed="false">
      <c r="A704" s="4" t="n">
        <v>2001</v>
      </c>
      <c r="B704" s="4" t="str">
        <f aca="false">B692</f>
        <v>Julio</v>
      </c>
      <c r="C704" s="58" t="n">
        <v>47.21627</v>
      </c>
      <c r="D704" s="53"/>
      <c r="E704" s="53"/>
      <c r="F704" s="53"/>
      <c r="G704" s="53"/>
      <c r="H704" s="53"/>
      <c r="I704" s="53"/>
      <c r="J704" s="58" t="n">
        <f aca="false">C704*100/$C$773</f>
        <v>51.42275413364</v>
      </c>
      <c r="K704" s="58" t="n">
        <f aca="false">J704*100/$J$864</f>
        <v>8.91143373136031</v>
      </c>
      <c r="L704" s="58" t="n">
        <v>11.9033719174635</v>
      </c>
      <c r="M704" s="4" t="n">
        <v>881.29</v>
      </c>
      <c r="N704" s="4" t="n">
        <v>100.73</v>
      </c>
      <c r="O704" s="4" t="n">
        <f aca="false">M704*100/K704</f>
        <v>9889.42999035771</v>
      </c>
      <c r="P704" s="4" t="n">
        <f aca="false">O704*100/$O$864</f>
        <v>84.4553128814817</v>
      </c>
      <c r="Q704" s="4" t="n">
        <f aca="false">M704*100/L704</f>
        <v>7403.70044816507</v>
      </c>
      <c r="R704" s="4"/>
      <c r="S704" s="4"/>
      <c r="T704" s="58" t="n">
        <f aca="false">C704*100/$C$864</f>
        <v>23.0544032582098</v>
      </c>
      <c r="U704" s="58" t="n">
        <f aca="false">M704*100/T704</f>
        <v>3822.65370363107</v>
      </c>
      <c r="V704" s="58"/>
      <c r="W704" s="58"/>
    </row>
    <row r="705" customFormat="false" ht="15" hidden="false" customHeight="false" outlineLevel="0" collapsed="false">
      <c r="A705" s="7" t="n">
        <v>2001</v>
      </c>
      <c r="B705" s="7" t="str">
        <f aca="false">B693</f>
        <v>Agosto</v>
      </c>
      <c r="C705" s="61" t="n">
        <v>47.0474</v>
      </c>
      <c r="D705" s="53"/>
      <c r="E705" s="53"/>
      <c r="F705" s="53"/>
      <c r="G705" s="53"/>
      <c r="H705" s="53"/>
      <c r="I705" s="53"/>
      <c r="J705" s="61" t="n">
        <f aca="false">C705*100/$C$773</f>
        <v>51.2388395531247</v>
      </c>
      <c r="K705" s="61" t="n">
        <f aca="false">J705*100/$J$864</f>
        <v>8.87956179793111</v>
      </c>
      <c r="L705" s="61" t="n">
        <v>11.9033719174635</v>
      </c>
      <c r="M705" s="7" t="n">
        <v>879.63</v>
      </c>
      <c r="N705" s="7" t="n">
        <v>100.54</v>
      </c>
      <c r="O705" s="7" t="n">
        <f aca="false">M705*100/K705</f>
        <v>9906.23208686885</v>
      </c>
      <c r="P705" s="7" t="n">
        <f aca="false">O705*100/$O$864</f>
        <v>84.5988020734065</v>
      </c>
      <c r="Q705" s="7" t="n">
        <f aca="false">M705*100/L705</f>
        <v>7389.75481988839</v>
      </c>
      <c r="R705" s="7" t="n">
        <f aca="false">AVERAGE(Q704:Q706)</f>
        <v>7385.35830655618</v>
      </c>
      <c r="S705" s="7" t="n">
        <f aca="false">R705*100/$R$864</f>
        <v>62.5986928220782</v>
      </c>
      <c r="T705" s="61" t="n">
        <f aca="false">C705*100/$C$864</f>
        <v>22.9719486916332</v>
      </c>
      <c r="U705" s="61" t="n">
        <f aca="false">M705*100/T705</f>
        <v>3829.14837486284</v>
      </c>
      <c r="V705" s="61" t="n">
        <f aca="false">AVERAGE(U704:U706)</f>
        <v>3823.26015047456</v>
      </c>
      <c r="W705" s="61" t="n">
        <f aca="false">V705*100/$V$864</f>
        <v>32.3933354907591</v>
      </c>
    </row>
    <row r="706" customFormat="false" ht="15" hidden="false" customHeight="false" outlineLevel="0" collapsed="false">
      <c r="A706" s="10" t="n">
        <v>2001</v>
      </c>
      <c r="B706" s="10" t="str">
        <f aca="false">B694</f>
        <v>Septiembre</v>
      </c>
      <c r="C706" s="60" t="n">
        <v>47.01178</v>
      </c>
      <c r="D706" s="53"/>
      <c r="E706" s="53"/>
      <c r="F706" s="53"/>
      <c r="G706" s="53"/>
      <c r="H706" s="53"/>
      <c r="I706" s="53"/>
      <c r="J706" s="60" t="n">
        <f aca="false">C706*100/$C$773</f>
        <v>51.200046177404</v>
      </c>
      <c r="K706" s="60" t="n">
        <f aca="false">J706*100/$J$864</f>
        <v>8.8728390036589</v>
      </c>
      <c r="L706" s="60" t="n">
        <v>11.9033719174635</v>
      </c>
      <c r="M706" s="10" t="n">
        <v>876.4</v>
      </c>
      <c r="N706" s="10" t="n">
        <v>100.18</v>
      </c>
      <c r="O706" s="10" t="n">
        <f aca="false">M706*100/K706</f>
        <v>9877.33463481754</v>
      </c>
      <c r="P706" s="10" t="n">
        <f aca="false">O706*100/$O$864</f>
        <v>84.3520190579192</v>
      </c>
      <c r="Q706" s="10" t="n">
        <f aca="false">M706*100/L706</f>
        <v>7362.61965161509</v>
      </c>
      <c r="R706" s="10"/>
      <c r="S706" s="10"/>
      <c r="T706" s="60" t="n">
        <f aca="false">C706*100/$C$864</f>
        <v>22.9545564273977</v>
      </c>
      <c r="U706" s="60" t="n">
        <f aca="false">M706*100/T706</f>
        <v>3817.97837292976</v>
      </c>
      <c r="V706" s="60"/>
      <c r="W706" s="60"/>
    </row>
    <row r="707" customFormat="false" ht="15" hidden="false" customHeight="false" outlineLevel="0" collapsed="false">
      <c r="A707" s="4" t="n">
        <v>2001</v>
      </c>
      <c r="B707" s="4" t="str">
        <f aca="false">B695</f>
        <v>Octubre</v>
      </c>
      <c r="C707" s="58" t="n">
        <v>46.80438</v>
      </c>
      <c r="D707" s="53"/>
      <c r="E707" s="53"/>
      <c r="F707" s="53"/>
      <c r="G707" s="53"/>
      <c r="H707" s="53"/>
      <c r="I707" s="53"/>
      <c r="J707" s="58" t="n">
        <f aca="false">C707*100/$C$773</f>
        <v>50.9741689700914</v>
      </c>
      <c r="K707" s="58" t="n">
        <f aca="false">J707*100/$J$864</f>
        <v>8.83369505273089</v>
      </c>
      <c r="L707" s="58" t="n">
        <v>11.9033719174635</v>
      </c>
      <c r="M707" s="4" t="n">
        <v>880.26</v>
      </c>
      <c r="N707" s="4" t="n">
        <v>100.62</v>
      </c>
      <c r="O707" s="4" t="n">
        <f aca="false">M707*100/K707</f>
        <v>9964.79949495056</v>
      </c>
      <c r="P707" s="4" t="n">
        <f aca="false">O707*100/$O$864</f>
        <v>85.0989652556142</v>
      </c>
      <c r="Q707" s="4" t="n">
        <f aca="false">M707*100/L707</f>
        <v>7395.04743784882</v>
      </c>
      <c r="R707" s="4"/>
      <c r="S707" s="4"/>
      <c r="T707" s="58" t="n">
        <f aca="false">C707*100/$C$864</f>
        <v>22.8532887237914</v>
      </c>
      <c r="U707" s="58" t="n">
        <f aca="false">M707*100/T707</f>
        <v>3851.7869819043</v>
      </c>
      <c r="V707" s="58"/>
      <c r="W707" s="58"/>
    </row>
    <row r="708" customFormat="false" ht="15" hidden="false" customHeight="false" outlineLevel="0" collapsed="false">
      <c r="A708" s="7" t="n">
        <v>2001</v>
      </c>
      <c r="B708" s="7" t="str">
        <f aca="false">B696</f>
        <v>Noviembre</v>
      </c>
      <c r="C708" s="61" t="n">
        <v>46.65088</v>
      </c>
      <c r="D708" s="53"/>
      <c r="E708" s="53"/>
      <c r="F708" s="53"/>
      <c r="G708" s="53"/>
      <c r="H708" s="53"/>
      <c r="I708" s="53"/>
      <c r="J708" s="61" t="n">
        <f aca="false">C708*100/$C$773</f>
        <v>50.8069936985269</v>
      </c>
      <c r="K708" s="61" t="n">
        <f aca="false">J708*100/$J$864</f>
        <v>8.80472399936805</v>
      </c>
      <c r="L708" s="61" t="n">
        <v>11.9033719174635</v>
      </c>
      <c r="M708" s="7" t="n">
        <v>875.83</v>
      </c>
      <c r="N708" s="7" t="n">
        <v>100.11</v>
      </c>
      <c r="O708" s="7" t="n">
        <f aca="false">M708*100/K708</f>
        <v>9947.27375966426</v>
      </c>
      <c r="P708" s="7" t="n">
        <f aca="false">O708*100/$O$864</f>
        <v>84.9492962192264</v>
      </c>
      <c r="Q708" s="7" t="n">
        <f aca="false">M708*100/L708</f>
        <v>7357.83109250804</v>
      </c>
      <c r="R708" s="7" t="n">
        <f aca="false">AVERAGE(Q707:Q709)</f>
        <v>7355.36680478044</v>
      </c>
      <c r="S708" s="7" t="n">
        <f aca="false">R708*100/$R$864</f>
        <v>62.3444832456428</v>
      </c>
      <c r="T708" s="61" t="n">
        <f aca="false">C708*100/$C$864</f>
        <v>22.7783389045843</v>
      </c>
      <c r="U708" s="61" t="n">
        <f aca="false">M708*100/T708</f>
        <v>3845.01259582073</v>
      </c>
      <c r="V708" s="61" t="n">
        <f aca="false">AVERAGE(U707:U709)</f>
        <v>3840.46950413323</v>
      </c>
      <c r="W708" s="61" t="n">
        <f aca="false">V708*100/$V$864</f>
        <v>32.5391451779642</v>
      </c>
    </row>
    <row r="709" customFormat="false" ht="15" hidden="false" customHeight="false" outlineLevel="0" collapsed="false">
      <c r="A709" s="10" t="n">
        <v>2001</v>
      </c>
      <c r="B709" s="10" t="str">
        <f aca="false">B697</f>
        <v>Diciembre</v>
      </c>
      <c r="C709" s="60" t="n">
        <v>46.61541</v>
      </c>
      <c r="D709" s="53"/>
      <c r="E709" s="53"/>
      <c r="F709" s="53"/>
      <c r="G709" s="53"/>
      <c r="H709" s="53"/>
      <c r="I709" s="53"/>
      <c r="J709" s="60" t="n">
        <f aca="false">C709*100/$C$773</f>
        <v>50.7683636862637</v>
      </c>
      <c r="K709" s="60" t="n">
        <f aca="false">J709*100/$J$864</f>
        <v>8.79802951557144</v>
      </c>
      <c r="L709" s="60" t="n">
        <v>11.9033719174635</v>
      </c>
      <c r="M709" s="10" t="n">
        <v>870.52</v>
      </c>
      <c r="N709" s="10" t="n">
        <v>99.5</v>
      </c>
      <c r="O709" s="10" t="n">
        <f aca="false">M709*100/K709</f>
        <v>9894.48828807957</v>
      </c>
      <c r="P709" s="10" t="n">
        <f aca="false">O709*100/$O$864</f>
        <v>84.4985105295933</v>
      </c>
      <c r="Q709" s="10" t="n">
        <f aca="false">M709*100/L709</f>
        <v>7313.22188398445</v>
      </c>
      <c r="R709" s="10"/>
      <c r="S709" s="10"/>
      <c r="T709" s="60" t="n">
        <f aca="false">C709*100/$C$864</f>
        <v>22.7610198812144</v>
      </c>
      <c r="U709" s="60" t="n">
        <f aca="false">M709*100/T709</f>
        <v>3824.60893467465</v>
      </c>
      <c r="V709" s="60"/>
      <c r="W709" s="60"/>
    </row>
    <row r="710" customFormat="false" ht="15" hidden="false" customHeight="false" outlineLevel="0" collapsed="false">
      <c r="A710" s="4" t="n">
        <v>2002</v>
      </c>
      <c r="B710" s="4" t="str">
        <f aca="false">B698</f>
        <v>Enero</v>
      </c>
      <c r="C710" s="58" t="n">
        <v>47.68412</v>
      </c>
      <c r="D710" s="53"/>
      <c r="E710" s="53"/>
      <c r="F710" s="53"/>
      <c r="G710" s="53"/>
      <c r="H710" s="53"/>
      <c r="I710" s="53"/>
      <c r="J710" s="58" t="n">
        <f aca="false">C710*100/$C$773</f>
        <v>51.9322847577538</v>
      </c>
      <c r="K710" s="58" t="n">
        <f aca="false">J710*100/$J$864</f>
        <v>8.99973410475314</v>
      </c>
      <c r="L710" s="58" t="n">
        <v>11.9033719174635</v>
      </c>
      <c r="M710" s="4" t="n">
        <v>875.77</v>
      </c>
      <c r="N710" s="4" t="n">
        <v>100.1</v>
      </c>
      <c r="O710" s="4" t="n">
        <f aca="false">M710*100/K710</f>
        <v>9731.06527155584</v>
      </c>
      <c r="P710" s="4" t="n">
        <f aca="false">O710*100/$O$864</f>
        <v>83.1028848963663</v>
      </c>
      <c r="Q710" s="4" t="n">
        <f aca="false">M710*100/L710</f>
        <v>7357.32703365467</v>
      </c>
      <c r="R710" s="4"/>
      <c r="S710" s="4"/>
      <c r="T710" s="58" t="n">
        <f aca="false">C710*100/$C$864</f>
        <v>23.2828415182493</v>
      </c>
      <c r="U710" s="58" t="n">
        <f aca="false">M710*100/T710</f>
        <v>3761.43951035171</v>
      </c>
      <c r="V710" s="58"/>
      <c r="W710" s="58"/>
    </row>
    <row r="711" customFormat="false" ht="15" hidden="false" customHeight="false" outlineLevel="0" collapsed="false">
      <c r="A711" s="7" t="n">
        <v>2002</v>
      </c>
      <c r="B711" s="7" t="str">
        <f aca="false">B699</f>
        <v>Febrero</v>
      </c>
      <c r="C711" s="61" t="n">
        <v>49.18163</v>
      </c>
      <c r="D711" s="53"/>
      <c r="E711" s="53"/>
      <c r="F711" s="53"/>
      <c r="G711" s="53"/>
      <c r="H711" s="53"/>
      <c r="I711" s="53"/>
      <c r="J711" s="61" t="n">
        <f aca="false">C711*100/$C$773</f>
        <v>53.5632074999074</v>
      </c>
      <c r="K711" s="61" t="n">
        <f aca="false">J711*100/$J$864</f>
        <v>9.28236890684677</v>
      </c>
      <c r="L711" s="61" t="n">
        <v>11.9033719174635</v>
      </c>
      <c r="M711" s="7" t="n">
        <v>887.02</v>
      </c>
      <c r="N711" s="7" t="n">
        <v>101.39</v>
      </c>
      <c r="O711" s="7" t="n">
        <f aca="false">M711*100/K711</f>
        <v>9555.96581973514</v>
      </c>
      <c r="P711" s="7" t="n">
        <f aca="false">O711*100/$O$864</f>
        <v>81.6075430006947</v>
      </c>
      <c r="Q711" s="7" t="n">
        <f aca="false">M711*100/L711</f>
        <v>7451.83806866228</v>
      </c>
      <c r="R711" s="7" t="n">
        <f aca="false">AVERAGE(Q710:Q712)</f>
        <v>7407.36887648685</v>
      </c>
      <c r="S711" s="7" t="n">
        <f aca="false">R711*100/$R$864</f>
        <v>62.7852555924593</v>
      </c>
      <c r="T711" s="61" t="n">
        <f aca="false">C711*100/$C$864</f>
        <v>24.0140343766263</v>
      </c>
      <c r="U711" s="61" t="n">
        <f aca="false">M711*100/T711</f>
        <v>3693.75668448017</v>
      </c>
      <c r="V711" s="61" t="n">
        <f aca="false">AVERAGE(U710:U712)</f>
        <v>3663.28651727455</v>
      </c>
      <c r="W711" s="61" t="n">
        <f aca="false">V711*100/$V$864</f>
        <v>31.0379269216403</v>
      </c>
    </row>
    <row r="712" customFormat="false" ht="15" hidden="false" customHeight="false" outlineLevel="0" collapsed="false">
      <c r="A712" s="10" t="n">
        <v>2002</v>
      </c>
      <c r="B712" s="10" t="str">
        <f aca="false">B700</f>
        <v>Marzo</v>
      </c>
      <c r="C712" s="60" t="n">
        <v>51.127</v>
      </c>
      <c r="D712" s="53"/>
      <c r="E712" s="53"/>
      <c r="F712" s="53"/>
      <c r="G712" s="53"/>
      <c r="H712" s="53"/>
      <c r="I712" s="53"/>
      <c r="J712" s="60" t="n">
        <f aca="false">C712*100/$C$773</f>
        <v>55.6818899627313</v>
      </c>
      <c r="K712" s="60" t="n">
        <f aca="false">J712*100/$J$864</f>
        <v>9.64953123961843</v>
      </c>
      <c r="L712" s="60" t="n">
        <v>11.9033719174635</v>
      </c>
      <c r="M712" s="10" t="n">
        <v>882.39</v>
      </c>
      <c r="N712" s="10" t="n">
        <v>100.86</v>
      </c>
      <c r="O712" s="10" t="n">
        <f aca="false">M712*100/K712</f>
        <v>9144.3820232131</v>
      </c>
      <c r="P712" s="10" t="n">
        <f aca="false">O712*100/$O$864</f>
        <v>78.0926348264006</v>
      </c>
      <c r="Q712" s="10" t="n">
        <f aca="false">M712*100/L712</f>
        <v>7412.94152714359</v>
      </c>
      <c r="R712" s="10"/>
      <c r="S712" s="10"/>
      <c r="T712" s="60" t="n">
        <f aca="false">C712*100/$C$864</f>
        <v>24.9639049290106</v>
      </c>
      <c r="U712" s="60" t="n">
        <f aca="false">M712*100/T712</f>
        <v>3534.66335699178</v>
      </c>
      <c r="V712" s="60"/>
      <c r="W712" s="60"/>
    </row>
    <row r="713" customFormat="false" ht="15" hidden="false" customHeight="false" outlineLevel="0" collapsed="false">
      <c r="A713" s="4" t="n">
        <v>2002</v>
      </c>
      <c r="B713" s="4" t="str">
        <f aca="false">B701</f>
        <v>Abril</v>
      </c>
      <c r="C713" s="58" t="n">
        <v>56.4384</v>
      </c>
      <c r="D713" s="53"/>
      <c r="E713" s="53"/>
      <c r="F713" s="53"/>
      <c r="G713" s="53"/>
      <c r="H713" s="53"/>
      <c r="I713" s="53"/>
      <c r="J713" s="58" t="n">
        <f aca="false">C713*100/$C$773</f>
        <v>61.4664810857789</v>
      </c>
      <c r="K713" s="58" t="n">
        <f aca="false">J713*100/$J$864</f>
        <v>10.6519863069236</v>
      </c>
      <c r="L713" s="58" t="n">
        <v>11.9033719174635</v>
      </c>
      <c r="M713" s="4" t="n">
        <v>882.13</v>
      </c>
      <c r="N713" s="4" t="n">
        <v>100.83</v>
      </c>
      <c r="O713" s="4" t="n">
        <f aca="false">M713*100/K713</f>
        <v>8281.36625961142</v>
      </c>
      <c r="P713" s="4" t="n">
        <f aca="false">O713*100/$O$864</f>
        <v>70.7225167905082</v>
      </c>
      <c r="Q713" s="4" t="n">
        <f aca="false">M713*100/L713</f>
        <v>7410.7572721123</v>
      </c>
      <c r="R713" s="4"/>
      <c r="S713" s="4"/>
      <c r="T713" s="58" t="n">
        <f aca="false">C713*100/$C$864</f>
        <v>27.5573151553087</v>
      </c>
      <c r="U713" s="58" t="n">
        <f aca="false">M713*100/T713</f>
        <v>3201.07381661984</v>
      </c>
      <c r="V713" s="58"/>
      <c r="W713" s="58"/>
    </row>
    <row r="714" customFormat="false" ht="15" hidden="false" customHeight="false" outlineLevel="0" collapsed="false">
      <c r="A714" s="7" t="n">
        <v>2002</v>
      </c>
      <c r="B714" s="7" t="str">
        <f aca="false">B702</f>
        <v>Mayo</v>
      </c>
      <c r="C714" s="61" t="n">
        <v>58.702</v>
      </c>
      <c r="D714" s="53"/>
      <c r="E714" s="53"/>
      <c r="F714" s="53"/>
      <c r="G714" s="53"/>
      <c r="H714" s="53"/>
      <c r="I714" s="53"/>
      <c r="J714" s="61" t="n">
        <f aca="false">C714*100/$C$773</f>
        <v>63.9317445692541</v>
      </c>
      <c r="K714" s="61" t="n">
        <f aca="false">J714*100/$J$864</f>
        <v>11.0792102573607</v>
      </c>
      <c r="L714" s="61" t="n">
        <v>11.9033719174635</v>
      </c>
      <c r="M714" s="7" t="n">
        <v>882.12</v>
      </c>
      <c r="N714" s="7" t="n">
        <v>100.83</v>
      </c>
      <c r="O714" s="7" t="n">
        <f aca="false">M714*100/K714</f>
        <v>7961.93933961986</v>
      </c>
      <c r="P714" s="7" t="n">
        <f aca="false">O714*100/$O$864</f>
        <v>67.9946244350379</v>
      </c>
      <c r="Q714" s="7" t="n">
        <f aca="false">M714*100/L714</f>
        <v>7410.67326230341</v>
      </c>
      <c r="R714" s="7" t="n">
        <f aca="false">AVERAGE(Q713:Q715)</f>
        <v>7389.41878065281</v>
      </c>
      <c r="S714" s="7" t="n">
        <f aca="false">R714*100/$R$864</f>
        <v>62.6331096181408</v>
      </c>
      <c r="T714" s="61" t="n">
        <f aca="false">C714*100/$C$864</f>
        <v>28.6625686455841</v>
      </c>
      <c r="U714" s="61" t="n">
        <f aca="false">M714*100/T714</f>
        <v>3077.60274700957</v>
      </c>
      <c r="V714" s="61" t="n">
        <f aca="false">AVERAGE(U713:U715)</f>
        <v>3074.37187637706</v>
      </c>
      <c r="W714" s="61" t="n">
        <f aca="false">V714*100/$V$864</f>
        <v>26.0482299648051</v>
      </c>
    </row>
    <row r="715" customFormat="false" ht="15" hidden="false" customHeight="false" outlineLevel="0" collapsed="false">
      <c r="A715" s="10" t="n">
        <v>2002</v>
      </c>
      <c r="B715" s="10" t="str">
        <f aca="false">B703</f>
        <v>Junio</v>
      </c>
      <c r="C715" s="60" t="n">
        <v>60.8282</v>
      </c>
      <c r="D715" s="53"/>
      <c r="E715" s="53"/>
      <c r="F715" s="53"/>
      <c r="G715" s="53"/>
      <c r="H715" s="53"/>
      <c r="I715" s="53"/>
      <c r="J715" s="60" t="n">
        <f aca="false">C715*100/$C$773</f>
        <v>66.2473671256091</v>
      </c>
      <c r="K715" s="60" t="n">
        <f aca="false">J715*100/$J$864</f>
        <v>11.4805018121493</v>
      </c>
      <c r="L715" s="60" t="n">
        <v>11.9033719174635</v>
      </c>
      <c r="M715" s="10" t="n">
        <v>874.52</v>
      </c>
      <c r="N715" s="10" t="n">
        <v>99.96</v>
      </c>
      <c r="O715" s="10" t="n">
        <f aca="false">M715*100/K715</f>
        <v>7617.43706250309</v>
      </c>
      <c r="P715" s="10" t="n">
        <f aca="false">O715*100/$O$864</f>
        <v>65.0525895927217</v>
      </c>
      <c r="Q715" s="10" t="n">
        <f aca="false">M715*100/L715</f>
        <v>7346.82580754271</v>
      </c>
      <c r="R715" s="10"/>
      <c r="S715" s="10"/>
      <c r="T715" s="60" t="n">
        <f aca="false">C715*100/$C$864</f>
        <v>29.7007335029014</v>
      </c>
      <c r="U715" s="60" t="n">
        <f aca="false">M715*100/T715</f>
        <v>2944.43906550176</v>
      </c>
      <c r="V715" s="60"/>
      <c r="W715" s="60"/>
    </row>
    <row r="716" customFormat="false" ht="15" hidden="false" customHeight="false" outlineLevel="0" collapsed="false">
      <c r="A716" s="4" t="n">
        <v>2002</v>
      </c>
      <c r="B716" s="4" t="str">
        <f aca="false">B704</f>
        <v>Julio</v>
      </c>
      <c r="C716" s="58" t="n">
        <v>62.7678</v>
      </c>
      <c r="D716" s="53"/>
      <c r="E716" s="53"/>
      <c r="F716" s="53"/>
      <c r="G716" s="53"/>
      <c r="H716" s="53"/>
      <c r="I716" s="53"/>
      <c r="J716" s="58" t="n">
        <f aca="false">C716*100/$C$773</f>
        <v>68.3597655407657</v>
      </c>
      <c r="K716" s="58" t="n">
        <f aca="false">J716*100/$J$864</f>
        <v>11.8465751352929</v>
      </c>
      <c r="L716" s="58" t="n">
        <v>11.9033719174635</v>
      </c>
      <c r="M716" s="4" t="n">
        <v>906.76</v>
      </c>
      <c r="N716" s="4" t="n">
        <v>103.65</v>
      </c>
      <c r="O716" s="4" t="n">
        <f aca="false">M716*100/K716</f>
        <v>7654.19532349575</v>
      </c>
      <c r="P716" s="4" t="n">
        <f aca="false">O716*100/$O$864</f>
        <v>65.36650358333</v>
      </c>
      <c r="Q716" s="4" t="n">
        <f aca="false">M716*100/L716</f>
        <v>7617.6734314223</v>
      </c>
      <c r="R716" s="4"/>
      <c r="S716" s="4"/>
      <c r="T716" s="58" t="n">
        <f aca="false">C716*100/$C$864</f>
        <v>30.6477867233194</v>
      </c>
      <c r="U716" s="58" t="n">
        <f aca="false">M716*100/T716</f>
        <v>2958.64757930484</v>
      </c>
      <c r="V716" s="58"/>
      <c r="W716" s="58"/>
    </row>
    <row r="717" customFormat="false" ht="15" hidden="false" customHeight="false" outlineLevel="0" collapsed="false">
      <c r="A717" s="7" t="n">
        <v>2002</v>
      </c>
      <c r="B717" s="7" t="str">
        <f aca="false">B705</f>
        <v>Agosto</v>
      </c>
      <c r="C717" s="61" t="n">
        <v>64.2378</v>
      </c>
      <c r="D717" s="53"/>
      <c r="E717" s="53"/>
      <c r="F717" s="53"/>
      <c r="G717" s="53"/>
      <c r="H717" s="53"/>
      <c r="I717" s="53"/>
      <c r="J717" s="61" t="n">
        <f aca="false">C717*100/$C$773</f>
        <v>69.9607274248038</v>
      </c>
      <c r="K717" s="61" t="n">
        <f aca="false">J717*100/$J$864</f>
        <v>12.1240177961617</v>
      </c>
      <c r="L717" s="61" t="n">
        <v>11.9033719174635</v>
      </c>
      <c r="M717" s="7" t="n">
        <v>885.3</v>
      </c>
      <c r="N717" s="7" t="n">
        <v>101.19</v>
      </c>
      <c r="O717" s="7" t="n">
        <f aca="false">M717*100/K717</f>
        <v>7302.03481126755</v>
      </c>
      <c r="P717" s="7" t="n">
        <f aca="false">O717*100/$O$864</f>
        <v>62.3590677378126</v>
      </c>
      <c r="Q717" s="7" t="n">
        <f aca="false">M717*100/L717</f>
        <v>7437.38838153223</v>
      </c>
      <c r="R717" s="7" t="n">
        <f aca="false">AVERAGE(Q716:Q718)</f>
        <v>7515.8815463104</v>
      </c>
      <c r="S717" s="7" t="n">
        <f aca="false">R717*100/$R$864</f>
        <v>63.7050147975825</v>
      </c>
      <c r="T717" s="61" t="n">
        <f aca="false">C717*100/$C$864</f>
        <v>31.3655472069316</v>
      </c>
      <c r="U717" s="61" t="n">
        <f aca="false">M717*100/T717</f>
        <v>2822.52368868078</v>
      </c>
      <c r="V717" s="61" t="n">
        <f aca="false">AVERAGE(U716:U718)</f>
        <v>2862.2482917743</v>
      </c>
      <c r="W717" s="61" t="n">
        <f aca="false">V717*100/$V$864</f>
        <v>24.2509705131597</v>
      </c>
    </row>
    <row r="718" customFormat="false" ht="15" hidden="false" customHeight="false" outlineLevel="0" collapsed="false">
      <c r="A718" s="10" t="n">
        <v>2002</v>
      </c>
      <c r="B718" s="10" t="str">
        <f aca="false">B706</f>
        <v>Septiembre</v>
      </c>
      <c r="C718" s="60" t="n">
        <v>65.1055</v>
      </c>
      <c r="D718" s="53"/>
      <c r="E718" s="53"/>
      <c r="F718" s="53"/>
      <c r="G718" s="53"/>
      <c r="H718" s="53"/>
      <c r="I718" s="53"/>
      <c r="J718" s="60" t="n">
        <f aca="false">C718*100/$C$773</f>
        <v>70.9057305722731</v>
      </c>
      <c r="K718" s="60" t="n">
        <f aca="false">J718*100/$J$864</f>
        <v>12.2877844606759</v>
      </c>
      <c r="L718" s="60" t="n">
        <v>11.9033719174635</v>
      </c>
      <c r="M718" s="10" t="n">
        <v>891.87</v>
      </c>
      <c r="N718" s="10" t="n">
        <v>101.94</v>
      </c>
      <c r="O718" s="10" t="n">
        <f aca="false">M718*100/K718</f>
        <v>7258.18395378122</v>
      </c>
      <c r="P718" s="10" t="n">
        <f aca="false">O718*100/$O$864</f>
        <v>61.9845832738202</v>
      </c>
      <c r="Q718" s="10" t="n">
        <f aca="false">M718*100/L718</f>
        <v>7492.58282597667</v>
      </c>
      <c r="R718" s="10"/>
      <c r="S718" s="10"/>
      <c r="T718" s="60" t="n">
        <f aca="false">C718*100/$C$864</f>
        <v>31.789221201238</v>
      </c>
      <c r="U718" s="60" t="n">
        <f aca="false">M718*100/T718</f>
        <v>2805.57360733727</v>
      </c>
      <c r="V718" s="60"/>
      <c r="W718" s="60"/>
    </row>
    <row r="719" customFormat="false" ht="15" hidden="false" customHeight="false" outlineLevel="0" collapsed="false">
      <c r="A719" s="4" t="n">
        <v>2002</v>
      </c>
      <c r="B719" s="4" t="str">
        <f aca="false">B707</f>
        <v>Octubre</v>
      </c>
      <c r="C719" s="58" t="n">
        <v>65.2478</v>
      </c>
      <c r="D719" s="53"/>
      <c r="E719" s="53"/>
      <c r="F719" s="53"/>
      <c r="G719" s="53"/>
      <c r="H719" s="53"/>
      <c r="I719" s="53"/>
      <c r="J719" s="58" t="n">
        <f aca="false">C719*100/$C$773</f>
        <v>71.0607080390068</v>
      </c>
      <c r="K719" s="58" t="n">
        <f aca="false">J719*100/$J$864</f>
        <v>12.314641665194</v>
      </c>
      <c r="L719" s="58" t="n">
        <v>11.9033719174635</v>
      </c>
      <c r="M719" s="4" t="n">
        <v>900.78</v>
      </c>
      <c r="N719" s="4" t="n">
        <v>102.96</v>
      </c>
      <c r="O719" s="4" t="n">
        <f aca="false">M719*100/K719</f>
        <v>7314.70735803834</v>
      </c>
      <c r="P719" s="4" t="n">
        <f aca="false">O719*100/$O$864</f>
        <v>62.4672907500161</v>
      </c>
      <c r="Q719" s="4" t="n">
        <f aca="false">M719*100/L719</f>
        <v>7567.4355657027</v>
      </c>
      <c r="R719" s="4"/>
      <c r="S719" s="4"/>
      <c r="T719" s="58" t="n">
        <f aca="false">C719*100/$C$864</f>
        <v>31.8587023691415</v>
      </c>
      <c r="U719" s="58" t="n">
        <f aca="false">M719*100/T719</f>
        <v>2827.42212649722</v>
      </c>
      <c r="V719" s="58"/>
      <c r="W719" s="58"/>
    </row>
    <row r="720" customFormat="false" ht="15" hidden="false" customHeight="false" outlineLevel="0" collapsed="false">
      <c r="A720" s="7" t="n">
        <v>2002</v>
      </c>
      <c r="B720" s="7" t="str">
        <f aca="false">B708</f>
        <v>Noviembre</v>
      </c>
      <c r="C720" s="61" t="n">
        <v>65.58</v>
      </c>
      <c r="D720" s="53"/>
      <c r="E720" s="53"/>
      <c r="F720" s="53"/>
      <c r="G720" s="53"/>
      <c r="H720" s="53"/>
      <c r="I720" s="53"/>
      <c r="J720" s="61" t="n">
        <f aca="false">C720*100/$C$773</f>
        <v>71.4225036430051</v>
      </c>
      <c r="K720" s="61" t="n">
        <f aca="false">J720*100/$J$864</f>
        <v>12.3773399318203</v>
      </c>
      <c r="L720" s="61" t="n">
        <v>11.9033719174635</v>
      </c>
      <c r="M720" s="7" t="n">
        <v>894.65</v>
      </c>
      <c r="N720" s="7" t="n">
        <v>102.26</v>
      </c>
      <c r="O720" s="7" t="n">
        <f aca="false">M720*100/K720</f>
        <v>7228.12821598272</v>
      </c>
      <c r="P720" s="7" t="n">
        <f aca="false">O720*100/$O$864</f>
        <v>61.7279085471544</v>
      </c>
      <c r="Q720" s="7" t="n">
        <f aca="false">M720*100/L720</f>
        <v>7515.93755284966</v>
      </c>
      <c r="R720" s="7" t="n">
        <f aca="false">AVERAGE(Q719:Q721)</f>
        <v>7550.01753199166</v>
      </c>
      <c r="S720" s="7" t="n">
        <f aca="false">R720*100/$R$864</f>
        <v>63.9943532417232</v>
      </c>
      <c r="T720" s="61" t="n">
        <f aca="false">C720*100/$C$864</f>
        <v>32.0209064729891</v>
      </c>
      <c r="U720" s="61" t="n">
        <f aca="false">M720*100/T720</f>
        <v>2793.95588240037</v>
      </c>
      <c r="V720" s="61" t="n">
        <f aca="false">AVERAGE(U719:U721)</f>
        <v>2809.64644903823</v>
      </c>
      <c r="W720" s="61" t="n">
        <f aca="false">V720*100/$V$864</f>
        <v>23.8052908910262</v>
      </c>
    </row>
    <row r="721" customFormat="false" ht="15" hidden="false" customHeight="false" outlineLevel="0" collapsed="false">
      <c r="A721" s="10" t="n">
        <v>2002</v>
      </c>
      <c r="B721" s="10" t="str">
        <f aca="false">B709</f>
        <v>Diciembre</v>
      </c>
      <c r="C721" s="60" t="n">
        <v>65.7028</v>
      </c>
      <c r="D721" s="53"/>
      <c r="E721" s="53"/>
      <c r="F721" s="53"/>
      <c r="G721" s="53"/>
      <c r="H721" s="53"/>
      <c r="I721" s="53"/>
      <c r="J721" s="60" t="n">
        <f aca="false">C721*100/$C$773</f>
        <v>71.5562438602567</v>
      </c>
      <c r="K721" s="60" t="n">
        <f aca="false">J721*100/$J$864</f>
        <v>12.4005167745106</v>
      </c>
      <c r="L721" s="60" t="n">
        <v>11.9033719174635</v>
      </c>
      <c r="M721" s="10" t="n">
        <v>900.69</v>
      </c>
      <c r="N721" s="10" t="n">
        <v>102.95</v>
      </c>
      <c r="O721" s="10" t="n">
        <f aca="false">M721*100/K721</f>
        <v>7263.32633049115</v>
      </c>
      <c r="P721" s="10" t="n">
        <f aca="false">O721*100/$O$864</f>
        <v>62.0284989529256</v>
      </c>
      <c r="Q721" s="10" t="n">
        <f aca="false">M721*100/L721</f>
        <v>7566.67947742264</v>
      </c>
      <c r="R721" s="10"/>
      <c r="S721" s="10"/>
      <c r="T721" s="60" t="n">
        <f aca="false">C721*100/$C$864</f>
        <v>32.0808663283548</v>
      </c>
      <c r="U721" s="60" t="n">
        <f aca="false">M721*100/T721</f>
        <v>2807.56133821711</v>
      </c>
      <c r="V721" s="60"/>
      <c r="W721" s="60"/>
    </row>
    <row r="722" customFormat="false" ht="15" hidden="false" customHeight="false" outlineLevel="0" collapsed="false">
      <c r="A722" s="4" t="n">
        <v>2003</v>
      </c>
      <c r="B722" s="4" t="str">
        <f aca="false">B710</f>
        <v>Enero</v>
      </c>
      <c r="C722" s="58" t="n">
        <v>66.5696</v>
      </c>
      <c r="D722" s="53"/>
      <c r="E722" s="53"/>
      <c r="F722" s="53"/>
      <c r="G722" s="53"/>
      <c r="H722" s="53"/>
      <c r="I722" s="53"/>
      <c r="J722" s="58" t="n">
        <f aca="false">C722*100/$C$773</f>
        <v>72.5002668269807</v>
      </c>
      <c r="K722" s="58" t="n">
        <f aca="false">J722*100/$J$864</f>
        <v>12.5641135761712</v>
      </c>
      <c r="L722" s="58" t="n">
        <v>11.9033719174635</v>
      </c>
      <c r="M722" s="4" t="n">
        <v>882.03</v>
      </c>
      <c r="N722" s="4" t="n">
        <v>100.82</v>
      </c>
      <c r="O722" s="4" t="n">
        <f aca="false">M722*100/K722</f>
        <v>7020.23262248152</v>
      </c>
      <c r="P722" s="4" t="n">
        <f aca="false">O722*100/$O$864</f>
        <v>59.9524889918368</v>
      </c>
      <c r="Q722" s="4" t="n">
        <f aca="false">M722*100/L722</f>
        <v>7409.91717402335</v>
      </c>
      <c r="R722" s="4"/>
      <c r="S722" s="4"/>
      <c r="T722" s="58" t="n">
        <f aca="false">C722*100/$C$864</f>
        <v>32.5041008774671</v>
      </c>
      <c r="U722" s="58" t="n">
        <f aca="false">M722*100/T722</f>
        <v>2713.59605769453</v>
      </c>
      <c r="V722" s="58"/>
      <c r="W722" s="58"/>
    </row>
    <row r="723" customFormat="false" ht="15" hidden="false" customHeight="false" outlineLevel="0" collapsed="false">
      <c r="A723" s="7" t="n">
        <v>2003</v>
      </c>
      <c r="B723" s="7" t="str">
        <f aca="false">B711</f>
        <v>Febrero</v>
      </c>
      <c r="C723" s="61" t="n">
        <v>66.9464</v>
      </c>
      <c r="D723" s="53"/>
      <c r="E723" s="53"/>
      <c r="F723" s="53"/>
      <c r="G723" s="53"/>
      <c r="H723" s="53"/>
      <c r="I723" s="53"/>
      <c r="J723" s="61" t="n">
        <f aca="false">C723*100/$C$773</f>
        <v>72.9106358323586</v>
      </c>
      <c r="K723" s="61" t="n">
        <f aca="false">J723*100/$J$864</f>
        <v>12.6352294908755</v>
      </c>
      <c r="L723" s="61" t="n">
        <v>11.9033719174635</v>
      </c>
      <c r="M723" s="7" t="n">
        <v>890.6</v>
      </c>
      <c r="N723" s="7" t="n">
        <v>101.8</v>
      </c>
      <c r="O723" s="7" t="n">
        <f aca="false">M723*100/K723</f>
        <v>7048.5462938615</v>
      </c>
      <c r="P723" s="7" t="n">
        <f aca="false">O723*100/$O$864</f>
        <v>60.1942865451388</v>
      </c>
      <c r="Q723" s="7" t="n">
        <f aca="false">M723*100/L723</f>
        <v>7481.91358024692</v>
      </c>
      <c r="R723" s="7" t="n">
        <f aca="false">AVERAGE(Q722:Q724)</f>
        <v>7462.08726534755</v>
      </c>
      <c r="S723" s="7" t="n">
        <f aca="false">R723*100/$R$864</f>
        <v>63.2490515890556</v>
      </c>
      <c r="T723" s="61" t="n">
        <f aca="false">C723*100/$C$864</f>
        <v>32.688081932042</v>
      </c>
      <c r="U723" s="61" t="n">
        <f aca="false">M723*100/T723</f>
        <v>2724.54040543444</v>
      </c>
      <c r="V723" s="61" t="n">
        <f aca="false">AVERAGE(U722:U724)</f>
        <v>2717.13214464248</v>
      </c>
      <c r="W723" s="61" t="n">
        <f aca="false">V723*100/$V$864</f>
        <v>23.0214449631958</v>
      </c>
    </row>
    <row r="724" customFormat="false" ht="15" hidden="false" customHeight="false" outlineLevel="0" collapsed="false">
      <c r="A724" s="10" t="n">
        <v>2003</v>
      </c>
      <c r="B724" s="10" t="str">
        <f aca="false">B712</f>
        <v>Marzo</v>
      </c>
      <c r="C724" s="60" t="n">
        <v>67.3372</v>
      </c>
      <c r="D724" s="53"/>
      <c r="E724" s="53"/>
      <c r="F724" s="53"/>
      <c r="G724" s="53"/>
      <c r="H724" s="53"/>
      <c r="I724" s="53"/>
      <c r="J724" s="60" t="n">
        <f aca="false">C724*100/$C$773</f>
        <v>73.336252093775</v>
      </c>
      <c r="K724" s="60" t="n">
        <f aca="false">J724*100/$J$864</f>
        <v>12.7089877166357</v>
      </c>
      <c r="L724" s="60" t="n">
        <v>11.9033719174635</v>
      </c>
      <c r="M724" s="10" t="n">
        <v>892.09</v>
      </c>
      <c r="N724" s="10" t="n">
        <v>101.97</v>
      </c>
      <c r="O724" s="10" t="n">
        <f aca="false">M724*100/K724</f>
        <v>7019.36314591193</v>
      </c>
      <c r="P724" s="10" t="n">
        <f aca="false">O724*100/$O$864</f>
        <v>59.9450636987917</v>
      </c>
      <c r="Q724" s="10" t="n">
        <f aca="false">M724*100/L724</f>
        <v>7494.43104177237</v>
      </c>
      <c r="R724" s="10"/>
      <c r="S724" s="10"/>
      <c r="T724" s="60" t="n">
        <f aca="false">C724*100/$C$864</f>
        <v>32.8788988007466</v>
      </c>
      <c r="U724" s="60" t="n">
        <f aca="false">M724*100/T724</f>
        <v>2713.25997079849</v>
      </c>
      <c r="V724" s="60"/>
      <c r="W724" s="60"/>
    </row>
    <row r="725" customFormat="false" ht="15" hidden="false" customHeight="false" outlineLevel="0" collapsed="false">
      <c r="A725" s="4" t="n">
        <v>2003</v>
      </c>
      <c r="B725" s="4" t="str">
        <f aca="false">B713</f>
        <v>Abril</v>
      </c>
      <c r="C725" s="58" t="n">
        <v>67.3744</v>
      </c>
      <c r="D725" s="53"/>
      <c r="E725" s="53"/>
      <c r="F725" s="53"/>
      <c r="G725" s="53"/>
      <c r="H725" s="53"/>
      <c r="I725" s="53"/>
      <c r="J725" s="58" t="n">
        <f aca="false">C725*100/$C$773</f>
        <v>73.3767662312486</v>
      </c>
      <c r="K725" s="58" t="n">
        <f aca="false">J725*100/$J$864</f>
        <v>12.7160087145842</v>
      </c>
      <c r="L725" s="58" t="n">
        <v>11.9033719174635</v>
      </c>
      <c r="M725" s="4" t="n">
        <v>889.92</v>
      </c>
      <c r="N725" s="4" t="n">
        <v>101.72</v>
      </c>
      <c r="O725" s="4" t="n">
        <f aca="false">M725*100/K725</f>
        <v>6998.42238216883</v>
      </c>
      <c r="P725" s="4" t="n">
        <f aca="false">O725*100/$O$864</f>
        <v>59.7662304641538</v>
      </c>
      <c r="Q725" s="4" t="n">
        <f aca="false">M725*100/L725</f>
        <v>7476.20091324202</v>
      </c>
      <c r="R725" s="4"/>
      <c r="S725" s="4"/>
      <c r="T725" s="58" t="n">
        <f aca="false">C725*100/$C$864</f>
        <v>32.8970625354339</v>
      </c>
      <c r="U725" s="58" t="n">
        <f aca="false">M725*100/T725</f>
        <v>2705.16554188221</v>
      </c>
      <c r="V725" s="58"/>
      <c r="W725" s="58"/>
    </row>
    <row r="726" customFormat="false" ht="15" hidden="false" customHeight="false" outlineLevel="0" collapsed="false">
      <c r="A726" s="7" t="n">
        <v>2003</v>
      </c>
      <c r="B726" s="7" t="str">
        <f aca="false">B714</f>
        <v>Mayo</v>
      </c>
      <c r="C726" s="61" t="n">
        <v>67.116</v>
      </c>
      <c r="D726" s="53"/>
      <c r="E726" s="53"/>
      <c r="F726" s="53"/>
      <c r="G726" s="53"/>
      <c r="H726" s="53"/>
      <c r="I726" s="53"/>
      <c r="J726" s="61" t="n">
        <f aca="false">C726*100/$C$773</f>
        <v>73.0953454483674</v>
      </c>
      <c r="K726" s="61" t="n">
        <f aca="false">J726*100/$J$864</f>
        <v>12.6672392019526</v>
      </c>
      <c r="L726" s="61" t="n">
        <v>11.9033719174635</v>
      </c>
      <c r="M726" s="7" t="n">
        <v>887.23</v>
      </c>
      <c r="N726" s="7" t="n">
        <v>101.41</v>
      </c>
      <c r="O726" s="7" t="n">
        <f aca="false">M726*100/K726</f>
        <v>7004.13078063006</v>
      </c>
      <c r="P726" s="7" t="n">
        <f aca="false">O726*100/$O$864</f>
        <v>59.8149799450203</v>
      </c>
      <c r="Q726" s="7" t="n">
        <f aca="false">M726*100/L726</f>
        <v>7453.60227464909</v>
      </c>
      <c r="R726" s="7" t="n">
        <f aca="false">AVERAGE(Q725:Q727)</f>
        <v>7507.59257849936</v>
      </c>
      <c r="S726" s="7" t="n">
        <f aca="false">R726*100/$R$864</f>
        <v>63.6347570621718</v>
      </c>
      <c r="T726" s="61" t="n">
        <f aca="false">C726*100/$C$864</f>
        <v>32.7708929374982</v>
      </c>
      <c r="U726" s="61" t="n">
        <f aca="false">M726*100/T726</f>
        <v>2707.37206243405</v>
      </c>
      <c r="V726" s="61" t="n">
        <f aca="false">AVERAGE(U725:U727)</f>
        <v>2724.29957723792</v>
      </c>
      <c r="W726" s="61" t="n">
        <f aca="false">V726*100/$V$864</f>
        <v>23.0821724678733</v>
      </c>
    </row>
    <row r="727" customFormat="false" ht="15" hidden="false" customHeight="false" outlineLevel="0" collapsed="false">
      <c r="A727" s="10" t="n">
        <v>2003</v>
      </c>
      <c r="B727" s="10" t="str">
        <f aca="false">B715</f>
        <v>Junio</v>
      </c>
      <c r="C727" s="60" t="n">
        <v>67.0585</v>
      </c>
      <c r="D727" s="53"/>
      <c r="E727" s="53"/>
      <c r="F727" s="53"/>
      <c r="G727" s="53"/>
      <c r="H727" s="53"/>
      <c r="I727" s="53"/>
      <c r="J727" s="60" t="n">
        <f aca="false">C727*100/$C$773</f>
        <v>73.032722789638</v>
      </c>
      <c r="K727" s="60" t="n">
        <f aca="false">J727*100/$J$864</f>
        <v>12.656386852973</v>
      </c>
      <c r="L727" s="60" t="n">
        <v>11.9033719174635</v>
      </c>
      <c r="M727" s="10" t="n">
        <v>903.82</v>
      </c>
      <c r="N727" s="10" t="n">
        <v>103.31</v>
      </c>
      <c r="O727" s="10" t="n">
        <f aca="false">M727*100/K727</f>
        <v>7141.21660865393</v>
      </c>
      <c r="P727" s="10" t="n">
        <f aca="false">O727*100/$O$864</f>
        <v>60.9856871049538</v>
      </c>
      <c r="Q727" s="10" t="n">
        <f aca="false">M727*100/L727</f>
        <v>7592.97454760698</v>
      </c>
      <c r="R727" s="10"/>
      <c r="S727" s="10"/>
      <c r="T727" s="60" t="n">
        <f aca="false">C727*100/$C$864</f>
        <v>32.7428172723229</v>
      </c>
      <c r="U727" s="60" t="n">
        <f aca="false">M727*100/T727</f>
        <v>2760.36112739751</v>
      </c>
      <c r="V727" s="60"/>
      <c r="W727" s="60"/>
    </row>
    <row r="728" customFormat="false" ht="15" hidden="false" customHeight="false" outlineLevel="0" collapsed="false">
      <c r="A728" s="4" t="n">
        <v>2003</v>
      </c>
      <c r="B728" s="4" t="str">
        <f aca="false">B716</f>
        <v>Julio</v>
      </c>
      <c r="C728" s="58" t="n">
        <v>67.3563</v>
      </c>
      <c r="D728" s="53"/>
      <c r="E728" s="53"/>
      <c r="F728" s="53"/>
      <c r="G728" s="53"/>
      <c r="H728" s="53"/>
      <c r="I728" s="53"/>
      <c r="J728" s="58" t="n">
        <f aca="false">C728*100/$C$773</f>
        <v>73.3570537073703</v>
      </c>
      <c r="K728" s="58" t="n">
        <f aca="false">J728*100/$J$864</f>
        <v>12.712592583862</v>
      </c>
      <c r="L728" s="58" t="n">
        <v>11.9033719174635</v>
      </c>
      <c r="M728" s="4" t="n">
        <v>918.96</v>
      </c>
      <c r="N728" s="4" t="n">
        <v>105.04</v>
      </c>
      <c r="O728" s="4" t="n">
        <f aca="false">M728*100/K728</f>
        <v>7228.73791429904</v>
      </c>
      <c r="P728" s="4" t="n">
        <f aca="false">O728*100/$O$864</f>
        <v>61.7331153449292</v>
      </c>
      <c r="Q728" s="4" t="n">
        <f aca="false">M728*100/L728</f>
        <v>7720.165398275</v>
      </c>
      <c r="R728" s="4"/>
      <c r="S728" s="4"/>
      <c r="T728" s="58" t="n">
        <f aca="false">C728*100/$C$864</f>
        <v>32.8882248043092</v>
      </c>
      <c r="U728" s="58" t="n">
        <f aca="false">M728*100/T728</f>
        <v>2794.19155478284</v>
      </c>
      <c r="V728" s="58"/>
      <c r="W728" s="58"/>
    </row>
    <row r="729" customFormat="false" ht="15" hidden="false" customHeight="false" outlineLevel="0" collapsed="false">
      <c r="A729" s="7" t="n">
        <v>2003</v>
      </c>
      <c r="B729" s="7" t="str">
        <f aca="false">B717</f>
        <v>Agosto</v>
      </c>
      <c r="C729" s="61" t="n">
        <v>67.3727</v>
      </c>
      <c r="D729" s="53"/>
      <c r="E729" s="53"/>
      <c r="F729" s="53"/>
      <c r="G729" s="53"/>
      <c r="H729" s="53"/>
      <c r="I729" s="53"/>
      <c r="J729" s="61" t="n">
        <f aca="false">C729*100/$C$773</f>
        <v>73.3749147787296</v>
      </c>
      <c r="K729" s="61" t="n">
        <f aca="false">J729*100/$J$864</f>
        <v>12.7156878625274</v>
      </c>
      <c r="L729" s="61" t="n">
        <v>11.9033719174635</v>
      </c>
      <c r="M729" s="7" t="n">
        <v>941.34</v>
      </c>
      <c r="N729" s="7" t="n">
        <v>107.6</v>
      </c>
      <c r="O729" s="7" t="n">
        <f aca="false">M729*100/K729</f>
        <v>7402.98134223701</v>
      </c>
      <c r="P729" s="7" t="n">
        <f aca="false">O729*100/$O$864</f>
        <v>63.2211468329312</v>
      </c>
      <c r="Q729" s="7" t="n">
        <f aca="false">M729*100/L729</f>
        <v>7908.17935058347</v>
      </c>
      <c r="R729" s="7" t="n">
        <f aca="false">AVERAGE(Q728:Q730)</f>
        <v>7931.28204802977</v>
      </c>
      <c r="S729" s="7" t="n">
        <f aca="false">R729*100/$R$864</f>
        <v>67.2259717134012</v>
      </c>
      <c r="T729" s="61" t="n">
        <f aca="false">C729*100/$C$864</f>
        <v>32.8962324722896</v>
      </c>
      <c r="U729" s="61" t="n">
        <f aca="false">M729*100/T729</f>
        <v>2861.54349375098</v>
      </c>
      <c r="V729" s="61" t="n">
        <f aca="false">AVERAGE(U728:U730)</f>
        <v>2869.7396781223</v>
      </c>
      <c r="W729" s="61" t="n">
        <f aca="false">V729*100/$V$864</f>
        <v>24.3144427807299</v>
      </c>
    </row>
    <row r="730" customFormat="false" ht="15" hidden="false" customHeight="false" outlineLevel="0" collapsed="false">
      <c r="A730" s="10" t="n">
        <v>2003</v>
      </c>
      <c r="B730" s="10" t="str">
        <f aca="false">B718</f>
        <v>Septiembre</v>
      </c>
      <c r="C730" s="60" t="n">
        <v>67.3994</v>
      </c>
      <c r="D730" s="53"/>
      <c r="E730" s="53"/>
      <c r="F730" s="53"/>
      <c r="G730" s="53"/>
      <c r="H730" s="53"/>
      <c r="I730" s="53"/>
      <c r="J730" s="60" t="n">
        <f aca="false">C730*100/$C$773</f>
        <v>73.4039934741744</v>
      </c>
      <c r="K730" s="60" t="n">
        <f aca="false">J730*100/$J$864</f>
        <v>12.720727127184</v>
      </c>
      <c r="L730" s="60" t="n">
        <v>11.9033719174635</v>
      </c>
      <c r="M730" s="10" t="n">
        <v>971.97</v>
      </c>
      <c r="N730" s="10" t="n">
        <v>111.1</v>
      </c>
      <c r="O730" s="10" t="n">
        <f aca="false">M730*100/K730</f>
        <v>7640.83680344746</v>
      </c>
      <c r="P730" s="10" t="n">
        <f aca="false">O730*100/$O$864</f>
        <v>65.2524223884166</v>
      </c>
      <c r="Q730" s="10" t="n">
        <f aca="false">M730*100/L730</f>
        <v>8165.50139523086</v>
      </c>
      <c r="R730" s="10"/>
      <c r="S730" s="10"/>
      <c r="T730" s="60" t="n">
        <f aca="false">C730*100/$C$864</f>
        <v>32.9092693463797</v>
      </c>
      <c r="U730" s="60" t="n">
        <f aca="false">M730*100/T730</f>
        <v>2953.48398583308</v>
      </c>
      <c r="V730" s="60"/>
      <c r="W730" s="60"/>
    </row>
    <row r="731" customFormat="false" ht="15" hidden="false" customHeight="false" outlineLevel="0" collapsed="false">
      <c r="A731" s="4" t="n">
        <v>2003</v>
      </c>
      <c r="B731" s="4" t="str">
        <f aca="false">B719</f>
        <v>Octubre</v>
      </c>
      <c r="C731" s="58" t="n">
        <v>67.7967</v>
      </c>
      <c r="D731" s="53"/>
      <c r="E731" s="53"/>
      <c r="F731" s="53"/>
      <c r="G731" s="53"/>
      <c r="H731" s="53"/>
      <c r="I731" s="53"/>
      <c r="J731" s="58" t="n">
        <f aca="false">C731*100/$C$773</f>
        <v>73.8366888187515</v>
      </c>
      <c r="K731" s="58" t="n">
        <f aca="false">J731*100/$J$864</f>
        <v>12.7957121402202</v>
      </c>
      <c r="L731" s="58" t="n">
        <v>11.9033719174635</v>
      </c>
      <c r="M731" s="4" t="n">
        <v>1008.52</v>
      </c>
      <c r="N731" s="4" t="n">
        <v>115.28</v>
      </c>
      <c r="O731" s="4" t="n">
        <f aca="false">M731*100/K731</f>
        <v>7881.70278409096</v>
      </c>
      <c r="P731" s="4" t="n">
        <f aca="false">O731*100/$O$864</f>
        <v>67.3094076522372</v>
      </c>
      <c r="Q731" s="4" t="n">
        <f aca="false">M731*100/L731</f>
        <v>8472.55724674447</v>
      </c>
      <c r="R731" s="4"/>
      <c r="S731" s="4"/>
      <c r="T731" s="58" t="n">
        <f aca="false">C731*100/$C$864</f>
        <v>33.1032599859301</v>
      </c>
      <c r="U731" s="58" t="n">
        <f aca="false">M731*100/T731</f>
        <v>3046.58816209839</v>
      </c>
      <c r="V731" s="58"/>
      <c r="W731" s="58"/>
    </row>
    <row r="732" customFormat="false" ht="15" hidden="false" customHeight="false" outlineLevel="0" collapsed="false">
      <c r="A732" s="7" t="n">
        <v>2003</v>
      </c>
      <c r="B732" s="7" t="str">
        <f aca="false">B720</f>
        <v>Noviembre</v>
      </c>
      <c r="C732" s="61" t="n">
        <v>67.9639</v>
      </c>
      <c r="D732" s="53"/>
      <c r="E732" s="53"/>
      <c r="F732" s="53"/>
      <c r="G732" s="53"/>
      <c r="H732" s="53"/>
      <c r="I732" s="53"/>
      <c r="J732" s="61" t="n">
        <f aca="false">C732*100/$C$773</f>
        <v>74.0187846194394</v>
      </c>
      <c r="K732" s="61" t="n">
        <f aca="false">J732*100/$J$864</f>
        <v>12.8272688836877</v>
      </c>
      <c r="L732" s="61" t="n">
        <v>11.9033719174635</v>
      </c>
      <c r="M732" s="7" t="n">
        <v>1020.36</v>
      </c>
      <c r="N732" s="7" t="n">
        <v>116.63</v>
      </c>
      <c r="O732" s="7" t="n">
        <f aca="false">M732*100/K732</f>
        <v>7954.61613264832</v>
      </c>
      <c r="P732" s="7" t="n">
        <f aca="false">O732*100/$O$864</f>
        <v>67.9320845579489</v>
      </c>
      <c r="Q732" s="7" t="n">
        <f aca="false">M732*100/L732</f>
        <v>8572.02486047692</v>
      </c>
      <c r="R732" s="7" t="n">
        <f aca="false">AVERAGE(Q731:Q733)</f>
        <v>8595.91164947292</v>
      </c>
      <c r="S732" s="7" t="n">
        <f aca="false">R732*100/$R$864</f>
        <v>72.8594078358255</v>
      </c>
      <c r="T732" s="61" t="n">
        <f aca="false">C732*100/$C$864</f>
        <v>33.1848991375356</v>
      </c>
      <c r="U732" s="61" t="n">
        <f aca="false">M732*100/T732</f>
        <v>3074.77203944811</v>
      </c>
      <c r="V732" s="61" t="n">
        <f aca="false">AVERAGE(U731:U733)</f>
        <v>3083.62368301005</v>
      </c>
      <c r="W732" s="61" t="n">
        <f aca="false">V732*100/$V$864</f>
        <v>26.126617744962</v>
      </c>
    </row>
    <row r="733" customFormat="false" ht="15" hidden="false" customHeight="false" outlineLevel="0" collapsed="false">
      <c r="A733" s="10" t="n">
        <v>2003</v>
      </c>
      <c r="B733" s="10" t="str">
        <f aca="false">B721</f>
        <v>Diciembre</v>
      </c>
      <c r="C733" s="60" t="n">
        <v>68.1082</v>
      </c>
      <c r="D733" s="53"/>
      <c r="E733" s="53"/>
      <c r="F733" s="53"/>
      <c r="G733" s="53"/>
      <c r="H733" s="53"/>
      <c r="I733" s="53"/>
      <c r="J733" s="60" t="n">
        <f aca="false">C733*100/$C$773</f>
        <v>74.1759402656072</v>
      </c>
      <c r="K733" s="60" t="n">
        <f aca="false">J733*100/$J$864</f>
        <v>12.8545035612138</v>
      </c>
      <c r="L733" s="60" t="n">
        <v>11.9033719174635</v>
      </c>
      <c r="M733" s="10" t="n">
        <v>1040.73</v>
      </c>
      <c r="N733" s="10" t="n">
        <v>118.96</v>
      </c>
      <c r="O733" s="10" t="n">
        <f aca="false">M733*100/K733</f>
        <v>8096.22864892441</v>
      </c>
      <c r="P733" s="10" t="n">
        <f aca="false">O733*100/$O$864</f>
        <v>69.1414494436594</v>
      </c>
      <c r="Q733" s="10" t="n">
        <f aca="false">M733*100/L733</f>
        <v>8743.15284119737</v>
      </c>
      <c r="R733" s="10"/>
      <c r="S733" s="10"/>
      <c r="T733" s="60" t="n">
        <f aca="false">C733*100/$C$864</f>
        <v>33.2553568503146</v>
      </c>
      <c r="U733" s="60" t="n">
        <f aca="false">M733*100/T733</f>
        <v>3129.51084748367</v>
      </c>
      <c r="V733" s="60"/>
      <c r="W733" s="60"/>
    </row>
    <row r="734" customFormat="false" ht="15" hidden="false" customHeight="false" outlineLevel="0" collapsed="false">
      <c r="A734" s="4" t="n">
        <v>2004</v>
      </c>
      <c r="B734" s="4" t="str">
        <f aca="false">B722</f>
        <v>Enero</v>
      </c>
      <c r="C734" s="58" t="n">
        <v>68.3945</v>
      </c>
      <c r="D734" s="53"/>
      <c r="E734" s="53"/>
      <c r="F734" s="53"/>
      <c r="G734" s="53"/>
      <c r="H734" s="53"/>
      <c r="I734" s="53"/>
      <c r="J734" s="58" t="n">
        <f aca="false">C734*100/$C$773</f>
        <v>74.4877466515937</v>
      </c>
      <c r="K734" s="58" t="n">
        <f aca="false">J734*100/$J$864</f>
        <v>12.9085388223069</v>
      </c>
      <c r="L734" s="58" t="n">
        <v>11.9033719174635</v>
      </c>
      <c r="M734" s="4" t="n">
        <v>1065.01</v>
      </c>
      <c r="N734" s="4" t="n">
        <v>121.73</v>
      </c>
      <c r="O734" s="4" t="n">
        <f aca="false">M734*100/K734</f>
        <v>8250.43031330227</v>
      </c>
      <c r="P734" s="4" t="n">
        <f aca="false">O734*100/$O$864</f>
        <v>70.4583251204755</v>
      </c>
      <c r="Q734" s="4" t="n">
        <f aca="false">M734*100/L734</f>
        <v>8947.12865719602</v>
      </c>
      <c r="R734" s="4"/>
      <c r="S734" s="4"/>
      <c r="T734" s="58" t="n">
        <f aca="false">C734*100/$C$864</f>
        <v>33.3951492492658</v>
      </c>
      <c r="U734" s="58" t="n">
        <f aca="false">M734*100/T734</f>
        <v>3189.11585646953</v>
      </c>
      <c r="V734" s="58"/>
      <c r="W734" s="58"/>
    </row>
    <row r="735" customFormat="false" ht="15" hidden="false" customHeight="false" outlineLevel="0" collapsed="false">
      <c r="A735" s="7" t="n">
        <v>2004</v>
      </c>
      <c r="B735" s="7" t="str">
        <f aca="false">B723</f>
        <v>Febrero</v>
      </c>
      <c r="C735" s="61" t="n">
        <v>68.4633</v>
      </c>
      <c r="D735" s="53"/>
      <c r="E735" s="53"/>
      <c r="F735" s="53"/>
      <c r="G735" s="53"/>
      <c r="H735" s="53"/>
      <c r="I735" s="53"/>
      <c r="J735" s="61" t="n">
        <f aca="false">C735*100/$C$773</f>
        <v>74.5626760241255</v>
      </c>
      <c r="K735" s="61" t="n">
        <f aca="false">J735*100/$J$864</f>
        <v>12.9215238937815</v>
      </c>
      <c r="L735" s="61" t="n">
        <v>11.9033719174635</v>
      </c>
      <c r="M735" s="7" t="n">
        <v>1090.92</v>
      </c>
      <c r="N735" s="7" t="n">
        <v>124.7</v>
      </c>
      <c r="O735" s="7" t="n">
        <f aca="false">M735*100/K735</f>
        <v>8442.65745253938</v>
      </c>
      <c r="P735" s="7" t="n">
        <f aca="false">O735*100/$O$864</f>
        <v>72.0999367406003</v>
      </c>
      <c r="Q735" s="7" t="n">
        <f aca="false">M735*100/L735</f>
        <v>9164.79807204466</v>
      </c>
      <c r="R735" s="7" t="n">
        <f aca="false">AVERAGE(Q734:Q736)</f>
        <v>9124.44536050511</v>
      </c>
      <c r="S735" s="7" t="n">
        <f aca="false">R735*100/$R$864</f>
        <v>77.3392878971147</v>
      </c>
      <c r="T735" s="61" t="n">
        <f aca="false">C735*100/$C$864</f>
        <v>33.4287423929886</v>
      </c>
      <c r="U735" s="61" t="n">
        <f aca="false">M735*100/T735</f>
        <v>3263.41920726522</v>
      </c>
      <c r="V735" s="61" t="n">
        <f aca="false">AVERAGE(U734:U736)</f>
        <v>3243.63496318137</v>
      </c>
      <c r="W735" s="61" t="n">
        <f aca="false">V735*100/$V$864</f>
        <v>27.4823452855669</v>
      </c>
    </row>
    <row r="736" customFormat="false" ht="15" hidden="false" customHeight="false" outlineLevel="0" collapsed="false">
      <c r="A736" s="10" t="n">
        <v>2004</v>
      </c>
      <c r="B736" s="10" t="str">
        <f aca="false">B724</f>
        <v>Marzo</v>
      </c>
      <c r="C736" s="60" t="n">
        <v>68.8695</v>
      </c>
      <c r="D736" s="53"/>
      <c r="E736" s="53"/>
      <c r="F736" s="53"/>
      <c r="G736" s="53"/>
      <c r="H736" s="53"/>
      <c r="I736" s="53"/>
      <c r="J736" s="60" t="n">
        <f aca="false">C736*100/$C$773</f>
        <v>75.0050642671842</v>
      </c>
      <c r="K736" s="60" t="n">
        <f aca="false">J736*100/$J$864</f>
        <v>12.9981886617032</v>
      </c>
      <c r="L736" s="60" t="n">
        <v>11.9033719174635</v>
      </c>
      <c r="M736" s="10" t="n">
        <v>1102.42</v>
      </c>
      <c r="N736" s="10" t="n">
        <v>126.01</v>
      </c>
      <c r="O736" s="10" t="n">
        <f aca="false">M736*100/K736</f>
        <v>8481.33558214984</v>
      </c>
      <c r="P736" s="10" t="n">
        <f aca="false">O736*100/$O$864</f>
        <v>72.4302463278169</v>
      </c>
      <c r="Q736" s="10" t="n">
        <f aca="false">M736*100/L736</f>
        <v>9261.40935227466</v>
      </c>
      <c r="R736" s="10"/>
      <c r="S736" s="10"/>
      <c r="T736" s="60" t="n">
        <f aca="false">C736*100/$C$864</f>
        <v>33.6270786572358</v>
      </c>
      <c r="U736" s="60" t="n">
        <f aca="false">M736*100/T736</f>
        <v>3278.36982580937</v>
      </c>
      <c r="V736" s="60"/>
      <c r="W736" s="60"/>
    </row>
    <row r="737" customFormat="false" ht="15" hidden="false" customHeight="false" outlineLevel="0" collapsed="false">
      <c r="A737" s="4" t="n">
        <v>2004</v>
      </c>
      <c r="B737" s="4" t="str">
        <f aca="false">B725</f>
        <v>Abril</v>
      </c>
      <c r="C737" s="58" t="n">
        <v>69.4604</v>
      </c>
      <c r="D737" s="53"/>
      <c r="E737" s="53"/>
      <c r="F737" s="53"/>
      <c r="G737" s="53"/>
      <c r="H737" s="53"/>
      <c r="I737" s="53"/>
      <c r="J737" s="58" t="n">
        <f aca="false">C737*100/$C$773</f>
        <v>75.6486073809788</v>
      </c>
      <c r="K737" s="58" t="n">
        <f aca="false">J737*100/$J$864</f>
        <v>13.1097130619123</v>
      </c>
      <c r="L737" s="58" t="n">
        <v>11.9033719174635</v>
      </c>
      <c r="M737" s="4" t="n">
        <v>1099.03</v>
      </c>
      <c r="N737" s="4" t="n">
        <v>125.62</v>
      </c>
      <c r="O737" s="4" t="n">
        <f aca="false">M737*100/K737</f>
        <v>8383.32612475719</v>
      </c>
      <c r="P737" s="4" t="n">
        <f aca="false">O737*100/$O$864</f>
        <v>71.5932497165348</v>
      </c>
      <c r="Q737" s="4" t="n">
        <f aca="false">M737*100/L737</f>
        <v>9232.93002705903</v>
      </c>
      <c r="R737" s="4"/>
      <c r="S737" s="4"/>
      <c r="T737" s="58" t="n">
        <f aca="false">C737*100/$C$864</f>
        <v>33.9155988407504</v>
      </c>
      <c r="U737" s="58" t="n">
        <f aca="false">M737*100/T737</f>
        <v>3240.48531520985</v>
      </c>
      <c r="V737" s="58"/>
      <c r="W737" s="58"/>
    </row>
    <row r="738" customFormat="false" ht="15" hidden="false" customHeight="false" outlineLevel="0" collapsed="false">
      <c r="A738" s="7" t="n">
        <v>2004</v>
      </c>
      <c r="B738" s="7" t="str">
        <f aca="false">B726</f>
        <v>Mayo</v>
      </c>
      <c r="C738" s="61" t="n">
        <v>69.9679</v>
      </c>
      <c r="D738" s="53"/>
      <c r="E738" s="53"/>
      <c r="F738" s="53"/>
      <c r="G738" s="53"/>
      <c r="H738" s="53"/>
      <c r="I738" s="53"/>
      <c r="J738" s="61" t="n">
        <f aca="false">C738*100/$C$773</f>
        <v>76.2013204123729</v>
      </c>
      <c r="K738" s="61" t="n">
        <f aca="false">J738*100/$J$864</f>
        <v>13.2054968376885</v>
      </c>
      <c r="L738" s="61" t="n">
        <v>11.9033719174635</v>
      </c>
      <c r="M738" s="7" t="n">
        <v>1088.57</v>
      </c>
      <c r="N738" s="7" t="n">
        <v>124.43</v>
      </c>
      <c r="O738" s="7" t="n">
        <f aca="false">M738*100/K738</f>
        <v>8243.30968671486</v>
      </c>
      <c r="P738" s="7" t="n">
        <f aca="false">O738*100/$O$864</f>
        <v>70.3975152712791</v>
      </c>
      <c r="Q738" s="7" t="n">
        <f aca="false">M738*100/L738</f>
        <v>9145.05576695418</v>
      </c>
      <c r="R738" s="7" t="n">
        <f aca="false">AVERAGE(Q737:Q739)</f>
        <v>9208.09112689555</v>
      </c>
      <c r="S738" s="7" t="n">
        <f aca="false">R738*100/$R$864</f>
        <v>78.0482738960057</v>
      </c>
      <c r="T738" s="61" t="n">
        <f aca="false">C738*100/$C$864</f>
        <v>34.1633971029499</v>
      </c>
      <c r="U738" s="61" t="n">
        <f aca="false">M738*100/T738</f>
        <v>3186.36345419527</v>
      </c>
      <c r="V738" s="61" t="n">
        <f aca="false">AVERAGE(U737:U739)</f>
        <v>3210.11763224721</v>
      </c>
      <c r="W738" s="61" t="n">
        <f aca="false">V738*100/$V$864</f>
        <v>27.1983630026531</v>
      </c>
    </row>
    <row r="739" customFormat="false" ht="15" hidden="false" customHeight="false" outlineLevel="0" collapsed="false">
      <c r="A739" s="10" t="n">
        <v>2004</v>
      </c>
      <c r="B739" s="10" t="str">
        <f aca="false">B727</f>
        <v>Junio</v>
      </c>
      <c r="C739" s="60" t="n">
        <v>70.3639</v>
      </c>
      <c r="D739" s="53"/>
      <c r="E739" s="53"/>
      <c r="F739" s="53"/>
      <c r="G739" s="53"/>
      <c r="H739" s="53"/>
      <c r="I739" s="53"/>
      <c r="J739" s="60" t="n">
        <f aca="false">C739*100/$C$773</f>
        <v>76.6325999403179</v>
      </c>
      <c r="K739" s="60" t="n">
        <f aca="false">J739*100/$J$864</f>
        <v>13.2802364932694</v>
      </c>
      <c r="L739" s="60" t="n">
        <v>11.9033719174635</v>
      </c>
      <c r="M739" s="10" t="n">
        <v>1100.62</v>
      </c>
      <c r="N739" s="10" t="n">
        <v>125.8</v>
      </c>
      <c r="O739" s="10" t="n">
        <f aca="false">M739*100/K739</f>
        <v>8287.65361639312</v>
      </c>
      <c r="P739" s="10" t="n">
        <f aca="false">O739*100/$O$864</f>
        <v>70.776210550888</v>
      </c>
      <c r="Q739" s="10" t="n">
        <f aca="false">M739*100/L739</f>
        <v>9246.28758667344</v>
      </c>
      <c r="R739" s="10"/>
      <c r="S739" s="10"/>
      <c r="T739" s="60" t="n">
        <f aca="false">C739*100/$C$864</f>
        <v>34.3567529883311</v>
      </c>
      <c r="U739" s="60" t="n">
        <f aca="false">M739*100/T739</f>
        <v>3203.50412733652</v>
      </c>
      <c r="V739" s="60"/>
      <c r="W739" s="60"/>
    </row>
    <row r="740" customFormat="false" ht="15" hidden="false" customHeight="false" outlineLevel="0" collapsed="false">
      <c r="A740" s="4" t="n">
        <v>2004</v>
      </c>
      <c r="B740" s="4" t="str">
        <f aca="false">B728</f>
        <v>Julio</v>
      </c>
      <c r="C740" s="58" t="n">
        <v>70.6882</v>
      </c>
      <c r="D740" s="53"/>
      <c r="E740" s="53"/>
      <c r="F740" s="53"/>
      <c r="G740" s="53"/>
      <c r="H740" s="53"/>
      <c r="I740" s="53"/>
      <c r="J740" s="58" t="n">
        <f aca="false">C740*100/$C$773</f>
        <v>76.9857917355516</v>
      </c>
      <c r="K740" s="58" t="n">
        <f aca="false">J740*100/$J$864</f>
        <v>13.3414437415142</v>
      </c>
      <c r="L740" s="58" t="n">
        <v>11.9033719174635</v>
      </c>
      <c r="M740" s="4" t="n">
        <v>1087.79</v>
      </c>
      <c r="N740" s="4" t="n">
        <v>124.34</v>
      </c>
      <c r="O740" s="4" t="n">
        <f aca="false">M740*100/K740</f>
        <v>8153.46540506073</v>
      </c>
      <c r="P740" s="4" t="n">
        <f aca="false">O740*100/$O$864</f>
        <v>69.630248914663</v>
      </c>
      <c r="Q740" s="4" t="n">
        <f aca="false">M740*100/L740</f>
        <v>9138.50300186032</v>
      </c>
      <c r="R740" s="4"/>
      <c r="S740" s="4"/>
      <c r="T740" s="58" t="n">
        <f aca="false">C740*100/$C$864</f>
        <v>34.5150997399199</v>
      </c>
      <c r="U740" s="58" t="n">
        <f aca="false">M740*100/T740</f>
        <v>3151.63510520548</v>
      </c>
      <c r="V740" s="58"/>
      <c r="W740" s="58"/>
    </row>
    <row r="741" customFormat="false" ht="15" hidden="false" customHeight="false" outlineLevel="0" collapsed="false">
      <c r="A741" s="7" t="n">
        <v>2004</v>
      </c>
      <c r="B741" s="7" t="str">
        <f aca="false">B729</f>
        <v>Agosto</v>
      </c>
      <c r="C741" s="61" t="n">
        <v>70.931</v>
      </c>
      <c r="D741" s="53"/>
      <c r="E741" s="53"/>
      <c r="F741" s="53"/>
      <c r="G741" s="53"/>
      <c r="H741" s="53"/>
      <c r="I741" s="53"/>
      <c r="J741" s="61" t="n">
        <f aca="false">C741*100/$C$773</f>
        <v>77.2502227188471</v>
      </c>
      <c r="K741" s="61" t="n">
        <f aca="false">J741*100/$J$864</f>
        <v>13.3872689646835</v>
      </c>
      <c r="L741" s="61" t="n">
        <v>11.9033719174635</v>
      </c>
      <c r="M741" s="7" t="n">
        <v>1085.02</v>
      </c>
      <c r="N741" s="7" t="n">
        <v>124.02</v>
      </c>
      <c r="O741" s="7" t="n">
        <f aca="false">M741*100/K741</f>
        <v>8104.86442651115</v>
      </c>
      <c r="P741" s="7" t="n">
        <f aca="false">O741*100/$O$864</f>
        <v>69.2151986181593</v>
      </c>
      <c r="Q741" s="7" t="n">
        <f aca="false">M741*100/L741</f>
        <v>9115.23228479622</v>
      </c>
      <c r="R741" s="7" t="n">
        <f aca="false">AVERAGE(Q740:Q742)</f>
        <v>9119.12473927505</v>
      </c>
      <c r="S741" s="7" t="n">
        <f aca="false">R741*100/$R$864</f>
        <v>77.2941900264118</v>
      </c>
      <c r="T741" s="61" t="n">
        <f aca="false">C741*100/$C$864</f>
        <v>34.6336522878254</v>
      </c>
      <c r="U741" s="61" t="n">
        <f aca="false">M741*100/T741</f>
        <v>3132.84891521941</v>
      </c>
      <c r="V741" s="61" t="n">
        <f aca="false">AVERAGE(U740:U742)</f>
        <v>3131.26006749198</v>
      </c>
      <c r="W741" s="61" t="n">
        <f aca="false">V741*100/$V$864</f>
        <v>26.5302265299667</v>
      </c>
    </row>
    <row r="742" customFormat="false" ht="15" hidden="false" customHeight="false" outlineLevel="0" collapsed="false">
      <c r="A742" s="10" t="n">
        <v>2004</v>
      </c>
      <c r="B742" s="10" t="str">
        <f aca="false">B730</f>
        <v>Septiembre</v>
      </c>
      <c r="C742" s="60" t="n">
        <v>71.3774</v>
      </c>
      <c r="D742" s="53"/>
      <c r="E742" s="53"/>
      <c r="F742" s="53"/>
      <c r="G742" s="53"/>
      <c r="H742" s="53"/>
      <c r="I742" s="53"/>
      <c r="J742" s="60" t="n">
        <f aca="false">C742*100/$C$773</f>
        <v>77.7363923685305</v>
      </c>
      <c r="K742" s="60" t="n">
        <f aca="false">J742*100/$J$864</f>
        <v>13.4715209400657</v>
      </c>
      <c r="L742" s="60" t="n">
        <v>11.9033719174635</v>
      </c>
      <c r="M742" s="10" t="n">
        <v>1083.64</v>
      </c>
      <c r="N742" s="10" t="n">
        <v>123.86</v>
      </c>
      <c r="O742" s="10" t="n">
        <f aca="false">M742*100/K742</f>
        <v>8043.93212036766</v>
      </c>
      <c r="P742" s="10" t="n">
        <f aca="false">O742*100/$O$864</f>
        <v>68.6948393067575</v>
      </c>
      <c r="Q742" s="10" t="n">
        <f aca="false">M742*100/L742</f>
        <v>9103.63893116862</v>
      </c>
      <c r="R742" s="10"/>
      <c r="S742" s="10"/>
      <c r="T742" s="60" t="n">
        <f aca="false">C742*100/$C$864</f>
        <v>34.8516171040734</v>
      </c>
      <c r="U742" s="60" t="n">
        <f aca="false">M742*100/T742</f>
        <v>3109.29618205104</v>
      </c>
      <c r="V742" s="60"/>
      <c r="W742" s="60"/>
    </row>
    <row r="743" customFormat="false" ht="15" hidden="false" customHeight="false" outlineLevel="0" collapsed="false">
      <c r="A743" s="4" t="n">
        <v>2004</v>
      </c>
      <c r="B743" s="4" t="str">
        <f aca="false">B731</f>
        <v>Octubre</v>
      </c>
      <c r="C743" s="58" t="n">
        <v>71.6599</v>
      </c>
      <c r="D743" s="53"/>
      <c r="E743" s="53"/>
      <c r="F743" s="53"/>
      <c r="G743" s="53"/>
      <c r="H743" s="53"/>
      <c r="I743" s="53"/>
      <c r="J743" s="58" t="n">
        <f aca="false">C743*100/$C$773</f>
        <v>78.0440602135923</v>
      </c>
      <c r="K743" s="58" t="n">
        <f aca="false">J743*100/$J$864</f>
        <v>13.5248390024436</v>
      </c>
      <c r="L743" s="58" t="n">
        <v>12.0378664495114</v>
      </c>
      <c r="M743" s="4" t="n">
        <v>1088.43</v>
      </c>
      <c r="N743" s="4" t="n">
        <v>124.41</v>
      </c>
      <c r="O743" s="4" t="n">
        <f aca="false">M743*100/K743</f>
        <v>8047.63738631823</v>
      </c>
      <c r="P743" s="4" t="n">
        <f aca="false">O743*100/$O$864</f>
        <v>68.7264821209004</v>
      </c>
      <c r="Q743" s="4" t="n">
        <f aca="false">M743*100/L743</f>
        <v>9041.71851851852</v>
      </c>
      <c r="R743" s="4"/>
      <c r="S743" s="4"/>
      <c r="T743" s="58" t="n">
        <f aca="false">C743*100/$C$864</f>
        <v>34.9895540677607</v>
      </c>
      <c r="U743" s="58" t="n">
        <f aca="false">M743*100/T743</f>
        <v>3110.72841309194</v>
      </c>
      <c r="V743" s="58"/>
      <c r="W743" s="58"/>
    </row>
    <row r="744" customFormat="false" ht="15" hidden="false" customHeight="false" outlineLevel="0" collapsed="false">
      <c r="A744" s="7" t="n">
        <v>2004</v>
      </c>
      <c r="B744" s="7" t="str">
        <f aca="false">B732</f>
        <v>Noviembre</v>
      </c>
      <c r="C744" s="61" t="n">
        <v>71.6615</v>
      </c>
      <c r="D744" s="53"/>
      <c r="E744" s="53"/>
      <c r="F744" s="53"/>
      <c r="G744" s="53"/>
      <c r="H744" s="53"/>
      <c r="I744" s="53"/>
      <c r="J744" s="61" t="n">
        <f aca="false">C744*100/$C$773</f>
        <v>78.0458027571395</v>
      </c>
      <c r="K744" s="61" t="n">
        <f aca="false">J744*100/$J$864</f>
        <v>13.52514098085</v>
      </c>
      <c r="L744" s="61" t="n">
        <v>12.1738056267564</v>
      </c>
      <c r="M744" s="7" t="n">
        <v>1090.41</v>
      </c>
      <c r="N744" s="7" t="n">
        <v>124.64</v>
      </c>
      <c r="O744" s="7" t="n">
        <f aca="false">M744*100/K744</f>
        <v>8062.09710896095</v>
      </c>
      <c r="P744" s="7" t="n">
        <f aca="false">O744*100/$O$864</f>
        <v>68.8499675392876</v>
      </c>
      <c r="Q744" s="7" t="n">
        <f aca="false">M744*100/L744</f>
        <v>8957.01831811266</v>
      </c>
      <c r="R744" s="7" t="n">
        <f aca="false">AVERAGE(Q743:Q745)</f>
        <v>8985.12191104348</v>
      </c>
      <c r="S744" s="7" t="n">
        <f aca="false">R744*100/$R$864</f>
        <v>76.1583748724861</v>
      </c>
      <c r="T744" s="61" t="n">
        <f aca="false">C744*100/$C$864</f>
        <v>34.9903353036613</v>
      </c>
      <c r="U744" s="61" t="n">
        <f aca="false">M744*100/T744</f>
        <v>3116.31766468355</v>
      </c>
      <c r="V744" s="61" t="n">
        <f aca="false">AVERAGE(U743:U745)</f>
        <v>3117.44377767988</v>
      </c>
      <c r="W744" s="61" t="n">
        <f aca="false">V744*100/$V$864</f>
        <v>26.4131652541167</v>
      </c>
    </row>
    <row r="745" customFormat="false" ht="15" hidden="false" customHeight="false" outlineLevel="0" collapsed="false">
      <c r="A745" s="10" t="n">
        <v>2004</v>
      </c>
      <c r="B745" s="10" t="str">
        <f aca="false">B733</f>
        <v>Diciembre</v>
      </c>
      <c r="C745" s="60" t="n">
        <v>72.2606</v>
      </c>
      <c r="D745" s="53"/>
      <c r="E745" s="53"/>
      <c r="F745" s="53"/>
      <c r="G745" s="53"/>
      <c r="H745" s="53"/>
      <c r="I745" s="53"/>
      <c r="J745" s="60" t="n">
        <f aca="false">C745*100/$C$773</f>
        <v>78.6982764066138</v>
      </c>
      <c r="K745" s="60" t="n">
        <f aca="false">J745*100/$J$864</f>
        <v>13.6382130203918</v>
      </c>
      <c r="L745" s="60" t="n">
        <v>12.311440082451</v>
      </c>
      <c r="M745" s="10" t="n">
        <v>1102.69</v>
      </c>
      <c r="N745" s="10" t="n">
        <v>126.04</v>
      </c>
      <c r="O745" s="10" t="n">
        <f aca="false">M745*100/K745</f>
        <v>8085.29679329148</v>
      </c>
      <c r="P745" s="10" t="n">
        <f aca="false">O745*100/$O$864</f>
        <v>69.0480918599813</v>
      </c>
      <c r="Q745" s="10" t="n">
        <f aca="false">M745*100/L745</f>
        <v>8956.62889649927</v>
      </c>
      <c r="R745" s="10"/>
      <c r="S745" s="10"/>
      <c r="T745" s="60" t="n">
        <f aca="false">C745*100/$C$864</f>
        <v>35.2828593211661</v>
      </c>
      <c r="U745" s="60" t="n">
        <f aca="false">M745*100/T745</f>
        <v>3125.28525526416</v>
      </c>
      <c r="V745" s="60"/>
      <c r="W745" s="60"/>
    </row>
    <row r="746" customFormat="false" ht="15" hidden="false" customHeight="false" outlineLevel="0" collapsed="false">
      <c r="A746" s="4" t="n">
        <v>2005</v>
      </c>
      <c r="B746" s="4" t="str">
        <f aca="false">B734</f>
        <v>Enero</v>
      </c>
      <c r="C746" s="58" t="n">
        <v>73.3343</v>
      </c>
      <c r="D746" s="53"/>
      <c r="E746" s="53"/>
      <c r="F746" s="53"/>
      <c r="G746" s="53"/>
      <c r="H746" s="53"/>
      <c r="I746" s="53"/>
      <c r="J746" s="58" t="n">
        <f aca="false">C746*100/$C$773</f>
        <v>79.8676320357918</v>
      </c>
      <c r="K746" s="58" t="n">
        <f aca="false">J746*100/$J$864</f>
        <v>13.8408594047284</v>
      </c>
      <c r="L746" s="58" t="n">
        <v>12.4505179819759</v>
      </c>
      <c r="M746" s="4" t="n">
        <v>1101.82</v>
      </c>
      <c r="N746" s="4" t="n">
        <v>125.94</v>
      </c>
      <c r="O746" s="4" t="n">
        <f aca="false">M746*100/K746</f>
        <v>7960.63284642274</v>
      </c>
      <c r="P746" s="4" t="n">
        <f aca="false">O746*100/$O$864</f>
        <v>67.9834670385198</v>
      </c>
      <c r="Q746" s="4" t="n">
        <f aca="false">M746*100/L746</f>
        <v>8849.59165229157</v>
      </c>
      <c r="R746" s="4"/>
      <c r="S746" s="4"/>
      <c r="T746" s="58" t="n">
        <f aca="false">C746*100/$C$864</f>
        <v>35.8071174376658</v>
      </c>
      <c r="U746" s="58" t="n">
        <f aca="false">M746*100/T746</f>
        <v>3077.09773599644</v>
      </c>
      <c r="V746" s="58"/>
      <c r="W746" s="58"/>
    </row>
    <row r="747" customFormat="false" ht="15" hidden="false" customHeight="false" outlineLevel="0" collapsed="false">
      <c r="A747" s="7" t="n">
        <v>2005</v>
      </c>
      <c r="B747" s="7" t="str">
        <f aca="false">B735</f>
        <v>Febrero</v>
      </c>
      <c r="C747" s="61" t="n">
        <v>74.028</v>
      </c>
      <c r="D747" s="53"/>
      <c r="E747" s="53"/>
      <c r="F747" s="53"/>
      <c r="G747" s="53"/>
      <c r="H747" s="53"/>
      <c r="I747" s="53"/>
      <c r="J747" s="61" t="n">
        <f aca="false">C747*100/$C$773</f>
        <v>80.6231335724974</v>
      </c>
      <c r="K747" s="61" t="n">
        <f aca="false">J747*100/$J$864</f>
        <v>13.9717859175479</v>
      </c>
      <c r="L747" s="61" t="n">
        <v>12.5912991631354</v>
      </c>
      <c r="M747" s="7" t="n">
        <v>1102.37</v>
      </c>
      <c r="N747" s="7" t="n">
        <v>126</v>
      </c>
      <c r="O747" s="7" t="n">
        <f aca="false">M747*100/K747</f>
        <v>7889.97202294286</v>
      </c>
      <c r="P747" s="7" t="n">
        <f aca="false">O747*100/$O$864</f>
        <v>67.38002660148</v>
      </c>
      <c r="Q747" s="7" t="n">
        <f aca="false">M747*100/L747</f>
        <v>8755.01396414677</v>
      </c>
      <c r="R747" s="7" t="n">
        <f aca="false">AVERAGE(Q746:Q748)</f>
        <v>8783.44759400192</v>
      </c>
      <c r="S747" s="7" t="n">
        <f aca="false">R747*100/$R$864</f>
        <v>74.448972552577</v>
      </c>
      <c r="T747" s="61" t="n">
        <f aca="false">C747*100/$C$864</f>
        <v>36.1458320277895</v>
      </c>
      <c r="U747" s="61" t="n">
        <f aca="false">M747*100/T747</f>
        <v>3049.78454819488</v>
      </c>
      <c r="V747" s="61" t="n">
        <f aca="false">AVERAGE(U746:U748)</f>
        <v>3053.6488454807</v>
      </c>
      <c r="W747" s="61" t="n">
        <f aca="false">V747*100/$V$864</f>
        <v>25.8726499451907</v>
      </c>
    </row>
    <row r="748" customFormat="false" ht="15" hidden="false" customHeight="false" outlineLevel="0" collapsed="false">
      <c r="A748" s="10" t="n">
        <v>2005</v>
      </c>
      <c r="B748" s="10" t="str">
        <f aca="false">B736</f>
        <v>Marzo</v>
      </c>
      <c r="C748" s="60" t="n">
        <v>75.1723</v>
      </c>
      <c r="D748" s="53"/>
      <c r="E748" s="53"/>
      <c r="F748" s="53"/>
      <c r="G748" s="53"/>
      <c r="H748" s="53"/>
      <c r="I748" s="53"/>
      <c r="J748" s="60" t="n">
        <f aca="false">C748*100/$C$773</f>
        <v>81.869378935698</v>
      </c>
      <c r="K748" s="60" t="n">
        <f aca="false">J748*100/$J$864</f>
        <v>14.1877570990664</v>
      </c>
      <c r="L748" s="60" t="n">
        <v>12.7335178146501</v>
      </c>
      <c r="M748" s="10" t="n">
        <v>1113.64</v>
      </c>
      <c r="N748" s="10" t="n">
        <v>127.29</v>
      </c>
      <c r="O748" s="10" t="n">
        <f aca="false">M748*100/K748</f>
        <v>7849.3026926242</v>
      </c>
      <c r="P748" s="10" t="n">
        <f aca="false">O748*100/$O$864</f>
        <v>67.0327122446271</v>
      </c>
      <c r="Q748" s="10" t="n">
        <f aca="false">M748*100/L748</f>
        <v>8745.73716556741</v>
      </c>
      <c r="R748" s="10"/>
      <c r="S748" s="10"/>
      <c r="T748" s="60" t="n">
        <f aca="false">C748*100/$C$864</f>
        <v>36.7045621784001</v>
      </c>
      <c r="U748" s="60" t="n">
        <f aca="false">M748*100/T748</f>
        <v>3034.06425225079</v>
      </c>
      <c r="V748" s="60"/>
      <c r="W748" s="60"/>
    </row>
    <row r="749" customFormat="false" ht="15" hidden="false" customHeight="false" outlineLevel="0" collapsed="false">
      <c r="A749" s="4" t="n">
        <v>2005</v>
      </c>
      <c r="B749" s="4" t="str">
        <f aca="false">B737</f>
        <v>Abril</v>
      </c>
      <c r="C749" s="58" t="n">
        <v>75.5409</v>
      </c>
      <c r="D749" s="53"/>
      <c r="E749" s="53"/>
      <c r="F749" s="53"/>
      <c r="G749" s="53"/>
      <c r="H749" s="53"/>
      <c r="I749" s="53"/>
      <c r="J749" s="58" t="n">
        <f aca="false">C749*100/$C$773</f>
        <v>82.2708174053962</v>
      </c>
      <c r="K749" s="58" t="n">
        <f aca="false">J749*100/$J$864</f>
        <v>14.257325374438</v>
      </c>
      <c r="L749" s="58" t="n">
        <v>12.8774432405945</v>
      </c>
      <c r="M749" s="4" t="n">
        <v>1156.06</v>
      </c>
      <c r="N749" s="4" t="n">
        <v>132.14</v>
      </c>
      <c r="O749" s="4" t="n">
        <f aca="false">M749*100/K749</f>
        <v>8108.53347060946</v>
      </c>
      <c r="P749" s="4" t="n">
        <f aca="false">O749*100/$O$864</f>
        <v>69.2465320992194</v>
      </c>
      <c r="Q749" s="4" t="n">
        <f aca="false">M749*100/L749</f>
        <v>8977.40318789112</v>
      </c>
      <c r="R749" s="4"/>
      <c r="S749" s="4"/>
      <c r="T749" s="58" t="n">
        <f aca="false">C749*100/$C$864</f>
        <v>36.8845393989848</v>
      </c>
      <c r="U749" s="58" t="n">
        <f aca="false">M749*100/T749</f>
        <v>3134.26714508958</v>
      </c>
      <c r="V749" s="58"/>
      <c r="W749" s="58"/>
    </row>
    <row r="750" customFormat="false" ht="15" hidden="false" customHeight="false" outlineLevel="0" collapsed="false">
      <c r="A750" s="7" t="n">
        <v>2005</v>
      </c>
      <c r="B750" s="7" t="str">
        <f aca="false">B738</f>
        <v>Mayo</v>
      </c>
      <c r="C750" s="61" t="n">
        <v>75.9947</v>
      </c>
      <c r="D750" s="53"/>
      <c r="E750" s="53"/>
      <c r="F750" s="53"/>
      <c r="G750" s="53"/>
      <c r="H750" s="53"/>
      <c r="I750" s="53"/>
      <c r="J750" s="61" t="n">
        <f aca="false">C750*100/$C$773</f>
        <v>82.7650463189856</v>
      </c>
      <c r="K750" s="61" t="n">
        <f aca="false">J750*100/$J$864</f>
        <v>14.3429739999497</v>
      </c>
      <c r="L750" s="61" t="n">
        <v>13.0229382550188</v>
      </c>
      <c r="M750" s="7" t="n">
        <v>1170.58</v>
      </c>
      <c r="N750" s="7" t="n">
        <v>133.8</v>
      </c>
      <c r="O750" s="7" t="n">
        <f aca="false">M750*100/K750</f>
        <v>8161.3478488081</v>
      </c>
      <c r="P750" s="7" t="n">
        <f aca="false">O750*100/$O$864</f>
        <v>69.6975646501103</v>
      </c>
      <c r="Q750" s="7" t="n">
        <f aca="false">M750*100/L750</f>
        <v>8988.60132081852</v>
      </c>
      <c r="R750" s="7" t="n">
        <f aca="false">AVERAGE(Q749:Q751)</f>
        <v>9017.2098703422</v>
      </c>
      <c r="S750" s="7" t="n">
        <f aca="false">R750*100/$R$864</f>
        <v>76.430354135245</v>
      </c>
      <c r="T750" s="61" t="n">
        <f aca="false">C750*100/$C$864</f>
        <v>37.1061174312727</v>
      </c>
      <c r="U750" s="61" t="n">
        <f aca="false">M750*100/T750</f>
        <v>3154.68197977902</v>
      </c>
      <c r="V750" s="61" t="n">
        <f aca="false">AVERAGE(U749:U751)</f>
        <v>3161.48705312962</v>
      </c>
      <c r="W750" s="61" t="n">
        <f aca="false">V750*100/$V$864</f>
        <v>26.7863307049633</v>
      </c>
    </row>
    <row r="751" customFormat="false" ht="15" hidden="false" customHeight="false" outlineLevel="0" collapsed="false">
      <c r="A751" s="10" t="n">
        <v>2005</v>
      </c>
      <c r="B751" s="10" t="str">
        <f aca="false">B739</f>
        <v>Junio</v>
      </c>
      <c r="C751" s="60" t="n">
        <v>76.6907</v>
      </c>
      <c r="D751" s="53"/>
      <c r="E751" s="53"/>
      <c r="F751" s="53"/>
      <c r="G751" s="53"/>
      <c r="H751" s="53"/>
      <c r="I751" s="53"/>
      <c r="J751" s="60" t="n">
        <f aca="false">C751*100/$C$773</f>
        <v>83.5230527620404</v>
      </c>
      <c r="K751" s="60" t="n">
        <f aca="false">J751*100/$J$864</f>
        <v>14.4743346067284</v>
      </c>
      <c r="L751" s="60" t="n">
        <v>13.1701449985522</v>
      </c>
      <c r="M751" s="10" t="n">
        <v>1196.59</v>
      </c>
      <c r="N751" s="10" t="n">
        <v>136.77</v>
      </c>
      <c r="O751" s="10" t="n">
        <f aca="false">M751*100/K751</f>
        <v>8266.97760216048</v>
      </c>
      <c r="P751" s="10" t="n">
        <f aca="false">O751*100/$O$864</f>
        <v>70.5996382658462</v>
      </c>
      <c r="Q751" s="10" t="n">
        <f aca="false">M751*100/L751</f>
        <v>9085.62510231696</v>
      </c>
      <c r="R751" s="10"/>
      <c r="S751" s="10"/>
      <c r="T751" s="60" t="n">
        <f aca="false">C751*100/$C$864</f>
        <v>37.4459550480034</v>
      </c>
      <c r="U751" s="60" t="n">
        <f aca="false">M751*100/T751</f>
        <v>3195.51203452027</v>
      </c>
      <c r="V751" s="60"/>
      <c r="W751" s="60"/>
    </row>
    <row r="752" customFormat="false" ht="15" hidden="false" customHeight="false" outlineLevel="0" collapsed="false">
      <c r="A752" s="4" t="n">
        <v>2005</v>
      </c>
      <c r="B752" s="4" t="str">
        <f aca="false">B740</f>
        <v>Julio</v>
      </c>
      <c r="C752" s="58" t="n">
        <v>77.4608</v>
      </c>
      <c r="D752" s="53"/>
      <c r="E752" s="53"/>
      <c r="F752" s="53"/>
      <c r="G752" s="53"/>
      <c r="H752" s="53"/>
      <c r="I752" s="53"/>
      <c r="J752" s="58" t="n">
        <f aca="false">C752*100/$C$773</f>
        <v>84.3617607531273</v>
      </c>
      <c r="K752" s="58" t="n">
        <f aca="false">J752*100/$J$864</f>
        <v>14.619680588453</v>
      </c>
      <c r="L752" s="58" t="n">
        <v>13.3189174578505</v>
      </c>
      <c r="M752" s="4" t="n">
        <v>1231.34</v>
      </c>
      <c r="N752" s="4" t="n">
        <v>140.75</v>
      </c>
      <c r="O752" s="4" t="n">
        <f aca="false">M752*100/K752</f>
        <v>8422.48223242677</v>
      </c>
      <c r="P752" s="4" t="n">
        <f aca="false">O752*100/$O$864</f>
        <v>71.9276412161136</v>
      </c>
      <c r="Q752" s="4" t="n">
        <f aca="false">M752*100/L752</f>
        <v>9245.04565702686</v>
      </c>
      <c r="R752" s="4"/>
      <c r="S752" s="4"/>
      <c r="T752" s="58" t="n">
        <f aca="false">C752*100/$C$864</f>
        <v>37.8219736523774</v>
      </c>
      <c r="U752" s="58" t="n">
        <f aca="false">M752*100/T752</f>
        <v>3255.6206910757</v>
      </c>
      <c r="V752" s="58"/>
      <c r="W752" s="58"/>
    </row>
    <row r="753" customFormat="false" ht="15" hidden="false" customHeight="false" outlineLevel="0" collapsed="false">
      <c r="A753" s="7" t="n">
        <v>2005</v>
      </c>
      <c r="B753" s="7" t="str">
        <f aca="false">B741</f>
        <v>Agosto</v>
      </c>
      <c r="C753" s="61" t="n">
        <v>77.7992</v>
      </c>
      <c r="D753" s="53"/>
      <c r="E753" s="53"/>
      <c r="F753" s="53"/>
      <c r="G753" s="53"/>
      <c r="H753" s="53"/>
      <c r="I753" s="53"/>
      <c r="J753" s="61" t="n">
        <f aca="false">C753*100/$C$773</f>
        <v>84.7303087133712</v>
      </c>
      <c r="K753" s="61" t="n">
        <f aca="false">J753*100/$J$864</f>
        <v>14.683549021404</v>
      </c>
      <c r="L753" s="61" t="n">
        <v>13.4694017016139</v>
      </c>
      <c r="M753" s="7" t="n">
        <v>1277.97</v>
      </c>
      <c r="N753" s="7" t="n">
        <v>146.08</v>
      </c>
      <c r="O753" s="7" t="n">
        <f aca="false">M753*100/K753</f>
        <v>8703.41358303174</v>
      </c>
      <c r="P753" s="7" t="n">
        <f aca="false">O753*100/$O$864</f>
        <v>74.3267830409401</v>
      </c>
      <c r="Q753" s="7" t="n">
        <f aca="false">M753*100/L753</f>
        <v>9487.94926686962</v>
      </c>
      <c r="R753" s="7" t="n">
        <f aca="false">AVERAGE(Q752:Q754)</f>
        <v>9436.63914284909</v>
      </c>
      <c r="S753" s="7" t="n">
        <f aca="false">R753*100/$R$864</f>
        <v>79.9854591281793</v>
      </c>
      <c r="T753" s="61" t="n">
        <f aca="false">C753*100/$C$864</f>
        <v>37.9872050453396</v>
      </c>
      <c r="U753" s="61" t="n">
        <f aca="false">M753*100/T753</f>
        <v>3364.21170884954</v>
      </c>
      <c r="V753" s="61" t="n">
        <f aca="false">AVERAGE(U752:U754)</f>
        <v>3338.1609361354</v>
      </c>
      <c r="W753" s="61" t="n">
        <f aca="false">V753*100/$V$864</f>
        <v>28.2832354771774</v>
      </c>
    </row>
    <row r="754" customFormat="false" ht="15" hidden="false" customHeight="false" outlineLevel="0" collapsed="false">
      <c r="A754" s="10" t="n">
        <v>2005</v>
      </c>
      <c r="B754" s="10" t="str">
        <f aca="false">B742</f>
        <v>Septiembre</v>
      </c>
      <c r="C754" s="60" t="n">
        <v>78.704</v>
      </c>
      <c r="D754" s="53"/>
      <c r="E754" s="53"/>
      <c r="F754" s="53"/>
      <c r="G754" s="53"/>
      <c r="H754" s="53"/>
      <c r="I754" s="53"/>
      <c r="J754" s="60" t="n">
        <f aca="false">C754*100/$C$773</f>
        <v>85.7157170893424</v>
      </c>
      <c r="K754" s="60" t="n">
        <f aca="false">J754*100/$J$864</f>
        <v>14.8543178102163</v>
      </c>
      <c r="L754" s="60" t="n">
        <v>13.6215992075376</v>
      </c>
      <c r="M754" s="10" t="n">
        <v>1304.53</v>
      </c>
      <c r="N754" s="10" t="n">
        <v>149.11</v>
      </c>
      <c r="O754" s="10" t="n">
        <f aca="false">M754*100/K754</f>
        <v>8782.16028946673</v>
      </c>
      <c r="P754" s="10" t="n">
        <f aca="false">O754*100/$O$864</f>
        <v>74.999276575637</v>
      </c>
      <c r="Q754" s="10" t="n">
        <f aca="false">M754*100/L754</f>
        <v>9576.92250465077</v>
      </c>
      <c r="R754" s="10"/>
      <c r="S754" s="10"/>
      <c r="T754" s="60" t="n">
        <f aca="false">C754*100/$C$864</f>
        <v>38.4289939470895</v>
      </c>
      <c r="U754" s="60" t="n">
        <f aca="false">M754*100/T754</f>
        <v>3394.65040848096</v>
      </c>
      <c r="V754" s="60"/>
      <c r="W754" s="60"/>
    </row>
    <row r="755" customFormat="false" ht="15" hidden="false" customHeight="false" outlineLevel="0" collapsed="false">
      <c r="A755" s="4" t="n">
        <v>2005</v>
      </c>
      <c r="B755" s="4" t="str">
        <f aca="false">B743</f>
        <v>Octubre</v>
      </c>
      <c r="C755" s="58" t="n">
        <v>79.319</v>
      </c>
      <c r="D755" s="53"/>
      <c r="E755" s="53"/>
      <c r="F755" s="5" t="n">
        <v>116.16</v>
      </c>
      <c r="G755" s="53"/>
      <c r="H755" s="5" t="n">
        <f aca="false">F755*100/$F$868</f>
        <v>14.0759051912171</v>
      </c>
      <c r="I755" s="5" t="n">
        <f aca="false">H755*100/$H$868</f>
        <v>14.3535084928497</v>
      </c>
      <c r="J755" s="58" t="n">
        <f aca="false">C755*100/$C$773</f>
        <v>86.3855072653175</v>
      </c>
      <c r="K755" s="58" t="n">
        <f aca="false">J755*100/$J$864</f>
        <v>14.9703907601716</v>
      </c>
      <c r="L755" s="58" t="n">
        <v>13.7755102040816</v>
      </c>
      <c r="M755" s="4" t="n">
        <v>1352.94</v>
      </c>
      <c r="N755" s="4" t="n">
        <v>154.64</v>
      </c>
      <c r="O755" s="4" t="n">
        <f aca="false">M755*100/K755</f>
        <v>9037.43944746898</v>
      </c>
      <c r="P755" s="4" t="n">
        <f aca="false">O755*100/$O$864</f>
        <v>77.1793497630929</v>
      </c>
      <c r="Q755" s="4" t="n">
        <f aca="false">M755*100/L755</f>
        <v>9821.34222222225</v>
      </c>
      <c r="R755" s="4"/>
      <c r="S755" s="4"/>
      <c r="T755" s="58" t="n">
        <f aca="false">C755*100/$C$864</f>
        <v>38.7292814963559</v>
      </c>
      <c r="U755" s="58" t="n">
        <f aca="false">M755*100/T755</f>
        <v>3493.3258447547</v>
      </c>
      <c r="V755" s="58"/>
      <c r="W755" s="58"/>
    </row>
    <row r="756" customFormat="false" ht="15" hidden="false" customHeight="false" outlineLevel="0" collapsed="false">
      <c r="A756" s="7" t="n">
        <v>2005</v>
      </c>
      <c r="B756" s="7" t="str">
        <f aca="false">B744</f>
        <v>Noviembre</v>
      </c>
      <c r="C756" s="61" t="n">
        <v>80.2759</v>
      </c>
      <c r="D756" s="53"/>
      <c r="E756" s="53"/>
      <c r="F756" s="8" t="n">
        <v>117.45</v>
      </c>
      <c r="G756" s="53"/>
      <c r="H756" s="8" t="n">
        <f aca="false">F756*100/$F$868</f>
        <v>14.2322233532063</v>
      </c>
      <c r="I756" s="8" t="n">
        <f aca="false">H756*100/$H$868</f>
        <v>14.5129095427445</v>
      </c>
      <c r="J756" s="61" t="n">
        <f aca="false">C756*100/$C$773</f>
        <v>87.4276572155461</v>
      </c>
      <c r="K756" s="61" t="n">
        <f aca="false">J756*100/$J$864</f>
        <v>15.1509927208419</v>
      </c>
      <c r="L756" s="61" t="n">
        <v>13.9312977099237</v>
      </c>
      <c r="M756" s="7" t="n">
        <v>1366.43</v>
      </c>
      <c r="N756" s="7" t="n">
        <v>156.19</v>
      </c>
      <c r="O756" s="7" t="n">
        <f aca="false">M756*100/K756</f>
        <v>9018.74897029236</v>
      </c>
      <c r="P756" s="7" t="n">
        <f aca="false">O756*100/$O$864</f>
        <v>77.0197338803378</v>
      </c>
      <c r="Q756" s="7" t="n">
        <f aca="false">M756*100/L756</f>
        <v>9808.34684931504</v>
      </c>
      <c r="R756" s="7" t="n">
        <f aca="false">AVERAGE(Q755:Q757)</f>
        <v>9788.25668188735</v>
      </c>
      <c r="S756" s="7" t="n">
        <f aca="false">R756*100/$R$864</f>
        <v>82.9657882338873</v>
      </c>
      <c r="T756" s="61" t="n">
        <f aca="false">C756*100/$C$864</f>
        <v>39.1965093921169</v>
      </c>
      <c r="U756" s="61" t="n">
        <f aca="false">M756*100/T756</f>
        <v>3486.10124011403</v>
      </c>
      <c r="V756" s="61" t="n">
        <f aca="false">AVERAGE(U755:U757)</f>
        <v>3480.01290358541</v>
      </c>
      <c r="W756" s="61" t="n">
        <f aca="false">V756*100/$V$864</f>
        <v>29.4851046126224</v>
      </c>
    </row>
    <row r="757" customFormat="false" ht="15" hidden="false" customHeight="false" outlineLevel="0" collapsed="false">
      <c r="A757" s="10" t="n">
        <v>2005</v>
      </c>
      <c r="B757" s="10" t="str">
        <f aca="false">B745</f>
        <v>Diciembre</v>
      </c>
      <c r="C757" s="60" t="n">
        <v>81.1696</v>
      </c>
      <c r="D757" s="53"/>
      <c r="E757" s="53"/>
      <c r="F757" s="11" t="n">
        <v>117.92</v>
      </c>
      <c r="G757" s="53"/>
      <c r="H757" s="11" t="n">
        <f aca="false">F757*100/$F$868</f>
        <v>14.2891764819931</v>
      </c>
      <c r="I757" s="11" t="n">
        <f aca="false">H757*100/$H$868</f>
        <v>14.5709858942565</v>
      </c>
      <c r="J757" s="60" t="n">
        <f aca="false">C757*100/$C$773</f>
        <v>88.4009766956582</v>
      </c>
      <c r="K757" s="60" t="n">
        <f aca="false">J757*100/$J$864</f>
        <v>15.3196665344599</v>
      </c>
      <c r="L757" s="60" t="n">
        <v>14.0886347390994</v>
      </c>
      <c r="M757" s="10" t="n">
        <v>1371.54</v>
      </c>
      <c r="N757" s="10" t="n">
        <v>156.77</v>
      </c>
      <c r="O757" s="10" t="n">
        <f aca="false">M757*100/K757</f>
        <v>8952.8058389187</v>
      </c>
      <c r="P757" s="10" t="n">
        <f aca="false">O757*100/$O$864</f>
        <v>76.456582333891</v>
      </c>
      <c r="Q757" s="10" t="n">
        <f aca="false">M757*100/L757</f>
        <v>9735.08097412478</v>
      </c>
      <c r="R757" s="10"/>
      <c r="S757" s="10"/>
      <c r="T757" s="60" t="n">
        <f aca="false">C757*100/$C$864</f>
        <v>39.6328784698069</v>
      </c>
      <c r="U757" s="60" t="n">
        <f aca="false">M757*100/T757</f>
        <v>3460.6116258875</v>
      </c>
      <c r="V757" s="60"/>
      <c r="W757" s="60"/>
    </row>
    <row r="758" customFormat="false" ht="15" hidden="false" customHeight="false" outlineLevel="0" collapsed="false">
      <c r="A758" s="4" t="n">
        <v>2006</v>
      </c>
      <c r="B758" s="4" t="str">
        <f aca="false">B746</f>
        <v>Enero</v>
      </c>
      <c r="C758" s="58" t="n">
        <v>82.2052</v>
      </c>
      <c r="D758" s="53"/>
      <c r="E758" s="53"/>
      <c r="F758" s="5" t="n">
        <v>119.32</v>
      </c>
      <c r="G758" s="53"/>
      <c r="H758" s="5" t="n">
        <f aca="false">F758*100/$F$868</f>
        <v>14.4588240996559</v>
      </c>
      <c r="I758" s="5" t="n">
        <f aca="false">H758*100/$H$868</f>
        <v>14.7439792817392</v>
      </c>
      <c r="J758" s="58" t="n">
        <f aca="false">C758*100/$C$773</f>
        <v>89.5288380066173</v>
      </c>
      <c r="K758" s="58" t="n">
        <f aca="false">J758*100/$J$864</f>
        <v>15.5151220579944</v>
      </c>
      <c r="L758" s="58" t="n">
        <v>14.2478494494109</v>
      </c>
      <c r="M758" s="4" t="n">
        <v>1388.13</v>
      </c>
      <c r="N758" s="4" t="n">
        <v>158.67</v>
      </c>
      <c r="O758" s="4" t="n">
        <f aca="false">M758*100/K758</f>
        <v>8946.94862735382</v>
      </c>
      <c r="P758" s="4" t="n">
        <f aca="false">O758*100/$O$864</f>
        <v>76.4065619954279</v>
      </c>
      <c r="Q758" s="4" t="n">
        <f aca="false">M758*100/L758</f>
        <v>9742.73349061387</v>
      </c>
      <c r="R758" s="4"/>
      <c r="S758" s="4"/>
      <c r="T758" s="58" t="n">
        <f aca="false">C758*100/$C$864</f>
        <v>40.1385334064252</v>
      </c>
      <c r="U758" s="58" t="n">
        <f aca="false">M758*100/T758</f>
        <v>3458.34758321737</v>
      </c>
      <c r="V758" s="58"/>
      <c r="W758" s="58"/>
    </row>
    <row r="759" customFormat="false" ht="15" hidden="false" customHeight="false" outlineLevel="0" collapsed="false">
      <c r="A759" s="7" t="n">
        <v>2006</v>
      </c>
      <c r="B759" s="7" t="str">
        <f aca="false">B747</f>
        <v>Febrero</v>
      </c>
      <c r="C759" s="61" t="n">
        <v>82.531</v>
      </c>
      <c r="D759" s="53"/>
      <c r="E759" s="53"/>
      <c r="F759" s="8" t="n">
        <v>119.55</v>
      </c>
      <c r="G759" s="53"/>
      <c r="H759" s="8" t="n">
        <f aca="false">F759*100/$F$868</f>
        <v>14.4866947797005</v>
      </c>
      <c r="I759" s="8" t="n">
        <f aca="false">H759*100/$H$868</f>
        <v>14.7723996239685</v>
      </c>
      <c r="J759" s="61" t="n">
        <f aca="false">C759*100/$C$773</f>
        <v>89.8836634364266</v>
      </c>
      <c r="K759" s="61" t="n">
        <f aca="false">J759*100/$J$864</f>
        <v>15.5766124109951</v>
      </c>
      <c r="L759" s="61" t="n">
        <v>14.4087724642096</v>
      </c>
      <c r="M759" s="7" t="n">
        <v>1407.77</v>
      </c>
      <c r="N759" s="7" t="n">
        <v>160.91</v>
      </c>
      <c r="O759" s="7" t="n">
        <f aca="false">M759*100/K759</f>
        <v>9037.716050547</v>
      </c>
      <c r="P759" s="7" t="n">
        <f aca="false">O759*100/$O$864</f>
        <v>77.1817119416533</v>
      </c>
      <c r="Q759" s="7" t="n">
        <f aca="false">M759*100/L759</f>
        <v>9770.22854304073</v>
      </c>
      <c r="R759" s="7" t="n">
        <f aca="false">AVERAGE(Q758:Q760)</f>
        <v>9802.13873555441</v>
      </c>
      <c r="S759" s="7" t="n">
        <f aca="false">R759*100/$R$864</f>
        <v>83.0834532647731</v>
      </c>
      <c r="T759" s="61" t="n">
        <f aca="false">C759*100/$C$864</f>
        <v>40.2976125666707</v>
      </c>
      <c r="U759" s="61" t="n">
        <f aca="false">M759*100/T759</f>
        <v>3493.43276272485</v>
      </c>
      <c r="V759" s="61" t="n">
        <f aca="false">AVERAGE(U758:U760)</f>
        <v>3495.55970883799</v>
      </c>
      <c r="W759" s="61" t="n">
        <f aca="false">V759*100/$V$864</f>
        <v>29.6168280262891</v>
      </c>
    </row>
    <row r="760" customFormat="false" ht="15" hidden="false" customHeight="false" outlineLevel="0" collapsed="false">
      <c r="A760" s="10" t="n">
        <v>2006</v>
      </c>
      <c r="B760" s="10" t="str">
        <f aca="false">B748</f>
        <v>Marzo</v>
      </c>
      <c r="C760" s="60" t="n">
        <v>83.5258</v>
      </c>
      <c r="D760" s="53"/>
      <c r="E760" s="53"/>
      <c r="F760" s="11" t="n">
        <v>120.53</v>
      </c>
      <c r="G760" s="53"/>
      <c r="H760" s="11" t="n">
        <f aca="false">F760*100/$F$868</f>
        <v>14.6054481120644</v>
      </c>
      <c r="I760" s="11" t="n">
        <f aca="false">H760*100/$H$868</f>
        <v>14.8934949952064</v>
      </c>
      <c r="J760" s="60" t="n">
        <f aca="false">C760*100/$C$773</f>
        <v>90.9670898869307</v>
      </c>
      <c r="K760" s="60" t="n">
        <f aca="false">J760*100/$J$864</f>
        <v>15.7643674851668</v>
      </c>
      <c r="L760" s="60" t="n">
        <v>14.5717559791515</v>
      </c>
      <c r="M760" s="10" t="n">
        <v>1441.65</v>
      </c>
      <c r="N760" s="10" t="n">
        <v>164.78</v>
      </c>
      <c r="O760" s="10" t="n">
        <f aca="false">M760*100/K760</f>
        <v>9144.99107786275</v>
      </c>
      <c r="P760" s="10" t="n">
        <f aca="false">O760*100/$O$864</f>
        <v>78.0978361272893</v>
      </c>
      <c r="Q760" s="10" t="n">
        <f aca="false">M760*100/L760</f>
        <v>9893.45417300864</v>
      </c>
      <c r="R760" s="10"/>
      <c r="S760" s="10"/>
      <c r="T760" s="60" t="n">
        <f aca="false">C760*100/$C$864</f>
        <v>40.7833459878254</v>
      </c>
      <c r="U760" s="60" t="n">
        <f aca="false">M760*100/T760</f>
        <v>3534.89878057175</v>
      </c>
      <c r="V760" s="60"/>
      <c r="W760" s="60"/>
    </row>
    <row r="761" customFormat="false" ht="15" hidden="false" customHeight="false" outlineLevel="0" collapsed="false">
      <c r="A761" s="4" t="n">
        <v>2006</v>
      </c>
      <c r="B761" s="4" t="str">
        <f aca="false">B749</f>
        <v>Abril</v>
      </c>
      <c r="C761" s="58" t="n">
        <v>84.3381</v>
      </c>
      <c r="D761" s="53"/>
      <c r="E761" s="53"/>
      <c r="F761" s="5" t="n">
        <v>121.21</v>
      </c>
      <c r="G761" s="53"/>
      <c r="H761" s="5" t="n">
        <f aca="false">F761*100/$F$868</f>
        <v>14.6878483835006</v>
      </c>
      <c r="I761" s="5" t="n">
        <f aca="false">H761*100/$H$868</f>
        <v>14.9775203548408</v>
      </c>
      <c r="J761" s="58" t="n">
        <f aca="false">C761*100/$C$773</f>
        <v>91.8517574640764</v>
      </c>
      <c r="K761" s="58" t="n">
        <f aca="false">J761*100/$J$864</f>
        <v>15.9176781473598</v>
      </c>
      <c r="L761" s="58" t="n">
        <v>14.7362649686608</v>
      </c>
      <c r="M761" s="4" t="n">
        <v>1465.06</v>
      </c>
      <c r="N761" s="4" t="n">
        <v>167.46</v>
      </c>
      <c r="O761" s="4" t="n">
        <f aca="false">M761*100/K761</f>
        <v>9203.98054563632</v>
      </c>
      <c r="P761" s="4" t="n">
        <f aca="false">O761*100/$O$864</f>
        <v>78.6016036813735</v>
      </c>
      <c r="Q761" s="4" t="n">
        <f aca="false">M761*100/L761</f>
        <v>9941.86792322004</v>
      </c>
      <c r="R761" s="4"/>
      <c r="S761" s="4"/>
      <c r="T761" s="58" t="n">
        <f aca="false">C761*100/$C$864</f>
        <v>41.1799696890759</v>
      </c>
      <c r="U761" s="58" t="n">
        <f aca="false">M761*100/T761</f>
        <v>3557.70053028632</v>
      </c>
      <c r="V761" s="58"/>
      <c r="W761" s="58"/>
    </row>
    <row r="762" customFormat="false" ht="15" hidden="false" customHeight="false" outlineLevel="0" collapsed="false">
      <c r="A762" s="7" t="n">
        <v>2006</v>
      </c>
      <c r="B762" s="7" t="str">
        <f aca="false">B750</f>
        <v>Mayo</v>
      </c>
      <c r="C762" s="61" t="n">
        <v>84.7328</v>
      </c>
      <c r="D762" s="53"/>
      <c r="E762" s="53"/>
      <c r="F762" s="8" t="n">
        <v>121.62</v>
      </c>
      <c r="G762" s="53"/>
      <c r="H762" s="8" t="n">
        <f aca="false">F762*100/$F$868</f>
        <v>14.7375309001018</v>
      </c>
      <c r="I762" s="8" t="n">
        <f aca="false">H762*100/$H$868</f>
        <v>15.0281827040322</v>
      </c>
      <c r="J762" s="61" t="n">
        <f aca="false">C762*100/$C$773</f>
        <v>92.2816211753892</v>
      </c>
      <c r="K762" s="61" t="n">
        <f aca="false">J762*100/$J$864</f>
        <v>15.9921724454856</v>
      </c>
      <c r="L762" s="61" t="n">
        <v>14.9028404365249</v>
      </c>
      <c r="M762" s="7" t="n">
        <v>1502.34</v>
      </c>
      <c r="N762" s="7" t="n">
        <v>171.72</v>
      </c>
      <c r="O762" s="7" t="n">
        <f aca="false">M762*100/K762</f>
        <v>9394.22086099436</v>
      </c>
      <c r="P762" s="7" t="n">
        <f aca="false">O762*100/$O$864</f>
        <v>80.2262479097972</v>
      </c>
      <c r="Q762" s="7" t="n">
        <f aca="false">M762*100/L762</f>
        <v>10080.8970370371</v>
      </c>
      <c r="R762" s="7" t="n">
        <f aca="false">AVERAGE(Q761:Q763)</f>
        <v>10053.3477185862</v>
      </c>
      <c r="S762" s="7" t="n">
        <f aca="false">R762*100/$R$864</f>
        <v>85.2127140684084</v>
      </c>
      <c r="T762" s="61" t="n">
        <f aca="false">C762*100/$C$864</f>
        <v>41.372690820288</v>
      </c>
      <c r="U762" s="61" t="n">
        <f aca="false">M762*100/T762</f>
        <v>3631.23589549871</v>
      </c>
      <c r="V762" s="61" t="n">
        <f aca="false">AVERAGE(U761:U763)</f>
        <v>3621.32110943607</v>
      </c>
      <c r="W762" s="61" t="n">
        <f aca="false">V762*100/$V$864</f>
        <v>30.6823666192764</v>
      </c>
    </row>
    <row r="763" customFormat="false" ht="15" hidden="false" customHeight="false" outlineLevel="0" collapsed="false">
      <c r="A763" s="10" t="n">
        <v>2006</v>
      </c>
      <c r="B763" s="10" t="str">
        <f aca="false">B751</f>
        <v>Junio</v>
      </c>
      <c r="C763" s="60" t="n">
        <v>85.1431</v>
      </c>
      <c r="D763" s="53"/>
      <c r="E763" s="53"/>
      <c r="F763" s="11" t="n">
        <v>122.25</v>
      </c>
      <c r="G763" s="53"/>
      <c r="H763" s="11" t="n">
        <f aca="false">F763*100/$F$868</f>
        <v>14.81387232805</v>
      </c>
      <c r="I763" s="11" t="n">
        <f aca="false">H763*100/$H$868</f>
        <v>15.1060297283994</v>
      </c>
      <c r="J763" s="60" t="n">
        <f aca="false">C763*100/$C$773</f>
        <v>92.7284746862877</v>
      </c>
      <c r="K763" s="60" t="n">
        <f aca="false">J763*100/$J$864</f>
        <v>16.0696110330736</v>
      </c>
      <c r="L763" s="60" t="n">
        <v>15.0713038602215</v>
      </c>
      <c r="M763" s="10" t="n">
        <v>1527.82</v>
      </c>
      <c r="N763" s="10" t="n">
        <v>174.63</v>
      </c>
      <c r="O763" s="10" t="n">
        <f aca="false">M763*100/K763</f>
        <v>9507.51077207484</v>
      </c>
      <c r="P763" s="10" t="n">
        <f aca="false">O763*100/$O$864</f>
        <v>81.193738947799</v>
      </c>
      <c r="Q763" s="10" t="n">
        <f aca="false">M763*100/L763</f>
        <v>10137.2781955014</v>
      </c>
      <c r="R763" s="10"/>
      <c r="S763" s="10"/>
      <c r="T763" s="60" t="n">
        <f aca="false">C763*100/$C$864</f>
        <v>41.5730290015303</v>
      </c>
      <c r="U763" s="60" t="n">
        <f aca="false">M763*100/T763</f>
        <v>3675.02690252317</v>
      </c>
      <c r="V763" s="60"/>
      <c r="W763" s="60"/>
    </row>
    <row r="764" customFormat="false" ht="15" hidden="false" customHeight="false" outlineLevel="0" collapsed="false">
      <c r="A764" s="4" t="n">
        <v>2006</v>
      </c>
      <c r="B764" s="4" t="str">
        <f aca="false">B752</f>
        <v>Julio</v>
      </c>
      <c r="C764" s="58" t="n">
        <v>85.6685</v>
      </c>
      <c r="D764" s="53"/>
      <c r="E764" s="53"/>
      <c r="F764" s="5" t="n">
        <v>122.62</v>
      </c>
      <c r="G764" s="53"/>
      <c r="H764" s="5" t="n">
        <f aca="false">F764*100/$F$868</f>
        <v>14.8587077698609</v>
      </c>
      <c r="I764" s="5" t="n">
        <f aca="false">H764*100/$H$868</f>
        <v>15.151749409377</v>
      </c>
      <c r="J764" s="58" t="n">
        <f aca="false">C764*100/$C$773</f>
        <v>93.3006824236167</v>
      </c>
      <c r="K764" s="58" t="n">
        <f aca="false">J764*100/$J$864</f>
        <v>16.1687731922712</v>
      </c>
      <c r="L764" s="58" t="n">
        <v>15.2416548524294</v>
      </c>
      <c r="M764" s="4" t="n">
        <v>1554.83</v>
      </c>
      <c r="N764" s="4" t="n">
        <v>177.72</v>
      </c>
      <c r="O764" s="4" t="n">
        <f aca="false">M764*100/K764</f>
        <v>9616.25215166739</v>
      </c>
      <c r="P764" s="4" t="n">
        <f aca="false">O764*100/$O$864</f>
        <v>82.1223857197168</v>
      </c>
      <c r="Q764" s="4" t="n">
        <f aca="false">M764*100/L764</f>
        <v>10201.188880433</v>
      </c>
      <c r="R764" s="4"/>
      <c r="S764" s="4"/>
      <c r="T764" s="58" t="n">
        <f aca="false">C764*100/$C$864</f>
        <v>41.829567340367</v>
      </c>
      <c r="U764" s="58" t="n">
        <f aca="false">M764*100/T764</f>
        <v>3717.05972320573</v>
      </c>
      <c r="V764" s="58"/>
      <c r="W764" s="58"/>
    </row>
    <row r="765" customFormat="false" ht="15" hidden="false" customHeight="false" outlineLevel="0" collapsed="false">
      <c r="A765" s="7" t="n">
        <v>2006</v>
      </c>
      <c r="B765" s="7" t="str">
        <f aca="false">B753</f>
        <v>Agosto</v>
      </c>
      <c r="C765" s="61" t="n">
        <v>86.1504</v>
      </c>
      <c r="D765" s="53"/>
      <c r="E765" s="53"/>
      <c r="F765" s="8" t="n">
        <v>122.86</v>
      </c>
      <c r="G765" s="53"/>
      <c r="H765" s="8" t="n">
        <f aca="false">F765*100/$F$868</f>
        <v>14.8877902186031</v>
      </c>
      <c r="I765" s="8" t="n">
        <f aca="false">H765*100/$H$868</f>
        <v>15.1814054186597</v>
      </c>
      <c r="J765" s="61" t="n">
        <f aca="false">C765*100/$C$773</f>
        <v>93.8255147582548</v>
      </c>
      <c r="K765" s="61" t="n">
        <f aca="false">J765*100/$J$864</f>
        <v>16.2597253135452</v>
      </c>
      <c r="L765" s="61" t="n">
        <v>15.4138915318744</v>
      </c>
      <c r="M765" s="7" t="n">
        <v>1583.35</v>
      </c>
      <c r="N765" s="7" t="n">
        <v>180.98</v>
      </c>
      <c r="O765" s="7" t="n">
        <f aca="false">M765*100/K765</f>
        <v>9737.86438249967</v>
      </c>
      <c r="P765" s="7" t="n">
        <f aca="false">O765*100/$O$864</f>
        <v>83.1609490155962</v>
      </c>
      <c r="Q765" s="7" t="n">
        <f aca="false">M765*100/L765</f>
        <v>10272.2274691358</v>
      </c>
      <c r="R765" s="7" t="n">
        <f aca="false">AVERAGE(Q764:Q766)</f>
        <v>10238.3351967417</v>
      </c>
      <c r="S765" s="7" t="n">
        <f aca="false">R765*100/$R$864</f>
        <v>86.7806778475937</v>
      </c>
      <c r="T765" s="61" t="n">
        <f aca="false">C765*100/$C$864</f>
        <v>42.064865828158</v>
      </c>
      <c r="U765" s="61" t="n">
        <f aca="false">M765*100/T765</f>
        <v>3764.06763418253</v>
      </c>
      <c r="V765" s="61" t="n">
        <f aca="false">AVERAGE(U764:U766)</f>
        <v>3747.51088880615</v>
      </c>
      <c r="W765" s="61" t="n">
        <f aca="false">V765*100/$V$864</f>
        <v>31.7515347369973</v>
      </c>
    </row>
    <row r="766" customFormat="false" ht="15" hidden="false" customHeight="false" outlineLevel="0" collapsed="false">
      <c r="A766" s="10" t="n">
        <v>2006</v>
      </c>
      <c r="B766" s="10" t="str">
        <f aca="false">B754</f>
        <v>Septiembre</v>
      </c>
      <c r="C766" s="60" t="n">
        <v>86.9252</v>
      </c>
      <c r="D766" s="53"/>
      <c r="E766" s="53"/>
      <c r="F766" s="11" t="n">
        <v>123.38</v>
      </c>
      <c r="G766" s="53"/>
      <c r="H766" s="11" t="n">
        <f aca="false">F766*100/$F$868</f>
        <v>14.9508021908778</v>
      </c>
      <c r="I766" s="11" t="n">
        <f aca="false">H766*100/$H$868</f>
        <v>15.245660105439</v>
      </c>
      <c r="J766" s="60" t="n">
        <f aca="false">C766*100/$C$773</f>
        <v>94.6693414710117</v>
      </c>
      <c r="K766" s="60" t="n">
        <f aca="false">J766*100/$J$864</f>
        <v>16.4059583568385</v>
      </c>
      <c r="L766" s="60" t="n">
        <v>15.588010439459</v>
      </c>
      <c r="M766" s="10" t="n">
        <v>1596.46</v>
      </c>
      <c r="N766" s="10" t="n">
        <v>182.48</v>
      </c>
      <c r="O766" s="10" t="n">
        <f aca="false">M766*100/K766</f>
        <v>9730.97679072523</v>
      </c>
      <c r="P766" s="10" t="n">
        <f aca="false">O766*100/$O$864</f>
        <v>83.1021292738237</v>
      </c>
      <c r="Q766" s="10" t="n">
        <f aca="false">M766*100/L766</f>
        <v>10241.5892406562</v>
      </c>
      <c r="R766" s="10"/>
      <c r="S766" s="10"/>
      <c r="T766" s="60" t="n">
        <f aca="false">C766*100/$C$864</f>
        <v>42.4431793129898</v>
      </c>
      <c r="U766" s="60" t="n">
        <f aca="false">M766*100/T766</f>
        <v>3761.40530903019</v>
      </c>
      <c r="V766" s="60"/>
      <c r="W766" s="60"/>
    </row>
    <row r="767" customFormat="false" ht="15" hidden="false" customHeight="false" outlineLevel="0" collapsed="false">
      <c r="A767" s="4" t="n">
        <v>2006</v>
      </c>
      <c r="B767" s="4" t="str">
        <f aca="false">B755</f>
        <v>Octubre</v>
      </c>
      <c r="C767" s="58" t="n">
        <v>87.6692</v>
      </c>
      <c r="D767" s="53"/>
      <c r="E767" s="53"/>
      <c r="F767" s="5" t="n">
        <v>123.99</v>
      </c>
      <c r="G767" s="53"/>
      <c r="H767" s="5" t="n">
        <f aca="false">F767*100/$F$868</f>
        <v>15.0247200814309</v>
      </c>
      <c r="I767" s="5" t="n">
        <f aca="false">H767*100/$H$868</f>
        <v>15.3210357956993</v>
      </c>
      <c r="J767" s="58" t="n">
        <f aca="false">C767*100/$C$773</f>
        <v>95.479624220484</v>
      </c>
      <c r="K767" s="58" t="n">
        <f aca="false">J767*100/$J$864</f>
        <v>16.5463783158088</v>
      </c>
      <c r="L767" s="58" t="n">
        <v>15.7642165880189</v>
      </c>
      <c r="M767" s="4" t="n">
        <v>1634.32</v>
      </c>
      <c r="N767" s="4" t="n">
        <v>186.81</v>
      </c>
      <c r="O767" s="4" t="n">
        <f aca="false">M767*100/K767</f>
        <v>9877.20677484167</v>
      </c>
      <c r="P767" s="4" t="n">
        <f aca="false">O767*100/$O$864</f>
        <v>84.3509271391456</v>
      </c>
      <c r="Q767" s="4" t="n">
        <f aca="false">M767*100/L767</f>
        <v>10367.2769964485</v>
      </c>
      <c r="R767" s="4"/>
      <c r="S767" s="4"/>
      <c r="T767" s="58" t="n">
        <f aca="false">C767*100/$C$864</f>
        <v>42.8064540067364</v>
      </c>
      <c r="U767" s="58" t="n">
        <f aca="false">M767*100/T767</f>
        <v>3817.92895001957</v>
      </c>
      <c r="V767" s="58"/>
      <c r="W767" s="58"/>
    </row>
    <row r="768" customFormat="false" ht="15" hidden="false" customHeight="false" outlineLevel="0" collapsed="false">
      <c r="A768" s="7" t="n">
        <v>2006</v>
      </c>
      <c r="B768" s="7" t="str">
        <f aca="false">B756</f>
        <v>Noviembre</v>
      </c>
      <c r="C768" s="61" t="n">
        <v>88.2896</v>
      </c>
      <c r="D768" s="53"/>
      <c r="E768" s="53"/>
      <c r="F768" s="8" t="n">
        <v>125.28</v>
      </c>
      <c r="G768" s="53"/>
      <c r="H768" s="8" t="n">
        <f aca="false">F768*100/$F$868</f>
        <v>15.1810382434201</v>
      </c>
      <c r="I768" s="8" t="n">
        <f aca="false">H768*100/$H$868</f>
        <v>15.4804368455941</v>
      </c>
      <c r="J768" s="61" t="n">
        <f aca="false">C768*100/$C$773</f>
        <v>96.1552954809311</v>
      </c>
      <c r="K768" s="61" t="n">
        <f aca="false">J768*100/$J$864</f>
        <v>16.6634704428857</v>
      </c>
      <c r="L768" s="61" t="n">
        <v>15.9423025074144</v>
      </c>
      <c r="M768" s="7" t="n">
        <v>1641.74</v>
      </c>
      <c r="N768" s="7" t="n">
        <v>187.66</v>
      </c>
      <c r="O768" s="7" t="n">
        <f aca="false">M768*100/K768</f>
        <v>9852.32941497444</v>
      </c>
      <c r="P768" s="7" t="n">
        <f aca="false">O768*100/$O$864</f>
        <v>84.1384755404892</v>
      </c>
      <c r="Q768" s="7" t="n">
        <f aca="false">M768*100/L768</f>
        <v>10298.0105868426</v>
      </c>
      <c r="R768" s="7" t="n">
        <f aca="false">AVERAGE(Q767:Q769)</f>
        <v>10347.1196752917</v>
      </c>
      <c r="S768" s="7" t="n">
        <f aca="false">R768*100/$R$864</f>
        <v>87.7027409180504</v>
      </c>
      <c r="T768" s="61" t="n">
        <f aca="false">C768*100/$C$864</f>
        <v>43.1093782271671</v>
      </c>
      <c r="U768" s="61" t="n">
        <f aca="false">M768*100/T768</f>
        <v>3808.31287185068</v>
      </c>
      <c r="V768" s="61" t="n">
        <f aca="false">AVERAGE(U767:U769)</f>
        <v>3823.0278290627</v>
      </c>
      <c r="W768" s="61" t="n">
        <f aca="false">V768*100/$V$864</f>
        <v>32.3913671011806</v>
      </c>
    </row>
    <row r="769" customFormat="false" ht="15" hidden="false" customHeight="false" outlineLevel="0" collapsed="false">
      <c r="A769" s="10" t="n">
        <v>2006</v>
      </c>
      <c r="B769" s="10" t="str">
        <f aca="false">B757</f>
        <v>Diciembre</v>
      </c>
      <c r="C769" s="60" t="n">
        <v>89.1559</v>
      </c>
      <c r="D769" s="53"/>
      <c r="E769" s="53"/>
      <c r="F769" s="11" t="n">
        <v>127.32</v>
      </c>
      <c r="G769" s="53"/>
      <c r="H769" s="11" t="n">
        <f aca="false">F769*100/$F$868</f>
        <v>15.4282390577287</v>
      </c>
      <c r="I769" s="11" t="n">
        <f aca="false">H769*100/$H$868</f>
        <v>15.7325129244975</v>
      </c>
      <c r="J769" s="60" t="n">
        <f aca="false">C769*100/$C$773</f>
        <v>97.0987739027966</v>
      </c>
      <c r="K769" s="60" t="n">
        <f aca="false">J769*100/$J$864</f>
        <v>16.8269728762943</v>
      </c>
      <c r="L769" s="60" t="n">
        <v>16.1224795844637</v>
      </c>
      <c r="M769" s="10" t="n">
        <v>1672.88</v>
      </c>
      <c r="N769" s="10" t="n">
        <v>191.21</v>
      </c>
      <c r="O769" s="10" t="n">
        <f aca="false">M769*100/K769</f>
        <v>9941.6574347531</v>
      </c>
      <c r="P769" s="10" t="n">
        <f aca="false">O769*100/$O$864</f>
        <v>84.9013330425743</v>
      </c>
      <c r="Q769" s="10" t="n">
        <f aca="false">M769*100/L769</f>
        <v>10376.0714425842</v>
      </c>
      <c r="R769" s="10"/>
      <c r="S769" s="10"/>
      <c r="T769" s="60" t="n">
        <f aca="false">C769*100/$C$864</f>
        <v>43.5323686400605</v>
      </c>
      <c r="U769" s="60" t="n">
        <f aca="false">M769*100/T769</f>
        <v>3842.84166531784</v>
      </c>
      <c r="V769" s="60"/>
      <c r="W769" s="60"/>
    </row>
    <row r="770" customFormat="false" ht="15" hidden="false" customHeight="false" outlineLevel="0" collapsed="false">
      <c r="A770" s="4" t="n">
        <v>2007</v>
      </c>
      <c r="B770" s="4" t="str">
        <f aca="false">B758</f>
        <v>Enero</v>
      </c>
      <c r="C770" s="58" t="n">
        <v>90.1761</v>
      </c>
      <c r="D770" s="53"/>
      <c r="E770" s="53"/>
      <c r="F770" s="5" t="n">
        <v>128.74</v>
      </c>
      <c r="G770" s="53"/>
      <c r="H770" s="5" t="n">
        <f aca="false">F770*100/$F$868</f>
        <v>15.6003102127866</v>
      </c>
      <c r="I770" s="5" t="n">
        <f aca="false">H770*100/$H$868</f>
        <v>15.907977646087</v>
      </c>
      <c r="J770" s="58" t="n">
        <f aca="false">J769*(1+(I770-I769)/I769)</f>
        <v>98.1817165586399</v>
      </c>
      <c r="K770" s="58" t="n">
        <f aca="false">J770*100/$J$864</f>
        <v>17.0146441100701</v>
      </c>
      <c r="L770" s="58" t="n">
        <v>16.3045276567584</v>
      </c>
      <c r="M770" s="4" t="n">
        <v>1693.86</v>
      </c>
      <c r="N770" s="4" t="n">
        <v>193.61</v>
      </c>
      <c r="O770" s="4" t="n">
        <f aca="false">M770*100/K770</f>
        <v>9955.30667019647</v>
      </c>
      <c r="P770" s="4" t="n">
        <f aca="false">O770*100/$O$864</f>
        <v>85.0178969346375</v>
      </c>
      <c r="Q770" s="4" t="n">
        <f aca="false">M770*100/L770</f>
        <v>10388.8934145104</v>
      </c>
      <c r="R770" s="4"/>
      <c r="S770" s="4"/>
      <c r="T770" s="58" t="n">
        <f aca="false">C770*100/$C$864</f>
        <v>44.0305041811362</v>
      </c>
      <c r="U770" s="58" t="n">
        <f aca="false">M770*100/T770</f>
        <v>3847.0147719219</v>
      </c>
      <c r="V770" s="58"/>
      <c r="W770" s="58"/>
    </row>
    <row r="771" customFormat="false" ht="15" hidden="false" customHeight="false" outlineLevel="0" collapsed="false">
      <c r="A771" s="7" t="n">
        <v>2007</v>
      </c>
      <c r="B771" s="7" t="str">
        <f aca="false">B759</f>
        <v>Febrero</v>
      </c>
      <c r="C771" s="61" t="n">
        <v>90.4483</v>
      </c>
      <c r="D771" s="53"/>
      <c r="E771" s="53"/>
      <c r="F771" s="8" t="n">
        <v>129.59</v>
      </c>
      <c r="G771" s="53"/>
      <c r="H771" s="8" t="n">
        <f aca="false">F771*100/$F$868</f>
        <v>15.7033105520818</v>
      </c>
      <c r="I771" s="8" t="n">
        <f aca="false">H771*100/$H$868</f>
        <v>16.0130093456301</v>
      </c>
      <c r="J771" s="61" t="n">
        <f aca="false">J770*(1+(I771-I770)/I770)</f>
        <v>98.8299568807996</v>
      </c>
      <c r="K771" s="61" t="n">
        <f aca="false">J771*100/$J$864</f>
        <v>17.1269825246542</v>
      </c>
      <c r="L771" s="61" t="n">
        <v>16.488894466056</v>
      </c>
      <c r="M771" s="7" t="n">
        <v>1728.39</v>
      </c>
      <c r="N771" s="7" t="n">
        <v>197.56</v>
      </c>
      <c r="O771" s="7" t="n">
        <f aca="false">M771*100/K771</f>
        <v>10091.6200358819</v>
      </c>
      <c r="P771" s="7" t="n">
        <f aca="false">O771*100/$O$864</f>
        <v>86.1820072989475</v>
      </c>
      <c r="Q771" s="7" t="n">
        <f aca="false">M771*100/L771</f>
        <v>10482.1460502283</v>
      </c>
      <c r="R771" s="7" t="n">
        <f aca="false">AVERAGE(Q770:Q772)</f>
        <v>10484.2626729241</v>
      </c>
      <c r="S771" s="7" t="n">
        <f aca="false">R771*100/$R$864</f>
        <v>88.8651723161132</v>
      </c>
      <c r="T771" s="61" t="n">
        <f aca="false">C771*100/$C$864</f>
        <v>44.1634119387139</v>
      </c>
      <c r="U771" s="61" t="n">
        <f aca="false">M771*100/T771</f>
        <v>3913.62425167355</v>
      </c>
      <c r="V771" s="61" t="n">
        <f aca="false">AVERAGE(U770:U772)</f>
        <v>3908.56159383618</v>
      </c>
      <c r="W771" s="61" t="n">
        <f aca="false">V771*100/$V$864</f>
        <v>33.1160690123888</v>
      </c>
    </row>
    <row r="772" customFormat="false" ht="15" hidden="false" customHeight="false" outlineLevel="0" collapsed="false">
      <c r="A772" s="10" t="n">
        <v>2007</v>
      </c>
      <c r="B772" s="10" t="str">
        <f aca="false">B760</f>
        <v>Marzo</v>
      </c>
      <c r="C772" s="60" t="n">
        <v>91.1415</v>
      </c>
      <c r="D772" s="53"/>
      <c r="E772" s="53"/>
      <c r="F772" s="11" t="n">
        <v>130.94</v>
      </c>
      <c r="G772" s="53"/>
      <c r="H772" s="11" t="n">
        <f aca="false">F772*100/$F$868</f>
        <v>15.8668993262566</v>
      </c>
      <c r="I772" s="11" t="n">
        <f aca="false">H772*100/$H$868</f>
        <v>16.1798243978456</v>
      </c>
      <c r="J772" s="60" t="n">
        <f aca="false">J771*(1+(I772-I771)/I771)</f>
        <v>99.8595150395239</v>
      </c>
      <c r="K772" s="60" t="n">
        <f aca="false">J772*100/$J$864</f>
        <v>17.3054023595819</v>
      </c>
      <c r="L772" s="60" t="n">
        <v>16.6751269035533</v>
      </c>
      <c r="M772" s="10" t="n">
        <v>1764.52</v>
      </c>
      <c r="N772" s="10" t="n">
        <v>201.69</v>
      </c>
      <c r="O772" s="10" t="n">
        <f aca="false">M772*100/K772</f>
        <v>10196.3535047366</v>
      </c>
      <c r="P772" s="10" t="n">
        <f aca="false">O772*100/$O$864</f>
        <v>87.0764266830686</v>
      </c>
      <c r="Q772" s="10" t="n">
        <f aca="false">M772*100/L772</f>
        <v>10581.7485540335</v>
      </c>
      <c r="R772" s="10"/>
      <c r="S772" s="10"/>
      <c r="T772" s="60" t="n">
        <f aca="false">C772*100/$C$864</f>
        <v>44.5018823926187</v>
      </c>
      <c r="U772" s="60" t="n">
        <f aca="false">M772*100/T772</f>
        <v>3965.04575791309</v>
      </c>
      <c r="V772" s="60"/>
      <c r="W772" s="60"/>
    </row>
    <row r="773" customFormat="false" ht="15" hidden="false" customHeight="false" outlineLevel="0" collapsed="false">
      <c r="A773" s="4" t="n">
        <v>2007</v>
      </c>
      <c r="B773" s="4" t="str">
        <f aca="false">B761</f>
        <v>Abril</v>
      </c>
      <c r="C773" s="58" t="n">
        <v>91.8198</v>
      </c>
      <c r="D773" s="53"/>
      <c r="E773" s="53"/>
      <c r="F773" s="5" t="n">
        <v>133.91</v>
      </c>
      <c r="G773" s="53"/>
      <c r="H773" s="5" t="n">
        <f aca="false">F773*100/$F$868</f>
        <v>16.2267946294411</v>
      </c>
      <c r="I773" s="5" t="n">
        <f aca="false">H773*100/$H$868</f>
        <v>16.5468175127196</v>
      </c>
      <c r="J773" s="58" t="n">
        <f aca="false">J772*(1+(I773-I772)/I772)</f>
        <v>102.124542988717</v>
      </c>
      <c r="K773" s="58" t="n">
        <f aca="false">J773*100/$J$864</f>
        <v>17.6979259964229</v>
      </c>
      <c r="L773" s="58" t="n">
        <v>16.8636901621344</v>
      </c>
      <c r="M773" s="4" t="n">
        <v>1815.39</v>
      </c>
      <c r="N773" s="4" t="n">
        <v>207.5</v>
      </c>
      <c r="O773" s="4" t="n">
        <f aca="false">M773*100/K773</f>
        <v>10257.642620762</v>
      </c>
      <c r="P773" s="4" t="n">
        <f aca="false">O773*100/$O$864</f>
        <v>87.5998331357361</v>
      </c>
      <c r="Q773" s="4" t="n">
        <f aca="false">M773*100/L773</f>
        <v>10765.0815601218</v>
      </c>
      <c r="R773" s="4"/>
      <c r="S773" s="4"/>
      <c r="T773" s="58" t="n">
        <f aca="false">C773*100/$C$864</f>
        <v>44.8330775871998</v>
      </c>
      <c r="U773" s="58" t="n">
        <f aca="false">M773*100/T773</f>
        <v>4049.22012429124</v>
      </c>
      <c r="V773" s="58"/>
      <c r="W773" s="58"/>
    </row>
    <row r="774" customFormat="false" ht="15" hidden="false" customHeight="false" outlineLevel="0" collapsed="false">
      <c r="A774" s="7" t="n">
        <v>2007</v>
      </c>
      <c r="B774" s="7" t="str">
        <f aca="false">B762</f>
        <v>Mayo</v>
      </c>
      <c r="C774" s="61" t="n">
        <v>92.2031</v>
      </c>
      <c r="D774" s="53"/>
      <c r="E774" s="53"/>
      <c r="F774" s="8" t="n">
        <v>136.7</v>
      </c>
      <c r="G774" s="53"/>
      <c r="H774" s="8" t="n">
        <f aca="false">F774*100/$F$868</f>
        <v>16.564878096069</v>
      </c>
      <c r="I774" s="8" t="n">
        <f aca="false">H774*100/$H$868</f>
        <v>16.8915686206315</v>
      </c>
      <c r="J774" s="61" t="n">
        <f aca="false">J773*(1+(I774-I773)/I773)</f>
        <v>104.252296516748</v>
      </c>
      <c r="K774" s="61" t="n">
        <f aca="false">J774*100/$J$864</f>
        <v>18.0666603219402</v>
      </c>
      <c r="L774" s="61" t="n">
        <v>17.0541070604522</v>
      </c>
      <c r="M774" s="7" t="n">
        <v>1830.07</v>
      </c>
      <c r="N774" s="7" t="n">
        <v>209.18</v>
      </c>
      <c r="O774" s="7" t="n">
        <f aca="false">M774*100/K774</f>
        <v>10129.5423027219</v>
      </c>
      <c r="P774" s="7" t="n">
        <f aca="false">O774*100/$O$864</f>
        <v>86.5058618501466</v>
      </c>
      <c r="Q774" s="7" t="n">
        <f aca="false">M774*100/L774</f>
        <v>10730.9634770844</v>
      </c>
      <c r="R774" s="7" t="n">
        <f aca="false">AVERAGE(Q773:Q775)</f>
        <v>10717.1251367045</v>
      </c>
      <c r="S774" s="7" t="n">
        <f aca="false">R774*100/$R$864</f>
        <v>90.8389270392985</v>
      </c>
      <c r="T774" s="61" t="n">
        <f aca="false">C774*100/$C$864</f>
        <v>45.0202324126206</v>
      </c>
      <c r="U774" s="61" t="n">
        <f aca="false">M774*100/T774</f>
        <v>4064.99456339317</v>
      </c>
      <c r="V774" s="61" t="n">
        <f aca="false">AVERAGE(U773:U775)</f>
        <v>4059.40751786764</v>
      </c>
      <c r="W774" s="61" t="n">
        <f aca="false">V774*100/$V$864</f>
        <v>34.3941412419121</v>
      </c>
    </row>
    <row r="775" customFormat="false" ht="15" hidden="false" customHeight="false" outlineLevel="0" collapsed="false">
      <c r="A775" s="10" t="n">
        <v>2007</v>
      </c>
      <c r="B775" s="10" t="str">
        <f aca="false">B763</f>
        <v>Junio</v>
      </c>
      <c r="C775" s="60" t="n">
        <v>92.6105</v>
      </c>
      <c r="D775" s="53"/>
      <c r="E775" s="53"/>
      <c r="F775" s="11" t="n">
        <v>140.33</v>
      </c>
      <c r="G775" s="53"/>
      <c r="H775" s="11" t="n">
        <f aca="false">F775*100/$F$868</f>
        <v>17.0047501332946</v>
      </c>
      <c r="I775" s="11" t="n">
        <f aca="false">H775*100/$H$868</f>
        <v>17.340115761033</v>
      </c>
      <c r="J775" s="60" t="n">
        <f aca="false">J774*(1+(I775-I774)/I774)</f>
        <v>107.020664010206</v>
      </c>
      <c r="K775" s="60" t="n">
        <f aca="false">J775*100/$J$864</f>
        <v>18.5464114336347</v>
      </c>
      <c r="L775" s="60" t="n">
        <v>17.2468608263209</v>
      </c>
      <c r="M775" s="10" t="n">
        <v>1837.71</v>
      </c>
      <c r="N775" s="10" t="n">
        <v>210.06</v>
      </c>
      <c r="O775" s="10" t="n">
        <f aca="false">M775*100/K775</f>
        <v>9908.70932943521</v>
      </c>
      <c r="P775" s="10" t="n">
        <f aca="false">O775*100/$O$864</f>
        <v>84.6199576199071</v>
      </c>
      <c r="Q775" s="10" t="n">
        <f aca="false">M775*100/L775</f>
        <v>10655.3303729072</v>
      </c>
      <c r="R775" s="10"/>
      <c r="S775" s="10"/>
      <c r="T775" s="60" t="n">
        <f aca="false">C775*100/$C$864</f>
        <v>45.2191546037932</v>
      </c>
      <c r="U775" s="60" t="n">
        <f aca="false">M775*100/T775</f>
        <v>4064.0078659185</v>
      </c>
      <c r="V775" s="60"/>
      <c r="W775" s="60"/>
    </row>
    <row r="776" customFormat="false" ht="15" hidden="false" customHeight="false" outlineLevel="0" collapsed="false">
      <c r="A776" s="4" t="n">
        <v>2007</v>
      </c>
      <c r="B776" s="4" t="str">
        <f aca="false">B764</f>
        <v>Julio</v>
      </c>
      <c r="C776" s="58" t="n">
        <v>93.0702</v>
      </c>
      <c r="D776" s="53"/>
      <c r="E776" s="53"/>
      <c r="F776" s="5" t="n">
        <v>143.91</v>
      </c>
      <c r="G776" s="53"/>
      <c r="H776" s="5" t="n">
        <f aca="false">F776*100/$F$868</f>
        <v>17.4385633270321</v>
      </c>
      <c r="I776" s="5" t="n">
        <f aca="false">H776*100/$H$868</f>
        <v>17.7824845661674</v>
      </c>
      <c r="J776" s="58" t="n">
        <f aca="false">J775*(1+(I776-I775)/I775)</f>
        <v>109.750899720008</v>
      </c>
      <c r="K776" s="58" t="n">
        <f aca="false">J776*100/$J$864</f>
        <v>19.0195544032949</v>
      </c>
      <c r="L776" s="58" t="n">
        <v>17.4417061191983</v>
      </c>
      <c r="M776" s="4" t="n">
        <v>1896.64</v>
      </c>
      <c r="N776" s="4" t="n">
        <v>216.79</v>
      </c>
      <c r="O776" s="4" t="n">
        <f aca="false">M776*100/K776</f>
        <v>9972.05276098072</v>
      </c>
      <c r="P776" s="4" t="n">
        <f aca="false">O776*100/$O$864</f>
        <v>85.1609078400289</v>
      </c>
      <c r="Q776" s="4" t="n">
        <f aca="false">M776*100/L776</f>
        <v>10874.1655606291</v>
      </c>
      <c r="R776" s="4"/>
      <c r="S776" s="4"/>
      <c r="T776" s="58" t="n">
        <f aca="false">C776*100/$C$864</f>
        <v>45.4436134434643</v>
      </c>
      <c r="U776" s="58" t="n">
        <f aca="false">M776*100/T776</f>
        <v>4173.61177134292</v>
      </c>
      <c r="V776" s="58"/>
      <c r="W776" s="58"/>
    </row>
    <row r="777" customFormat="false" ht="15" hidden="false" customHeight="false" outlineLevel="0" collapsed="false">
      <c r="A777" s="7" t="n">
        <v>2007</v>
      </c>
      <c r="B777" s="7" t="str">
        <f aca="false">B765</f>
        <v>Agosto</v>
      </c>
      <c r="C777" s="61" t="n">
        <v>93.6166</v>
      </c>
      <c r="D777" s="53"/>
      <c r="E777" s="53"/>
      <c r="F777" s="8" t="n">
        <v>148.69</v>
      </c>
      <c r="G777" s="53"/>
      <c r="H777" s="8" t="n">
        <f aca="false">F777*100/$F$868</f>
        <v>18.0177887644806</v>
      </c>
      <c r="I777" s="8" t="n">
        <f aca="false">H777*100/$H$868</f>
        <v>18.3731334177154</v>
      </c>
      <c r="J777" s="61" t="n">
        <f aca="false">J776*(1+(I777-I776)/I776)</f>
        <v>113.396298237565</v>
      </c>
      <c r="K777" s="61" t="n">
        <f aca="false">J777*100/$J$864</f>
        <v>19.6512927817797</v>
      </c>
      <c r="L777" s="61" t="n">
        <v>17.6388992467746</v>
      </c>
      <c r="M777" s="7" t="n">
        <v>1941.51</v>
      </c>
      <c r="N777" s="7" t="n">
        <v>221.92</v>
      </c>
      <c r="O777" s="7" t="n">
        <f aca="false">M777*100/K777</f>
        <v>9879.80801853469</v>
      </c>
      <c r="P777" s="7" t="n">
        <f aca="false">O777*100/$O$864</f>
        <v>84.3731416500111</v>
      </c>
      <c r="Q777" s="7" t="n">
        <f aca="false">M777*100/L777</f>
        <v>11006.9793632673</v>
      </c>
      <c r="R777" s="7" t="n">
        <f aca="false">AVERAGE(Q776:Q778)</f>
        <v>10931.100195896</v>
      </c>
      <c r="S777" s="7" t="n">
        <f aca="false">R777*100/$R$864</f>
        <v>92.6525911089251</v>
      </c>
      <c r="T777" s="61" t="n">
        <f aca="false">C777*100/$C$864</f>
        <v>45.7104055034954</v>
      </c>
      <c r="U777" s="61" t="n">
        <f aca="false">M777*100/T777</f>
        <v>4247.413643818</v>
      </c>
      <c r="V777" s="61" t="n">
        <f aca="false">AVERAGE(U776:U778)</f>
        <v>4215.18774744293</v>
      </c>
      <c r="W777" s="61" t="n">
        <f aca="false">V777*100/$V$864</f>
        <v>35.7140203610019</v>
      </c>
    </row>
    <row r="778" customFormat="false" ht="15" hidden="false" customHeight="false" outlineLevel="0" collapsed="false">
      <c r="A778" s="10" t="n">
        <v>2007</v>
      </c>
      <c r="B778" s="10" t="str">
        <f aca="false">B766</f>
        <v>Septiembre</v>
      </c>
      <c r="C778" s="60" t="n">
        <v>94.3669</v>
      </c>
      <c r="D778" s="53"/>
      <c r="E778" s="53"/>
      <c r="F778" s="11" t="n">
        <v>151.67</v>
      </c>
      <c r="G778" s="53"/>
      <c r="H778" s="11" t="n">
        <f aca="false">F778*100/$F$868</f>
        <v>18.3788958363628</v>
      </c>
      <c r="I778" s="11" t="n">
        <f aca="false">H778*100/$H$868</f>
        <v>18.7413621996429</v>
      </c>
      <c r="J778" s="60" t="n">
        <f aca="false">J777*(1+(I778-I777)/I777)</f>
        <v>115.66895254349</v>
      </c>
      <c r="K778" s="60" t="n">
        <f aca="false">J778*100/$J$864</f>
        <v>20.0451380470276</v>
      </c>
      <c r="L778" s="60" t="n">
        <v>17.83818028237</v>
      </c>
      <c r="M778" s="10" t="n">
        <v>1946.53</v>
      </c>
      <c r="N778" s="10" t="n">
        <v>222.49</v>
      </c>
      <c r="O778" s="10" t="n">
        <f aca="false">M778*100/K778</f>
        <v>9710.7338220035</v>
      </c>
      <c r="P778" s="10" t="n">
        <f aca="false">O778*100/$O$864</f>
        <v>82.9292551790872</v>
      </c>
      <c r="Q778" s="10" t="n">
        <f aca="false">M778*100/L778</f>
        <v>10912.1556637916</v>
      </c>
      <c r="R778" s="10"/>
      <c r="S778" s="10"/>
      <c r="T778" s="60" t="n">
        <f aca="false">C778*100/$C$864</f>
        <v>46.0767563136004</v>
      </c>
      <c r="U778" s="60" t="n">
        <f aca="false">M778*100/T778</f>
        <v>4224.53782716785</v>
      </c>
      <c r="V778" s="60"/>
      <c r="W778" s="60"/>
    </row>
    <row r="779" customFormat="false" ht="15" hidden="false" customHeight="false" outlineLevel="0" collapsed="false">
      <c r="A779" s="4" t="n">
        <v>2007</v>
      </c>
      <c r="B779" s="4" t="str">
        <f aca="false">B767</f>
        <v>Octubre</v>
      </c>
      <c r="C779" s="58" t="n">
        <v>95.0112</v>
      </c>
      <c r="D779" s="53"/>
      <c r="E779" s="53"/>
      <c r="F779" s="5" t="n">
        <v>153.84</v>
      </c>
      <c r="G779" s="53"/>
      <c r="H779" s="5" t="n">
        <f aca="false">F779*100/$F$868</f>
        <v>18.64184964374</v>
      </c>
      <c r="I779" s="5" t="n">
        <f aca="false">H779*100/$H$868</f>
        <v>19.009501950241</v>
      </c>
      <c r="J779" s="58" t="n">
        <f aca="false">J778*(1+(I779-I778)/I778)</f>
        <v>117.32387195418</v>
      </c>
      <c r="K779" s="58" t="n">
        <f aca="false">J779*100/$J$864</f>
        <v>20.3319314113188</v>
      </c>
      <c r="L779" s="58" t="n">
        <v>18.0398138967279</v>
      </c>
      <c r="M779" s="4" t="n">
        <v>2019.04</v>
      </c>
      <c r="N779" s="4" t="n">
        <v>230.78</v>
      </c>
      <c r="O779" s="4" t="n">
        <f aca="false">M779*100/K779</f>
        <v>9930.38958844805</v>
      </c>
      <c r="P779" s="4" t="n">
        <f aca="false">O779*100/$O$864</f>
        <v>84.8051061127996</v>
      </c>
      <c r="Q779" s="4" t="n">
        <f aca="false">M779*100/L779</f>
        <v>11192.1331980382</v>
      </c>
      <c r="R779" s="4"/>
      <c r="S779" s="4"/>
      <c r="T779" s="58" t="n">
        <f aca="false">C779*100/$C$864</f>
        <v>46.3913502452952</v>
      </c>
      <c r="U779" s="58" t="n">
        <f aca="false">M779*100/T779</f>
        <v>4352.19063321995</v>
      </c>
      <c r="V779" s="58"/>
      <c r="W779" s="58"/>
    </row>
    <row r="780" customFormat="false" ht="15" hidden="false" customHeight="false" outlineLevel="0" collapsed="false">
      <c r="A780" s="7" t="n">
        <v>2007</v>
      </c>
      <c r="B780" s="7" t="str">
        <f aca="false">B768</f>
        <v>Noviembre</v>
      </c>
      <c r="C780" s="61" t="n">
        <v>95.8219</v>
      </c>
      <c r="D780" s="53"/>
      <c r="E780" s="53"/>
      <c r="F780" s="8" t="n">
        <v>153.22</v>
      </c>
      <c r="G780" s="53"/>
      <c r="H780" s="8" t="n">
        <f aca="false">F780*100/$F$868</f>
        <v>18.5667199844894</v>
      </c>
      <c r="I780" s="8" t="n">
        <f aca="false">H780*100/$H$868</f>
        <v>18.9328905929273</v>
      </c>
      <c r="J780" s="61" t="n">
        <f aca="false">J779*(1+(I780-I779)/I779)</f>
        <v>116.85103783684</v>
      </c>
      <c r="K780" s="61" t="n">
        <f aca="false">J780*100/$J$864</f>
        <v>20.2499904500927</v>
      </c>
      <c r="L780" s="61" t="n">
        <v>18.2435246748839</v>
      </c>
      <c r="M780" s="7" t="n">
        <v>2020.25</v>
      </c>
      <c r="N780" s="7" t="n">
        <v>230.92</v>
      </c>
      <c r="O780" s="7" t="n">
        <f aca="false">M780*100/K780</f>
        <v>9976.54791482014</v>
      </c>
      <c r="P780" s="7" t="n">
        <f aca="false">O780*100/$O$864</f>
        <v>85.1992962632573</v>
      </c>
      <c r="Q780" s="7" t="n">
        <f aca="false">M780*100/L780</f>
        <v>11073.7921317436</v>
      </c>
      <c r="R780" s="7" t="n">
        <f aca="false">AVERAGE(Q779:Q781)</f>
        <v>11112.0816852698</v>
      </c>
      <c r="S780" s="7" t="n">
        <f aca="false">R780*100/$R$864</f>
        <v>94.1865999124969</v>
      </c>
      <c r="T780" s="61" t="n">
        <f aca="false">C780*100/$C$864</f>
        <v>46.7871927106452</v>
      </c>
      <c r="U780" s="61" t="n">
        <f aca="false">M780*100/T780</f>
        <v>4317.9551560065</v>
      </c>
      <c r="V780" s="61" t="n">
        <f aca="false">AVERAGE(U779:U781)</f>
        <v>4331.81721578947</v>
      </c>
      <c r="W780" s="61" t="n">
        <f aca="false">V780*100/$V$864</f>
        <v>36.7021868334795</v>
      </c>
    </row>
    <row r="781" customFormat="false" ht="15" hidden="false" customHeight="false" outlineLevel="0" collapsed="false">
      <c r="A781" s="10" t="n">
        <v>2007</v>
      </c>
      <c r="B781" s="10" t="str">
        <f aca="false">B769</f>
        <v>Diciembre</v>
      </c>
      <c r="C781" s="60" t="n">
        <v>96.7107</v>
      </c>
      <c r="D781" s="53"/>
      <c r="E781" s="53"/>
      <c r="F781" s="11" t="n">
        <v>154.72</v>
      </c>
      <c r="G781" s="53"/>
      <c r="H781" s="11" t="n">
        <f aca="false">F781*100/$F$868</f>
        <v>18.748485289128</v>
      </c>
      <c r="I781" s="11" t="n">
        <f aca="false">H781*100/$H$868</f>
        <v>19.1182406509444</v>
      </c>
      <c r="J781" s="60" t="n">
        <f aca="false">J780*(1+(I781-I780)/I780)</f>
        <v>117.994991346534</v>
      </c>
      <c r="K781" s="60" t="n">
        <f aca="false">J781*100/$J$864</f>
        <v>20.4482347111235</v>
      </c>
      <c r="L781" s="60" t="n">
        <v>18.4498736310025</v>
      </c>
      <c r="M781" s="10" t="n">
        <v>2042.46</v>
      </c>
      <c r="N781" s="10" t="n">
        <v>233.46</v>
      </c>
      <c r="O781" s="10" t="n">
        <f aca="false">M781*100/K781</f>
        <v>9988.44168630819</v>
      </c>
      <c r="P781" s="10" t="n">
        <f aca="false">O781*100/$O$864</f>
        <v>85.3008685675603</v>
      </c>
      <c r="Q781" s="10" t="n">
        <f aca="false">M781*100/L781</f>
        <v>11070.3197260274</v>
      </c>
      <c r="R781" s="10"/>
      <c r="S781" s="10"/>
      <c r="T781" s="60" t="n">
        <f aca="false">C781*100/$C$864</f>
        <v>47.2211692533898</v>
      </c>
      <c r="U781" s="60" t="n">
        <f aca="false">M781*100/T781</f>
        <v>4325.30585814196</v>
      </c>
      <c r="V781" s="60"/>
      <c r="W781" s="60"/>
    </row>
    <row r="782" customFormat="false" ht="15" hidden="false" customHeight="false" outlineLevel="0" collapsed="false">
      <c r="A782" s="4" t="n">
        <v>2008</v>
      </c>
      <c r="B782" s="4" t="str">
        <f aca="false">B770</f>
        <v>Enero</v>
      </c>
      <c r="C782" s="58" t="n">
        <v>97.611</v>
      </c>
      <c r="D782" s="53"/>
      <c r="E782" s="53"/>
      <c r="F782" s="5" t="n">
        <v>157.85</v>
      </c>
      <c r="G782" s="53"/>
      <c r="H782" s="5" t="n">
        <f aca="false">F782*100/$F$868</f>
        <v>19.127768891474</v>
      </c>
      <c r="I782" s="5" t="n">
        <f aca="false">H782*100/$H$868</f>
        <v>19.5050044386736</v>
      </c>
      <c r="J782" s="58" t="n">
        <f aca="false">J781*(1+(I782-I781)/I781)</f>
        <v>120.382041003428</v>
      </c>
      <c r="K782" s="58" t="n">
        <f aca="false">J782*100/$J$864</f>
        <v>20.8619044024745</v>
      </c>
      <c r="L782" s="58" t="n">
        <v>18.6582941529141</v>
      </c>
      <c r="M782" s="4" t="n">
        <v>2050.27</v>
      </c>
      <c r="N782" s="4" t="n">
        <v>234.35</v>
      </c>
      <c r="O782" s="4" t="n">
        <f aca="false">M782*100/K782</f>
        <v>9827.81801912969</v>
      </c>
      <c r="P782" s="4" t="n">
        <f aca="false">O782*100/$O$864</f>
        <v>83.9291492590707</v>
      </c>
      <c r="Q782" s="4" t="n">
        <f aca="false">M782*100/L782</f>
        <v>10988.5179384407</v>
      </c>
      <c r="R782" s="4"/>
      <c r="S782" s="4"/>
      <c r="T782" s="58" t="n">
        <f aca="false">C782*100/$C$864</f>
        <v>47.6607609291695</v>
      </c>
      <c r="U782" s="58" t="n">
        <f aca="false">M782*100/T782</f>
        <v>4301.79871246073</v>
      </c>
      <c r="V782" s="58"/>
      <c r="W782" s="58"/>
    </row>
    <row r="783" customFormat="false" ht="15" hidden="false" customHeight="false" outlineLevel="0" collapsed="false">
      <c r="A783" s="7" t="n">
        <v>2008</v>
      </c>
      <c r="B783" s="7" t="str">
        <f aca="false">B771</f>
        <v>Febrero</v>
      </c>
      <c r="C783" s="61" t="n">
        <v>98.0667</v>
      </c>
      <c r="D783" s="53"/>
      <c r="E783" s="53"/>
      <c r="F783" s="8" t="n">
        <v>161.38</v>
      </c>
      <c r="G783" s="53"/>
      <c r="H783" s="8" t="n">
        <f aca="false">F783*100/$F$868</f>
        <v>19.5555232417236</v>
      </c>
      <c r="I783" s="8" t="n">
        <f aca="false">H783*100/$H$868</f>
        <v>19.9411949085407</v>
      </c>
      <c r="J783" s="61" t="n">
        <f aca="false">J782*(1+(I783-I782)/I782)</f>
        <v>123.074144929574</v>
      </c>
      <c r="K783" s="61" t="n">
        <f aca="false">J783*100/$J$864</f>
        <v>21.3284392301003</v>
      </c>
      <c r="L783" s="61" t="n">
        <v>18.8690685132591</v>
      </c>
      <c r="M783" s="7" t="n">
        <v>2130.98</v>
      </c>
      <c r="N783" s="7" t="n">
        <v>243.58</v>
      </c>
      <c r="O783" s="7" t="n">
        <f aca="false">M783*100/K783</f>
        <v>9991.26085603395</v>
      </c>
      <c r="P783" s="7" t="n">
        <f aca="false">O783*100/$O$864</f>
        <v>85.3249441575071</v>
      </c>
      <c r="Q783" s="7" t="n">
        <f aca="false">M783*100/L783</f>
        <v>11293.5092609504</v>
      </c>
      <c r="R783" s="7" t="n">
        <f aca="false">AVERAGE(Q782:Q784)</f>
        <v>11253.8237747336</v>
      </c>
      <c r="S783" s="7" t="n">
        <f aca="false">R783*100/$R$864</f>
        <v>95.3880134594105</v>
      </c>
      <c r="T783" s="61" t="n">
        <f aca="false">C783*100/$C$864</f>
        <v>47.8832666790893</v>
      </c>
      <c r="U783" s="61" t="n">
        <f aca="false">M783*100/T783</f>
        <v>4450.36470523554</v>
      </c>
      <c r="V783" s="61" t="n">
        <f aca="false">AVERAGE(U782:U784)</f>
        <v>4425.23675954707</v>
      </c>
      <c r="W783" s="61" t="n">
        <f aca="false">V783*100/$V$864</f>
        <v>37.4937025826649</v>
      </c>
    </row>
    <row r="784" customFormat="false" ht="15" hidden="false" customHeight="false" outlineLevel="0" collapsed="false">
      <c r="A784" s="10" t="n">
        <v>2008</v>
      </c>
      <c r="B784" s="10" t="str">
        <f aca="false">B772</f>
        <v>Marzo</v>
      </c>
      <c r="C784" s="60" t="n">
        <v>99.1763</v>
      </c>
      <c r="D784" s="53"/>
      <c r="E784" s="53"/>
      <c r="F784" s="11" t="n">
        <v>167.94</v>
      </c>
      <c r="G784" s="53"/>
      <c r="H784" s="11" t="n">
        <f aca="false">F784*100/$F$868</f>
        <v>20.3504435073433</v>
      </c>
      <c r="I784" s="11" t="n">
        <f aca="false">H784*100/$H$868</f>
        <v>20.7517924956024</v>
      </c>
      <c r="J784" s="60" t="n">
        <f aca="false">J783*(1+(I784-I783)/I783)</f>
        <v>128.0770349453</v>
      </c>
      <c r="K784" s="60" t="n">
        <f aca="false">J784*100/$J$864</f>
        <v>22.1954274650083</v>
      </c>
      <c r="L784" s="60" t="n">
        <v>19.0821957595121</v>
      </c>
      <c r="M784" s="10" t="n">
        <v>2190.53</v>
      </c>
      <c r="N784" s="10" t="n">
        <v>250.38</v>
      </c>
      <c r="O784" s="10" t="n">
        <f aca="false">M784*100/K784</f>
        <v>9869.28502933062</v>
      </c>
      <c r="P784" s="10" t="n">
        <f aca="false">O784*100/$O$864</f>
        <v>84.2832757683026</v>
      </c>
      <c r="Q784" s="10" t="n">
        <f aca="false">M784*100/L784</f>
        <v>11479.4441248097</v>
      </c>
      <c r="R784" s="10"/>
      <c r="S784" s="10"/>
      <c r="T784" s="60" t="n">
        <f aca="false">C784*100/$C$864</f>
        <v>48.4250537761072</v>
      </c>
      <c r="U784" s="60" t="n">
        <f aca="false">M784*100/T784</f>
        <v>4523.54686094495</v>
      </c>
      <c r="V784" s="60"/>
      <c r="W784" s="60"/>
    </row>
    <row r="785" customFormat="false" ht="15" hidden="false" customHeight="false" outlineLevel="0" collapsed="false">
      <c r="A785" s="4" t="n">
        <v>2008</v>
      </c>
      <c r="B785" s="4" t="str">
        <f aca="false">B773</f>
        <v>Abril</v>
      </c>
      <c r="C785" s="58" t="n">
        <v>100</v>
      </c>
      <c r="D785" s="53"/>
      <c r="E785" s="53"/>
      <c r="F785" s="5" t="n">
        <v>172.96</v>
      </c>
      <c r="G785" s="53"/>
      <c r="H785" s="5" t="n">
        <f aca="false">F785*100/$F$868</f>
        <v>20.958751393534</v>
      </c>
      <c r="I785" s="5" t="n">
        <f aca="false">H785*100/$H$868</f>
        <v>21.3720973564332</v>
      </c>
      <c r="J785" s="58" t="n">
        <f aca="false">J784*(1+(I785-I784)/I784)</f>
        <v>131.905466024409</v>
      </c>
      <c r="K785" s="58" t="n">
        <f aca="false">J785*100/$J$864</f>
        <v>22.858884925258</v>
      </c>
      <c r="L785" s="58" t="n">
        <v>19.2979879571156</v>
      </c>
      <c r="M785" s="4" t="n">
        <v>2336.11</v>
      </c>
      <c r="N785" s="4" t="n">
        <v>267.02</v>
      </c>
      <c r="O785" s="4" t="n">
        <f aca="false">M785*100/K785</f>
        <v>10219.7023504795</v>
      </c>
      <c r="P785" s="4" t="n">
        <f aca="false">O785*100/$O$864</f>
        <v>87.2758248359006</v>
      </c>
      <c r="Q785" s="4" t="n">
        <f aca="false">M785*100/L785</f>
        <v>12105.4588964992</v>
      </c>
      <c r="R785" s="4"/>
      <c r="S785" s="4"/>
      <c r="T785" s="58" t="n">
        <f aca="false">C785*100/$C$864</f>
        <v>48.827243783149</v>
      </c>
      <c r="U785" s="58" t="n">
        <f aca="false">M785*100/T785</f>
        <v>4784.43962631827</v>
      </c>
      <c r="V785" s="58"/>
      <c r="W785" s="58"/>
    </row>
    <row r="786" customFormat="false" ht="15" hidden="false" customHeight="false" outlineLevel="0" collapsed="false">
      <c r="A786" s="7" t="n">
        <v>2008</v>
      </c>
      <c r="B786" s="7" t="str">
        <f aca="false">B774</f>
        <v>Mayo</v>
      </c>
      <c r="C786" s="61" t="n">
        <v>100.56</v>
      </c>
      <c r="D786" s="53"/>
      <c r="E786" s="53"/>
      <c r="F786" s="8" t="n">
        <v>173.39</v>
      </c>
      <c r="G786" s="53"/>
      <c r="H786" s="8" t="n">
        <f aca="false">F786*100/$F$868</f>
        <v>21.0108574475304</v>
      </c>
      <c r="I786" s="8" t="n">
        <f aca="false">H786*100/$H$868</f>
        <v>21.4252310397315</v>
      </c>
      <c r="J786" s="61" t="n">
        <f aca="false">J785*(1+(I786-I785)/I785)</f>
        <v>132.233399363854</v>
      </c>
      <c r="K786" s="61" t="n">
        <f aca="false">J786*100/$J$864</f>
        <v>22.9157149467536</v>
      </c>
      <c r="L786" s="61" t="n">
        <v>19.5161396791867</v>
      </c>
      <c r="M786" s="7" t="n">
        <v>2383.41</v>
      </c>
      <c r="N786" s="7" t="n">
        <v>272.43</v>
      </c>
      <c r="O786" s="7" t="n">
        <f aca="false">M786*100/K786</f>
        <v>10400.7664850869</v>
      </c>
      <c r="P786" s="7" t="n">
        <f aca="false">O786*100/$O$864</f>
        <v>88.8221048697136</v>
      </c>
      <c r="Q786" s="7" t="n">
        <f aca="false">M786*100/L786</f>
        <v>12212.5073871132</v>
      </c>
      <c r="R786" s="7" t="n">
        <f aca="false">AVERAGE(Q785:Q787)</f>
        <v>12159.5653517673</v>
      </c>
      <c r="S786" s="7" t="n">
        <f aca="false">R786*100/$R$864</f>
        <v>103.065127609253</v>
      </c>
      <c r="T786" s="61" t="n">
        <f aca="false">C786*100/$C$864</f>
        <v>49.1006763483346</v>
      </c>
      <c r="U786" s="61" t="n">
        <f aca="false">M786*100/T786</f>
        <v>4854.12865413786</v>
      </c>
      <c r="V786" s="61" t="n">
        <f aca="false">AVERAGE(U785:U787)</f>
        <v>4831.93859421958</v>
      </c>
      <c r="W786" s="61" t="n">
        <f aca="false">V786*100/$V$864</f>
        <v>40.9395651336657</v>
      </c>
    </row>
    <row r="787" customFormat="false" ht="15" hidden="false" customHeight="false" outlineLevel="0" collapsed="false">
      <c r="A787" s="10" t="n">
        <v>2008</v>
      </c>
      <c r="B787" s="10" t="str">
        <f aca="false">B775</f>
        <v>Junio</v>
      </c>
      <c r="C787" s="60" t="n">
        <v>101.2</v>
      </c>
      <c r="D787" s="53"/>
      <c r="E787" s="53"/>
      <c r="F787" s="11" t="n">
        <v>177.59</v>
      </c>
      <c r="G787" s="53"/>
      <c r="H787" s="11" t="n">
        <f aca="false">F787*100/$F$868</f>
        <v>21.5198003005186</v>
      </c>
      <c r="I787" s="11" t="n">
        <f aca="false">H787*100/$H$868</f>
        <v>21.9442112021796</v>
      </c>
      <c r="J787" s="60" t="n">
        <f aca="false">J786*(1+(I787-I786)/I786)</f>
        <v>135.436469190996</v>
      </c>
      <c r="K787" s="60" t="n">
        <f aca="false">J787*100/$J$864</f>
        <v>23.4707988776398</v>
      </c>
      <c r="L787" s="60" t="n">
        <v>19.7366444700345</v>
      </c>
      <c r="M787" s="10" t="n">
        <v>2400.12</v>
      </c>
      <c r="N787" s="10" t="n">
        <v>274.34</v>
      </c>
      <c r="O787" s="10" t="n">
        <f aca="false">M787*100/K787</f>
        <v>10225.983412463</v>
      </c>
      <c r="P787" s="10" t="n">
        <f aca="false">O787*100/$O$864</f>
        <v>87.3294648389706</v>
      </c>
      <c r="Q787" s="10" t="n">
        <f aca="false">M787*100/L787</f>
        <v>12160.7297716895</v>
      </c>
      <c r="R787" s="10"/>
      <c r="S787" s="10"/>
      <c r="T787" s="60" t="n">
        <f aca="false">C787*100/$C$864</f>
        <v>49.4131707085467</v>
      </c>
      <c r="U787" s="60" t="n">
        <f aca="false">M787*100/T787</f>
        <v>4857.24750220261</v>
      </c>
      <c r="V787" s="60"/>
      <c r="W787" s="60"/>
    </row>
    <row r="788" customFormat="false" ht="15" hidden="false" customHeight="false" outlineLevel="0" collapsed="false">
      <c r="A788" s="4" t="n">
        <v>2008</v>
      </c>
      <c r="B788" s="4" t="str">
        <f aca="false">B776</f>
        <v>Julio</v>
      </c>
      <c r="C788" s="58" t="n">
        <v>101.57</v>
      </c>
      <c r="D788" s="53"/>
      <c r="E788" s="53"/>
      <c r="F788" s="5" t="n">
        <v>180.08</v>
      </c>
      <c r="G788" s="53"/>
      <c r="H788" s="5" t="n">
        <f aca="false">F788*100/$F$868</f>
        <v>21.8215307062188</v>
      </c>
      <c r="I788" s="5" t="n">
        <f aca="false">H788*100/$H$868</f>
        <v>22.2518922984881</v>
      </c>
      <c r="J788" s="58" t="n">
        <f aca="false">J787*(1+(I788-I787)/I787)</f>
        <v>137.335432017088</v>
      </c>
      <c r="K788" s="58" t="n">
        <f aca="false">J788*100/$J$864</f>
        <v>23.7998843509509</v>
      </c>
      <c r="L788" s="58" t="n">
        <v>19.9594936708861</v>
      </c>
      <c r="M788" s="4" t="n">
        <v>2485.91</v>
      </c>
      <c r="N788" s="4" t="n">
        <v>284.15</v>
      </c>
      <c r="O788" s="4" t="n">
        <f aca="false">M788*100/K788</f>
        <v>10445.0507546297</v>
      </c>
      <c r="P788" s="4" t="n">
        <f aca="false">O788*100/$O$864</f>
        <v>89.2002906542951</v>
      </c>
      <c r="Q788" s="4" t="n">
        <f aca="false">M788*100/L788</f>
        <v>12454.7748604769</v>
      </c>
      <c r="R788" s="4"/>
      <c r="S788" s="4"/>
      <c r="T788" s="58" t="n">
        <f aca="false">C788*100/$C$864</f>
        <v>49.5938315105444</v>
      </c>
      <c r="U788" s="58" t="n">
        <f aca="false">M788*100/T788</f>
        <v>5012.53870548691</v>
      </c>
      <c r="V788" s="58"/>
      <c r="W788" s="58"/>
    </row>
    <row r="789" customFormat="false" ht="15" hidden="false" customHeight="false" outlineLevel="0" collapsed="false">
      <c r="A789" s="7" t="n">
        <v>2008</v>
      </c>
      <c r="B789" s="7" t="str">
        <f aca="false">B777</f>
        <v>Agosto</v>
      </c>
      <c r="C789" s="61" t="n">
        <v>102.05</v>
      </c>
      <c r="D789" s="53"/>
      <c r="E789" s="53"/>
      <c r="F789" s="8" t="n">
        <v>181.55</v>
      </c>
      <c r="G789" s="53"/>
      <c r="H789" s="8" t="n">
        <f aca="false">F789*100/$F$868</f>
        <v>21.9996607047647</v>
      </c>
      <c r="I789" s="8" t="n">
        <f aca="false">H789*100/$H$868</f>
        <v>22.4335353553449</v>
      </c>
      <c r="J789" s="61" t="n">
        <f aca="false">J788*(1+(I789-I788)/I788)</f>
        <v>138.456506456587</v>
      </c>
      <c r="K789" s="61" t="n">
        <f aca="false">J789*100/$J$864</f>
        <v>23.9941637267611</v>
      </c>
      <c r="L789" s="61" t="n">
        <v>20.1850208233768</v>
      </c>
      <c r="M789" s="7" t="n">
        <v>2530.74</v>
      </c>
      <c r="N789" s="7" t="n">
        <v>289.27</v>
      </c>
      <c r="O789" s="7" t="n">
        <f aca="false">M789*100/K789</f>
        <v>10547.3148754812</v>
      </c>
      <c r="P789" s="7" t="n">
        <f aca="false">O789*100/$O$864</f>
        <v>90.0736219111507</v>
      </c>
      <c r="Q789" s="7" t="n">
        <f aca="false">M789*100/L789</f>
        <v>12537.7130999493</v>
      </c>
      <c r="R789" s="7" t="n">
        <f aca="false">AVERAGE(Q788:Q790)</f>
        <v>12552.5182978184</v>
      </c>
      <c r="S789" s="7" t="n">
        <f aca="false">R789*100/$R$864</f>
        <v>106.395817840158</v>
      </c>
      <c r="T789" s="61" t="n">
        <f aca="false">C789*100/$C$864</f>
        <v>49.8282022807035</v>
      </c>
      <c r="U789" s="61" t="n">
        <f aca="false">M789*100/T789</f>
        <v>5078.93097515994</v>
      </c>
      <c r="V789" s="61" t="n">
        <f aca="false">AVERAGE(U788:U790)</f>
        <v>5084.56430082289</v>
      </c>
      <c r="W789" s="61" t="n">
        <f aca="false">V789*100/$V$864</f>
        <v>43.0799869060568</v>
      </c>
    </row>
    <row r="790" customFormat="false" ht="15" hidden="false" customHeight="false" outlineLevel="0" collapsed="false">
      <c r="A790" s="10" t="n">
        <v>2008</v>
      </c>
      <c r="B790" s="10" t="str">
        <f aca="false">B778</f>
        <v>Septiembre</v>
      </c>
      <c r="C790" s="60" t="n">
        <v>102.57</v>
      </c>
      <c r="D790" s="53"/>
      <c r="E790" s="53"/>
      <c r="F790" s="11" t="n">
        <v>183.51</v>
      </c>
      <c r="G790" s="53"/>
      <c r="H790" s="11" t="n">
        <f aca="false">F790*100/$F$868</f>
        <v>22.2371673694925</v>
      </c>
      <c r="I790" s="11" t="n">
        <f aca="false">H790*100/$H$868</f>
        <v>22.6757260978207</v>
      </c>
      <c r="J790" s="60" t="n">
        <f aca="false">J789*(1+(I790-I789)/I789)</f>
        <v>139.95127237592</v>
      </c>
      <c r="K790" s="60" t="n">
        <f aca="false">J790*100/$J$864</f>
        <v>24.253202894508</v>
      </c>
      <c r="L790" s="60" t="n">
        <v>20.4132359794936</v>
      </c>
      <c r="M790" s="10" t="n">
        <v>2585.35</v>
      </c>
      <c r="N790" s="10" t="n">
        <v>295.51</v>
      </c>
      <c r="O790" s="10" t="n">
        <f aca="false">M790*100/K790</f>
        <v>10659.829183161</v>
      </c>
      <c r="P790" s="10" t="n">
        <f aca="false">O790*100/$O$864</f>
        <v>91.0344893289895</v>
      </c>
      <c r="Q790" s="10" t="n">
        <f aca="false">M790*100/L790</f>
        <v>12665.0669330289</v>
      </c>
      <c r="R790" s="10"/>
      <c r="S790" s="10"/>
      <c r="T790" s="60" t="n">
        <f aca="false">C790*100/$C$864</f>
        <v>50.0821039483759</v>
      </c>
      <c r="U790" s="60" t="n">
        <f aca="false">M790*100/T790</f>
        <v>5162.22322182182</v>
      </c>
      <c r="V790" s="60"/>
      <c r="W790" s="60"/>
    </row>
    <row r="791" customFormat="false" ht="15" hidden="false" customHeight="false" outlineLevel="0" collapsed="false">
      <c r="A791" s="4" t="n">
        <v>2008</v>
      </c>
      <c r="B791" s="4" t="str">
        <f aca="false">B779</f>
        <v>Octubre</v>
      </c>
      <c r="C791" s="58" t="n">
        <v>103.01</v>
      </c>
      <c r="D791" s="53"/>
      <c r="E791" s="53"/>
      <c r="F791" s="5" t="n">
        <v>184.58</v>
      </c>
      <c r="G791" s="53"/>
      <c r="H791" s="5" t="n">
        <f aca="false">F791*100/$F$868</f>
        <v>22.3668266201347</v>
      </c>
      <c r="I791" s="5" t="n">
        <f aca="false">H791*100/$H$868</f>
        <v>22.8079424725396</v>
      </c>
      <c r="J791" s="58" t="n">
        <f aca="false">J790*(1+(I791-I790)/I790)</f>
        <v>140.767292546169</v>
      </c>
      <c r="K791" s="58" t="n">
        <f aca="false">J791*100/$J$864</f>
        <v>24.3946171340433</v>
      </c>
      <c r="L791" s="58" t="n">
        <v>20.6437873127815</v>
      </c>
      <c r="M791" s="4" t="n">
        <v>2628.32</v>
      </c>
      <c r="N791" s="4" t="n">
        <v>300.42</v>
      </c>
      <c r="O791" s="4" t="n">
        <f aca="false">M791*100/K791</f>
        <v>10774.1801626069</v>
      </c>
      <c r="P791" s="4" t="n">
        <f aca="false">O791*100/$O$864</f>
        <v>92.0110418458513</v>
      </c>
      <c r="Q791" s="4" t="n">
        <f aca="false">M791*100/L791</f>
        <v>12731.7723253847</v>
      </c>
      <c r="R791" s="4"/>
      <c r="S791" s="4"/>
      <c r="T791" s="58" t="n">
        <f aca="false">C791*100/$C$864</f>
        <v>50.2969438210217</v>
      </c>
      <c r="U791" s="58" t="n">
        <f aca="false">M791*100/T791</f>
        <v>5225.6057730917</v>
      </c>
      <c r="V791" s="58"/>
      <c r="W791" s="58"/>
    </row>
    <row r="792" customFormat="false" ht="15" hidden="false" customHeight="false" outlineLevel="0" collapsed="false">
      <c r="A792" s="7" t="n">
        <v>2008</v>
      </c>
      <c r="B792" s="7" t="str">
        <f aca="false">B780</f>
        <v>Noviembre</v>
      </c>
      <c r="C792" s="61" t="n">
        <v>103.36</v>
      </c>
      <c r="D792" s="53"/>
      <c r="E792" s="53"/>
      <c r="F792" s="8" t="n">
        <v>185.76</v>
      </c>
      <c r="G792" s="53"/>
      <c r="H792" s="8" t="n">
        <f aca="false">F792*100/$F$868</f>
        <v>22.5098153264505</v>
      </c>
      <c r="I792" s="8" t="n">
        <f aca="false">H792*100/$H$868</f>
        <v>22.9537511848464</v>
      </c>
      <c r="J792" s="61" t="n">
        <f aca="false">J791*(1+(I792-I791)/I791)</f>
        <v>141.667202640461</v>
      </c>
      <c r="K792" s="61" t="n">
        <f aca="false">J792*100/$J$864</f>
        <v>24.5505692860542</v>
      </c>
      <c r="L792" s="61" t="n">
        <v>20.8770257387989</v>
      </c>
      <c r="M792" s="7" t="n">
        <v>2592.17</v>
      </c>
      <c r="N792" s="7" t="n">
        <v>296.29</v>
      </c>
      <c r="O792" s="7" t="n">
        <f aca="false">M792*100/K792</f>
        <v>10558.4924316703</v>
      </c>
      <c r="P792" s="7" t="n">
        <f aca="false">O792*100/$O$864</f>
        <v>90.1690777671621</v>
      </c>
      <c r="Q792" s="7" t="n">
        <f aca="false">M792*100/L792</f>
        <v>12416.375936073</v>
      </c>
      <c r="R792" s="7" t="n">
        <f aca="false">AVERAGE(Q791:Q793)</f>
        <v>12527.785446192</v>
      </c>
      <c r="S792" s="7" t="n">
        <f aca="false">R792*100/$R$864</f>
        <v>106.186180864224</v>
      </c>
      <c r="T792" s="61" t="n">
        <f aca="false">C792*100/$C$864</f>
        <v>50.4678391742628</v>
      </c>
      <c r="U792" s="61" t="n">
        <f aca="false">M792*100/T792</f>
        <v>5136.2809314054</v>
      </c>
      <c r="V792" s="61" t="n">
        <f aca="false">AVERAGE(U791:U793)</f>
        <v>5182.17814471325</v>
      </c>
      <c r="W792" s="61" t="n">
        <f aca="false">V792*100/$V$864</f>
        <v>43.9070397011146</v>
      </c>
    </row>
    <row r="793" customFormat="false" ht="15" hidden="false" customHeight="false" outlineLevel="0" collapsed="false">
      <c r="A793" s="10" t="n">
        <v>2008</v>
      </c>
      <c r="B793" s="10" t="str">
        <f aca="false">B781</f>
        <v>Diciembre</v>
      </c>
      <c r="C793" s="60" t="n">
        <v>103.71</v>
      </c>
      <c r="D793" s="53"/>
      <c r="E793" s="53"/>
      <c r="F793" s="11" t="n">
        <v>186.59</v>
      </c>
      <c r="G793" s="53"/>
      <c r="H793" s="11" t="n">
        <f aca="false">F793*100/$F$868</f>
        <v>22.6103921283505</v>
      </c>
      <c r="I793" s="11" t="n">
        <f aca="false">H793*100/$H$868</f>
        <v>23.0563115502826</v>
      </c>
      <c r="J793" s="60" t="n">
        <f aca="false">J792*(1+(I793-I792)/I792)</f>
        <v>142.300190249158</v>
      </c>
      <c r="K793" s="60" t="n">
        <f aca="false">J793*100/$J$864</f>
        <v>24.6602644438246</v>
      </c>
      <c r="L793" s="60" t="n">
        <v>21.1129559209469</v>
      </c>
      <c r="M793" s="10" t="n">
        <v>2625.44</v>
      </c>
      <c r="N793" s="10" t="n">
        <v>300.09</v>
      </c>
      <c r="O793" s="10" t="n">
        <f aca="false">M793*100/K793</f>
        <v>10646.4389543781</v>
      </c>
      <c r="P793" s="10" t="n">
        <f aca="false">O793*100/$O$864</f>
        <v>90.9201373428274</v>
      </c>
      <c r="Q793" s="10" t="n">
        <f aca="false">M793*100/L793</f>
        <v>12435.2080771182</v>
      </c>
      <c r="R793" s="10"/>
      <c r="S793" s="10"/>
      <c r="T793" s="60" t="n">
        <f aca="false">C793*100/$C$864</f>
        <v>50.6387345275038</v>
      </c>
      <c r="U793" s="60" t="n">
        <f aca="false">M793*100/T793</f>
        <v>5184.64772964266</v>
      </c>
      <c r="V793" s="60"/>
      <c r="W793" s="60"/>
    </row>
    <row r="794" customFormat="false" ht="15" hidden="false" customHeight="false" outlineLevel="0" collapsed="false">
      <c r="A794" s="4" t="n">
        <v>2009</v>
      </c>
      <c r="B794" s="4" t="str">
        <f aca="false">B782</f>
        <v>Enero</v>
      </c>
      <c r="C794" s="58" t="n">
        <v>104.26</v>
      </c>
      <c r="D794" s="53"/>
      <c r="E794" s="53"/>
      <c r="F794" s="5" t="n">
        <v>188.75</v>
      </c>
      <c r="G794" s="53"/>
      <c r="H794" s="5" t="n">
        <f aca="false">F794*100/$F$868</f>
        <v>22.8721341670302</v>
      </c>
      <c r="I794" s="5" t="n">
        <f aca="false">H794*100/$H$868</f>
        <v>23.3232156338273</v>
      </c>
      <c r="J794" s="58" t="n">
        <f aca="false">J793*(1+(I794-I793)/I793)</f>
        <v>143.947483303117</v>
      </c>
      <c r="K794" s="58" t="n">
        <f aca="false">J794*100/$J$864</f>
        <v>24.9457361797089</v>
      </c>
      <c r="L794" s="58" t="n">
        <v>21.3515806958311</v>
      </c>
      <c r="M794" s="4" t="n">
        <v>2594.54</v>
      </c>
      <c r="N794" s="4" t="n">
        <v>296.56</v>
      </c>
      <c r="O794" s="4" t="n">
        <f aca="false">M794*100/K794</f>
        <v>10400.735345347</v>
      </c>
      <c r="P794" s="4" t="n">
        <f aca="false">O794*100/$O$864</f>
        <v>88.821838937655</v>
      </c>
      <c r="Q794" s="4" t="n">
        <f aca="false">M794*100/L794</f>
        <v>12151.5125131067</v>
      </c>
      <c r="R794" s="4"/>
      <c r="S794" s="4"/>
      <c r="T794" s="58" t="n">
        <f aca="false">C794*100/$C$864</f>
        <v>50.9072843683111</v>
      </c>
      <c r="U794" s="58" t="n">
        <f aca="false">M794*100/T794</f>
        <v>5096.59871312062</v>
      </c>
      <c r="V794" s="58"/>
      <c r="W794" s="58"/>
    </row>
    <row r="795" customFormat="false" ht="15" hidden="false" customHeight="false" outlineLevel="0" collapsed="false">
      <c r="A795" s="7" t="n">
        <v>2009</v>
      </c>
      <c r="B795" s="7" t="str">
        <f aca="false">B783</f>
        <v>Febrero</v>
      </c>
      <c r="C795" s="61" t="n">
        <v>104.71</v>
      </c>
      <c r="D795" s="53"/>
      <c r="E795" s="53"/>
      <c r="F795" s="8" t="n">
        <v>188.73</v>
      </c>
      <c r="G795" s="53"/>
      <c r="H795" s="8" t="n">
        <f aca="false">F795*100/$F$868</f>
        <v>22.869710629635</v>
      </c>
      <c r="I795" s="8" t="n">
        <f aca="false">H795*100/$H$868</f>
        <v>23.3207442997204</v>
      </c>
      <c r="J795" s="61" t="n">
        <f aca="false">J794*(1+(I795-I794)/I794)</f>
        <v>143.932230589654</v>
      </c>
      <c r="K795" s="61" t="n">
        <f aca="false">J795*100/$J$864</f>
        <v>24.9430929228952</v>
      </c>
      <c r="L795" s="61" t="n">
        <v>21.3515806958311</v>
      </c>
      <c r="M795" s="7" t="n">
        <v>2578.64</v>
      </c>
      <c r="N795" s="7" t="n">
        <v>294.75</v>
      </c>
      <c r="O795" s="7" t="n">
        <f aca="false">M795*100/K795</f>
        <v>10338.0924249096</v>
      </c>
      <c r="P795" s="7" t="n">
        <f aca="false">O795*100/$O$864</f>
        <v>88.2868710527004</v>
      </c>
      <c r="Q795" s="7" t="n">
        <f aca="false">M795*100/L795</f>
        <v>12077.0449585659</v>
      </c>
      <c r="R795" s="7" t="n">
        <f aca="false">AVERAGE(Q794:Q796)</f>
        <v>11824.6212120187</v>
      </c>
      <c r="S795" s="7" t="n">
        <f aca="false">R795*100/$R$864</f>
        <v>100.226123129529</v>
      </c>
      <c r="T795" s="61" t="n">
        <f aca="false">C795*100/$C$864</f>
        <v>51.1270069653353</v>
      </c>
      <c r="U795" s="61" t="n">
        <f aca="false">M795*100/T795</f>
        <v>5043.59662936723</v>
      </c>
      <c r="V795" s="61" t="n">
        <f aca="false">AVERAGE(U794:U796)</f>
        <v>5117.35940181359</v>
      </c>
      <c r="W795" s="61" t="n">
        <f aca="false">V795*100/$V$864</f>
        <v>43.3578499514771</v>
      </c>
    </row>
    <row r="796" customFormat="false" ht="15" hidden="false" customHeight="false" outlineLevel="0" collapsed="false">
      <c r="A796" s="10" t="n">
        <v>2009</v>
      </c>
      <c r="B796" s="10" t="str">
        <f aca="false">B784</f>
        <v>Marzo</v>
      </c>
      <c r="C796" s="60" t="n">
        <v>105.38</v>
      </c>
      <c r="D796" s="53"/>
      <c r="E796" s="53"/>
      <c r="F796" s="11" t="n">
        <v>193.14</v>
      </c>
      <c r="G796" s="53"/>
      <c r="H796" s="11" t="n">
        <f aca="false">F796*100/$F$868</f>
        <v>23.4041006252726</v>
      </c>
      <c r="I796" s="11" t="n">
        <f aca="false">H796*100/$H$868</f>
        <v>23.8656734702909</v>
      </c>
      <c r="J796" s="60" t="n">
        <f aca="false">J795*(1+(I796-I795)/I795)</f>
        <v>147.295453908154</v>
      </c>
      <c r="K796" s="60" t="n">
        <f aca="false">J796*100/$J$864</f>
        <v>25.5259310503257</v>
      </c>
      <c r="L796" s="60" t="n">
        <v>23.8475499092559</v>
      </c>
      <c r="M796" s="10" t="n">
        <v>2681.73</v>
      </c>
      <c r="N796" s="10" t="n">
        <v>306.53</v>
      </c>
      <c r="O796" s="10" t="n">
        <f aca="false">M796*100/K796</f>
        <v>10505.9047394308</v>
      </c>
      <c r="P796" s="10" t="n">
        <f aca="false">O796*100/$O$864</f>
        <v>89.7199811047526</v>
      </c>
      <c r="Q796" s="10" t="n">
        <f aca="false">M796*100/L796</f>
        <v>11245.3061643836</v>
      </c>
      <c r="R796" s="10"/>
      <c r="S796" s="10"/>
      <c r="T796" s="60" t="n">
        <f aca="false">C796*100/$C$864</f>
        <v>51.4541494986824</v>
      </c>
      <c r="U796" s="60" t="n">
        <f aca="false">M796*100/T796</f>
        <v>5211.88286295292</v>
      </c>
      <c r="V796" s="60"/>
      <c r="W796" s="60"/>
    </row>
    <row r="797" customFormat="false" ht="15" hidden="false" customHeight="false" outlineLevel="0" collapsed="false">
      <c r="A797" s="4" t="n">
        <v>2009</v>
      </c>
      <c r="B797" s="4" t="str">
        <f aca="false">B785</f>
        <v>Abril</v>
      </c>
      <c r="C797" s="58" t="n">
        <v>105.73</v>
      </c>
      <c r="D797" s="53"/>
      <c r="E797" s="53"/>
      <c r="F797" s="5" t="n">
        <v>196.66</v>
      </c>
      <c r="G797" s="53"/>
      <c r="H797" s="5" t="n">
        <f aca="false">F797*100/$F$868</f>
        <v>23.8306432068247</v>
      </c>
      <c r="I797" s="5" t="n">
        <f aca="false">H797*100/$H$868</f>
        <v>24.3006282731045</v>
      </c>
      <c r="J797" s="58" t="n">
        <f aca="false">J796*(1+(I797-I796)/I796)</f>
        <v>149.979931477568</v>
      </c>
      <c r="K797" s="58" t="n">
        <f aca="false">J797*100/$J$864</f>
        <v>25.9911442495447</v>
      </c>
      <c r="L797" s="58" t="n">
        <v>23.8475499092559</v>
      </c>
      <c r="M797" s="4" t="n">
        <v>2731.19</v>
      </c>
      <c r="N797" s="4" t="n">
        <v>312.18</v>
      </c>
      <c r="O797" s="4" t="n">
        <f aca="false">M797*100/K797</f>
        <v>10508.1560618396</v>
      </c>
      <c r="P797" s="4" t="n">
        <f aca="false">O797*100/$O$864</f>
        <v>89.7392073026849</v>
      </c>
      <c r="Q797" s="4" t="n">
        <f aca="false">M797*100/L797</f>
        <v>11452.7069254186</v>
      </c>
      <c r="R797" s="4"/>
      <c r="S797" s="4"/>
      <c r="T797" s="58" t="n">
        <f aca="false">C797*100/$C$864</f>
        <v>51.6250448519234</v>
      </c>
      <c r="U797" s="58" t="n">
        <f aca="false">M797*100/T797</f>
        <v>5290.43608162259</v>
      </c>
      <c r="V797" s="58"/>
      <c r="W797" s="58"/>
    </row>
    <row r="798" customFormat="false" ht="15" hidden="false" customHeight="false" outlineLevel="0" collapsed="false">
      <c r="A798" s="7" t="n">
        <v>2009</v>
      </c>
      <c r="B798" s="7" t="str">
        <f aca="false">B786</f>
        <v>Mayo</v>
      </c>
      <c r="C798" s="61" t="n">
        <v>106.08</v>
      </c>
      <c r="D798" s="53"/>
      <c r="E798" s="53"/>
      <c r="F798" s="8" t="n">
        <v>198.36</v>
      </c>
      <c r="G798" s="53"/>
      <c r="H798" s="8" t="n">
        <f aca="false">F798*100/$F$868</f>
        <v>24.0366438854152</v>
      </c>
      <c r="I798" s="8" t="n">
        <f aca="false">H798*100/$H$868</f>
        <v>24.5106916721907</v>
      </c>
      <c r="J798" s="61" t="n">
        <f aca="false">J797*(1+(I798-I797)/I797)</f>
        <v>151.276412121888</v>
      </c>
      <c r="K798" s="61" t="n">
        <f aca="false">J798*100/$J$864</f>
        <v>26.2158210787129</v>
      </c>
      <c r="L798" s="61" t="n">
        <v>23.8475499092559</v>
      </c>
      <c r="M798" s="7" t="n">
        <v>2698.39</v>
      </c>
      <c r="N798" s="7" t="n">
        <v>308.43</v>
      </c>
      <c r="O798" s="7" t="n">
        <f aca="false">M798*100/K798</f>
        <v>10292.9829735185</v>
      </c>
      <c r="P798" s="7" t="n">
        <f aca="false">O798*100/$O$864</f>
        <v>87.901638250116</v>
      </c>
      <c r="Q798" s="7" t="n">
        <f aca="false">M798*100/L798</f>
        <v>11315.1665905632</v>
      </c>
      <c r="R798" s="7" t="n">
        <f aca="false">AVERAGE(Q797:Q799)</f>
        <v>11475.6163368848</v>
      </c>
      <c r="S798" s="7" t="n">
        <f aca="false">R798*100/$R$864</f>
        <v>97.2679391030993</v>
      </c>
      <c r="T798" s="61" t="n">
        <f aca="false">C798*100/$C$864</f>
        <v>51.7959402051644</v>
      </c>
      <c r="U798" s="61" t="n">
        <f aca="false">M798*100/T798</f>
        <v>5209.65540795599</v>
      </c>
      <c r="V798" s="61" t="n">
        <f aca="false">AVERAGE(U797:U799)</f>
        <v>5281.78868897268</v>
      </c>
      <c r="W798" s="61" t="n">
        <f aca="false">V798*100/$V$864</f>
        <v>44.7510099389788</v>
      </c>
    </row>
    <row r="799" customFormat="false" ht="15" hidden="false" customHeight="false" outlineLevel="0" collapsed="false">
      <c r="A799" s="10" t="n">
        <v>2009</v>
      </c>
      <c r="B799" s="10" t="str">
        <f aca="false">B787</f>
        <v>Junio</v>
      </c>
      <c r="C799" s="60" t="n">
        <v>106.53</v>
      </c>
      <c r="D799" s="53"/>
      <c r="E799" s="53"/>
      <c r="F799" s="11" t="n">
        <v>199.41</v>
      </c>
      <c r="G799" s="53"/>
      <c r="H799" s="11" t="n">
        <f aca="false">F799*100/$F$868</f>
        <v>24.1638795986622</v>
      </c>
      <c r="I799" s="11" t="n">
        <f aca="false">H799*100/$H$868</f>
        <v>24.6404367128027</v>
      </c>
      <c r="J799" s="60" t="n">
        <f aca="false">J798*(1+(I799-I798)/I798)</f>
        <v>152.077179578673</v>
      </c>
      <c r="K799" s="60" t="n">
        <f aca="false">J799*100/$J$864</f>
        <v>26.3545920614345</v>
      </c>
      <c r="L799" s="60" t="n">
        <v>23.8475499092559</v>
      </c>
      <c r="M799" s="10" t="n">
        <v>2780.38</v>
      </c>
      <c r="N799" s="10" t="n">
        <v>317.8</v>
      </c>
      <c r="O799" s="10" t="n">
        <f aca="false">M799*100/K799</f>
        <v>10549.8882074089</v>
      </c>
      <c r="P799" s="10" t="n">
        <f aca="false">O799*100/$O$864</f>
        <v>90.0955980567233</v>
      </c>
      <c r="Q799" s="10" t="n">
        <f aca="false">M799*100/L799</f>
        <v>11658.9754946728</v>
      </c>
      <c r="R799" s="10"/>
      <c r="S799" s="10"/>
      <c r="T799" s="60" t="n">
        <f aca="false">C799*100/$C$864</f>
        <v>52.0156628021886</v>
      </c>
      <c r="U799" s="60" t="n">
        <f aca="false">M799*100/T799</f>
        <v>5345.27457733945</v>
      </c>
      <c r="V799" s="60"/>
      <c r="W799" s="60"/>
    </row>
    <row r="800" customFormat="false" ht="15" hidden="false" customHeight="false" outlineLevel="0" collapsed="false">
      <c r="A800" s="4" t="n">
        <v>2009</v>
      </c>
      <c r="B800" s="4" t="str">
        <f aca="false">B788</f>
        <v>Julio</v>
      </c>
      <c r="C800" s="58" t="n">
        <v>107.19</v>
      </c>
      <c r="D800" s="53"/>
      <c r="E800" s="53"/>
      <c r="F800" s="5" t="n">
        <v>201.41</v>
      </c>
      <c r="G800" s="53"/>
      <c r="H800" s="5" t="n">
        <f aca="false">F800*100/$F$868</f>
        <v>24.4062333381804</v>
      </c>
      <c r="I800" s="5" t="n">
        <f aca="false">H800*100/$H$868</f>
        <v>24.8875701234922</v>
      </c>
      <c r="J800" s="58" t="n">
        <f aca="false">J799*(1+(I800-I799)/I799)</f>
        <v>153.602450924931</v>
      </c>
      <c r="K800" s="58" t="n">
        <f aca="false">J800*100/$J$864</f>
        <v>26.6189177428089</v>
      </c>
      <c r="L800" s="58" t="n">
        <v>23.8475499092559</v>
      </c>
      <c r="M800" s="4" t="n">
        <v>2803.3</v>
      </c>
      <c r="N800" s="4" t="n">
        <v>320.42</v>
      </c>
      <c r="O800" s="4" t="n">
        <f aca="false">M800*100/K800</f>
        <v>10531.2320624204</v>
      </c>
      <c r="P800" s="4" t="n">
        <f aca="false">O800*100/$O$864</f>
        <v>89.9362753693992</v>
      </c>
      <c r="Q800" s="4" t="n">
        <f aca="false">M800*100/L800</f>
        <v>11755.0859969559</v>
      </c>
      <c r="R800" s="4"/>
      <c r="S800" s="4"/>
      <c r="T800" s="58" t="n">
        <f aca="false">C800*100/$C$864</f>
        <v>52.3379226111574</v>
      </c>
      <c r="U800" s="58" t="n">
        <f aca="false">M800*100/T800</f>
        <v>5356.1545054568</v>
      </c>
      <c r="V800" s="58"/>
      <c r="W800" s="58"/>
    </row>
    <row r="801" customFormat="false" ht="15" hidden="false" customHeight="false" outlineLevel="0" collapsed="false">
      <c r="A801" s="7" t="n">
        <v>2009</v>
      </c>
      <c r="B801" s="7" t="str">
        <f aca="false">B789</f>
        <v>Agosto</v>
      </c>
      <c r="C801" s="61" t="n">
        <v>108.08</v>
      </c>
      <c r="D801" s="53"/>
      <c r="E801" s="53"/>
      <c r="F801" s="8" t="n">
        <v>205.15</v>
      </c>
      <c r="G801" s="53"/>
      <c r="H801" s="8" t="n">
        <f aca="false">F801*100/$F$868</f>
        <v>24.8594348310794</v>
      </c>
      <c r="I801" s="8" t="n">
        <f aca="false">H801*100/$H$868</f>
        <v>25.3497096014817</v>
      </c>
      <c r="J801" s="61" t="n">
        <f aca="false">J800*(1+(I801-I800)/I800)</f>
        <v>156.454708342434</v>
      </c>
      <c r="K801" s="61" t="n">
        <f aca="false">J801*100/$J$864</f>
        <v>27.113206766979</v>
      </c>
      <c r="L801" s="61" t="n">
        <v>23.8475499092559</v>
      </c>
      <c r="M801" s="7" t="n">
        <v>2829.14</v>
      </c>
      <c r="N801" s="7" t="n">
        <v>323.38</v>
      </c>
      <c r="O801" s="7" t="n">
        <f aca="false">M801*100/K801</f>
        <v>10434.5458813289</v>
      </c>
      <c r="P801" s="7" t="n">
        <f aca="false">O801*100/$O$864</f>
        <v>89.1105794816324</v>
      </c>
      <c r="Q801" s="7" t="n">
        <f aca="false">M801*100/L801</f>
        <v>11863.4409436834</v>
      </c>
      <c r="R801" s="7" t="n">
        <f aca="false">AVERAGE(Q800:Q802)</f>
        <v>11456.4747051694</v>
      </c>
      <c r="S801" s="7" t="n">
        <f aca="false">R801*100/$R$864</f>
        <v>97.1056936067902</v>
      </c>
      <c r="T801" s="61" t="n">
        <f aca="false">C801*100/$C$864</f>
        <v>52.7724850808274</v>
      </c>
      <c r="U801" s="61" t="n">
        <f aca="false">M801*100/T801</f>
        <v>5361.01340626054</v>
      </c>
      <c r="V801" s="61" t="n">
        <f aca="false">AVERAGE(U800:U802)</f>
        <v>5297.90308012415</v>
      </c>
      <c r="W801" s="61" t="n">
        <f aca="false">V801*100/$V$864</f>
        <v>44.8875423375743</v>
      </c>
    </row>
    <row r="802" customFormat="false" ht="15" hidden="false" customHeight="false" outlineLevel="0" collapsed="false">
      <c r="A802" s="10" t="n">
        <v>2009</v>
      </c>
      <c r="B802" s="10" t="str">
        <f aca="false">B790</f>
        <v>Septiembre</v>
      </c>
      <c r="C802" s="60" t="n">
        <v>108.88</v>
      </c>
      <c r="D802" s="53"/>
      <c r="E802" s="53"/>
      <c r="F802" s="11" t="n">
        <v>208.31</v>
      </c>
      <c r="G802" s="53"/>
      <c r="H802" s="11" t="n">
        <f aca="false">F802*100/$F$868</f>
        <v>25.2423537395182</v>
      </c>
      <c r="I802" s="11" t="n">
        <f aca="false">H802*100/$H$868</f>
        <v>25.7401803903712</v>
      </c>
      <c r="J802" s="60" t="n">
        <f aca="false">J801*(1+(I802-I801)/I801)</f>
        <v>158.864637069522</v>
      </c>
      <c r="K802" s="60" t="n">
        <f aca="false">J802*100/$J$864</f>
        <v>27.5308413435506</v>
      </c>
      <c r="L802" s="60" t="n">
        <v>25.5979566657287</v>
      </c>
      <c r="M802" s="10" t="n">
        <v>2752.01</v>
      </c>
      <c r="N802" s="10" t="n">
        <v>314.56</v>
      </c>
      <c r="O802" s="10" t="n">
        <f aca="false">M802*100/K802</f>
        <v>9996.0984325119</v>
      </c>
      <c r="P802" s="10" t="n">
        <f aca="false">O802*100/$O$864</f>
        <v>85.3662568555526</v>
      </c>
      <c r="Q802" s="10" t="n">
        <f aca="false">M802*100/L802</f>
        <v>10750.8971748689</v>
      </c>
      <c r="R802" s="10"/>
      <c r="S802" s="10"/>
      <c r="T802" s="60" t="n">
        <f aca="false">C802*100/$C$864</f>
        <v>53.1631030310926</v>
      </c>
      <c r="U802" s="60" t="n">
        <f aca="false">M802*100/T802</f>
        <v>5176.5413286551</v>
      </c>
      <c r="V802" s="60"/>
      <c r="W802" s="60"/>
    </row>
    <row r="803" customFormat="false" ht="15" hidden="false" customHeight="false" outlineLevel="0" collapsed="false">
      <c r="A803" s="4" t="n">
        <v>2009</v>
      </c>
      <c r="B803" s="4" t="str">
        <f aca="false">B791</f>
        <v>Octubre</v>
      </c>
      <c r="C803" s="58" t="n">
        <v>109.75</v>
      </c>
      <c r="D803" s="53"/>
      <c r="E803" s="53"/>
      <c r="F803" s="5" t="n">
        <v>211.77</v>
      </c>
      <c r="G803" s="53"/>
      <c r="H803" s="5" t="n">
        <f aca="false">F803*100/$F$868</f>
        <v>25.6616257088847</v>
      </c>
      <c r="I803" s="5" t="n">
        <f aca="false">H803*100/$H$868</f>
        <v>26.1677211908642</v>
      </c>
      <c r="J803" s="58" t="n">
        <f aca="false">J802*(1+(I803-I802)/I802)</f>
        <v>161.503356498549</v>
      </c>
      <c r="K803" s="58" t="n">
        <f aca="false">J803*100/$J$864</f>
        <v>27.9881247723283</v>
      </c>
      <c r="L803" s="58" t="n">
        <v>25.5979566657287</v>
      </c>
      <c r="M803" s="4" t="n">
        <v>2795.21</v>
      </c>
      <c r="N803" s="4" t="n">
        <v>319.5</v>
      </c>
      <c r="O803" s="4" t="n">
        <f aca="false">M803*100/K803</f>
        <v>9987.12855090459</v>
      </c>
      <c r="P803" s="4" t="n">
        <f aca="false">O803*100/$O$864</f>
        <v>85.2896544468805</v>
      </c>
      <c r="Q803" s="4" t="n">
        <f aca="false">M803*100/L803</f>
        <v>10919.6606451886</v>
      </c>
      <c r="R803" s="4"/>
      <c r="S803" s="4"/>
      <c r="T803" s="58" t="n">
        <f aca="false">C803*100/$C$864</f>
        <v>53.587900052006</v>
      </c>
      <c r="U803" s="58" t="n">
        <f aca="false">M803*100/T803</f>
        <v>5216.12154476534</v>
      </c>
      <c r="V803" s="58"/>
      <c r="W803" s="58"/>
    </row>
    <row r="804" customFormat="false" ht="15" hidden="false" customHeight="false" outlineLevel="0" collapsed="false">
      <c r="A804" s="7" t="n">
        <v>2009</v>
      </c>
      <c r="B804" s="7" t="str">
        <f aca="false">B792</f>
        <v>Noviembre</v>
      </c>
      <c r="C804" s="61" t="n">
        <v>110.66</v>
      </c>
      <c r="D804" s="53"/>
      <c r="E804" s="53"/>
      <c r="F804" s="8" t="n">
        <v>214.2</v>
      </c>
      <c r="G804" s="53"/>
      <c r="H804" s="8" t="n">
        <f aca="false">F804*100/$F$868</f>
        <v>25.9560855023993</v>
      </c>
      <c r="I804" s="8" t="n">
        <f aca="false">H804*100/$H$868</f>
        <v>26.467988284852</v>
      </c>
      <c r="J804" s="61" t="n">
        <f aca="false">J803*(1+(I804-I803)/I803)</f>
        <v>163.356561184252</v>
      </c>
      <c r="K804" s="61" t="n">
        <f aca="false">J804*100/$J$864</f>
        <v>28.3092804751982</v>
      </c>
      <c r="L804" s="61" t="n">
        <v>25.5979566657287</v>
      </c>
      <c r="M804" s="7" t="n">
        <v>2789.73</v>
      </c>
      <c r="N804" s="7" t="n">
        <v>318.87</v>
      </c>
      <c r="O804" s="7" t="n">
        <f aca="false">M804*100/K804</f>
        <v>9854.47158377652</v>
      </c>
      <c r="P804" s="7" t="n">
        <f aca="false">O804*100/$O$864</f>
        <v>84.1567695712473</v>
      </c>
      <c r="Q804" s="7" t="n">
        <f aca="false">M804*100/L804</f>
        <v>10898.2526864536</v>
      </c>
      <c r="R804" s="7" t="n">
        <f aca="false">AVERAGE(Q803:Q805)</f>
        <v>11199.9694771408</v>
      </c>
      <c r="S804" s="7" t="n">
        <f aca="false">R804*100/$R$864</f>
        <v>94.9315415467111</v>
      </c>
      <c r="T804" s="61" t="n">
        <f aca="false">C804*100/$C$864</f>
        <v>54.0322279704326</v>
      </c>
      <c r="U804" s="61" t="n">
        <f aca="false">M804*100/T804</f>
        <v>5163.08526371814</v>
      </c>
      <c r="V804" s="61" t="n">
        <f aca="false">AVERAGE(U803:U805)</f>
        <v>5303.16446076178</v>
      </c>
      <c r="W804" s="61" t="n">
        <f aca="false">V804*100/$V$864</f>
        <v>44.9321204362208</v>
      </c>
    </row>
    <row r="805" customFormat="false" ht="15" hidden="false" customHeight="false" outlineLevel="0" collapsed="false">
      <c r="A805" s="10" t="n">
        <v>2009</v>
      </c>
      <c r="B805" s="10" t="str">
        <f aca="false">B793</f>
        <v>Diciembre</v>
      </c>
      <c r="C805" s="60" t="n">
        <v>111.69</v>
      </c>
      <c r="D805" s="53"/>
      <c r="E805" s="53"/>
      <c r="F805" s="11" t="n">
        <v>221.06</v>
      </c>
      <c r="G805" s="53"/>
      <c r="H805" s="11" t="n">
        <f aca="false">F805*100/$F$868</f>
        <v>26.7873588289467</v>
      </c>
      <c r="I805" s="11" t="n">
        <f aca="false">H805*100/$H$868</f>
        <v>27.3156558835172</v>
      </c>
      <c r="J805" s="60" t="n">
        <f aca="false">J804*(1+(I805-I804)/I804)</f>
        <v>168.588241901918</v>
      </c>
      <c r="K805" s="60" t="n">
        <f aca="false">J805*100/$J$864</f>
        <v>29.2159175623124</v>
      </c>
      <c r="L805" s="60" t="n">
        <v>25.5979566657287</v>
      </c>
      <c r="M805" s="10" t="n">
        <v>3015.95</v>
      </c>
      <c r="N805" s="10" t="n">
        <v>344.73</v>
      </c>
      <c r="O805" s="10" t="n">
        <f aca="false">M805*100/K805</f>
        <v>10322.9686131456</v>
      </c>
      <c r="P805" s="10" t="n">
        <f aca="false">O805*100/$O$864</f>
        <v>88.1577143413694</v>
      </c>
      <c r="Q805" s="10" t="n">
        <f aca="false">M805*100/L805</f>
        <v>11781.9950997801</v>
      </c>
      <c r="R805" s="10"/>
      <c r="S805" s="10"/>
      <c r="T805" s="60" t="n">
        <f aca="false">C805*100/$C$864</f>
        <v>54.5351485813991</v>
      </c>
      <c r="U805" s="60" t="n">
        <f aca="false">M805*100/T805</f>
        <v>5530.28657380185</v>
      </c>
      <c r="V805" s="60"/>
      <c r="W805" s="60"/>
    </row>
    <row r="806" customFormat="false" ht="15" hidden="false" customHeight="false" outlineLevel="0" collapsed="false">
      <c r="A806" s="4" t="n">
        <v>2010</v>
      </c>
      <c r="B806" s="4" t="str">
        <f aca="false">B794</f>
        <v>Enero</v>
      </c>
      <c r="C806" s="58" t="n">
        <v>112.85</v>
      </c>
      <c r="D806" s="53"/>
      <c r="E806" s="53"/>
      <c r="F806" s="5" t="n">
        <v>225.96</v>
      </c>
      <c r="G806" s="53"/>
      <c r="H806" s="5" t="n">
        <f aca="false">F806*100/$F$868</f>
        <v>27.3811254907663</v>
      </c>
      <c r="I806" s="5" t="n">
        <f aca="false">H806*100/$H$868</f>
        <v>27.9211327397066</v>
      </c>
      <c r="J806" s="58" t="n">
        <f aca="false">J805*(1+(I806-I805)/I805)</f>
        <v>172.325156700251</v>
      </c>
      <c r="K806" s="58" t="n">
        <f aca="false">J806*100/$J$864</f>
        <v>29.8635154816796</v>
      </c>
      <c r="L806" s="58" t="n">
        <v>25.5979566657287</v>
      </c>
      <c r="M806" s="4" t="n">
        <v>3011.99</v>
      </c>
      <c r="N806" s="4" t="n">
        <v>344.28</v>
      </c>
      <c r="O806" s="4" t="n">
        <f aca="false">M806*100/K806</f>
        <v>10085.8520888064</v>
      </c>
      <c r="P806" s="4" t="n">
        <f aca="false">O806*100/$O$864</f>
        <v>86.1327492754391</v>
      </c>
      <c r="Q806" s="4" t="n">
        <f aca="false">M806*100/L806</f>
        <v>11766.5251150008</v>
      </c>
      <c r="R806" s="4"/>
      <c r="S806" s="4"/>
      <c r="T806" s="58" t="n">
        <f aca="false">C806*100/$C$864</f>
        <v>55.1015446092836</v>
      </c>
      <c r="U806" s="58" t="n">
        <f aca="false">M806*100/T806</f>
        <v>5466.25329899107</v>
      </c>
      <c r="V806" s="58"/>
      <c r="W806" s="58"/>
    </row>
    <row r="807" customFormat="false" ht="15" hidden="false" customHeight="false" outlineLevel="0" collapsed="false">
      <c r="A807" s="7" t="n">
        <v>2010</v>
      </c>
      <c r="B807" s="7" t="str">
        <f aca="false">B795</f>
        <v>Febrero</v>
      </c>
      <c r="C807" s="61" t="n">
        <v>114.26</v>
      </c>
      <c r="D807" s="53"/>
      <c r="E807" s="53"/>
      <c r="F807" s="8" t="n">
        <v>235.8</v>
      </c>
      <c r="G807" s="53"/>
      <c r="H807" s="8" t="n">
        <f aca="false">F807*100/$F$868</f>
        <v>28.5735058891959</v>
      </c>
      <c r="I807" s="8" t="n">
        <f aca="false">H807*100/$H$868</f>
        <v>29.1370291202992</v>
      </c>
      <c r="J807" s="61" t="n">
        <f aca="false">J806*(1+(I807-I806)/I806)</f>
        <v>179.829491723841</v>
      </c>
      <c r="K807" s="61" t="n">
        <f aca="false">J807*100/$J$864</f>
        <v>31.1639978340417</v>
      </c>
      <c r="L807" s="61" t="n">
        <v>25.5979566657287</v>
      </c>
      <c r="M807" s="7" t="n">
        <v>3110.52</v>
      </c>
      <c r="N807" s="7" t="n">
        <v>355.54</v>
      </c>
      <c r="O807" s="7" t="n">
        <f aca="false">M807*100/K807</f>
        <v>9981.13276917974</v>
      </c>
      <c r="P807" s="7" t="n">
        <f aca="false">O807*100/$O$864</f>
        <v>85.2384507251256</v>
      </c>
      <c r="Q807" s="7" t="n">
        <f aca="false">M807*100/L807</f>
        <v>12151.4386504313</v>
      </c>
      <c r="R807" s="7" t="n">
        <f aca="false">AVERAGE(Q806:Q808)</f>
        <v>11863.466945431</v>
      </c>
      <c r="S807" s="7" t="n">
        <f aca="false">R807*100/$R$864</f>
        <v>100.555381647855</v>
      </c>
      <c r="T807" s="61" t="n">
        <f aca="false">C807*100/$C$864</f>
        <v>55.790008746626</v>
      </c>
      <c r="U807" s="61" t="n">
        <f aca="false">M807*100/T807</f>
        <v>5575.40690507261</v>
      </c>
      <c r="V807" s="61" t="n">
        <f aca="false">AVERAGE(U806:U808)</f>
        <v>5590.58948771163</v>
      </c>
      <c r="W807" s="61" t="n">
        <f aca="false">V807*100/$V$864</f>
        <v>47.3673864029564</v>
      </c>
    </row>
    <row r="808" customFormat="false" ht="15" hidden="false" customHeight="false" outlineLevel="0" collapsed="false">
      <c r="A808" s="10" t="n">
        <v>2010</v>
      </c>
      <c r="B808" s="10" t="str">
        <f aca="false">B796</f>
        <v>Marzo</v>
      </c>
      <c r="C808" s="60" t="n">
        <v>115.56</v>
      </c>
      <c r="D808" s="53"/>
      <c r="E808" s="53"/>
      <c r="F808" s="11" t="n">
        <v>242</v>
      </c>
      <c r="G808" s="53"/>
      <c r="H808" s="11" t="n">
        <f aca="false">F808*100/$F$868</f>
        <v>29.3248024817023</v>
      </c>
      <c r="I808" s="11" t="n">
        <f aca="false">H808*100/$H$868</f>
        <v>29.9031426934369</v>
      </c>
      <c r="J808" s="60" t="n">
        <f aca="false">J807*(1+(I808-I807)/I807)</f>
        <v>184.557832897241</v>
      </c>
      <c r="K808" s="60" t="n">
        <f aca="false">J808*100/$J$864</f>
        <v>31.9834074463023</v>
      </c>
      <c r="L808" s="60" t="n">
        <v>27.6994425446199</v>
      </c>
      <c r="M808" s="10" t="n">
        <v>3233.2</v>
      </c>
      <c r="N808" s="10" t="n">
        <v>369.56</v>
      </c>
      <c r="O808" s="10" t="n">
        <f aca="false">M808*100/K808</f>
        <v>10108.9916871062</v>
      </c>
      <c r="P808" s="10" t="n">
        <f aca="false">O808*100/$O$864</f>
        <v>86.3303604639775</v>
      </c>
      <c r="Q808" s="10" t="n">
        <f aca="false">M808*100/L808</f>
        <v>11672.4370708608</v>
      </c>
      <c r="R808" s="10"/>
      <c r="S808" s="10"/>
      <c r="T808" s="60" t="n">
        <f aca="false">C808*100/$C$864</f>
        <v>56.4247629158069</v>
      </c>
      <c r="U808" s="60" t="n">
        <f aca="false">M808*100/T808</f>
        <v>5730.10825907121</v>
      </c>
      <c r="V808" s="60"/>
      <c r="W808" s="60"/>
    </row>
    <row r="809" customFormat="false" ht="15" hidden="false" customHeight="false" outlineLevel="0" collapsed="false">
      <c r="A809" s="4" t="n">
        <v>2010</v>
      </c>
      <c r="B809" s="4" t="str">
        <f aca="false">B797</f>
        <v>Abril</v>
      </c>
      <c r="C809" s="58" t="n">
        <v>116.52</v>
      </c>
      <c r="D809" s="53"/>
      <c r="E809" s="53"/>
      <c r="F809" s="5" t="n">
        <v>245.31</v>
      </c>
      <c r="G809" s="53"/>
      <c r="H809" s="5" t="n">
        <f aca="false">F809*100/$F$868</f>
        <v>29.7258979206049</v>
      </c>
      <c r="I809" s="5" t="n">
        <f aca="false">H809*100/$H$868</f>
        <v>30.3121484881281</v>
      </c>
      <c r="J809" s="58" t="n">
        <f aca="false">J808*(1+(I809-I808)/I808)</f>
        <v>187.082156975299</v>
      </c>
      <c r="K809" s="58" t="n">
        <f aca="false">J809*100/$J$864</f>
        <v>32.4208664489769</v>
      </c>
      <c r="L809" s="58" t="n">
        <v>27.6994425446199</v>
      </c>
      <c r="M809" s="4" t="n">
        <v>3305.06</v>
      </c>
      <c r="N809" s="4" t="n">
        <v>377.78</v>
      </c>
      <c r="O809" s="4" t="n">
        <f aca="false">M809*100/K809</f>
        <v>10194.2371133153</v>
      </c>
      <c r="P809" s="4" t="n">
        <f aca="false">O809*100/$O$864</f>
        <v>87.0583527900496</v>
      </c>
      <c r="Q809" s="4" t="n">
        <f aca="false">M809*100/L809</f>
        <v>11931.8646744461</v>
      </c>
      <c r="R809" s="4"/>
      <c r="S809" s="4"/>
      <c r="T809" s="58" t="n">
        <f aca="false">C809*100/$C$864</f>
        <v>56.8935044561252</v>
      </c>
      <c r="U809" s="58" t="n">
        <f aca="false">M809*100/T809</f>
        <v>5809.20446296076</v>
      </c>
      <c r="V809" s="58"/>
      <c r="W809" s="58"/>
    </row>
    <row r="810" customFormat="false" ht="15" hidden="false" customHeight="false" outlineLevel="0" collapsed="false">
      <c r="A810" s="7" t="n">
        <v>2010</v>
      </c>
      <c r="B810" s="7" t="str">
        <f aca="false">B798</f>
        <v>Mayo</v>
      </c>
      <c r="C810" s="61" t="n">
        <v>117.39</v>
      </c>
      <c r="D810" s="53"/>
      <c r="E810" s="53"/>
      <c r="F810" s="8" t="n">
        <v>249.19</v>
      </c>
      <c r="G810" s="53"/>
      <c r="H810" s="8" t="n">
        <f aca="false">F810*100/$F$868</f>
        <v>30.1960641752702</v>
      </c>
      <c r="I810" s="8" t="n">
        <f aca="false">H810*100/$H$868</f>
        <v>30.7915873048658</v>
      </c>
      <c r="J810" s="61" t="n">
        <f aca="false">J809*(1+(I810-I809)/I809)</f>
        <v>190.04118338704</v>
      </c>
      <c r="K810" s="61" t="n">
        <f aca="false">J810*100/$J$864</f>
        <v>32.9336582708433</v>
      </c>
      <c r="L810" s="61" t="n">
        <v>27.6994425446199</v>
      </c>
      <c r="M810" s="7" t="n">
        <v>3340.58</v>
      </c>
      <c r="N810" s="7" t="n">
        <v>381.84</v>
      </c>
      <c r="O810" s="7" t="n">
        <f aca="false">M810*100/K810</f>
        <v>10143.3614587465</v>
      </c>
      <c r="P810" s="7" t="n">
        <f aca="false">O810*100/$O$864</f>
        <v>86.6238768567704</v>
      </c>
      <c r="Q810" s="7" t="n">
        <f aca="false">M810*100/L810</f>
        <v>12060.0983020463</v>
      </c>
      <c r="R810" s="7" t="n">
        <f aca="false">AVERAGE(Q809:Q811)</f>
        <v>12088.727037037</v>
      </c>
      <c r="S810" s="7" t="n">
        <f aca="false">R810*100/$R$864</f>
        <v>102.464698257044</v>
      </c>
      <c r="T810" s="61" t="n">
        <f aca="false">C810*100/$C$864</f>
        <v>57.3183014770386</v>
      </c>
      <c r="U810" s="61" t="n">
        <f aca="false">M810*100/T810</f>
        <v>5828.1210606672</v>
      </c>
      <c r="V810" s="61" t="n">
        <f aca="false">AVERAGE(U809:U811)</f>
        <v>5841.92750302992</v>
      </c>
      <c r="W810" s="61" t="n">
        <f aca="false">V810*100/$V$864</f>
        <v>49.4968979536617</v>
      </c>
    </row>
    <row r="811" customFormat="false" ht="15" hidden="false" customHeight="false" outlineLevel="0" collapsed="false">
      <c r="A811" s="10" t="n">
        <v>2010</v>
      </c>
      <c r="B811" s="10" t="str">
        <f aca="false">B799</f>
        <v>Junio</v>
      </c>
      <c r="C811" s="60" t="n">
        <v>118.25</v>
      </c>
      <c r="D811" s="53"/>
      <c r="E811" s="53"/>
      <c r="F811" s="11" t="n">
        <v>251.9</v>
      </c>
      <c r="G811" s="53"/>
      <c r="H811" s="11" t="n">
        <f aca="false">F811*100/$F$868</f>
        <v>30.5244534923174</v>
      </c>
      <c r="I811" s="11" t="n">
        <f aca="false">H811*100/$H$868</f>
        <v>31.1264530763502</v>
      </c>
      <c r="J811" s="60" t="n">
        <f aca="false">J810*(1+(I811-I810)/I810)</f>
        <v>192.107926061219</v>
      </c>
      <c r="K811" s="60" t="n">
        <f aca="false">J811*100/$J$864</f>
        <v>33.2918195691056</v>
      </c>
      <c r="L811" s="60" t="n">
        <v>27.6994425446199</v>
      </c>
      <c r="M811" s="10" t="n">
        <v>3399.89</v>
      </c>
      <c r="N811" s="10" t="n">
        <v>388.62</v>
      </c>
      <c r="O811" s="10" t="n">
        <f aca="false">M811*100/K811</f>
        <v>10212.3886408271</v>
      </c>
      <c r="P811" s="10" t="n">
        <f aca="false">O811*100/$O$864</f>
        <v>87.2133660655144</v>
      </c>
      <c r="Q811" s="10" t="n">
        <f aca="false">M811*100/L811</f>
        <v>12274.2181346186</v>
      </c>
      <c r="R811" s="10"/>
      <c r="S811" s="10"/>
      <c r="T811" s="60" t="n">
        <f aca="false">C811*100/$C$864</f>
        <v>57.7382157735736</v>
      </c>
      <c r="U811" s="60" t="n">
        <f aca="false">M811*100/T811</f>
        <v>5888.45698546179</v>
      </c>
      <c r="V811" s="60"/>
      <c r="W811" s="60"/>
    </row>
    <row r="812" customFormat="false" ht="15" hidden="false" customHeight="false" outlineLevel="0" collapsed="false">
      <c r="A812" s="4" t="n">
        <v>2010</v>
      </c>
      <c r="B812" s="4" t="str">
        <f aca="false">B800</f>
        <v>Julio</v>
      </c>
      <c r="C812" s="58" t="n">
        <v>119.2</v>
      </c>
      <c r="D812" s="53"/>
      <c r="E812" s="53"/>
      <c r="F812" s="5" t="n">
        <v>255.59</v>
      </c>
      <c r="G812" s="53"/>
      <c r="H812" s="5" t="n">
        <f aca="false">F812*100/$F$868</f>
        <v>30.9715961417285</v>
      </c>
      <c r="I812" s="5" t="n">
        <f aca="false">H812*100/$H$868</f>
        <v>31.5824142190724</v>
      </c>
      <c r="J812" s="58" t="n">
        <f aca="false">J811*(1+(I812-I811)/I811)</f>
        <v>194.922051695066</v>
      </c>
      <c r="K812" s="58" t="n">
        <f aca="false">J812*100/$J$864</f>
        <v>33.7795004512414</v>
      </c>
      <c r="L812" s="62" t="n">
        <v>27.6994425446199</v>
      </c>
      <c r="M812" s="4" t="n">
        <v>3485.26</v>
      </c>
      <c r="N812" s="4" t="n">
        <v>398.37</v>
      </c>
      <c r="O812" s="4" t="n">
        <f aca="false">M812*100/K812</f>
        <v>10317.6777437273</v>
      </c>
      <c r="P812" s="4" t="n">
        <f aca="false">O812*100/$O$864</f>
        <v>88.1125305408296</v>
      </c>
      <c r="Q812" s="4" t="n">
        <f aca="false">M812*100/L812</f>
        <v>12582.4192829359</v>
      </c>
      <c r="R812" s="4"/>
      <c r="S812" s="4"/>
      <c r="T812" s="58" t="n">
        <f aca="false">C812*100/$C$864</f>
        <v>58.2020745895135</v>
      </c>
      <c r="U812" s="58" t="n">
        <f aca="false">M812*100/T812</f>
        <v>5988.20578919355</v>
      </c>
      <c r="V812" s="58"/>
      <c r="W812" s="58"/>
    </row>
    <row r="813" customFormat="false" ht="15" hidden="false" customHeight="false" outlineLevel="0" collapsed="false">
      <c r="A813" s="7" t="n">
        <v>2010</v>
      </c>
      <c r="B813" s="7" t="str">
        <f aca="false">B801</f>
        <v>Agosto</v>
      </c>
      <c r="C813" s="61" t="n">
        <v>120.08</v>
      </c>
      <c r="D813" s="53"/>
      <c r="E813" s="53"/>
      <c r="F813" s="8" t="n">
        <v>258.3</v>
      </c>
      <c r="G813" s="53"/>
      <c r="H813" s="8" t="n">
        <f aca="false">F813*100/$F$868</f>
        <v>31.2999854587756</v>
      </c>
      <c r="I813" s="8" t="n">
        <f aca="false">H813*100/$H$868</f>
        <v>31.9172799905568</v>
      </c>
      <c r="J813" s="61" t="n">
        <f aca="false">J812*(1+(I813-I812)/I812)</f>
        <v>196.988794369246</v>
      </c>
      <c r="K813" s="61" t="n">
        <f aca="false">J813*100/$J$864</f>
        <v>34.1376617495037</v>
      </c>
      <c r="L813" s="63" t="n">
        <v>27.6994425446199</v>
      </c>
      <c r="M813" s="7" t="n">
        <v>3570.19</v>
      </c>
      <c r="N813" s="7" t="n">
        <v>408.08</v>
      </c>
      <c r="O813" s="7" t="n">
        <f aca="false">M813*100/K813</f>
        <v>10458.2148191562</v>
      </c>
      <c r="P813" s="7" t="n">
        <f aca="false">O813*100/$O$864</f>
        <v>89.3127112072952</v>
      </c>
      <c r="Q813" s="7" t="n">
        <f aca="false">M813*100/L813</f>
        <v>12889.031951632</v>
      </c>
      <c r="R813" s="7" t="n">
        <f aca="false">AVERAGE(Q812:Q814)</f>
        <v>12318.9711779131</v>
      </c>
      <c r="S813" s="7" t="n">
        <f aca="false">R813*100/$R$864</f>
        <v>104.416259934964</v>
      </c>
      <c r="T813" s="61" t="n">
        <f aca="false">C813*100/$C$864</f>
        <v>58.6317543348053</v>
      </c>
      <c r="U813" s="61" t="n">
        <f aca="false">M813*100/T813</f>
        <v>6089.17478336589</v>
      </c>
      <c r="V813" s="61" t="n">
        <f aca="false">AVERAGE(U812:U814)</f>
        <v>6124.99613288507</v>
      </c>
      <c r="W813" s="61" t="n">
        <f aca="false">V813*100/$V$864</f>
        <v>51.8952534756288</v>
      </c>
    </row>
    <row r="814" customFormat="false" ht="15" hidden="false" customHeight="false" outlineLevel="0" collapsed="false">
      <c r="A814" s="10" t="n">
        <v>2010</v>
      </c>
      <c r="B814" s="10" t="str">
        <f aca="false">B802</f>
        <v>Septiembre</v>
      </c>
      <c r="C814" s="60" t="n">
        <v>120.95</v>
      </c>
      <c r="D814" s="53"/>
      <c r="E814" s="53"/>
      <c r="F814" s="11" t="n">
        <v>262.4</v>
      </c>
      <c r="G814" s="53"/>
      <c r="H814" s="11" t="n">
        <f aca="false">F814*100/$F$868</f>
        <v>31.7968106247879</v>
      </c>
      <c r="I814" s="11" t="n">
        <f aca="false">H814*100/$H$868</f>
        <v>32.4239034824704</v>
      </c>
      <c r="J814" s="60" t="n">
        <f aca="false">J813*(1+(I814-I813)/I813)</f>
        <v>200.115600629075</v>
      </c>
      <c r="K814" s="60" t="n">
        <f aca="false">J814*100/$J$864</f>
        <v>34.6795293963212</v>
      </c>
      <c r="L814" s="60" t="n">
        <v>32.3813696229567</v>
      </c>
      <c r="M814" s="10" t="n">
        <v>3719.15</v>
      </c>
      <c r="N814" s="10" t="n">
        <v>425.11</v>
      </c>
      <c r="O814" s="10" t="n">
        <f aca="false">M814*100/K814</f>
        <v>10724.3381462798</v>
      </c>
      <c r="P814" s="10" t="n">
        <f aca="false">O814*100/$O$864</f>
        <v>91.5853931393382</v>
      </c>
      <c r="Q814" s="10" t="n">
        <f aca="false">M814*100/L814</f>
        <v>11485.4622991713</v>
      </c>
      <c r="R814" s="10"/>
      <c r="S814" s="10"/>
      <c r="T814" s="60" t="n">
        <f aca="false">C814*100/$C$864</f>
        <v>59.0565513557187</v>
      </c>
      <c r="U814" s="60" t="n">
        <f aca="false">M814*100/T814</f>
        <v>6297.60782609576</v>
      </c>
      <c r="V814" s="60"/>
      <c r="W814" s="60"/>
    </row>
    <row r="815" customFormat="false" ht="15" hidden="false" customHeight="false" outlineLevel="0" collapsed="false">
      <c r="A815" s="4" t="n">
        <v>2010</v>
      </c>
      <c r="B815" s="4" t="str">
        <f aca="false">B803</f>
        <v>Octubre</v>
      </c>
      <c r="C815" s="58" t="n">
        <v>121.97</v>
      </c>
      <c r="D815" s="53"/>
      <c r="E815" s="53"/>
      <c r="F815" s="5" t="n">
        <v>270.97</v>
      </c>
      <c r="G815" s="53"/>
      <c r="H815" s="5" t="n">
        <f aca="false">F815*100/$F$868</f>
        <v>32.8352963986234</v>
      </c>
      <c r="I815" s="5" t="n">
        <f aca="false">H815*100/$H$868</f>
        <v>33.4828701472752</v>
      </c>
      <c r="J815" s="58" t="n">
        <f aca="false">J814*(1+(I815-I814)/I814)</f>
        <v>206.651388347791</v>
      </c>
      <c r="K815" s="58" t="n">
        <f aca="false">J815*100/$J$864</f>
        <v>35.8121649410105</v>
      </c>
      <c r="L815" s="58" t="n">
        <v>32.3813696229567</v>
      </c>
      <c r="M815" s="4" t="n">
        <v>3795.5</v>
      </c>
      <c r="N815" s="4" t="n">
        <v>433.84</v>
      </c>
      <c r="O815" s="4" t="n">
        <f aca="false">M815*100/K815</f>
        <v>10598.3539566846</v>
      </c>
      <c r="P815" s="4" t="n">
        <f aca="false">O815*100/$O$864</f>
        <v>90.5094935009607</v>
      </c>
      <c r="Q815" s="4" t="n">
        <f aca="false">M815*100/L815</f>
        <v>11721.2460257061</v>
      </c>
      <c r="R815" s="4"/>
      <c r="S815" s="4"/>
      <c r="T815" s="58" t="n">
        <f aca="false">C815*100/$C$864</f>
        <v>59.5545892423068</v>
      </c>
      <c r="U815" s="58" t="n">
        <f aca="false">M815*100/T815</f>
        <v>6373.14445165164</v>
      </c>
      <c r="V815" s="58"/>
      <c r="W815" s="58"/>
    </row>
    <row r="816" customFormat="false" ht="15" hidden="false" customHeight="false" outlineLevel="0" collapsed="false">
      <c r="A816" s="7" t="n">
        <v>2010</v>
      </c>
      <c r="B816" s="7" t="str">
        <f aca="false">B804</f>
        <v>Noviembre</v>
      </c>
      <c r="C816" s="61" t="n">
        <v>122.86</v>
      </c>
      <c r="D816" s="53"/>
      <c r="E816" s="53"/>
      <c r="F816" s="8" t="n">
        <v>276.11</v>
      </c>
      <c r="G816" s="53"/>
      <c r="H816" s="8" t="n">
        <f aca="false">F816*100/$F$868</f>
        <v>33.4581455091852</v>
      </c>
      <c r="I816" s="8" t="n">
        <f aca="false">H816*100/$H$868</f>
        <v>34.1180030127473</v>
      </c>
      <c r="J816" s="61" t="n">
        <f aca="false">J815*(1+(I816-I815)/I815)</f>
        <v>210.571335707675</v>
      </c>
      <c r="K816" s="61" t="n">
        <f aca="false">J816*100/$J$864</f>
        <v>36.4914819421427</v>
      </c>
      <c r="L816" s="63" t="n">
        <v>32.3813696229567</v>
      </c>
      <c r="M816" s="7" t="n">
        <v>3842.72</v>
      </c>
      <c r="N816" s="7" t="n">
        <v>439.23</v>
      </c>
      <c r="O816" s="7" t="n">
        <f aca="false">M816*100/K816</f>
        <v>10530.4575081183</v>
      </c>
      <c r="P816" s="7" t="n">
        <f aca="false">O816*100/$O$864</f>
        <v>89.9296607084945</v>
      </c>
      <c r="Q816" s="7" t="n">
        <f aca="false">M816*100/L816</f>
        <v>11867.0706172839</v>
      </c>
      <c r="R816" s="7" t="n">
        <f aca="false">AVERAGE(Q815:Q817)</f>
        <v>11862.5206759118</v>
      </c>
      <c r="S816" s="7" t="n">
        <f aca="false">R816*100/$R$864</f>
        <v>100.547361016695</v>
      </c>
      <c r="T816" s="61" t="n">
        <f aca="false">C816*100/$C$864</f>
        <v>59.9891517119768</v>
      </c>
      <c r="U816" s="61" t="n">
        <f aca="false">M816*100/T816</f>
        <v>6405.6915131087</v>
      </c>
      <c r="V816" s="61" t="n">
        <f aca="false">AVERAGE(U815:U817)</f>
        <v>6400.67491368757</v>
      </c>
      <c r="W816" s="61" t="n">
        <f aca="false">V816*100/$V$864</f>
        <v>54.2309970250471</v>
      </c>
    </row>
    <row r="817" customFormat="false" ht="15" hidden="false" customHeight="false" outlineLevel="0" collapsed="false">
      <c r="A817" s="10" t="n">
        <v>2010</v>
      </c>
      <c r="B817" s="10" t="str">
        <f aca="false">B805</f>
        <v>Diciembre</v>
      </c>
      <c r="C817" s="60" t="n">
        <v>123.89</v>
      </c>
      <c r="D817" s="53"/>
      <c r="E817" s="53"/>
      <c r="F817" s="11" t="n">
        <v>280.81</v>
      </c>
      <c r="G817" s="53"/>
      <c r="H817" s="11" t="n">
        <f aca="false">F817*100/$F$868</f>
        <v>34.027676797053</v>
      </c>
      <c r="I817" s="11" t="n">
        <f aca="false">H817*100/$H$868</f>
        <v>34.6987665278678</v>
      </c>
      <c r="J817" s="60" t="n">
        <f aca="false">J816*(1+(I817-I816)/I816)</f>
        <v>214.155723371382</v>
      </c>
      <c r="K817" s="60" t="n">
        <f aca="false">J817*100/$J$864</f>
        <v>37.1126472933725</v>
      </c>
      <c r="L817" s="60" t="n">
        <v>32.3813696229567</v>
      </c>
      <c r="M817" s="10" t="n">
        <v>3885.52</v>
      </c>
      <c r="N817" s="10" t="n">
        <v>444.13</v>
      </c>
      <c r="O817" s="10" t="n">
        <f aca="false">M817*100/K817</f>
        <v>10469.5306947124</v>
      </c>
      <c r="P817" s="10" t="n">
        <f aca="false">O817*100/$O$864</f>
        <v>89.4093483048393</v>
      </c>
      <c r="Q817" s="10" t="n">
        <f aca="false">M817*100/L817</f>
        <v>11999.2453847455</v>
      </c>
      <c r="R817" s="10"/>
      <c r="S817" s="10"/>
      <c r="T817" s="60" t="n">
        <f aca="false">C817*100/$C$864</f>
        <v>60.4920723229432</v>
      </c>
      <c r="U817" s="60" t="n">
        <f aca="false">M817*100/T817</f>
        <v>6423.18877630237</v>
      </c>
      <c r="V817" s="60"/>
      <c r="W817" s="60"/>
    </row>
    <row r="818" customFormat="false" ht="15" hidden="false" customHeight="false" outlineLevel="0" collapsed="false">
      <c r="A818" s="4" t="n">
        <v>2011</v>
      </c>
      <c r="B818" s="4" t="str">
        <f aca="false">B806</f>
        <v>Enero</v>
      </c>
      <c r="C818" s="58" t="n">
        <v>124.79</v>
      </c>
      <c r="D818" s="53"/>
      <c r="E818" s="53"/>
      <c r="F818" s="5" t="n">
        <v>283.9</v>
      </c>
      <c r="G818" s="53"/>
      <c r="H818" s="5" t="n">
        <f aca="false">F818*100/$F$868</f>
        <v>34.4021133246086</v>
      </c>
      <c r="I818" s="5" t="n">
        <f aca="false">H818*100/$H$868</f>
        <v>35.0805876473832</v>
      </c>
      <c r="J818" s="58" t="n">
        <f aca="false">J817*(1+(I818-I817)/I817)</f>
        <v>216.51226760135</v>
      </c>
      <c r="K818" s="58" t="n">
        <f aca="false">J818*100/$J$864</f>
        <v>37.521030471096</v>
      </c>
      <c r="L818" s="62" t="n">
        <v>32.3813696229567</v>
      </c>
      <c r="M818" s="4" t="n">
        <v>3935.3</v>
      </c>
      <c r="N818" s="4" t="n">
        <v>449.82</v>
      </c>
      <c r="O818" s="4" t="n">
        <f aca="false">M818*100/K818</f>
        <v>10488.2513901944</v>
      </c>
      <c r="P818" s="4" t="n">
        <f aca="false">O818*100/$O$864</f>
        <v>89.5692222506411</v>
      </c>
      <c r="Q818" s="4" t="n">
        <f aca="false">M818*100/L818</f>
        <v>12152.975756807</v>
      </c>
      <c r="R818" s="4"/>
      <c r="S818" s="4"/>
      <c r="T818" s="58" t="n">
        <f aca="false">C818*100/$C$864</f>
        <v>60.9315175169916</v>
      </c>
      <c r="U818" s="58" t="n">
        <f aca="false">M818*100/T818</f>
        <v>6458.56226853794</v>
      </c>
      <c r="V818" s="58"/>
      <c r="W818" s="58"/>
    </row>
    <row r="819" customFormat="false" ht="15" hidden="false" customHeight="false" outlineLevel="0" collapsed="false">
      <c r="A819" s="7" t="n">
        <v>2011</v>
      </c>
      <c r="B819" s="7" t="str">
        <f aca="false">B807</f>
        <v>Febrero</v>
      </c>
      <c r="C819" s="61" t="n">
        <v>125.71</v>
      </c>
      <c r="D819" s="53"/>
      <c r="E819" s="53"/>
      <c r="F819" s="8" t="n">
        <v>286.96</v>
      </c>
      <c r="G819" s="53"/>
      <c r="H819" s="8" t="n">
        <f aca="false">F819*100/$F$868</f>
        <v>34.7729145460714</v>
      </c>
      <c r="I819" s="8" t="n">
        <f aca="false">H819*100/$H$868</f>
        <v>35.4587017657382</v>
      </c>
      <c r="J819" s="61" t="n">
        <f aca="false">J818*(1+(I819-I818)/I818)</f>
        <v>218.845932761126</v>
      </c>
      <c r="K819" s="61" t="n">
        <f aca="false">J819*100/$J$864</f>
        <v>37.9254487635988</v>
      </c>
      <c r="L819" s="64" t="n">
        <v>32.3813696229567</v>
      </c>
      <c r="M819" s="7" t="n">
        <v>4017.23</v>
      </c>
      <c r="N819" s="7" t="n">
        <v>459.18</v>
      </c>
      <c r="O819" s="7" t="n">
        <f aca="false">M819*100/K819</f>
        <v>10592.4389320761</v>
      </c>
      <c r="P819" s="7" t="n">
        <f aca="false">O819*100/$O$864</f>
        <v>90.4589794415557</v>
      </c>
      <c r="Q819" s="7" t="n">
        <f aca="false">M819*100/L819</f>
        <v>12405.9916142398</v>
      </c>
      <c r="R819" s="7" t="n">
        <f aca="false">AVERAGE(Q818:Q820)</f>
        <v>11949.7959216979</v>
      </c>
      <c r="S819" s="7" t="n">
        <f aca="false">R819*100/$R$864</f>
        <v>101.287110677465</v>
      </c>
      <c r="T819" s="61" t="n">
        <f aca="false">C819*100/$C$864</f>
        <v>61.3807281597965</v>
      </c>
      <c r="U819" s="61" t="n">
        <f aca="false">M819*100/T819</f>
        <v>6544.77410163933</v>
      </c>
      <c r="V819" s="61" t="n">
        <f aca="false">AVERAGE(U818:U820)</f>
        <v>6644.43900624558</v>
      </c>
      <c r="W819" s="61" t="n">
        <f aca="false">V819*100/$V$864</f>
        <v>56.2963370019387</v>
      </c>
    </row>
    <row r="820" customFormat="false" ht="15" hidden="false" customHeight="false" outlineLevel="0" collapsed="false">
      <c r="A820" s="10" t="n">
        <v>2011</v>
      </c>
      <c r="B820" s="10" t="str">
        <f aca="false">B808</f>
        <v>Marzo</v>
      </c>
      <c r="C820" s="60" t="n">
        <v>126.77</v>
      </c>
      <c r="D820" s="53"/>
      <c r="E820" s="53"/>
      <c r="F820" s="11" t="n">
        <v>294.59</v>
      </c>
      <c r="G820" s="53"/>
      <c r="H820" s="11" t="n">
        <f aca="false">F820*100/$F$868</f>
        <v>35.6974940623334</v>
      </c>
      <c r="I820" s="11" t="n">
        <f aca="false">H820*100/$H$868</f>
        <v>36.4015157275189</v>
      </c>
      <c r="J820" s="60" t="n">
        <f aca="false">J819*(1+(I820-I819)/I819)</f>
        <v>224.6648429471</v>
      </c>
      <c r="K820" s="60" t="n">
        <f aca="false">J820*100/$J$864</f>
        <v>38.9338512380421</v>
      </c>
      <c r="L820" s="60" t="n">
        <v>37.9927394223664</v>
      </c>
      <c r="M820" s="10" t="n">
        <v>4289.54</v>
      </c>
      <c r="N820" s="10" t="n">
        <v>490.31</v>
      </c>
      <c r="O820" s="10" t="n">
        <f aca="false">M820*100/K820</f>
        <v>11017.5075508808</v>
      </c>
      <c r="P820" s="10" t="n">
        <f aca="false">O820*100/$O$864</f>
        <v>94.0890474264909</v>
      </c>
      <c r="Q820" s="10" t="n">
        <f aca="false">M820*100/L820</f>
        <v>11290.420394047</v>
      </c>
      <c r="R820" s="10"/>
      <c r="S820" s="10"/>
      <c r="T820" s="60" t="n">
        <f aca="false">C820*100/$C$864</f>
        <v>61.8982969438979</v>
      </c>
      <c r="U820" s="60" t="n">
        <f aca="false">M820*100/T820</f>
        <v>6929.98064855946</v>
      </c>
      <c r="V820" s="60"/>
      <c r="W820" s="60"/>
    </row>
    <row r="821" customFormat="false" ht="15" hidden="false" customHeight="false" outlineLevel="0" collapsed="false">
      <c r="A821" s="4" t="n">
        <v>2011</v>
      </c>
      <c r="B821" s="4" t="str">
        <f aca="false">B809</f>
        <v>Abril</v>
      </c>
      <c r="C821" s="58" t="n">
        <v>127.83</v>
      </c>
      <c r="D821" s="53"/>
      <c r="E821" s="53"/>
      <c r="F821" s="5" t="n">
        <v>302.24</v>
      </c>
      <c r="G821" s="53"/>
      <c r="H821" s="5" t="n">
        <f aca="false">F821*100/$F$868</f>
        <v>36.6244971159905</v>
      </c>
      <c r="I821" s="5" t="n">
        <f aca="false">H821*100/$H$868</f>
        <v>37.3468010234065</v>
      </c>
      <c r="J821" s="58" t="n">
        <f aca="false">J820*(1+(I821-I820)/I820)</f>
        <v>230.499005846538</v>
      </c>
      <c r="K821" s="58" t="n">
        <f aca="false">J821*100/$J$864</f>
        <v>39.9448969692992</v>
      </c>
      <c r="L821" s="58" t="n">
        <v>37.9927394223664</v>
      </c>
      <c r="M821" s="4" t="n">
        <v>4343.04</v>
      </c>
      <c r="N821" s="4" t="n">
        <v>496.42</v>
      </c>
      <c r="O821" s="4" t="n">
        <f aca="false">M821*100/K821</f>
        <v>10872.5777997074</v>
      </c>
      <c r="P821" s="4" t="n">
        <f aca="false">O821*100/$O$864</f>
        <v>92.8513534953821</v>
      </c>
      <c r="Q821" s="4" t="n">
        <f aca="false">M821*100/L821</f>
        <v>11431.2367732116</v>
      </c>
      <c r="R821" s="4"/>
      <c r="S821" s="4"/>
      <c r="T821" s="58" t="n">
        <f aca="false">C821*100/$C$864</f>
        <v>62.4158657279993</v>
      </c>
      <c r="U821" s="58" t="n">
        <f aca="false">M821*100/T821</f>
        <v>6958.23081093906</v>
      </c>
      <c r="V821" s="58"/>
      <c r="W821" s="58"/>
    </row>
    <row r="822" customFormat="false" ht="15" hidden="false" customHeight="false" outlineLevel="0" collapsed="false">
      <c r="A822" s="7" t="n">
        <v>2011</v>
      </c>
      <c r="B822" s="7" t="str">
        <f aca="false">B810</f>
        <v>Mayo</v>
      </c>
      <c r="C822" s="61" t="n">
        <v>128.77</v>
      </c>
      <c r="D822" s="53"/>
      <c r="E822" s="53"/>
      <c r="F822" s="8" t="n">
        <v>307.5</v>
      </c>
      <c r="G822" s="53"/>
      <c r="H822" s="8" t="n">
        <f aca="false">F822*100/$F$868</f>
        <v>37.2618874509234</v>
      </c>
      <c r="I822" s="8" t="n">
        <f aca="false">H822*100/$H$868</f>
        <v>37.99676189352</v>
      </c>
      <c r="J822" s="61" t="n">
        <f aca="false">J821*(1+(I822-I821)/I821)</f>
        <v>234.510469487197</v>
      </c>
      <c r="K822" s="61" t="n">
        <f aca="false">J822*100/$J$864</f>
        <v>40.6400735113139</v>
      </c>
      <c r="L822" s="61" t="n">
        <v>37.9927394223664</v>
      </c>
      <c r="M822" s="7" t="n">
        <v>4510.43</v>
      </c>
      <c r="N822" s="7" t="n">
        <v>515.55</v>
      </c>
      <c r="O822" s="7" t="n">
        <f aca="false">M822*100/K822</f>
        <v>11098.47894036</v>
      </c>
      <c r="P822" s="7" t="n">
        <f aca="false">O822*100/$O$864</f>
        <v>94.7805396600756</v>
      </c>
      <c r="Q822" s="7" t="n">
        <f aca="false">M822*100/L822</f>
        <v>11871.8209546761</v>
      </c>
      <c r="R822" s="7" t="n">
        <f aca="false">AVERAGE(Q821:Q823)</f>
        <v>11781.9441329838</v>
      </c>
      <c r="S822" s="7" t="n">
        <f aca="false">R822*100/$R$864</f>
        <v>99.864389920366</v>
      </c>
      <c r="T822" s="61" t="n">
        <f aca="false">C822*100/$C$864</f>
        <v>62.8748418195609</v>
      </c>
      <c r="U822" s="61" t="n">
        <f aca="false">M822*100/T822</f>
        <v>7173.66417070932</v>
      </c>
      <c r="V822" s="61" t="n">
        <f aca="false">AVERAGE(U821:U823)</f>
        <v>7119.07933147681</v>
      </c>
      <c r="W822" s="61" t="n">
        <f aca="false">V822*100/$V$864</f>
        <v>60.3178219879264</v>
      </c>
    </row>
    <row r="823" customFormat="false" ht="15" hidden="false" customHeight="false" outlineLevel="0" collapsed="false">
      <c r="A823" s="10" t="n">
        <v>2011</v>
      </c>
      <c r="B823" s="10" t="str">
        <f aca="false">B811</f>
        <v>Junio</v>
      </c>
      <c r="C823" s="60" t="n">
        <v>129.69</v>
      </c>
      <c r="D823" s="53"/>
      <c r="E823" s="53"/>
      <c r="F823" s="11" t="n">
        <v>312.13</v>
      </c>
      <c r="G823" s="53"/>
      <c r="H823" s="11" t="n">
        <f aca="false">F823*100/$F$868</f>
        <v>37.822936357908</v>
      </c>
      <c r="I823" s="11" t="n">
        <f aca="false">H823*100/$H$868</f>
        <v>38.5688757392663</v>
      </c>
      <c r="J823" s="60" t="n">
        <f aca="false">J822*(1+(I823-I822)/I822)</f>
        <v>238.041472653785</v>
      </c>
      <c r="K823" s="60" t="n">
        <f aca="false">J823*100/$J$864</f>
        <v>41.2519874636956</v>
      </c>
      <c r="L823" s="60" t="n">
        <v>37.9927394223664</v>
      </c>
      <c r="M823" s="10" t="n">
        <v>4575.38</v>
      </c>
      <c r="N823" s="10" t="n">
        <v>522.98</v>
      </c>
      <c r="O823" s="10" t="n">
        <f aca="false">M823*100/K823</f>
        <v>11091.2959139887</v>
      </c>
      <c r="P823" s="10" t="n">
        <f aca="false">O823*100/$O$864</f>
        <v>94.71919691937</v>
      </c>
      <c r="Q823" s="10" t="n">
        <f aca="false">M823*100/L823</f>
        <v>12042.7746710638</v>
      </c>
      <c r="R823" s="10"/>
      <c r="S823" s="10"/>
      <c r="T823" s="60" t="n">
        <f aca="false">C823*100/$C$864</f>
        <v>63.3240524623659</v>
      </c>
      <c r="U823" s="60" t="n">
        <f aca="false">M823*100/T823</f>
        <v>7225.34301278206</v>
      </c>
      <c r="V823" s="60"/>
      <c r="W823" s="60"/>
    </row>
    <row r="824" customFormat="false" ht="15" hidden="false" customHeight="false" outlineLevel="0" collapsed="false">
      <c r="A824" s="4" t="n">
        <v>2011</v>
      </c>
      <c r="B824" s="4" t="str">
        <f aca="false">B812</f>
        <v>Julio</v>
      </c>
      <c r="C824" s="58" t="n">
        <v>130.72</v>
      </c>
      <c r="D824" s="53"/>
      <c r="E824" s="53"/>
      <c r="F824" s="5" t="n">
        <v>317.56</v>
      </c>
      <c r="G824" s="53"/>
      <c r="H824" s="5" t="n">
        <f aca="false">F824*100/$F$868</f>
        <v>38.4809267606999</v>
      </c>
      <c r="I824" s="5" t="n">
        <f aca="false">H824*100/$H$868</f>
        <v>39.2398429492885</v>
      </c>
      <c r="J824" s="58" t="n">
        <f aca="false">J823*(1+(I824-I823)/I823)</f>
        <v>242.182584358876</v>
      </c>
      <c r="K824" s="58" t="n">
        <f aca="false">J824*100/$J$864</f>
        <v>41.9696316886271</v>
      </c>
      <c r="L824" s="58" t="n">
        <v>37.9927394223664</v>
      </c>
      <c r="M824" s="4" t="n">
        <v>4718.9</v>
      </c>
      <c r="N824" s="4" t="n">
        <v>539.38</v>
      </c>
      <c r="O824" s="4" t="n">
        <f aca="false">M824*100/K824</f>
        <v>11243.605936334</v>
      </c>
      <c r="P824" s="4" t="n">
        <f aca="false">O824*100/$O$864</f>
        <v>96.0199180534193</v>
      </c>
      <c r="Q824" s="4" t="n">
        <f aca="false">M824*100/L824</f>
        <v>12420.5310586843</v>
      </c>
      <c r="R824" s="4"/>
      <c r="S824" s="4"/>
      <c r="T824" s="58" t="n">
        <f aca="false">C824*100/$C$864</f>
        <v>63.8269730733323</v>
      </c>
      <c r="U824" s="58" t="n">
        <f aca="false">M824*100/T824</f>
        <v>7393.26929161805</v>
      </c>
      <c r="V824" s="58"/>
      <c r="W824" s="58"/>
    </row>
    <row r="825" customFormat="false" ht="15" hidden="false" customHeight="false" outlineLevel="0" collapsed="false">
      <c r="A825" s="7" t="n">
        <v>2011</v>
      </c>
      <c r="B825" s="7" t="str">
        <f aca="false">B813</f>
        <v>Agosto</v>
      </c>
      <c r="C825" s="61" t="n">
        <v>131.81</v>
      </c>
      <c r="D825" s="53"/>
      <c r="E825" s="53"/>
      <c r="F825" s="8" t="n">
        <v>325.28</v>
      </c>
      <c r="G825" s="53"/>
      <c r="H825" s="8" t="n">
        <f aca="false">F825*100/$F$868</f>
        <v>39.4164121952402</v>
      </c>
      <c r="I825" s="8" t="n">
        <f aca="false">H825*100/$H$868</f>
        <v>40.1937779145502</v>
      </c>
      <c r="J825" s="61" t="n">
        <f aca="false">J824*(1+(I825-I824)/I824)</f>
        <v>248.070131755432</v>
      </c>
      <c r="K825" s="61" t="n">
        <f aca="false">J825*100/$J$864</f>
        <v>42.9899288187323</v>
      </c>
      <c r="L825" s="61" t="n">
        <v>37.9927394223664</v>
      </c>
      <c r="M825" s="7" t="n">
        <v>4875.01</v>
      </c>
      <c r="N825" s="7" t="n">
        <v>557.23</v>
      </c>
      <c r="O825" s="7" t="n">
        <f aca="false">M825*100/K825</f>
        <v>11339.8885133203</v>
      </c>
      <c r="P825" s="7" t="n">
        <f aca="false">O825*100/$O$864</f>
        <v>96.8421671792375</v>
      </c>
      <c r="Q825" s="7" t="n">
        <f aca="false">M825*100/L825</f>
        <v>12831.4253568409</v>
      </c>
      <c r="R825" s="7" t="n">
        <f aca="false">AVERAGE(Q824:Q826)</f>
        <v>12198.4334142285</v>
      </c>
      <c r="S825" s="7" t="n">
        <f aca="false">R825*100/$R$864</f>
        <v>103.394575389794</v>
      </c>
      <c r="T825" s="61" t="n">
        <f aca="false">C825*100/$C$864</f>
        <v>64.3591900305686</v>
      </c>
      <c r="U825" s="61" t="n">
        <f aca="false">M825*100/T825</f>
        <v>7574.69134972724</v>
      </c>
      <c r="V825" s="61" t="n">
        <f aca="false">AVERAGE(U824:U826)</f>
        <v>7575.28212435657</v>
      </c>
      <c r="W825" s="61" t="n">
        <f aca="false">V825*100/$V$864</f>
        <v>64.183091297351</v>
      </c>
    </row>
    <row r="826" customFormat="false" ht="15" hidden="false" customHeight="false" outlineLevel="0" collapsed="false">
      <c r="A826" s="10" t="n">
        <v>2011</v>
      </c>
      <c r="B826" s="10" t="str">
        <f aca="false">B814</f>
        <v>Septiembre</v>
      </c>
      <c r="C826" s="60" t="n">
        <v>132.91</v>
      </c>
      <c r="D826" s="53"/>
      <c r="E826" s="53"/>
      <c r="F826" s="11" t="n">
        <v>331.52</v>
      </c>
      <c r="G826" s="53"/>
      <c r="H826" s="11" t="n">
        <f aca="false">F826*100/$F$868</f>
        <v>40.172555862537</v>
      </c>
      <c r="I826" s="11" t="n">
        <f aca="false">H826*100/$H$868</f>
        <v>40.9648341559016</v>
      </c>
      <c r="J826" s="60" t="n">
        <f aca="false">J825*(1+(I826-I825)/I825)</f>
        <v>252.828978355758</v>
      </c>
      <c r="K826" s="60" t="n">
        <f aca="false">J826*100/$J$864</f>
        <v>43.8146249446204</v>
      </c>
      <c r="L826" s="60" t="n">
        <v>44.3835616438356</v>
      </c>
      <c r="M826" s="10" t="n">
        <v>5034.58</v>
      </c>
      <c r="N826" s="10" t="n">
        <v>575.47</v>
      </c>
      <c r="O826" s="10" t="n">
        <f aca="false">M826*100/K826</f>
        <v>11490.6381290801</v>
      </c>
      <c r="P826" s="10" t="n">
        <f aca="false">O826*100/$O$864</f>
        <v>98.1295625071959</v>
      </c>
      <c r="Q826" s="10" t="n">
        <f aca="false">M826*100/L826</f>
        <v>11343.3438271605</v>
      </c>
      <c r="R826" s="10"/>
      <c r="S826" s="10"/>
      <c r="T826" s="60" t="n">
        <f aca="false">C826*100/$C$864</f>
        <v>64.8962897121833</v>
      </c>
      <c r="U826" s="60" t="n">
        <f aca="false">M826*100/T826</f>
        <v>7757.88573172441</v>
      </c>
      <c r="V826" s="60"/>
      <c r="W826" s="60"/>
    </row>
    <row r="827" customFormat="false" ht="15" hidden="false" customHeight="false" outlineLevel="0" collapsed="false">
      <c r="A827" s="4" t="n">
        <v>2011</v>
      </c>
      <c r="B827" s="4" t="str">
        <f aca="false">B815</f>
        <v>Octubre</v>
      </c>
      <c r="C827" s="58" t="n">
        <v>133.75</v>
      </c>
      <c r="D827" s="53"/>
      <c r="E827" s="53"/>
      <c r="F827" s="5" t="n">
        <v>335.17</v>
      </c>
      <c r="G827" s="53"/>
      <c r="H827" s="5" t="n">
        <f aca="false">F827*100/$F$868</f>
        <v>40.6148514371577</v>
      </c>
      <c r="I827" s="5" t="n">
        <f aca="false">H827*100/$H$868</f>
        <v>41.4158526304101</v>
      </c>
      <c r="J827" s="58" t="n">
        <f aca="false">J826*(1+(I827-I826)/I826)</f>
        <v>255.612598562679</v>
      </c>
      <c r="K827" s="58" t="n">
        <f aca="false">J827*100/$J$864</f>
        <v>44.2970193131287</v>
      </c>
      <c r="L827" s="58" t="n">
        <v>44.3835616438356</v>
      </c>
      <c r="M827" s="4" t="n">
        <v>5115.77</v>
      </c>
      <c r="N827" s="4" t="n">
        <v>584.75</v>
      </c>
      <c r="O827" s="4" t="n">
        <f aca="false">M827*100/K827</f>
        <v>11548.7905943229</v>
      </c>
      <c r="P827" s="4" t="n">
        <f aca="false">O827*100/$O$864</f>
        <v>98.6261820951495</v>
      </c>
      <c r="Q827" s="4" t="n">
        <f aca="false">M827*100/L827</f>
        <v>11526.2719135803</v>
      </c>
      <c r="R827" s="4"/>
      <c r="S827" s="4"/>
      <c r="T827" s="58" t="n">
        <f aca="false">C827*100/$C$864</f>
        <v>65.3064385599617</v>
      </c>
      <c r="U827" s="58" t="n">
        <f aca="false">M827*100/T827</f>
        <v>7833.48489491263</v>
      </c>
      <c r="V827" s="58"/>
      <c r="W827" s="58"/>
    </row>
    <row r="828" customFormat="false" ht="15" hidden="false" customHeight="false" outlineLevel="0" collapsed="false">
      <c r="A828" s="7" t="n">
        <v>2011</v>
      </c>
      <c r="B828" s="7" t="str">
        <f aca="false">B816</f>
        <v>Noviembre</v>
      </c>
      <c r="C828" s="61" t="n">
        <v>134.54</v>
      </c>
      <c r="D828" s="53"/>
      <c r="E828" s="53"/>
      <c r="F828" s="8" t="n">
        <v>339.83</v>
      </c>
      <c r="G828" s="53"/>
      <c r="H828" s="8" t="n">
        <f aca="false">F828*100/$F$868</f>
        <v>41.1795356502351</v>
      </c>
      <c r="I828" s="8" t="n">
        <f aca="false">H828*100/$H$868</f>
        <v>41.9916734773168</v>
      </c>
      <c r="J828" s="61" t="n">
        <f aca="false">J827*(1+(I828-I827)/I827)</f>
        <v>259.166480799461</v>
      </c>
      <c r="K828" s="61" t="n">
        <f aca="false">J828*100/$J$864</f>
        <v>44.9128981507311</v>
      </c>
      <c r="L828" s="61" t="n">
        <v>44.3835616438356</v>
      </c>
      <c r="M828" s="7" t="n">
        <v>5242.9</v>
      </c>
      <c r="N828" s="7" t="n">
        <v>599.28</v>
      </c>
      <c r="O828" s="7" t="n">
        <f aca="false">M828*100/K828</f>
        <v>11673.4840455061</v>
      </c>
      <c r="P828" s="7" t="n">
        <f aca="false">O828*100/$O$864</f>
        <v>99.6910588822058</v>
      </c>
      <c r="Q828" s="7" t="n">
        <f aca="false">M828*100/L828</f>
        <v>11812.7067901235</v>
      </c>
      <c r="R828" s="7" t="n">
        <f aca="false">AVERAGE(Q827:Q829)</f>
        <v>11745.3019547325</v>
      </c>
      <c r="S828" s="7" t="n">
        <f aca="false">R828*100/$R$864</f>
        <v>99.5538088536831</v>
      </c>
      <c r="T828" s="61" t="n">
        <f aca="false">C828*100/$C$864</f>
        <v>65.6921737858486</v>
      </c>
      <c r="U828" s="61" t="n">
        <f aca="false">M828*100/T828</f>
        <v>7981.01158456325</v>
      </c>
      <c r="V828" s="61" t="n">
        <f aca="false">AVERAGE(U827:U829)</f>
        <v>7928.48725613627</v>
      </c>
      <c r="W828" s="61" t="n">
        <f aca="false">V828*100/$V$864</f>
        <v>67.1756923447522</v>
      </c>
    </row>
    <row r="829" customFormat="false" ht="15" hidden="false" customHeight="false" outlineLevel="0" collapsed="false">
      <c r="A829" s="10" t="n">
        <v>2011</v>
      </c>
      <c r="B829" s="10" t="str">
        <f aca="false">B817</f>
        <v>Diciembre</v>
      </c>
      <c r="C829" s="60" t="n">
        <v>135.67</v>
      </c>
      <c r="D829" s="53"/>
      <c r="E829" s="53"/>
      <c r="F829" s="11" t="n">
        <v>346.17</v>
      </c>
      <c r="G829" s="53"/>
      <c r="H829" s="11" t="n">
        <f aca="false">F829*100/$F$868</f>
        <v>41.9477970045078</v>
      </c>
      <c r="I829" s="11" t="n">
        <f aca="false">H829*100/$H$868</f>
        <v>42.7750863892027</v>
      </c>
      <c r="J829" s="60" t="n">
        <f aca="false">J828*(1+(I829-I828)/I828)</f>
        <v>264.001590967099</v>
      </c>
      <c r="K829" s="60" t="n">
        <f aca="false">J829*100/$J$864</f>
        <v>45.7508105606879</v>
      </c>
      <c r="L829" s="60" t="n">
        <v>44.3835616438356</v>
      </c>
      <c r="M829" s="10" t="n">
        <v>5280.28</v>
      </c>
      <c r="N829" s="10" t="n">
        <v>603.55</v>
      </c>
      <c r="O829" s="10" t="n">
        <f aca="false">M829*100/K829</f>
        <v>11541.3911475858</v>
      </c>
      <c r="P829" s="10" t="n">
        <f aca="false">O829*100/$O$864</f>
        <v>98.5629911336951</v>
      </c>
      <c r="Q829" s="10" t="n">
        <f aca="false">M829*100/L829</f>
        <v>11896.9271604938</v>
      </c>
      <c r="R829" s="10"/>
      <c r="S829" s="10"/>
      <c r="T829" s="60" t="n">
        <f aca="false">C829*100/$C$864</f>
        <v>66.2439216405982</v>
      </c>
      <c r="U829" s="60" t="n">
        <f aca="false">M829*100/T829</f>
        <v>7970.96528893291</v>
      </c>
      <c r="V829" s="60"/>
      <c r="W829" s="60"/>
    </row>
    <row r="830" customFormat="false" ht="15" hidden="false" customHeight="false" outlineLevel="0" collapsed="false">
      <c r="A830" s="4" t="n">
        <v>2012</v>
      </c>
      <c r="B830" s="4" t="str">
        <f aca="false">B818</f>
        <v>Enero</v>
      </c>
      <c r="C830" s="58" t="n">
        <v>136.91</v>
      </c>
      <c r="D830" s="53"/>
      <c r="E830" s="53"/>
      <c r="F830" s="5" t="n">
        <v>350.17</v>
      </c>
      <c r="G830" s="53"/>
      <c r="H830" s="5" t="n">
        <f aca="false">F830*100/$F$868</f>
        <v>42.4325044835442</v>
      </c>
      <c r="I830" s="5" t="n">
        <f aca="false">H830*100/$H$868</f>
        <v>43.2693532105818</v>
      </c>
      <c r="J830" s="58" t="n">
        <f aca="false">J829*(1+(I830-I829)/I829)</f>
        <v>267.052133659616</v>
      </c>
      <c r="K830" s="58" t="n">
        <f aca="false">J830*100/$J$864</f>
        <v>46.2794619234367</v>
      </c>
      <c r="L830" s="58" t="n">
        <v>44.3835616438356</v>
      </c>
      <c r="M830" s="4" t="n">
        <v>5350.76</v>
      </c>
      <c r="N830" s="4" t="n">
        <v>611.61</v>
      </c>
      <c r="O830" s="4" t="n">
        <f aca="false">M830*100/K830</f>
        <v>11561.8457467205</v>
      </c>
      <c r="P830" s="4" t="n">
        <f aca="false">O830*100/$O$864</f>
        <v>98.7376725431866</v>
      </c>
      <c r="Q830" s="4" t="n">
        <f aca="false">M830*100/L830</f>
        <v>12055.724691358</v>
      </c>
      <c r="R830" s="4"/>
      <c r="S830" s="4"/>
      <c r="T830" s="58" t="n">
        <f aca="false">C830*100/$C$864</f>
        <v>66.8493794635092</v>
      </c>
      <c r="U830" s="58" t="n">
        <f aca="false">M830*100/T830</f>
        <v>8004.20294540026</v>
      </c>
      <c r="V830" s="58"/>
      <c r="W830" s="58"/>
    </row>
    <row r="831" customFormat="false" ht="15" hidden="false" customHeight="false" outlineLevel="0" collapsed="false">
      <c r="A831" s="7" t="n">
        <v>2012</v>
      </c>
      <c r="B831" s="7" t="str">
        <f aca="false">B819</f>
        <v>Febrero</v>
      </c>
      <c r="C831" s="61" t="n">
        <v>137.92</v>
      </c>
      <c r="D831" s="53"/>
      <c r="E831" s="53"/>
      <c r="F831" s="8" t="n">
        <v>355.32</v>
      </c>
      <c r="G831" s="53"/>
      <c r="H831" s="8" t="n">
        <f aca="false">F831*100/$F$868</f>
        <v>43.0565653628035</v>
      </c>
      <c r="I831" s="8" t="n">
        <f aca="false">H831*100/$H$868</f>
        <v>43.9057217431074</v>
      </c>
      <c r="J831" s="61" t="n">
        <f aca="false">J830*(1+(I831-I830)/I830)</f>
        <v>270.979707376231</v>
      </c>
      <c r="K831" s="61" t="n">
        <f aca="false">J831*100/$J$864</f>
        <v>46.9601005529758</v>
      </c>
      <c r="L831" s="61" t="n">
        <v>44.3835616438356</v>
      </c>
      <c r="M831" s="7" t="n">
        <v>5501.32</v>
      </c>
      <c r="N831" s="7" t="n">
        <v>628.82</v>
      </c>
      <c r="O831" s="7" t="n">
        <f aca="false">M831*100/K831</f>
        <v>11714.8812187784</v>
      </c>
      <c r="P831" s="7" t="n">
        <f aca="false">O831*100/$O$864</f>
        <v>100.044588987028</v>
      </c>
      <c r="Q831" s="7" t="n">
        <f aca="false">M831*100/L831</f>
        <v>12394.9493827161</v>
      </c>
      <c r="R831" s="7" t="n">
        <f aca="false">AVERAGE(Q830:Q832)</f>
        <v>11797.3794903884</v>
      </c>
      <c r="S831" s="7" t="n">
        <f aca="false">R831*100/$R$864</f>
        <v>99.9952208369799</v>
      </c>
      <c r="T831" s="61" t="n">
        <f aca="false">C831*100/$C$864</f>
        <v>67.342534625719</v>
      </c>
      <c r="U831" s="61" t="n">
        <f aca="false">M831*100/T831</f>
        <v>8169.16088854632</v>
      </c>
      <c r="V831" s="61" t="n">
        <f aca="false">AVERAGE(U830:U832)</f>
        <v>8192.1304571453</v>
      </c>
      <c r="W831" s="61" t="n">
        <f aca="false">V831*100/$V$864</f>
        <v>69.4094620397292</v>
      </c>
    </row>
    <row r="832" customFormat="false" ht="15" hidden="false" customHeight="false" outlineLevel="0" collapsed="false">
      <c r="A832" s="10" t="n">
        <v>2012</v>
      </c>
      <c r="B832" s="10" t="str">
        <f aca="false">B820</f>
        <v>Marzo</v>
      </c>
      <c r="C832" s="60" t="n">
        <v>139.21</v>
      </c>
      <c r="D832" s="53"/>
      <c r="E832" s="53"/>
      <c r="F832" s="11" t="n">
        <v>367.36</v>
      </c>
      <c r="G832" s="53"/>
      <c r="H832" s="11" t="n">
        <f aca="false">F832*100/$F$868</f>
        <v>44.5155348747031</v>
      </c>
      <c r="I832" s="11" t="n">
        <f aca="false">H832*100/$H$868</f>
        <v>45.3934648754586</v>
      </c>
      <c r="J832" s="60" t="n">
        <f aca="false">J831*(1+(I832-I831)/I831)</f>
        <v>280.161840880705</v>
      </c>
      <c r="K832" s="60" t="n">
        <f aca="false">J832*100/$J$864</f>
        <v>48.5513411548497</v>
      </c>
      <c r="L832" s="60" t="n">
        <v>52.2027015096672</v>
      </c>
      <c r="M832" s="10" t="n">
        <v>5711.74</v>
      </c>
      <c r="N832" s="10" t="n">
        <v>652.87</v>
      </c>
      <c r="O832" s="10" t="n">
        <f aca="false">M832*100/K832</f>
        <v>11764.3300146601</v>
      </c>
      <c r="P832" s="10" t="n">
        <f aca="false">O832*100/$O$864</f>
        <v>100.466879607607</v>
      </c>
      <c r="Q832" s="10" t="n">
        <f aca="false">M832*100/L832</f>
        <v>10941.4643970911</v>
      </c>
      <c r="R832" s="10"/>
      <c r="S832" s="10"/>
      <c r="T832" s="60" t="n">
        <f aca="false">C832*100/$C$864</f>
        <v>67.9724060705216</v>
      </c>
      <c r="U832" s="60" t="n">
        <f aca="false">M832*100/T832</f>
        <v>8403.02753748933</v>
      </c>
      <c r="V832" s="60"/>
      <c r="W832" s="60"/>
    </row>
    <row r="833" customFormat="false" ht="15" hidden="false" customHeight="false" outlineLevel="0" collapsed="false">
      <c r="A833" s="4" t="n">
        <v>2012</v>
      </c>
      <c r="B833" s="4" t="str">
        <f aca="false">B821</f>
        <v>Abril</v>
      </c>
      <c r="C833" s="58" t="n">
        <v>140.37</v>
      </c>
      <c r="D833" s="53"/>
      <c r="E833" s="53"/>
      <c r="F833" s="5" t="n">
        <v>374.71</v>
      </c>
      <c r="G833" s="53"/>
      <c r="H833" s="5" t="n">
        <f aca="false">F833*100/$F$868</f>
        <v>45.4061848674325</v>
      </c>
      <c r="I833" s="5" t="n">
        <f aca="false">H833*100/$H$868</f>
        <v>46.3016801597427</v>
      </c>
      <c r="J833" s="58" t="n">
        <f aca="false">J832*(1+(I833-I832)/I832)</f>
        <v>285.767213078204</v>
      </c>
      <c r="K833" s="58" t="n">
        <f aca="false">J833*100/$J$864</f>
        <v>49.5227380339006</v>
      </c>
      <c r="L833" s="58" t="n">
        <v>52.2027015096672</v>
      </c>
      <c r="M833" s="4" t="n">
        <v>5983.14</v>
      </c>
      <c r="N833" s="4" t="n">
        <v>683.89</v>
      </c>
      <c r="O833" s="4" t="n">
        <f aca="false">M833*100/K833</f>
        <v>12081.6017803867</v>
      </c>
      <c r="P833" s="4" t="n">
        <f aca="false">O833*100/$O$864</f>
        <v>103.176367037017</v>
      </c>
      <c r="Q833" s="4" t="n">
        <f aca="false">M833*100/L833</f>
        <v>11461.3608625063</v>
      </c>
      <c r="R833" s="4"/>
      <c r="S833" s="4"/>
      <c r="T833" s="58" t="n">
        <f aca="false">C833*100/$C$864</f>
        <v>68.5388020984062</v>
      </c>
      <c r="U833" s="58" t="n">
        <f aca="false">M833*100/T833</f>
        <v>8729.56605137272</v>
      </c>
      <c r="V833" s="58"/>
      <c r="W833" s="58"/>
    </row>
    <row r="834" customFormat="false" ht="15" hidden="false" customHeight="false" outlineLevel="0" collapsed="false">
      <c r="A834" s="7" t="n">
        <v>2012</v>
      </c>
      <c r="B834" s="7" t="str">
        <f aca="false">B822</f>
        <v>Mayo</v>
      </c>
      <c r="C834" s="61" t="n">
        <v>141.51</v>
      </c>
      <c r="D834" s="53"/>
      <c r="E834" s="53"/>
      <c r="F834" s="8" t="n">
        <v>381.86</v>
      </c>
      <c r="G834" s="53"/>
      <c r="H834" s="8" t="n">
        <f aca="false">F834*100/$F$868</f>
        <v>46.2725994862101</v>
      </c>
      <c r="I834" s="8" t="n">
        <f aca="false">H834*100/$H$868</f>
        <v>47.1851821029579</v>
      </c>
      <c r="J834" s="61" t="n">
        <f aca="false">J833*(1+(I834-I833)/I833)</f>
        <v>291.220058141077</v>
      </c>
      <c r="K834" s="61" t="n">
        <f aca="false">J834*100/$J$864</f>
        <v>50.4677023448141</v>
      </c>
      <c r="L834" s="61" t="n">
        <v>52.2027015096672</v>
      </c>
      <c r="M834" s="7" t="n">
        <v>6163.78</v>
      </c>
      <c r="N834" s="7" t="n">
        <v>704.54</v>
      </c>
      <c r="O834" s="7" t="n">
        <f aca="false">M834*100/K834</f>
        <v>12213.3160687339</v>
      </c>
      <c r="P834" s="7" t="n">
        <f aca="false">O834*100/$O$864</f>
        <v>104.301201475824</v>
      </c>
      <c r="Q834" s="7" t="n">
        <f aca="false">M834*100/L834</f>
        <v>11807.3965939455</v>
      </c>
      <c r="R834" s="7" t="n">
        <f aca="false">AVERAGE(Q833:Q835)</f>
        <v>11710.8115542026</v>
      </c>
      <c r="S834" s="7" t="n">
        <f aca="false">R834*100/$R$864</f>
        <v>99.2614663702905</v>
      </c>
      <c r="T834" s="61" t="n">
        <f aca="false">C834*100/$C$864</f>
        <v>69.0954326775341</v>
      </c>
      <c r="U834" s="61" t="n">
        <f aca="false">M834*100/T834</f>
        <v>8920.6764631841</v>
      </c>
      <c r="V834" s="61" t="n">
        <f aca="false">AVERAGE(U833:U835)</f>
        <v>8849.76525292474</v>
      </c>
      <c r="W834" s="61" t="n">
        <f aca="false">V834*100/$V$864</f>
        <v>74.981404238702</v>
      </c>
    </row>
    <row r="835" customFormat="false" ht="15" hidden="false" customHeight="false" outlineLevel="0" collapsed="false">
      <c r="A835" s="10" t="n">
        <v>2012</v>
      </c>
      <c r="B835" s="10" t="str">
        <f aca="false">B823</f>
        <v>Junio</v>
      </c>
      <c r="C835" s="60" t="n">
        <v>142.53</v>
      </c>
      <c r="D835" s="53"/>
      <c r="E835" s="53"/>
      <c r="F835" s="11" t="n">
        <v>386.96</v>
      </c>
      <c r="G835" s="53"/>
      <c r="H835" s="11" t="n">
        <f aca="false">F835*100/$F$868</f>
        <v>46.8906015219815</v>
      </c>
      <c r="I835" s="11" t="n">
        <f aca="false">H835*100/$H$868</f>
        <v>47.8153723002163</v>
      </c>
      <c r="J835" s="60" t="n">
        <f aca="false">J834*(1+(I835-I834)/I834)</f>
        <v>295.109500074035</v>
      </c>
      <c r="K835" s="60" t="n">
        <f aca="false">J835*100/$J$864</f>
        <v>51.1417328323188</v>
      </c>
      <c r="L835" s="60" t="n">
        <v>52.2027015096672</v>
      </c>
      <c r="M835" s="10" t="n">
        <v>6193.16</v>
      </c>
      <c r="N835" s="10" t="n">
        <v>707.89</v>
      </c>
      <c r="O835" s="10" t="n">
        <f aca="false">M835*100/K835</f>
        <v>12109.7969447102</v>
      </c>
      <c r="P835" s="10" t="n">
        <f aca="false">O835*100/$O$864</f>
        <v>103.41715254508</v>
      </c>
      <c r="Q835" s="10" t="n">
        <f aca="false">M835*100/L835</f>
        <v>11863.6772061559</v>
      </c>
      <c r="R835" s="10"/>
      <c r="S835" s="10"/>
      <c r="T835" s="60" t="n">
        <f aca="false">C835*100/$C$864</f>
        <v>69.5934705641222</v>
      </c>
      <c r="U835" s="60" t="n">
        <f aca="false">M835*100/T835</f>
        <v>8899.0532442174</v>
      </c>
      <c r="V835" s="60"/>
      <c r="W835" s="60"/>
    </row>
    <row r="836" customFormat="false" ht="15" hidden="false" customHeight="false" outlineLevel="0" collapsed="false">
      <c r="A836" s="4" t="n">
        <v>2012</v>
      </c>
      <c r="B836" s="4" t="str">
        <f aca="false">B824</f>
        <v>Julio</v>
      </c>
      <c r="C836" s="58" t="n">
        <v>143.66</v>
      </c>
      <c r="D836" s="53"/>
      <c r="E836" s="53"/>
      <c r="F836" s="5" t="n">
        <v>393.57</v>
      </c>
      <c r="G836" s="5" t="n">
        <v>111.67</v>
      </c>
      <c r="H836" s="5" t="n">
        <f aca="false">F836*100/$F$868</f>
        <v>47.6915806310891</v>
      </c>
      <c r="I836" s="5" t="n">
        <f aca="false">H836*100/$H$868</f>
        <v>48.6321482225453</v>
      </c>
      <c r="J836" s="58" t="n">
        <f aca="false">J835*(1+(I836-I835)/I835)</f>
        <v>300.150521873418</v>
      </c>
      <c r="K836" s="58" t="n">
        <f aca="false">J836*100/$J$864</f>
        <v>52.0153292092612</v>
      </c>
      <c r="L836" s="58" t="n">
        <v>52.2027015096672</v>
      </c>
      <c r="M836" s="4" t="n">
        <v>6413.3</v>
      </c>
      <c r="N836" s="4" t="n">
        <v>733.06</v>
      </c>
      <c r="O836" s="4" t="n">
        <f aca="false">M836*100/K836</f>
        <v>12329.6345471522</v>
      </c>
      <c r="P836" s="4" t="n">
        <f aca="false">O836*100/$O$864</f>
        <v>105.294556350502</v>
      </c>
      <c r="Q836" s="4" t="n">
        <f aca="false">M836*100/L836</f>
        <v>12285.3795197023</v>
      </c>
      <c r="R836" s="4"/>
      <c r="S836" s="4"/>
      <c r="T836" s="58" t="n">
        <f aca="false">C836*100/$C$864</f>
        <v>70.1452184188718</v>
      </c>
      <c r="U836" s="58" t="n">
        <f aca="false">M836*100/T836</f>
        <v>9142.8897714781</v>
      </c>
      <c r="V836" s="58"/>
      <c r="W836" s="58"/>
    </row>
    <row r="837" customFormat="false" ht="15" hidden="false" customHeight="false" outlineLevel="0" collapsed="false">
      <c r="A837" s="7" t="n">
        <v>2012</v>
      </c>
      <c r="B837" s="7" t="str">
        <f aca="false">B825</f>
        <v>Agosto</v>
      </c>
      <c r="C837" s="61" t="n">
        <v>144.94</v>
      </c>
      <c r="D837" s="53"/>
      <c r="E837" s="53"/>
      <c r="F837" s="8" t="n">
        <v>400.62</v>
      </c>
      <c r="G837" s="8" t="n">
        <v>114.25</v>
      </c>
      <c r="H837" s="8" t="n">
        <f aca="false">H836*(1+((F837-F836)/F836+(G837-G836)/G836)/2)</f>
        <v>48.6696571798601</v>
      </c>
      <c r="I837" s="8" t="n">
        <f aca="false">H837*100/$H$868</f>
        <v>49.629514278847</v>
      </c>
      <c r="J837" s="61" t="n">
        <f aca="false">J836*(1+(I837-I836)/I836)</f>
        <v>306.306119625915</v>
      </c>
      <c r="K837" s="61" t="n">
        <f aca="false">J837*100/$J$864</f>
        <v>53.082078790696</v>
      </c>
      <c r="L837" s="61" t="n">
        <v>52.2027015096672</v>
      </c>
      <c r="M837" s="7" t="n">
        <v>6468.61</v>
      </c>
      <c r="N837" s="7" t="n">
        <v>739.38</v>
      </c>
      <c r="O837" s="7" t="n">
        <f aca="false">M837*100/K837</f>
        <v>12186.0525197325</v>
      </c>
      <c r="P837" s="7" t="n">
        <f aca="false">O837*100/$O$864</f>
        <v>104.068371923117</v>
      </c>
      <c r="Q837" s="7" t="n">
        <f aca="false">M837*100/L837</f>
        <v>12391.3318907492</v>
      </c>
      <c r="R837" s="7" t="n">
        <f aca="false">AVERAGE(Q836:Q838)</f>
        <v>11995.0996589436</v>
      </c>
      <c r="S837" s="7" t="n">
        <f aca="false">R837*100/$R$864</f>
        <v>101.671107582397</v>
      </c>
      <c r="T837" s="61" t="n">
        <f aca="false">C837*100/$C$864</f>
        <v>70.7702071392961</v>
      </c>
      <c r="U837" s="61" t="n">
        <f aca="false">M837*100/T837</f>
        <v>9140.30106944285</v>
      </c>
      <c r="V837" s="61" t="n">
        <f aca="false">AVERAGE(U836:U838)</f>
        <v>9165.36921655691</v>
      </c>
      <c r="W837" s="61" t="n">
        <f aca="false">V837*100/$V$864</f>
        <v>77.6554218764715</v>
      </c>
    </row>
    <row r="838" customFormat="false" ht="15" hidden="false" customHeight="false" outlineLevel="0" collapsed="false">
      <c r="A838" s="10" t="n">
        <v>2012</v>
      </c>
      <c r="B838" s="10" t="str">
        <f aca="false">B826</f>
        <v>Septiembre</v>
      </c>
      <c r="C838" s="60" t="n">
        <v>146.22</v>
      </c>
      <c r="D838" s="53"/>
      <c r="E838" s="53"/>
      <c r="F838" s="11" t="n">
        <v>406.92</v>
      </c>
      <c r="G838" s="11" t="n">
        <v>115.96</v>
      </c>
      <c r="H838" s="11" t="n">
        <f aca="false">H837*(1+((F838-F837)/F837+(G838-G837)/G837)/2)</f>
        <v>49.416561268219</v>
      </c>
      <c r="I838" s="11" t="n">
        <f aca="false">H838*100/$H$868</f>
        <v>50.3911487194009</v>
      </c>
      <c r="J838" s="60" t="n">
        <f aca="false">J837*(1+(I838-I837)/I837)</f>
        <v>311.006816246655</v>
      </c>
      <c r="K838" s="60" t="n">
        <f aca="false">J838*100/$J$864</f>
        <v>53.8966976716312</v>
      </c>
      <c r="L838" s="60" t="n">
        <v>58.1644698012985</v>
      </c>
      <c r="M838" s="10" t="n">
        <v>6577.58</v>
      </c>
      <c r="N838" s="10" t="n">
        <v>751.84</v>
      </c>
      <c r="O838" s="10" t="n">
        <f aca="false">M838*100/K838</f>
        <v>12204.050125806</v>
      </c>
      <c r="P838" s="10" t="n">
        <f aca="false">O838*100/$O$864</f>
        <v>104.222070716024</v>
      </c>
      <c r="Q838" s="10" t="n">
        <f aca="false">M838*100/L838</f>
        <v>11308.5875663792</v>
      </c>
      <c r="R838" s="10"/>
      <c r="S838" s="10"/>
      <c r="T838" s="60" t="n">
        <f aca="false">C838*100/$C$864</f>
        <v>71.3951958597204</v>
      </c>
      <c r="U838" s="60" t="n">
        <f aca="false">M838*100/T838</f>
        <v>9212.91680874977</v>
      </c>
      <c r="V838" s="60"/>
      <c r="W838" s="60"/>
    </row>
    <row r="839" customFormat="false" ht="15" hidden="false" customHeight="false" outlineLevel="0" collapsed="false">
      <c r="A839" s="4" t="n">
        <v>2012</v>
      </c>
      <c r="B839" s="4" t="str">
        <f aca="false">B827</f>
        <v>Octubre</v>
      </c>
      <c r="C839" s="58" t="n">
        <v>147.45</v>
      </c>
      <c r="D839" s="53"/>
      <c r="E839" s="53"/>
      <c r="F839" s="5" t="n">
        <v>413</v>
      </c>
      <c r="G839" s="5" t="n">
        <v>117.67</v>
      </c>
      <c r="H839" s="5" t="n">
        <f aca="false">H838*(1+((F839-F838)/F838+(G839-G838)/G838)/2)</f>
        <v>50.1501001142218</v>
      </c>
      <c r="I839" s="5" t="n">
        <f aca="false">H839*100/$H$868</f>
        <v>51.1391543299038</v>
      </c>
      <c r="J839" s="58" t="n">
        <f aca="false">J838*(1+(I839-I838)/I838)</f>
        <v>315.623397717194</v>
      </c>
      <c r="K839" s="58" t="n">
        <f aca="false">J839*100/$J$864</f>
        <v>54.6967396089652</v>
      </c>
      <c r="L839" s="58" t="n">
        <v>58.1644698012985</v>
      </c>
      <c r="M839" s="4" t="n">
        <v>6743.8</v>
      </c>
      <c r="N839" s="4" t="n">
        <v>770.83</v>
      </c>
      <c r="O839" s="4" t="n">
        <f aca="false">M839*100/K839</f>
        <v>12329.4369065001</v>
      </c>
      <c r="P839" s="4" t="n">
        <f aca="false">O839*100/$O$864</f>
        <v>105.292868507711</v>
      </c>
      <c r="Q839" s="4" t="n">
        <f aca="false">M839*100/L839</f>
        <v>11594.3634026721</v>
      </c>
      <c r="R839" s="4"/>
      <c r="S839" s="4"/>
      <c r="T839" s="58" t="n">
        <f aca="false">C839*100/$C$864</f>
        <v>71.9957709582531</v>
      </c>
      <c r="U839" s="58" t="n">
        <f aca="false">M839*100/T839</f>
        <v>9366.93907189411</v>
      </c>
      <c r="V839" s="58"/>
      <c r="W839" s="58"/>
    </row>
    <row r="840" customFormat="false" ht="15" hidden="false" customHeight="false" outlineLevel="0" collapsed="false">
      <c r="A840" s="7" t="n">
        <v>2012</v>
      </c>
      <c r="B840" s="7" t="str">
        <f aca="false">B828</f>
        <v>Noviembre</v>
      </c>
      <c r="C840" s="61" t="n">
        <v>148.83</v>
      </c>
      <c r="D840" s="53"/>
      <c r="E840" s="53"/>
      <c r="F840" s="8" t="n">
        <v>420.84</v>
      </c>
      <c r="G840" s="8" t="n">
        <v>120.11</v>
      </c>
      <c r="H840" s="8" t="n">
        <f aca="false">H839*(1+((F840-F839)/F839+(G840-G839)/G839)/2)</f>
        <v>51.1460562113893</v>
      </c>
      <c r="I840" s="8" t="n">
        <f aca="false">H840*100/$H$868</f>
        <v>52.1547525528954</v>
      </c>
      <c r="J840" s="61" t="n">
        <f aca="false">J839*(1+(I840-I839)/I839)</f>
        <v>321.891521741856</v>
      </c>
      <c r="K840" s="61" t="n">
        <f aca="false">J840*100/$J$864</f>
        <v>55.7829897098555</v>
      </c>
      <c r="L840" s="61" t="n">
        <v>58.1644698012985</v>
      </c>
      <c r="M840" s="7" t="n">
        <v>6907.3</v>
      </c>
      <c r="N840" s="7" t="n">
        <v>789.52</v>
      </c>
      <c r="O840" s="7" t="n">
        <f aca="false">M840*100/K840</f>
        <v>12382.4485491491</v>
      </c>
      <c r="P840" s="7" t="n">
        <f aca="false">O840*100/$O$864</f>
        <v>105.745585688646</v>
      </c>
      <c r="Q840" s="7" t="n">
        <f aca="false">M840*100/L840</f>
        <v>11875.4628445797</v>
      </c>
      <c r="R840" s="7" t="n">
        <f aca="false">AVERAGE(Q839:Q841)</f>
        <v>11826.7618648176</v>
      </c>
      <c r="S840" s="7" t="n">
        <f aca="false">R840*100/$R$864</f>
        <v>100.24426741738</v>
      </c>
      <c r="T840" s="61" t="n">
        <f aca="false">C840*100/$C$864</f>
        <v>72.6695869224606</v>
      </c>
      <c r="U840" s="61" t="n">
        <f aca="false">M840*100/T840</f>
        <v>9505.07673501733</v>
      </c>
      <c r="V840" s="61" t="n">
        <f aca="false">AVERAGE(U839:U841)</f>
        <v>9462.01953659242</v>
      </c>
      <c r="W840" s="61" t="n">
        <f aca="false">V840*100/$V$864</f>
        <v>80.1688509820369</v>
      </c>
    </row>
    <row r="841" customFormat="false" ht="15" hidden="false" customHeight="false" outlineLevel="0" collapsed="false">
      <c r="A841" s="10" t="n">
        <v>2012</v>
      </c>
      <c r="B841" s="10" t="str">
        <f aca="false">B829</f>
        <v>Diciembre</v>
      </c>
      <c r="C841" s="60" t="n">
        <v>150.38</v>
      </c>
      <c r="D841" s="53"/>
      <c r="E841" s="53"/>
      <c r="F841" s="11" t="n">
        <v>425.81</v>
      </c>
      <c r="G841" s="11" t="n">
        <v>122.48</v>
      </c>
      <c r="H841" s="11" t="n">
        <f aca="false">H840*(1+((F841-F840)/F840+(G841-G840)/G840)/2)</f>
        <v>51.952671107748</v>
      </c>
      <c r="I841" s="11" t="n">
        <f aca="false">H841*100/$H$868</f>
        <v>52.9772754107908</v>
      </c>
      <c r="J841" s="60" t="n">
        <f aca="false">J840*(1+(I841-I840)/I840)</f>
        <v>326.968012788897</v>
      </c>
      <c r="K841" s="60" t="n">
        <f aca="false">J841*100/$J$864</f>
        <v>56.662732818052</v>
      </c>
      <c r="L841" s="60" t="n">
        <v>58.1644698012985</v>
      </c>
      <c r="M841" s="10" t="n">
        <v>6985.82</v>
      </c>
      <c r="N841" s="10" t="n">
        <v>798.5</v>
      </c>
      <c r="O841" s="10" t="n">
        <f aca="false">M841*100/K841</f>
        <v>12328.7735210936</v>
      </c>
      <c r="P841" s="10" t="n">
        <f aca="false">O841*100/$O$864</f>
        <v>105.287203224462</v>
      </c>
      <c r="Q841" s="10" t="n">
        <f aca="false">M841*100/L841</f>
        <v>12010.4593472011</v>
      </c>
      <c r="R841" s="10"/>
      <c r="S841" s="10"/>
      <c r="T841" s="60" t="n">
        <f aca="false">C841*100/$C$864</f>
        <v>73.4264092010994</v>
      </c>
      <c r="U841" s="60" t="n">
        <f aca="false">M841*100/T841</f>
        <v>9514.04280286582</v>
      </c>
      <c r="V841" s="60"/>
      <c r="W841" s="60"/>
    </row>
    <row r="842" customFormat="false" ht="15" hidden="false" customHeight="false" outlineLevel="0" collapsed="false">
      <c r="A842" s="4" t="n">
        <v>2013</v>
      </c>
      <c r="B842" s="4" t="str">
        <f aca="false">B830</f>
        <v>Enero</v>
      </c>
      <c r="C842" s="58" t="n">
        <v>152.09</v>
      </c>
      <c r="D842" s="53"/>
      <c r="E842" s="53"/>
      <c r="F842" s="5" t="n">
        <v>432.91</v>
      </c>
      <c r="G842" s="5" t="n">
        <v>125.29</v>
      </c>
      <c r="H842" s="5" t="n">
        <f aca="false">H841*(1+((F842-F841)/F841+(G842-G841)/G841)/2)</f>
        <v>52.9817658445018</v>
      </c>
      <c r="I842" s="5" t="n">
        <f aca="false">H842*100/$H$868</f>
        <v>54.0266658296151</v>
      </c>
      <c r="J842" s="58" t="n">
        <f aca="false">J841*(1+(I842-I841)/I841)</f>
        <v>333.444697314896</v>
      </c>
      <c r="K842" s="58" t="n">
        <f aca="false">J842*100/$J$864</f>
        <v>57.7851259283544</v>
      </c>
      <c r="L842" s="58" t="n">
        <v>58.1644698012985</v>
      </c>
      <c r="M842" s="4" t="n">
        <v>7063.81</v>
      </c>
      <c r="N842" s="4" t="n">
        <v>807.41</v>
      </c>
      <c r="O842" s="4" t="n">
        <f aca="false">M842*100/K842</f>
        <v>12224.2703230554</v>
      </c>
      <c r="P842" s="4" t="n">
        <f aca="false">O842*100/$O$864</f>
        <v>104.394750343352</v>
      </c>
      <c r="Q842" s="4" t="n">
        <f aca="false">M842*100/L842</f>
        <v>12144.5446406223</v>
      </c>
      <c r="R842" s="4"/>
      <c r="S842" s="4"/>
      <c r="T842" s="58" t="n">
        <f aca="false">C842*100/$C$864</f>
        <v>74.2613550697912</v>
      </c>
      <c r="U842" s="58" t="n">
        <f aca="false">M842*100/T842</f>
        <v>9512.09413477763</v>
      </c>
      <c r="V842" s="58"/>
      <c r="W842" s="58"/>
    </row>
    <row r="843" customFormat="false" ht="15" hidden="false" customHeight="false" outlineLevel="0" collapsed="false">
      <c r="A843" s="7" t="n">
        <v>2013</v>
      </c>
      <c r="B843" s="7" t="str">
        <f aca="false">B831</f>
        <v>Febrero</v>
      </c>
      <c r="C843" s="61" t="n">
        <v>152.84</v>
      </c>
      <c r="D843" s="53"/>
      <c r="E843" s="53"/>
      <c r="F843" s="8" t="n">
        <v>443.76</v>
      </c>
      <c r="G843" s="8" t="n">
        <v>126.66</v>
      </c>
      <c r="H843" s="8" t="n">
        <f aca="false">H842*(1+((F843-F842)/F842+(G843-G842)/G842)/2)</f>
        <v>53.9353734625181</v>
      </c>
      <c r="I843" s="8" t="n">
        <f aca="false">H843*100/$H$868</f>
        <v>54.9990803818659</v>
      </c>
      <c r="J843" s="61" t="n">
        <f aca="false">J842*(1+(I843-I842)/I842)</f>
        <v>339.446298025598</v>
      </c>
      <c r="K843" s="61" t="n">
        <f aca="false">J843*100/$J$864</f>
        <v>58.8251882104428</v>
      </c>
      <c r="L843" s="61" t="n">
        <v>58.1644698012985</v>
      </c>
      <c r="M843" s="7" t="n">
        <v>7300.21</v>
      </c>
      <c r="N843" s="7" t="n">
        <v>834.43</v>
      </c>
      <c r="O843" s="7" t="n">
        <f aca="false">M843*100/K843</f>
        <v>12410.0070430443</v>
      </c>
      <c r="P843" s="7" t="n">
        <f aca="false">O843*100/$O$864</f>
        <v>105.980934058241</v>
      </c>
      <c r="Q843" s="7" t="n">
        <f aca="false">M843*100/L843</f>
        <v>12550.9783291054</v>
      </c>
      <c r="R843" s="7" t="n">
        <f aca="false">AVERAGE(Q842:Q844)</f>
        <v>11958.822116241</v>
      </c>
      <c r="S843" s="7" t="n">
        <f aca="false">R843*100/$R$864</f>
        <v>101.363617186168</v>
      </c>
      <c r="T843" s="61" t="n">
        <f aca="false">C843*100/$C$864</f>
        <v>74.6275593981648</v>
      </c>
      <c r="U843" s="61" t="n">
        <f aca="false">M843*100/T843</f>
        <v>9782.19046538928</v>
      </c>
      <c r="V843" s="61" t="n">
        <f aca="false">AVERAGE(U842:U844)</f>
        <v>9753.11932663623</v>
      </c>
      <c r="W843" s="61" t="n">
        <f aca="false">V843*100/$V$864</f>
        <v>82.6352521132831</v>
      </c>
    </row>
    <row r="844" customFormat="false" ht="15" hidden="false" customHeight="false" outlineLevel="0" collapsed="false">
      <c r="A844" s="10" t="n">
        <v>2013</v>
      </c>
      <c r="B844" s="10" t="str">
        <f aca="false">B832</f>
        <v>Marzo</v>
      </c>
      <c r="C844" s="60" t="n">
        <v>153.95</v>
      </c>
      <c r="D844" s="53"/>
      <c r="E844" s="53"/>
      <c r="F844" s="11" t="n">
        <v>454.75</v>
      </c>
      <c r="G844" s="11" t="n">
        <v>128.62</v>
      </c>
      <c r="H844" s="11" t="n">
        <f aca="false">H843*(1+((F844-F843)/F843+(G844-G843)/G843)/2)</f>
        <v>55.0205568911674</v>
      </c>
      <c r="I844" s="11" t="n">
        <f aca="false">H844*100/$H$868</f>
        <v>56.1056656669911</v>
      </c>
      <c r="J844" s="60" t="n">
        <f aca="false">J843*(1+(I844-I843)/I843)</f>
        <v>346.275980919882</v>
      </c>
      <c r="K844" s="60" t="n">
        <f aca="false">J844*100/$J$864</f>
        <v>60.0087550485868</v>
      </c>
      <c r="L844" s="60" t="n">
        <v>66.9952413324269</v>
      </c>
      <c r="M844" s="10" t="n">
        <v>7490.7</v>
      </c>
      <c r="N844" s="10" t="n">
        <v>856.21</v>
      </c>
      <c r="O844" s="10" t="n">
        <f aca="false">M844*100/K844</f>
        <v>12482.6785590454</v>
      </c>
      <c r="P844" s="10" t="n">
        <f aca="false">O844*100/$O$864</f>
        <v>106.601545724174</v>
      </c>
      <c r="Q844" s="10" t="n">
        <f aca="false">M844*100/L844</f>
        <v>11180.9433789954</v>
      </c>
      <c r="R844" s="10"/>
      <c r="S844" s="10"/>
      <c r="T844" s="60" t="n">
        <f aca="false">C844*100/$C$864</f>
        <v>75.1695418041578</v>
      </c>
      <c r="U844" s="60" t="n">
        <f aca="false">M844*100/T844</f>
        <v>9965.07337974178</v>
      </c>
      <c r="V844" s="60"/>
      <c r="W844" s="60"/>
    </row>
    <row r="845" customFormat="false" ht="15" hidden="false" customHeight="false" outlineLevel="0" collapsed="false">
      <c r="A845" s="4" t="n">
        <v>2013</v>
      </c>
      <c r="B845" s="4" t="str">
        <f aca="false">B833</f>
        <v>Abril</v>
      </c>
      <c r="C845" s="58" t="n">
        <v>155.07</v>
      </c>
      <c r="D845" s="53"/>
      <c r="E845" s="53"/>
      <c r="F845" s="5" t="n">
        <v>462.18</v>
      </c>
      <c r="G845" s="5" t="n">
        <v>131.2</v>
      </c>
      <c r="H845" s="5" t="n">
        <f aca="false">H844*(1+((F845-F844)/F844+(G845-G844)/G844)/2)</f>
        <v>56.0218687542449</v>
      </c>
      <c r="I845" s="5" t="n">
        <f aca="false">H845*100/$H$868</f>
        <v>57.126725281661</v>
      </c>
      <c r="J845" s="58" t="n">
        <f aca="false">J844*(1+(I845-I844)/I844)</f>
        <v>352.577811856993</v>
      </c>
      <c r="K845" s="58" t="n">
        <f aca="false">J845*100/$J$864</f>
        <v>61.1008464724798</v>
      </c>
      <c r="L845" s="58" t="n">
        <v>66.9952413324269</v>
      </c>
      <c r="M845" s="4" t="n">
        <v>7634.27</v>
      </c>
      <c r="N845" s="4" t="n">
        <v>872.62</v>
      </c>
      <c r="O845" s="4" t="n">
        <f aca="false">M845*100/K845</f>
        <v>12494.5404863393</v>
      </c>
      <c r="P845" s="4" t="n">
        <f aca="false">O845*100/$O$864</f>
        <v>106.70284608041</v>
      </c>
      <c r="Q845" s="4" t="n">
        <f aca="false">M845*100/L845</f>
        <v>11395.2421816337</v>
      </c>
      <c r="R845" s="4"/>
      <c r="S845" s="4"/>
      <c r="T845" s="58" t="n">
        <f aca="false">C845*100/$C$864</f>
        <v>75.7164069345291</v>
      </c>
      <c r="U845" s="58" t="n">
        <f aca="false">M845*100/T845</f>
        <v>10082.7156346725</v>
      </c>
      <c r="V845" s="58"/>
      <c r="W845" s="58"/>
    </row>
    <row r="846" customFormat="false" ht="15" hidden="false" customHeight="false" outlineLevel="0" collapsed="false">
      <c r="A846" s="7" t="n">
        <v>2013</v>
      </c>
      <c r="B846" s="7" t="str">
        <f aca="false">B834</f>
        <v>Mayo</v>
      </c>
      <c r="C846" s="61" t="n">
        <v>156.14</v>
      </c>
      <c r="D846" s="53"/>
      <c r="E846" s="53"/>
      <c r="F846" s="8" t="n">
        <v>471.01</v>
      </c>
      <c r="G846" s="8" t="n">
        <v>133.16</v>
      </c>
      <c r="H846" s="8" t="n">
        <f aca="false">H845*(1+((F846-F845)/F845+(G846-G845)/G845)/2)</f>
        <v>56.9754767843456</v>
      </c>
      <c r="I846" s="8" t="n">
        <f aca="false">H846*100/$H$868</f>
        <v>58.0991402541234</v>
      </c>
      <c r="J846" s="61" t="n">
        <f aca="false">J845*(1+(I846-I845)/I845)</f>
        <v>358.57941516118</v>
      </c>
      <c r="K846" s="61" t="n">
        <f aca="false">J846*100/$J$864</f>
        <v>62.1409092040126</v>
      </c>
      <c r="L846" s="61" t="n">
        <v>66.9952413324269</v>
      </c>
      <c r="M846" s="7" t="n">
        <v>7896.3</v>
      </c>
      <c r="N846" s="7" t="n">
        <v>902.57</v>
      </c>
      <c r="O846" s="7" t="n">
        <f aca="false">M846*100/K846</f>
        <v>12707.0879733606</v>
      </c>
      <c r="P846" s="7" t="n">
        <f aca="false">O846*100/$O$864</f>
        <v>108.517992609184</v>
      </c>
      <c r="Q846" s="7" t="n">
        <f aca="false">M846*100/L846</f>
        <v>11786.3595129376</v>
      </c>
      <c r="R846" s="7" t="n">
        <f aca="false">AVERAGE(Q845:Q847)</f>
        <v>11700.5922272958</v>
      </c>
      <c r="S846" s="7" t="n">
        <f aca="false">R846*100/$R$864</f>
        <v>99.1748468077271</v>
      </c>
      <c r="T846" s="61" t="n">
        <f aca="false">C846*100/$C$864</f>
        <v>76.2388584430088</v>
      </c>
      <c r="U846" s="61" t="n">
        <f aca="false">M846*100/T846</f>
        <v>10357.3166771677</v>
      </c>
      <c r="V846" s="61" t="n">
        <f aca="false">AVERAGE(U845:U847)</f>
        <v>10276.1491457267</v>
      </c>
      <c r="W846" s="61" t="n">
        <f aca="false">V846*100/$V$864</f>
        <v>87.0667267539418</v>
      </c>
    </row>
    <row r="847" customFormat="false" ht="15" hidden="false" customHeight="false" outlineLevel="0" collapsed="false">
      <c r="A847" s="10" t="n">
        <v>2013</v>
      </c>
      <c r="B847" s="10" t="str">
        <f aca="false">B835</f>
        <v>Junio</v>
      </c>
      <c r="C847" s="60" t="n">
        <v>157.44</v>
      </c>
      <c r="D847" s="53"/>
      <c r="E847" s="53"/>
      <c r="F847" s="11" t="n">
        <v>482.06</v>
      </c>
      <c r="G847" s="11" t="n">
        <v>135.67</v>
      </c>
      <c r="H847" s="11" t="n">
        <f aca="false">H846*(1+((F847-F846)/F846+(G847-G846)/G846)/2)</f>
        <v>58.18078525076</v>
      </c>
      <c r="I847" s="11" t="n">
        <f aca="false">H847*100/$H$868</f>
        <v>59.3282196684958</v>
      </c>
      <c r="J847" s="60" t="n">
        <f aca="false">J846*(1+(I847-I846)/I846)</f>
        <v>366.16511394544</v>
      </c>
      <c r="K847" s="60" t="n">
        <f aca="false">J847*100/$J$864</f>
        <v>63.4554916911022</v>
      </c>
      <c r="L847" s="60" t="n">
        <v>66.9952413324269</v>
      </c>
      <c r="M847" s="10" t="n">
        <v>7985.95</v>
      </c>
      <c r="N847" s="10" t="n">
        <v>912.82</v>
      </c>
      <c r="O847" s="10" t="n">
        <f aca="false">M847*100/K847</f>
        <v>12585.1203531369</v>
      </c>
      <c r="P847" s="10" t="n">
        <f aca="false">O847*100/$O$864</f>
        <v>107.476394302968</v>
      </c>
      <c r="Q847" s="10" t="n">
        <f aca="false">M847*100/L847</f>
        <v>11920.1749873161</v>
      </c>
      <c r="R847" s="10"/>
      <c r="S847" s="10"/>
      <c r="T847" s="60" t="n">
        <f aca="false">C847*100/$C$864</f>
        <v>76.8736126121897</v>
      </c>
      <c r="U847" s="60" t="n">
        <f aca="false">M847*100/T847</f>
        <v>10388.41512534</v>
      </c>
      <c r="V847" s="60"/>
      <c r="W847" s="60"/>
    </row>
    <row r="848" customFormat="false" ht="15" hidden="false" customHeight="false" outlineLevel="0" collapsed="false">
      <c r="A848" s="4" t="n">
        <v>2013</v>
      </c>
      <c r="B848" s="4" t="str">
        <f aca="false">B836</f>
        <v>Julio</v>
      </c>
      <c r="C848" s="58" t="n">
        <v>158.9</v>
      </c>
      <c r="D848" s="53"/>
      <c r="E848" s="53"/>
      <c r="F848" s="5" t="n">
        <v>492.97</v>
      </c>
      <c r="G848" s="5" t="n">
        <v>139</v>
      </c>
      <c r="H848" s="5" t="n">
        <f aca="false">H847*(1+((F848-F847)/F847+(G848-G847)/G847)/2)</f>
        <v>59.5531794741356</v>
      </c>
      <c r="I848" s="5" t="n">
        <f aca="false">H848*100/$H$868</f>
        <v>60.7276800849421</v>
      </c>
      <c r="J848" s="58" t="n">
        <f aca="false">J847*(1+(I848-I847)/I847)</f>
        <v>374.802379410568</v>
      </c>
      <c r="K848" s="58" t="n">
        <f aca="false">J848*100/$J$864</f>
        <v>64.9523080345563</v>
      </c>
      <c r="L848" s="58" t="n">
        <v>66.9952413324269</v>
      </c>
      <c r="M848" s="4" t="n">
        <v>8176.79</v>
      </c>
      <c r="N848" s="4" t="n">
        <v>934.63</v>
      </c>
      <c r="O848" s="4" t="n">
        <f aca="false">M848*100/K848</f>
        <v>12588.9136928741</v>
      </c>
      <c r="P848" s="4" t="n">
        <f aca="false">O848*100/$O$864</f>
        <v>107.508789263515</v>
      </c>
      <c r="Q848" s="4" t="n">
        <f aca="false">M848*100/L848</f>
        <v>12205.0310400812</v>
      </c>
      <c r="R848" s="4"/>
      <c r="S848" s="4"/>
      <c r="T848" s="58" t="n">
        <f aca="false">C848*100/$C$864</f>
        <v>77.5864903714237</v>
      </c>
      <c r="U848" s="58" t="n">
        <f aca="false">M848*100/T848</f>
        <v>10538.9352719216</v>
      </c>
      <c r="V848" s="58"/>
      <c r="W848" s="58"/>
    </row>
    <row r="849" customFormat="false" ht="15" hidden="false" customHeight="false" outlineLevel="0" collapsed="false">
      <c r="A849" s="7" t="n">
        <v>2013</v>
      </c>
      <c r="B849" s="7" t="str">
        <f aca="false">B837</f>
        <v>Agosto</v>
      </c>
      <c r="C849" s="61" t="n">
        <v>160.23</v>
      </c>
      <c r="D849" s="53"/>
      <c r="E849" s="53"/>
      <c r="F849" s="8" t="n">
        <v>502.33</v>
      </c>
      <c r="G849" s="8" t="n">
        <v>141.89</v>
      </c>
      <c r="H849" s="8" t="n">
        <f aca="false">H848*(1+((F849-F848)/F848+(G849-G848)/G848)/2)</f>
        <v>60.7376422939121</v>
      </c>
      <c r="I849" s="8" t="n">
        <f aca="false">H849*100/$H$868</f>
        <v>61.9355027373521</v>
      </c>
      <c r="J849" s="61" t="n">
        <f aca="false">J848*(1+(I849-I848)/I848)</f>
        <v>382.256884562025</v>
      </c>
      <c r="K849" s="61" t="n">
        <f aca="false">J849*100/$J$864</f>
        <v>66.2441549956244</v>
      </c>
      <c r="L849" s="61" t="n">
        <v>66.9952413324269</v>
      </c>
      <c r="M849" s="7" t="n">
        <v>8255.89</v>
      </c>
      <c r="N849" s="7" t="n">
        <v>943.67</v>
      </c>
      <c r="O849" s="7" t="n">
        <f aca="false">M849*100/K849</f>
        <v>12462.8203054976</v>
      </c>
      <c r="P849" s="7" t="n">
        <f aca="false">O849*100/$O$864</f>
        <v>106.431957080715</v>
      </c>
      <c r="Q849" s="7" t="n">
        <f aca="false">M849*100/L849</f>
        <v>12323.0991273465</v>
      </c>
      <c r="R849" s="7" t="n">
        <f aca="false">AVERAGE(Q848:Q850)</f>
        <v>11846.3345104008</v>
      </c>
      <c r="S849" s="7" t="n">
        <f aca="false">R849*100/$R$864</f>
        <v>100.410166210332</v>
      </c>
      <c r="T849" s="61" t="n">
        <f aca="false">C849*100/$C$864</f>
        <v>78.2358927137395</v>
      </c>
      <c r="U849" s="61" t="n">
        <f aca="false">M849*100/T849</f>
        <v>10552.5606133336</v>
      </c>
      <c r="V849" s="61" t="n">
        <f aca="false">AVERAGE(U848:U850)</f>
        <v>10596.6892574842</v>
      </c>
      <c r="W849" s="61" t="n">
        <f aca="false">V849*100/$V$864</f>
        <v>89.782566892918</v>
      </c>
    </row>
    <row r="850" customFormat="false" ht="15" hidden="false" customHeight="false" outlineLevel="0" collapsed="false">
      <c r="A850" s="10" t="n">
        <v>2013</v>
      </c>
      <c r="B850" s="10" t="str">
        <f aca="false">B838</f>
        <v>Septiembre</v>
      </c>
      <c r="C850" s="60" t="n">
        <v>161.56</v>
      </c>
      <c r="D850" s="53"/>
      <c r="E850" s="53"/>
      <c r="F850" s="11" t="n">
        <v>511.8</v>
      </c>
      <c r="G850" s="11" t="n">
        <v>144.92</v>
      </c>
      <c r="H850" s="11" t="n">
        <f aca="false">H849*(1+((F850-F849)/F849+(G850-G849)/G849)/2)</f>
        <v>61.9586729651153</v>
      </c>
      <c r="I850" s="11" t="n">
        <f aca="false">H850*100/$H$868</f>
        <v>63.1806144279367</v>
      </c>
      <c r="J850" s="60" t="n">
        <f aca="false">J849*(1+(I850-I849)/I849)</f>
        <v>389.941532215455</v>
      </c>
      <c r="K850" s="60" t="n">
        <f aca="false">J850*100/$J$864</f>
        <v>67.5758850724387</v>
      </c>
      <c r="L850" s="60" t="n">
        <v>76.6478708924752</v>
      </c>
      <c r="M850" s="10" t="n">
        <v>8439.6</v>
      </c>
      <c r="N850" s="10" t="n">
        <v>964.67</v>
      </c>
      <c r="O850" s="10" t="n">
        <f aca="false">M850*100/K850</f>
        <v>12489.070606997</v>
      </c>
      <c r="P850" s="10" t="n">
        <f aca="false">O850*100/$O$864</f>
        <v>106.656133542707</v>
      </c>
      <c r="Q850" s="10" t="n">
        <f aca="false">M850*100/L850</f>
        <v>11010.8733637747</v>
      </c>
      <c r="R850" s="10"/>
      <c r="S850" s="10"/>
      <c r="T850" s="60" t="n">
        <f aca="false">C850*100/$C$864</f>
        <v>78.8852950560554</v>
      </c>
      <c r="U850" s="60" t="n">
        <f aca="false">M850*100/T850</f>
        <v>10698.5718871976</v>
      </c>
      <c r="V850" s="60"/>
      <c r="W850" s="60"/>
    </row>
    <row r="851" customFormat="false" ht="15" hidden="false" customHeight="false" outlineLevel="0" collapsed="false">
      <c r="A851" s="4" t="n">
        <v>2013</v>
      </c>
      <c r="B851" s="4" t="str">
        <f aca="false">B839</f>
        <v>Octubre</v>
      </c>
      <c r="C851" s="58" t="n">
        <v>163</v>
      </c>
      <c r="D851" s="53"/>
      <c r="E851" s="53"/>
      <c r="F851" s="5" t="n">
        <v>529.01</v>
      </c>
      <c r="G851" s="5" t="n">
        <v>148.11</v>
      </c>
      <c r="H851" s="5" t="n">
        <f aca="false">H850*(1+((F851-F850)/F850+(G851-G850)/G850)/2)</f>
        <v>63.6823186739508</v>
      </c>
      <c r="I851" s="5" t="n">
        <f aca="false">H851*100/$H$868</f>
        <v>64.9382536692034</v>
      </c>
      <c r="J851" s="58" t="n">
        <f aca="false">J850*(1+(I851-I850)/I850)</f>
        <v>400.789425117847</v>
      </c>
      <c r="K851" s="58" t="n">
        <f aca="false">J851*100/$J$864</f>
        <v>69.4557975810789</v>
      </c>
      <c r="L851" s="58" t="n">
        <v>76.6478708924752</v>
      </c>
      <c r="M851" s="4" t="n">
        <v>8626.56</v>
      </c>
      <c r="N851" s="4" t="n">
        <v>986.04</v>
      </c>
      <c r="O851" s="4" t="n">
        <f aca="false">M851*100/K851</f>
        <v>12420.2158789262</v>
      </c>
      <c r="P851" s="4" t="n">
        <f aca="false">O851*100/$O$864</f>
        <v>106.068117083897</v>
      </c>
      <c r="Q851" s="4" t="n">
        <f aca="false">M851*100/L851</f>
        <v>11254.7940334855</v>
      </c>
      <c r="R851" s="4"/>
      <c r="S851" s="4"/>
      <c r="T851" s="58" t="n">
        <f aca="false">C851*100/$C$864</f>
        <v>79.5884073665328</v>
      </c>
      <c r="U851" s="58" t="n">
        <f aca="false">M851*100/T851</f>
        <v>10838.9654793212</v>
      </c>
      <c r="V851" s="58"/>
      <c r="W851" s="58"/>
    </row>
    <row r="852" customFormat="false" ht="15" hidden="false" customHeight="false" outlineLevel="0" collapsed="false">
      <c r="A852" s="7" t="n">
        <v>2013</v>
      </c>
      <c r="B852" s="7" t="str">
        <f aca="false">B840</f>
        <v>Noviembre</v>
      </c>
      <c r="C852" s="61" t="n">
        <v>164.51</v>
      </c>
      <c r="D852" s="53"/>
      <c r="E852" s="53"/>
      <c r="F852" s="8" t="n">
        <v>544.12</v>
      </c>
      <c r="G852" s="8" t="n">
        <v>151.63</v>
      </c>
      <c r="H852" s="8" t="n">
        <f aca="false">H851*(1+((F852-F851)/F851+(G852-G851)/G851)/2)</f>
        <v>65.3485317354872</v>
      </c>
      <c r="I852" s="8" t="n">
        <f aca="false">H852*100/$H$868</f>
        <v>66.6373275834397</v>
      </c>
      <c r="J852" s="61" t="n">
        <f aca="false">J851*(1+(I852-I851)/I851)</f>
        <v>411.275861368326</v>
      </c>
      <c r="K852" s="61" t="n">
        <f aca="false">J852*100/$J$864</f>
        <v>71.2730705626351</v>
      </c>
      <c r="L852" s="61" t="n">
        <v>76.6478708924752</v>
      </c>
      <c r="M852" s="7" t="n">
        <v>8666.72</v>
      </c>
      <c r="N852" s="7" t="n">
        <v>990.63</v>
      </c>
      <c r="O852" s="7" t="n">
        <f aca="false">M852*100/K852</f>
        <v>12159.8802066254</v>
      </c>
      <c r="P852" s="7" t="n">
        <f aca="false">O852*100/$O$864</f>
        <v>103.844861478688</v>
      </c>
      <c r="Q852" s="7" t="n">
        <f aca="false">M852*100/L852</f>
        <v>11307.1894875698</v>
      </c>
      <c r="R852" s="7" t="n">
        <f aca="false">AVERAGE(Q851:Q853)</f>
        <v>11323.2151555894</v>
      </c>
      <c r="S852" s="7" t="n">
        <f aca="false">R852*100/$R$864</f>
        <v>95.9761785225508</v>
      </c>
      <c r="T852" s="61" t="n">
        <f aca="false">C852*100/$C$864</f>
        <v>80.3256987476583</v>
      </c>
      <c r="U852" s="61" t="n">
        <f aca="false">M852*100/T852</f>
        <v>10789.4735248134</v>
      </c>
      <c r="V852" s="61" t="n">
        <f aca="false">AVERAGE(U851:U853)</f>
        <v>10787.2552258811</v>
      </c>
      <c r="W852" s="61" t="n">
        <f aca="false">V852*100/$V$864</f>
        <v>91.3971751341686</v>
      </c>
    </row>
    <row r="853" customFormat="false" ht="15" hidden="false" customHeight="false" outlineLevel="0" collapsed="false">
      <c r="A853" s="10" t="n">
        <v>2013</v>
      </c>
      <c r="B853" s="10" t="str">
        <f aca="false">B841</f>
        <v>Diciembre</v>
      </c>
      <c r="C853" s="60" t="n">
        <v>166.84</v>
      </c>
      <c r="D853" s="53"/>
      <c r="E853" s="53"/>
      <c r="F853" s="11" t="n">
        <v>561.83</v>
      </c>
      <c r="G853" s="11" t="n">
        <v>155.06</v>
      </c>
      <c r="H853" s="11" t="n">
        <f aca="false">H852*(1+((F853-F852)/F852+(G853-G852)/G852)/2)</f>
        <v>67.1511324523894</v>
      </c>
      <c r="I853" s="11" t="n">
        <f aca="false">H853*100/$H$868</f>
        <v>68.4754789739036</v>
      </c>
      <c r="J853" s="60" t="n">
        <f aca="false">J852*(1+(I853-I852)/I852)</f>
        <v>422.620663506314</v>
      </c>
      <c r="K853" s="60" t="n">
        <f aca="false">J853*100/$J$864</f>
        <v>73.2390961898377</v>
      </c>
      <c r="L853" s="60" t="n">
        <v>76.6478708924752</v>
      </c>
      <c r="M853" s="10" t="n">
        <v>8743.73</v>
      </c>
      <c r="N853" s="10" t="n">
        <v>999.43</v>
      </c>
      <c r="O853" s="10" t="n">
        <f aca="false">M853*100/K853</f>
        <v>11938.6099158515</v>
      </c>
      <c r="P853" s="10" t="n">
        <f aca="false">O853*100/$O$864</f>
        <v>101.955222575647</v>
      </c>
      <c r="Q853" s="10" t="n">
        <f aca="false">M853*100/L853</f>
        <v>11407.6619457128</v>
      </c>
      <c r="R853" s="10"/>
      <c r="S853" s="10"/>
      <c r="T853" s="60" t="n">
        <f aca="false">C853*100/$C$864</f>
        <v>81.4633735278057</v>
      </c>
      <c r="U853" s="60" t="n">
        <f aca="false">M853*100/T853</f>
        <v>10733.3266735087</v>
      </c>
      <c r="V853" s="60"/>
      <c r="W853" s="60"/>
    </row>
    <row r="854" customFormat="false" ht="15" hidden="false" customHeight="false" outlineLevel="0" collapsed="false">
      <c r="A854" s="4" t="n">
        <v>2014</v>
      </c>
      <c r="B854" s="4" t="str">
        <f aca="false">B842</f>
        <v>Enero</v>
      </c>
      <c r="C854" s="58" t="n">
        <v>173.01308</v>
      </c>
      <c r="D854" s="53"/>
      <c r="E854" s="53"/>
      <c r="F854" s="5" t="n">
        <v>585.34</v>
      </c>
      <c r="G854" s="5" t="n">
        <v>162.5</v>
      </c>
      <c r="H854" s="5" t="n">
        <f aca="false">H853*(1+((F854-F853)/F853+(G854-G853)/G853)/2)</f>
        <v>70.1671189512638</v>
      </c>
      <c r="I854" s="5" t="n">
        <f aca="false">H854*100/$H$868</f>
        <v>71.5509463941392</v>
      </c>
      <c r="J854" s="58" t="n">
        <f aca="false">J853*(1+(I854-I853)/I853)</f>
        <v>441.601999616827</v>
      </c>
      <c r="K854" s="58" t="n">
        <f aca="false">J854*100/$J$864</f>
        <v>76.5285139141765</v>
      </c>
      <c r="L854" s="58" t="n">
        <v>76.6478708924752</v>
      </c>
      <c r="M854" s="5" t="n">
        <v>8785.03</v>
      </c>
      <c r="N854" s="5" t="n">
        <v>1004.15</v>
      </c>
      <c r="O854" s="5" t="n">
        <f aca="false">M854*100/K854</f>
        <v>11479.4206115802</v>
      </c>
      <c r="P854" s="5" t="n">
        <f aca="false">O854*100/$O$864</f>
        <v>98.0337653832836</v>
      </c>
      <c r="Q854" s="5" t="n">
        <f aca="false">M854*100/L854</f>
        <v>11461.5447209538</v>
      </c>
      <c r="R854" s="5"/>
      <c r="S854" s="5"/>
      <c r="T854" s="58" t="n">
        <f aca="false">C854*100/$C$864</f>
        <v>84.4775183483345</v>
      </c>
      <c r="U854" s="58" t="n">
        <f aca="false">M854*100/T854</f>
        <v>10399.2519805989</v>
      </c>
      <c r="V854" s="58"/>
      <c r="W854" s="58"/>
    </row>
    <row r="855" customFormat="false" ht="15" hidden="false" customHeight="false" outlineLevel="0" collapsed="false">
      <c r="A855" s="32" t="n">
        <v>2014</v>
      </c>
      <c r="B855" s="32" t="str">
        <f aca="false">B843</f>
        <v>Febrero</v>
      </c>
      <c r="C855" s="65" t="n">
        <v>178.92472565099</v>
      </c>
      <c r="D855" s="53"/>
      <c r="E855" s="53"/>
      <c r="F855" s="33" t="n">
        <v>627.35</v>
      </c>
      <c r="G855" s="33" t="n">
        <v>169.61</v>
      </c>
      <c r="H855" s="33" t="n">
        <f aca="false">H854*(1+((F855-F854)/F854+(G855-G854)/G854)/2)</f>
        <v>74.2201155613285</v>
      </c>
      <c r="I855" s="33" t="n">
        <f aca="false">H855*100/$H$868</f>
        <v>75.683875713694</v>
      </c>
      <c r="J855" s="65" t="n">
        <f aca="false">J854*(1+(I855-I854)/I854)</f>
        <v>467.109836253071</v>
      </c>
      <c r="K855" s="65" t="n">
        <f aca="false">J855*100/$J$864</f>
        <v>80.9489577360596</v>
      </c>
      <c r="L855" s="65" t="n">
        <f aca="false">[1]'Salaires, inflation'!L854</f>
        <v>76.6478708924752</v>
      </c>
      <c r="M855" s="33" t="n">
        <v>9249.21</v>
      </c>
      <c r="N855" s="33" t="n">
        <v>1057.21</v>
      </c>
      <c r="O855" s="33" t="n">
        <f aca="false">M855*100/K855</f>
        <v>11425.9778738076</v>
      </c>
      <c r="P855" s="33" t="n">
        <f aca="false">O855*100/$O$864</f>
        <v>97.5773666682684</v>
      </c>
      <c r="Q855" s="33" t="n">
        <f aca="false">M855*100/L855</f>
        <v>12067.1453652968</v>
      </c>
      <c r="R855" s="33" t="n">
        <f aca="false">AVERAGE(Q854:Q856)</f>
        <v>11607.1243787699</v>
      </c>
      <c r="S855" s="33" t="n">
        <f aca="false">R855*100/$R$864</f>
        <v>98.3826083142452</v>
      </c>
      <c r="T855" s="65" t="n">
        <f aca="false">C855*100/$C$864</f>
        <v>87.3640119819393</v>
      </c>
      <c r="U855" s="65" t="n">
        <f aca="false">M855*100/T855</f>
        <v>10586.9794554674</v>
      </c>
      <c r="V855" s="65" t="n">
        <f aca="false">AVERAGE(U854:U856)</f>
        <v>10578.4883559127</v>
      </c>
      <c r="W855" s="65" t="n">
        <f aca="false">V855*100/$V$864</f>
        <v>89.6283561179152</v>
      </c>
    </row>
    <row r="856" customFormat="false" ht="15" hidden="false" customHeight="false" outlineLevel="0" collapsed="false">
      <c r="A856" s="10" t="n">
        <v>2014</v>
      </c>
      <c r="B856" s="10" t="str">
        <f aca="false">B844</f>
        <v>Marzo</v>
      </c>
      <c r="C856" s="60" t="n">
        <v>183.569590091055</v>
      </c>
      <c r="D856" s="53"/>
      <c r="E856" s="53"/>
      <c r="F856" s="11" t="n">
        <v>652.39</v>
      </c>
      <c r="G856" s="11" t="n">
        <v>175.8</v>
      </c>
      <c r="H856" s="11" t="n">
        <f aca="false">H855*(1+((F856-F855)/F855+(G856-G855)/G855)/2)</f>
        <v>77.0556733038715</v>
      </c>
      <c r="I856" s="11" t="n">
        <f aca="false">H856*100/$H$868</f>
        <v>78.5753559834639</v>
      </c>
      <c r="J856" s="60" t="n">
        <f aca="false">J855*(1+(I856-I855)/I855)</f>
        <v>484.955630520407</v>
      </c>
      <c r="K856" s="60" t="n">
        <f aca="false">J856*100/$J$864</f>
        <v>84.0415889199817</v>
      </c>
      <c r="L856" s="60" t="n">
        <v>85.3185195873314</v>
      </c>
      <c r="M856" s="11" t="n">
        <v>9634.75</v>
      </c>
      <c r="N856" s="11" t="n">
        <v>1101.28</v>
      </c>
      <c r="O856" s="11" t="n">
        <f aca="false">M856*100/K856</f>
        <v>11464.2644478956</v>
      </c>
      <c r="P856" s="11" t="n">
        <f aca="false">O856*100/$O$864</f>
        <v>97.9043323879221</v>
      </c>
      <c r="Q856" s="11" t="n">
        <f aca="false">M856*100/L856</f>
        <v>11292.6830500592</v>
      </c>
      <c r="R856" s="11"/>
      <c r="S856" s="11"/>
      <c r="T856" s="60" t="n">
        <f aca="false">C856*100/$C$864</f>
        <v>89.6319712654867</v>
      </c>
      <c r="U856" s="60" t="n">
        <f aca="false">M856*100/T856</f>
        <v>10749.2336316717</v>
      </c>
      <c r="V856" s="60"/>
      <c r="W856" s="60"/>
    </row>
    <row r="857" customFormat="false" ht="15" hidden="false" customHeight="false" outlineLevel="0" collapsed="false">
      <c r="A857" s="4" t="n">
        <v>2014</v>
      </c>
      <c r="B857" s="4" t="str">
        <f aca="false">B845</f>
        <v>Abril</v>
      </c>
      <c r="C857" s="58" t="n">
        <v>186.850228611658</v>
      </c>
      <c r="D857" s="53"/>
      <c r="E857" s="53"/>
      <c r="F857" s="5" t="n">
        <v>665.85</v>
      </c>
      <c r="G857" s="5" t="n">
        <v>181.29</v>
      </c>
      <c r="H857" s="5" t="n">
        <f aca="false">H856*(1+((F857-F856)/F856+(G857-G856)/G856)/2)</f>
        <v>79.0537461609717</v>
      </c>
      <c r="I857" s="5" t="n">
        <f aca="false">H857*100/$H$868</f>
        <v>80.6128345920592</v>
      </c>
      <c r="J857" s="58" t="n">
        <f aca="false">J856*(1+(I857-I856)/I856)</f>
        <v>497.530651160608</v>
      </c>
      <c r="K857" s="58" t="n">
        <f aca="false">J857*100/$J$864</f>
        <v>86.2208083140734</v>
      </c>
      <c r="L857" s="58" t="n">
        <v>85.3185195873314</v>
      </c>
      <c r="M857" s="5" t="n">
        <v>10156.89</v>
      </c>
      <c r="N857" s="5" t="n">
        <v>1160.96</v>
      </c>
      <c r="O857" s="5" t="n">
        <f aca="false">M857*100/K857</f>
        <v>11780.0913707534</v>
      </c>
      <c r="P857" s="5" t="n">
        <f aca="false">O857*100/$O$864</f>
        <v>100.601480920483</v>
      </c>
      <c r="Q857" s="5" t="n">
        <f aca="false">M857*100/L857</f>
        <v>11904.6721029934</v>
      </c>
      <c r="R857" s="5"/>
      <c r="S857" s="5"/>
      <c r="T857" s="58" t="n">
        <f aca="false">C857*100/$C$864</f>
        <v>91.2338166335854</v>
      </c>
      <c r="U857" s="58" t="n">
        <f aca="false">M857*100/T857</f>
        <v>11132.8127823395</v>
      </c>
      <c r="V857" s="58"/>
      <c r="W857" s="58"/>
    </row>
    <row r="858" customFormat="false" ht="15" hidden="false" customHeight="false" outlineLevel="0" collapsed="false">
      <c r="A858" s="32" t="n">
        <v>2014</v>
      </c>
      <c r="B858" s="32" t="str">
        <f aca="false">B846</f>
        <v>Mayo</v>
      </c>
      <c r="C858" s="65" t="n">
        <v>189.52995809631</v>
      </c>
      <c r="D858" s="53"/>
      <c r="E858" s="53"/>
      <c r="F858" s="33" t="n">
        <v>682.84</v>
      </c>
      <c r="G858" s="33" t="n">
        <v>185.81</v>
      </c>
      <c r="H858" s="33" t="n">
        <f aca="false">H857*(1+((F858-F857)/F857+(G858-G857)/G857)/2)</f>
        <v>81.0478249743428</v>
      </c>
      <c r="I858" s="33" t="n">
        <f aca="false">H858*100/$H$868</f>
        <v>82.6462403868775</v>
      </c>
      <c r="J858" s="65" t="n">
        <f aca="false">J857*(1+(I858-I857)/I857)</f>
        <v>510.080534988528</v>
      </c>
      <c r="K858" s="65" t="n">
        <f aca="false">J858*100/$J$864</f>
        <v>88.3956715619293</v>
      </c>
      <c r="L858" s="65" t="n">
        <v>85.3185195873314</v>
      </c>
      <c r="M858" s="33" t="n">
        <v>10295</v>
      </c>
      <c r="N858" s="33" t="n">
        <v>1176.75</v>
      </c>
      <c r="O858" s="33" t="n">
        <f aca="false">M858*100/K858</f>
        <v>11646.4978636283</v>
      </c>
      <c r="P858" s="33" t="n">
        <f aca="false">O858*100/$O$864</f>
        <v>99.4605980329772</v>
      </c>
      <c r="Q858" s="33" t="n">
        <f aca="false">M858*100/L858</f>
        <v>12066.547860646</v>
      </c>
      <c r="R858" s="33" t="n">
        <f aca="false">AVERAGE(Q857:Q859)</f>
        <v>12051.346002875</v>
      </c>
      <c r="S858" s="33" t="n">
        <f aca="false">R858*100/$R$864</f>
        <v>102.147854608063</v>
      </c>
      <c r="T858" s="65" t="n">
        <f aca="false">C858*100/$C$864</f>
        <v>92.5422546817853</v>
      </c>
      <c r="U858" s="65" t="n">
        <f aca="false">M858*100/T858</f>
        <v>11124.6479085692</v>
      </c>
      <c r="V858" s="65" t="n">
        <f aca="false">AVERAGE(U857:U859)</f>
        <v>11115.2762350171</v>
      </c>
      <c r="W858" s="65" t="n">
        <f aca="false">V858*100/$V$864</f>
        <v>94.1763986708251</v>
      </c>
    </row>
    <row r="859" customFormat="false" ht="15" hidden="false" customHeight="false" outlineLevel="0" collapsed="false">
      <c r="A859" s="10" t="n">
        <v>2014</v>
      </c>
      <c r="B859" s="10" t="str">
        <f aca="false">B847</f>
        <v>Junio</v>
      </c>
      <c r="C859" s="60" t="n">
        <v>191.982316594387</v>
      </c>
      <c r="D859" s="53"/>
      <c r="E859" s="53"/>
      <c r="F859" s="11" t="n">
        <v>695.13</v>
      </c>
      <c r="G859" s="11" t="n">
        <v>190.15</v>
      </c>
      <c r="H859" s="11" t="n">
        <f aca="false">H858*(1+((F859-F858)/F858+(G859-G858)/G858)/2)</f>
        <v>82.7237137696896</v>
      </c>
      <c r="I859" s="11" t="n">
        <f aca="false">H859*100/$H$868</f>
        <v>84.3551808585774</v>
      </c>
      <c r="J859" s="60" t="n">
        <f aca="false">J858*(1+(I859-I858)/I858)</f>
        <v>520.627866191832</v>
      </c>
      <c r="K859" s="60" t="n">
        <f aca="false">J859*100/$J$864</f>
        <v>90.2234974853848</v>
      </c>
      <c r="L859" s="60" t="n">
        <v>85.3185195873314</v>
      </c>
      <c r="M859" s="11" t="n">
        <v>10394.2</v>
      </c>
      <c r="N859" s="11" t="n">
        <v>1188.08</v>
      </c>
      <c r="O859" s="11" t="n">
        <f aca="false">M859*100/K859</f>
        <v>11520.5021859009</v>
      </c>
      <c r="P859" s="11" t="n">
        <f aca="false">O859*100/$O$864</f>
        <v>98.3846002864379</v>
      </c>
      <c r="Q859" s="11" t="n">
        <f aca="false">M859*100/L859</f>
        <v>12182.8180449856</v>
      </c>
      <c r="R859" s="11"/>
      <c r="S859" s="11"/>
      <c r="T859" s="60" t="n">
        <f aca="false">C859*100/$C$864</f>
        <v>93.7396737440782</v>
      </c>
      <c r="U859" s="60" t="n">
        <f aca="false">M859*100/T859</f>
        <v>11088.3680141426</v>
      </c>
      <c r="V859" s="60"/>
      <c r="W859" s="60"/>
    </row>
    <row r="860" customFormat="false" ht="15" hidden="false" customHeight="false" outlineLevel="0" collapsed="false">
      <c r="A860" s="4" t="n">
        <v>2014</v>
      </c>
      <c r="B860" s="4" t="str">
        <f aca="false">B848</f>
        <v>Julio</v>
      </c>
      <c r="C860" s="58" t="n">
        <v>194.72700921806</v>
      </c>
      <c r="D860" s="53"/>
      <c r="E860" s="53"/>
      <c r="F860" s="5" t="n">
        <v>708.84</v>
      </c>
      <c r="G860" s="5" t="n">
        <v>194.38</v>
      </c>
      <c r="H860" s="5" t="n">
        <f aca="false">H859*(1+((F860-F859)/F859+(G860-G859)/G859)/2)</f>
        <v>84.4596098988089</v>
      </c>
      <c r="I860" s="5" t="n">
        <f aca="false">H860*100/$H$868</f>
        <v>86.1253121214369</v>
      </c>
      <c r="J860" s="58" t="n">
        <f aca="false">J859*(1+(I860-I859)/I859)</f>
        <v>531.552858028516</v>
      </c>
      <c r="K860" s="58" t="n">
        <f aca="false">J860*100/$J$864</f>
        <v>92.1167710450865</v>
      </c>
      <c r="L860" s="58" t="n">
        <v>85.3185195873314</v>
      </c>
      <c r="M860" s="5" t="n">
        <v>10894.91</v>
      </c>
      <c r="N860" s="5" t="n">
        <v>1245.32</v>
      </c>
      <c r="O860" s="5" t="n">
        <f aca="false">M860*100/K860</f>
        <v>11827.2816951731</v>
      </c>
      <c r="P860" s="5" t="n">
        <f aca="false">O860*100/$O$864</f>
        <v>101.004484290518</v>
      </c>
      <c r="Q860" s="5" t="n">
        <f aca="false">M860*100/L860</f>
        <v>12769.6894562828</v>
      </c>
      <c r="R860" s="5"/>
      <c r="S860" s="5"/>
      <c r="T860" s="58" t="n">
        <f aca="false">C860*100/$C$864</f>
        <v>95.0798315025371</v>
      </c>
      <c r="U860" s="58" t="n">
        <f aca="false">M860*100/T860</f>
        <v>11458.697210364</v>
      </c>
      <c r="V860" s="58"/>
      <c r="W860" s="58"/>
    </row>
    <row r="861" customFormat="false" ht="15" hidden="false" customHeight="false" outlineLevel="0" collapsed="false">
      <c r="A861" s="32" t="n">
        <v>2014</v>
      </c>
      <c r="B861" s="32" t="str">
        <f aca="false">B849</f>
        <v>Agosto</v>
      </c>
      <c r="C861" s="65" t="n">
        <v>197.325534778935</v>
      </c>
      <c r="D861" s="53"/>
      <c r="E861" s="53"/>
      <c r="F861" s="33" t="n">
        <v>726.63</v>
      </c>
      <c r="G861" s="33" t="n">
        <v>198.8</v>
      </c>
      <c r="H861" s="33" t="n">
        <f aca="false">H860*(1+((F861-F860)/F860+(G861-G860)/G860)/2)</f>
        <v>86.4797278150528</v>
      </c>
      <c r="I861" s="33" t="n">
        <f aca="false">H861*100/$H$868</f>
        <v>88.1852705591689</v>
      </c>
      <c r="J861" s="65" t="n">
        <f aca="false">J860*(1+(I861-I860)/I860)</f>
        <v>544.266620893637</v>
      </c>
      <c r="K861" s="65" t="n">
        <f aca="false">J861*100/$J$864</f>
        <v>94.3200341171947</v>
      </c>
      <c r="L861" s="65" t="n">
        <f aca="false">[1]'Salaires, inflation'!L860</f>
        <v>85.3185195873314</v>
      </c>
      <c r="M861" s="33" t="n">
        <v>10946.2</v>
      </c>
      <c r="N861" s="33" t="n">
        <v>1251.18</v>
      </c>
      <c r="O861" s="33" t="n">
        <f aca="false">M861*100/K861</f>
        <v>11605.3817224017</v>
      </c>
      <c r="P861" s="33" t="n">
        <f aca="false">O861*100/$O$864</f>
        <v>99.1094679299121</v>
      </c>
      <c r="Q861" s="33" t="n">
        <f aca="false">M861*100/L861</f>
        <v>12829.8053610688</v>
      </c>
      <c r="R861" s="33" t="n">
        <f aca="false">AVERAGE(Q860:Q862)</f>
        <v>12330.9182724505</v>
      </c>
      <c r="S861" s="33" t="n">
        <f aca="false">R861*100/$R$864</f>
        <v>104.517524148564</v>
      </c>
      <c r="T861" s="65" t="n">
        <f aca="false">C861*100/$C$864</f>
        <v>96.348619912913</v>
      </c>
      <c r="U861" s="65" t="n">
        <f aca="false">M861*100/T861</f>
        <v>11361.0345533688</v>
      </c>
      <c r="V861" s="65" t="n">
        <f aca="false">AVERAGE(U860:U862)</f>
        <v>11494.813029901</v>
      </c>
      <c r="W861" s="65" t="n">
        <f aca="false">V861*100/$V$864</f>
        <v>97.3920999947943</v>
      </c>
    </row>
    <row r="862" customFormat="false" ht="15" hidden="false" customHeight="false" outlineLevel="0" collapsed="false">
      <c r="A862" s="10" t="n">
        <v>2014</v>
      </c>
      <c r="B862" s="10" t="str">
        <f aca="false">B850</f>
        <v>Septiembre</v>
      </c>
      <c r="C862" s="60" t="n">
        <v>200.037745833098</v>
      </c>
      <c r="D862" s="53"/>
      <c r="E862" s="53"/>
      <c r="F862" s="11" t="n">
        <v>749.11</v>
      </c>
      <c r="G862" s="11" t="n">
        <v>203.27</v>
      </c>
      <c r="H862" s="11" t="n">
        <f aca="false">H861*(1+((F862-F861)/F861+(G862-G861)/G861)/2)</f>
        <v>88.789698649031</v>
      </c>
      <c r="I862" s="11" t="n">
        <f aca="false">H862*100/$H$868</f>
        <v>90.540798358861</v>
      </c>
      <c r="J862" s="60" t="n">
        <f aca="false">J861*(1+(I862-I861)/I861)</f>
        <v>558.804594727931</v>
      </c>
      <c r="K862" s="60" t="n">
        <f aca="false">J862*100/$J$864</f>
        <v>96.8394283541482</v>
      </c>
      <c r="L862" s="60" t="n">
        <v>100</v>
      </c>
      <c r="M862" s="11" t="n">
        <v>11393.26</v>
      </c>
      <c r="N862" s="11" t="n">
        <v>1302.28</v>
      </c>
      <c r="O862" s="11" t="n">
        <f aca="false">M862*100/K862</f>
        <v>11765.1045587899</v>
      </c>
      <c r="P862" s="11" t="n">
        <f aca="false">O862*100/$O$864</f>
        <v>100.473494181641</v>
      </c>
      <c r="Q862" s="11" t="n">
        <f aca="false">M862*100/L862</f>
        <v>11393.26</v>
      </c>
      <c r="R862" s="11"/>
      <c r="S862" s="11"/>
      <c r="T862" s="60" t="n">
        <f aca="false">C862*100/$C$864</f>
        <v>97.6729178162426</v>
      </c>
      <c r="U862" s="60" t="n">
        <f aca="false">M862*100/T862</f>
        <v>11664.7073259701</v>
      </c>
      <c r="V862" s="60"/>
      <c r="W862" s="60"/>
    </row>
    <row r="863" customFormat="false" ht="15" hidden="false" customHeight="false" outlineLevel="0" collapsed="false">
      <c r="A863" s="4" t="n">
        <v>2014</v>
      </c>
      <c r="B863" s="4" t="str">
        <f aca="false">B851</f>
        <v>Octubre</v>
      </c>
      <c r="C863" s="58" t="n">
        <v>202.523234549326</v>
      </c>
      <c r="D863" s="53"/>
      <c r="E863" s="53"/>
      <c r="F863" s="5" t="n">
        <v>758.51</v>
      </c>
      <c r="G863" s="5" t="n">
        <v>207.19</v>
      </c>
      <c r="H863" s="5" t="n">
        <f aca="false">H862*(1+((F863-F862)/F862+(G863-G862)/G862)/2)</f>
        <v>90.2029162971579</v>
      </c>
      <c r="I863" s="5" t="n">
        <f aca="false">H863*100/$H$868</f>
        <v>91.9818873147095</v>
      </c>
      <c r="J863" s="58" t="n">
        <f aca="false">J862*(1+(I863-I862)/I862)</f>
        <v>567.69878546334</v>
      </c>
      <c r="K863" s="58" t="n">
        <f aca="false">J863*100/$J$864</f>
        <v>98.3807691996169</v>
      </c>
      <c r="L863" s="58" t="n">
        <v>100</v>
      </c>
      <c r="M863" s="5" t="n">
        <v>11730.67</v>
      </c>
      <c r="N863" s="5" t="n">
        <v>1340.85</v>
      </c>
      <c r="O863" s="5" t="n">
        <f aca="false">M863*100/K863</f>
        <v>11923.7429178849</v>
      </c>
      <c r="P863" s="5" t="n">
        <f aca="false">O863*100/$O$864</f>
        <v>101.828259043259</v>
      </c>
      <c r="Q863" s="5" t="n">
        <f aca="false">M863*100/L863</f>
        <v>11730.67</v>
      </c>
      <c r="R863" s="5"/>
      <c r="S863" s="5"/>
      <c r="T863" s="58" t="n">
        <f aca="false">C863*100/$C$864</f>
        <v>98.8865134509179</v>
      </c>
      <c r="U863" s="58" t="n">
        <f aca="false">M863*100/T863</f>
        <v>11862.760239618</v>
      </c>
      <c r="V863" s="58"/>
      <c r="W863" s="58"/>
    </row>
    <row r="864" customFormat="false" ht="15" hidden="false" customHeight="false" outlineLevel="0" collapsed="false">
      <c r="A864" s="32" t="n">
        <v>2014</v>
      </c>
      <c r="B864" s="32" t="str">
        <f aca="false">B852</f>
        <v>Noviembre</v>
      </c>
      <c r="C864" s="65" t="n">
        <v>204.803696158069</v>
      </c>
      <c r="D864" s="53"/>
      <c r="E864" s="53"/>
      <c r="F864" s="33" t="n">
        <v>769.64</v>
      </c>
      <c r="G864" s="33" t="n">
        <v>210.97</v>
      </c>
      <c r="H864" s="33" t="n">
        <f aca="false">H863*(1+((F864-F863)/F863+(G864-G863)/G863)/2)</f>
        <v>91.6875493361249</v>
      </c>
      <c r="I864" s="33" t="n">
        <f aca="false">H864*100/$H$868</f>
        <v>93.4958001071085</v>
      </c>
      <c r="J864" s="65" t="n">
        <f aca="false">J863*(1+(I864-I863)/I863)</f>
        <v>577.042434290655</v>
      </c>
      <c r="K864" s="65" t="n">
        <f aca="false">J864*100/$J$864</f>
        <v>100</v>
      </c>
      <c r="L864" s="65" t="n">
        <v>100</v>
      </c>
      <c r="M864" s="33" t="n">
        <v>11709.66</v>
      </c>
      <c r="N864" s="33" t="n">
        <v>1338.45</v>
      </c>
      <c r="O864" s="33" t="n">
        <f aca="false">M864*100/K864</f>
        <v>11709.66</v>
      </c>
      <c r="P864" s="33" t="n">
        <f aca="false">O864*100/$O$864</f>
        <v>100</v>
      </c>
      <c r="Q864" s="33" t="n">
        <f aca="false">M864*100/L864</f>
        <v>11709.66</v>
      </c>
      <c r="R864" s="33" t="n">
        <f aca="false">AVERAGE(Q863:Q865)</f>
        <v>11797.9433333333</v>
      </c>
      <c r="S864" s="33" t="n">
        <f aca="false">R864*100/$R$864</f>
        <v>100</v>
      </c>
      <c r="T864" s="65" t="n">
        <f aca="false">C864*100/$C$864</f>
        <v>100</v>
      </c>
      <c r="U864" s="65" t="n">
        <f aca="false">M864*100/T864</f>
        <v>11709.66</v>
      </c>
      <c r="V864" s="65" t="n">
        <f aca="false">AVERAGE(U863:U865)</f>
        <v>11802.6133849823</v>
      </c>
      <c r="W864" s="65" t="n">
        <f aca="false">V864*100/$V$864</f>
        <v>100</v>
      </c>
    </row>
    <row r="865" customFormat="false" ht="15" hidden="false" customHeight="false" outlineLevel="0" collapsed="false">
      <c r="A865" s="10" t="n">
        <v>2014</v>
      </c>
      <c r="B865" s="10" t="str">
        <f aca="false">B853</f>
        <v>Diciembre</v>
      </c>
      <c r="C865" s="60" t="n">
        <v>206.846989759504</v>
      </c>
      <c r="D865" s="53"/>
      <c r="E865" s="66"/>
      <c r="F865" s="11" t="n">
        <v>780.99</v>
      </c>
      <c r="G865" s="11" t="n">
        <v>214.04</v>
      </c>
      <c r="H865" s="11" t="n">
        <f aca="false">H864*(1+((F865-F864)/F864+(G865-G864)/G864)/2)</f>
        <v>93.0307254725093</v>
      </c>
      <c r="I865" s="11" t="n">
        <f aca="false">H865*100/$H$868</f>
        <v>94.8654662009819</v>
      </c>
      <c r="J865" s="60" t="n">
        <f aca="false">J864*(1+(I865-I864)/I864)</f>
        <v>585.495813544788</v>
      </c>
      <c r="K865" s="60" t="n">
        <f aca="false">J865*100/$J$864</f>
        <v>101.464949326391</v>
      </c>
      <c r="L865" s="60" t="n">
        <v>100</v>
      </c>
      <c r="M865" s="11" t="n">
        <v>11953.5</v>
      </c>
      <c r="N865" s="11" t="n">
        <v>1366.32</v>
      </c>
      <c r="O865" s="11" t="n">
        <f aca="false">M865*100/K865</f>
        <v>11780.9155569064</v>
      </c>
      <c r="P865" s="11" t="n">
        <f aca="false">O865*100/$O$864</f>
        <v>100.60851943529</v>
      </c>
      <c r="Q865" s="11" t="n">
        <f aca="false">M865*100/L865</f>
        <v>11953.5</v>
      </c>
      <c r="R865" s="11"/>
      <c r="S865" s="11"/>
      <c r="T865" s="60" t="n">
        <f aca="false">C865*100/$C$864</f>
        <v>100.997683947978</v>
      </c>
      <c r="U865" s="60" t="n">
        <f aca="false">M865*100/T865</f>
        <v>11835.419915329</v>
      </c>
      <c r="V865" s="60"/>
      <c r="W865" s="60"/>
    </row>
    <row r="866" customFormat="false" ht="15" hidden="false" customHeight="false" outlineLevel="0" collapsed="false">
      <c r="A866" s="4" t="n">
        <f aca="false">A854+1</f>
        <v>2015</v>
      </c>
      <c r="B866" s="4" t="str">
        <f aca="false">B854</f>
        <v>Enero</v>
      </c>
      <c r="C866" s="58" t="n">
        <v>209.182182446858</v>
      </c>
      <c r="D866" s="53"/>
      <c r="E866" s="53"/>
      <c r="F866" s="5" t="n">
        <v>792.74</v>
      </c>
      <c r="G866" s="5" t="n">
        <v>218.23</v>
      </c>
      <c r="H866" s="5" t="n">
        <f aca="false">H865*(1+((F866-F865)/F865+(G866-G865)/G865)/2)</f>
        <v>94.6411239476258</v>
      </c>
      <c r="I866" s="5" t="n">
        <f aca="false">H866*100/$H$868</f>
        <v>96.507624760268</v>
      </c>
      <c r="J866" s="58" t="n">
        <f aca="false">J865*(1+(I866-I865)/I865)</f>
        <v>595.63097653025</v>
      </c>
      <c r="K866" s="58" t="n">
        <f aca="false">J866*100/$J$864</f>
        <v>103.221347536156</v>
      </c>
      <c r="L866" s="58" t="n">
        <v>100</v>
      </c>
      <c r="M866" s="5" t="n">
        <v>11997.96</v>
      </c>
      <c r="N866" s="5" t="n">
        <v>1371.4</v>
      </c>
      <c r="O866" s="5" t="n">
        <f aca="false">M866*100/K866</f>
        <v>11623.5258368405</v>
      </c>
      <c r="P866" s="5" t="n">
        <f aca="false">O866*100/$O$864</f>
        <v>99.2644178980473</v>
      </c>
      <c r="Q866" s="5" t="n">
        <f aca="false">M866*100/L866</f>
        <v>11997.96</v>
      </c>
      <c r="R866" s="5"/>
      <c r="S866" s="5"/>
      <c r="T866" s="58" t="n">
        <f aca="false">C866*100/$C$864</f>
        <v>102.137894174239</v>
      </c>
      <c r="U866" s="58" t="n">
        <f aca="false">M866*100/T866</f>
        <v>11746.8253061224</v>
      </c>
      <c r="V866" s="58"/>
      <c r="W866" s="58"/>
    </row>
    <row r="867" customFormat="false" ht="15" hidden="false" customHeight="false" outlineLevel="0" collapsed="false">
      <c r="A867" s="32" t="n">
        <f aca="false">A855+1</f>
        <v>2015</v>
      </c>
      <c r="B867" s="32" t="str">
        <f aca="false">B855</f>
        <v>Febrero</v>
      </c>
      <c r="C867" s="65" t="n">
        <v>211.134257583942</v>
      </c>
      <c r="D867" s="53"/>
      <c r="E867" s="53"/>
      <c r="F867" s="33" t="n">
        <v>808.61</v>
      </c>
      <c r="G867" s="33" t="n">
        <v>221.4</v>
      </c>
      <c r="H867" s="33" t="n">
        <f aca="false">H866*(1+((F867-F866)/F866+(G867-G866)/G866)/2)</f>
        <v>96.2758190477769</v>
      </c>
      <c r="I867" s="33" t="n">
        <f aca="false">H867*100/$H$868</f>
        <v>98.1745591196923</v>
      </c>
      <c r="J867" s="65" t="n">
        <f aca="false">J866*(1+(I867-I866)/I866)</f>
        <v>605.919052138598</v>
      </c>
      <c r="K867" s="65" t="n">
        <f aca="false">J867*100/$J$864</f>
        <v>105.004245118202</v>
      </c>
      <c r="L867" s="65" t="n">
        <f aca="false">[1]'Salaires, inflation'!L866</f>
        <v>100</v>
      </c>
      <c r="M867" s="33" t="n">
        <v>12410.76</v>
      </c>
      <c r="N867" s="33" t="n">
        <v>1418.58</v>
      </c>
      <c r="O867" s="33" t="n">
        <f aca="false">M867*100/K867</f>
        <v>11819.2935781114</v>
      </c>
      <c r="P867" s="33" t="n">
        <f aca="false">O867*100/$O$864</f>
        <v>100.936266109446</v>
      </c>
      <c r="Q867" s="33" t="n">
        <f aca="false">M867*100/L867</f>
        <v>12410.76</v>
      </c>
      <c r="R867" s="33" t="n">
        <f aca="false">AVERAGE(Q866:Q868)</f>
        <v>11763.8373842945</v>
      </c>
      <c r="S867" s="33" t="n">
        <f aca="false">R867*100/$R$864</f>
        <v>99.7109161480503</v>
      </c>
      <c r="T867" s="65" t="n">
        <f aca="false">C867*100/$C$864</f>
        <v>103.091038660253</v>
      </c>
      <c r="U867" s="65" t="n">
        <f aca="false">M867*100/T867</f>
        <v>12038.6409539445</v>
      </c>
      <c r="V867" s="65" t="n">
        <f aca="false">AVERAGE(U866:U868)</f>
        <v>12035.5587328883</v>
      </c>
      <c r="W867" s="65" t="n">
        <f aca="false">V867*100/$V$864</f>
        <v>101.973676001303</v>
      </c>
    </row>
    <row r="868" customFormat="false" ht="15" hidden="false" customHeight="false" outlineLevel="0" collapsed="false">
      <c r="A868" s="10" t="n">
        <f aca="false">A856+1</f>
        <v>2015</v>
      </c>
      <c r="B868" s="10" t="str">
        <f aca="false">B856</f>
        <v>Marzo</v>
      </c>
      <c r="C868" s="60" t="n">
        <v>213.925542593045</v>
      </c>
      <c r="D868" s="53"/>
      <c r="E868" s="53"/>
      <c r="F868" s="11" t="n">
        <v>825.24</v>
      </c>
      <c r="G868" s="11" t="n">
        <v>225.08</v>
      </c>
      <c r="H868" s="11" t="n">
        <f aca="false">H867*(1+((F868-F867)/F867+(G868-G867)/G867)/2)</f>
        <v>98.0659550814988</v>
      </c>
      <c r="I868" s="11" t="n">
        <f aca="false">H868*100/$H$868</f>
        <v>100</v>
      </c>
      <c r="J868" s="60" t="n">
        <f aca="false">J867*(1+(I868-I867)/I867)</f>
        <v>617.185406862765</v>
      </c>
      <c r="K868" s="60" t="n">
        <f aca="false">J868*100/$J$864</f>
        <v>106.956676006238</v>
      </c>
      <c r="L868" s="60" t="n">
        <v>118.26</v>
      </c>
      <c r="M868" s="11" t="n">
        <v>12869.99</v>
      </c>
      <c r="N868" s="11" t="n">
        <v>1471.07</v>
      </c>
      <c r="O868" s="11" t="n">
        <f aca="false">M868*100/K868</f>
        <v>12032.9001242049</v>
      </c>
      <c r="P868" s="11" t="n">
        <f aca="false">O868*100/$O$864</f>
        <v>102.760456957801</v>
      </c>
      <c r="Q868" s="11" t="n">
        <f aca="false">M868*100/L868</f>
        <v>10882.7921528835</v>
      </c>
      <c r="R868" s="11"/>
      <c r="S868" s="11"/>
      <c r="T868" s="60" t="n">
        <f aca="false">C868*100/$C$864</f>
        <v>104.45394619633</v>
      </c>
      <c r="U868" s="60" t="n">
        <f aca="false">M868*100/T868</f>
        <v>12321.209938598</v>
      </c>
      <c r="V868" s="60"/>
      <c r="W868" s="60"/>
    </row>
    <row r="869" customFormat="false" ht="15" hidden="false" customHeight="false" outlineLevel="0" collapsed="false">
      <c r="A869" s="4" t="n">
        <f aca="false">A857+1</f>
        <v>2015</v>
      </c>
      <c r="B869" s="4" t="str">
        <f aca="false">B857</f>
        <v>Abril</v>
      </c>
      <c r="C869" s="58" t="n">
        <v>216.370197437618</v>
      </c>
      <c r="D869" s="53"/>
      <c r="E869" s="53"/>
      <c r="F869" s="5" t="n">
        <v>840.29</v>
      </c>
      <c r="G869" s="5" t="n">
        <v>230.41</v>
      </c>
      <c r="H869" s="5" t="n">
        <f aca="false">H868*(1+((F869-F868)/F868+(G869-G868)/G868)/2)</f>
        <v>100.121299235665</v>
      </c>
      <c r="I869" s="5" t="n">
        <f aca="false">H869*100/$H$868</f>
        <v>102.095879403263</v>
      </c>
      <c r="J869" s="58" t="n">
        <f aca="false">J868*(1+(I869-I868)/I868)</f>
        <v>630.120868685147</v>
      </c>
      <c r="K869" s="58" t="n">
        <f aca="false">J869*100/$J$864</f>
        <v>109.198358949068</v>
      </c>
      <c r="L869" s="58" t="n">
        <v>118.26</v>
      </c>
      <c r="M869" s="5" t="n">
        <v>13077.29</v>
      </c>
      <c r="N869" s="5" t="n">
        <v>1494.77</v>
      </c>
      <c r="O869" s="5" t="n">
        <f aca="false">M869*100/K869</f>
        <v>11975.7202634331</v>
      </c>
      <c r="P869" s="5" t="n">
        <f aca="false">O869*100/$O$864</f>
        <v>102.272143370799</v>
      </c>
      <c r="Q869" s="5" t="n">
        <f aca="false">M869*100/L869</f>
        <v>11058.0838829697</v>
      </c>
      <c r="R869" s="5"/>
      <c r="S869" s="5"/>
      <c r="T869" s="58" t="n">
        <f aca="false">C869*100/$C$864</f>
        <v>105.647603776946</v>
      </c>
      <c r="U869" s="58" t="n">
        <f aca="false">M869*100/T869</f>
        <v>12378.2173305228</v>
      </c>
      <c r="V869" s="58"/>
      <c r="W869" s="58"/>
    </row>
    <row r="870" customFormat="false" ht="15" hidden="false" customHeight="false" outlineLevel="0" collapsed="false">
      <c r="A870" s="32" t="n">
        <f aca="false">A858+1</f>
        <v>2015</v>
      </c>
      <c r="B870" s="32" t="str">
        <f aca="false">B858</f>
        <v>Mayo</v>
      </c>
      <c r="C870" s="65" t="n">
        <v>218.595927967752</v>
      </c>
      <c r="D870" s="53"/>
      <c r="E870" s="53"/>
      <c r="F870" s="33" t="n">
        <v>856.79</v>
      </c>
      <c r="G870" s="33" t="n">
        <v>235.51</v>
      </c>
      <c r="H870" s="33" t="n">
        <f aca="false">H869*(1+((F870-F869)/F869+(G870-G869)/G869)/2)</f>
        <v>102.212359302112</v>
      </c>
      <c r="I870" s="33" t="n">
        <f aca="false">H870*100/$H$868</f>
        <v>104.228179103714</v>
      </c>
      <c r="J870" s="65" t="n">
        <f aca="false">J869*(1+(I870-I869)/I869)</f>
        <v>643.281111266908</v>
      </c>
      <c r="K870" s="65" t="n">
        <f aca="false">J870*100/$J$864</f>
        <v>111.478995831161</v>
      </c>
      <c r="L870" s="65" t="n">
        <f aca="false">L869</f>
        <v>118.26</v>
      </c>
      <c r="M870" s="33" t="n">
        <v>13556.91</v>
      </c>
      <c r="N870" s="33" t="n">
        <v>1549.59</v>
      </c>
      <c r="O870" s="33" t="n">
        <f aca="false">M870*100/K870</f>
        <v>12160.9545358055</v>
      </c>
      <c r="P870" s="33" t="n">
        <f aca="false">O870*100/$O$864</f>
        <v>103.854036204343</v>
      </c>
      <c r="Q870" s="33" t="n">
        <f aca="false">M870*100/L870</f>
        <v>11463.6478944698</v>
      </c>
      <c r="R870" s="33" t="n">
        <f aca="false">AVERAGE(Q869:Q871)</f>
        <v>11482.7780596426</v>
      </c>
      <c r="S870" s="33" t="n">
        <f aca="false">R870*100/$R$864</f>
        <v>97.3286422490242</v>
      </c>
      <c r="T870" s="65" t="n">
        <f aca="false">C870*100/$C$864</f>
        <v>106.734366648851</v>
      </c>
      <c r="U870" s="65" t="n">
        <f aca="false">M870*100/T870</f>
        <v>12701.5416174261</v>
      </c>
      <c r="V870" s="65" t="n">
        <f aca="false">AVERAGE(U869:U871)</f>
        <v>12722.513863236</v>
      </c>
      <c r="W870" s="65" t="n">
        <f aca="false">V870*100/$V$864</f>
        <v>107.794040592943</v>
      </c>
    </row>
    <row r="871" customFormat="false" ht="15" hidden="false" customHeight="false" outlineLevel="0" collapsed="false">
      <c r="A871" s="10" t="n">
        <f aca="false">A859+1</f>
        <v>2015</v>
      </c>
      <c r="B871" s="10" t="str">
        <f aca="false">B859</f>
        <v>Junio</v>
      </c>
      <c r="C871" s="60" t="n">
        <v>220.712196340666</v>
      </c>
      <c r="D871" s="53"/>
      <c r="E871" s="53"/>
      <c r="F871" s="11" t="n">
        <v>866.13</v>
      </c>
      <c r="G871" s="11" t="n">
        <v>238.69</v>
      </c>
      <c r="H871" s="11" t="n">
        <f aca="false">H870*(1+((F871-F870)/F870+(G871-G870)/G870)/2)</f>
        <v>103.459542534228</v>
      </c>
      <c r="I871" s="11" t="n">
        <f aca="false">H871*100/$H$868</f>
        <v>105.499959132858</v>
      </c>
      <c r="J871" s="60" t="n">
        <f aca="false">J870*(1+(I871-I870)/I870)</f>
        <v>651.130352014177</v>
      </c>
      <c r="K871" s="60" t="n">
        <f aca="false">J871*100/$J$864</f>
        <v>112.839249476444</v>
      </c>
      <c r="L871" s="60" t="n">
        <f aca="false">L870</f>
        <v>118.26</v>
      </c>
      <c r="M871" s="11" t="n">
        <v>14104.4</v>
      </c>
      <c r="N871" s="11" t="n">
        <v>1612.17</v>
      </c>
      <c r="O871" s="11" t="n">
        <f aca="false">M871*100/K871</f>
        <v>12499.5514109161</v>
      </c>
      <c r="P871" s="11" t="n">
        <f aca="false">O871*100/$O$864</f>
        <v>106.745639163871</v>
      </c>
      <c r="Q871" s="11" t="n">
        <f aca="false">M871*100/L871</f>
        <v>11926.6024014882</v>
      </c>
      <c r="R871" s="11"/>
      <c r="S871" s="11"/>
      <c r="T871" s="60" t="n">
        <f aca="false">C871*100/$C$864</f>
        <v>107.7676821664</v>
      </c>
      <c r="U871" s="60" t="n">
        <f aca="false">M871*100/T871</f>
        <v>13087.782641759</v>
      </c>
      <c r="V871" s="60"/>
      <c r="W871" s="60"/>
    </row>
    <row r="872" customFormat="false" ht="15" hidden="false" customHeight="false" outlineLevel="0" collapsed="false">
      <c r="A872" s="4" t="n">
        <f aca="false">A860+1</f>
        <v>2015</v>
      </c>
      <c r="B872" s="4" t="str">
        <f aca="false">B860</f>
        <v>Julio</v>
      </c>
      <c r="C872" s="58" t="n">
        <v>223.649430892728</v>
      </c>
      <c r="D872" s="53"/>
      <c r="E872" s="53"/>
      <c r="F872" s="5" t="n">
        <v>886.21</v>
      </c>
      <c r="G872" s="5" t="n">
        <v>243.56</v>
      </c>
      <c r="H872" s="5" t="n">
        <f aca="false">H871*(1+((F872-F871)/F871+(G872-G871)/G871)/2)</f>
        <v>105.714268416229</v>
      </c>
      <c r="I872" s="5" t="n">
        <f aca="false">H872*100/$H$868</f>
        <v>107.799152446304</v>
      </c>
      <c r="J872" s="58" t="n">
        <f aca="false">J871*(1+(I872-I871)/I871)</f>
        <v>665.320637620335</v>
      </c>
      <c r="K872" s="58" t="n">
        <f aca="false">J872*100/$J$864</f>
        <v>115.298390219464</v>
      </c>
      <c r="L872" s="58" t="n">
        <f aca="false">L871</f>
        <v>118.26</v>
      </c>
      <c r="M872" s="5" t="n">
        <v>14535.78</v>
      </c>
      <c r="N872" s="5" t="n">
        <v>1661.48</v>
      </c>
      <c r="O872" s="5" t="n">
        <f aca="false">M872*100/K872</f>
        <v>12607.0970915829</v>
      </c>
      <c r="P872" s="5" t="n">
        <f aca="false">O872*100/$O$864</f>
        <v>107.664074717651</v>
      </c>
      <c r="Q872" s="5" t="n">
        <f aca="false">M872*100/L872</f>
        <v>12291.3749365804</v>
      </c>
      <c r="R872" s="5"/>
      <c r="S872" s="5"/>
      <c r="T872" s="58" t="n">
        <f aca="false">C872*100/$C$864</f>
        <v>109.201852841618</v>
      </c>
      <c r="U872" s="58" t="n">
        <f aca="false">M872*100/T872</f>
        <v>13310.9279941268</v>
      </c>
      <c r="V872" s="58"/>
      <c r="W872" s="58"/>
    </row>
    <row r="873" customFormat="false" ht="15" hidden="false" customHeight="false" outlineLevel="0" collapsed="false">
      <c r="A873" s="32" t="n">
        <f aca="false">A861+1</f>
        <v>2015</v>
      </c>
      <c r="B873" s="32" t="str">
        <f aca="false">B861</f>
        <v>Agosto</v>
      </c>
      <c r="C873" s="65" t="n">
        <v>226.276522666001</v>
      </c>
      <c r="D873" s="53"/>
      <c r="E873" s="53"/>
      <c r="F873" s="33" t="n">
        <v>903.18</v>
      </c>
      <c r="G873" s="33" t="n">
        <v>248.02</v>
      </c>
      <c r="H873" s="33" t="n">
        <f aca="false">H872*(1+((F873-F872)/F872+(G873-G872)/G872)/2)</f>
        <v>107.694332068382</v>
      </c>
      <c r="I873" s="33" t="n">
        <f aca="false">H873*100/$H$868</f>
        <v>109.818266674588</v>
      </c>
      <c r="J873" s="65" t="n">
        <f aca="false">J872*(1+(I873-I872)/I872)</f>
        <v>677.78231598519</v>
      </c>
      <c r="K873" s="65" t="n">
        <f aca="false">J873*100/$J$864</f>
        <v>117.457967682805</v>
      </c>
      <c r="L873" s="65" t="n">
        <f aca="false">[1]'Salaires, inflation'!L872</f>
        <v>118.26</v>
      </c>
      <c r="M873" s="33" t="n">
        <v>14598.39</v>
      </c>
      <c r="N873" s="33" t="n">
        <v>1668.64</v>
      </c>
      <c r="O873" s="33" t="n">
        <f aca="false">M873*100/K873</f>
        <v>12428.6076866432</v>
      </c>
      <c r="P873" s="33" t="n">
        <f aca="false">O873*100/$O$864</f>
        <v>106.139782766051</v>
      </c>
      <c r="Q873" s="33" t="n">
        <f aca="false">M873*100/L873</f>
        <v>12344.3176052765</v>
      </c>
      <c r="R873" s="33" t="n">
        <f aca="false">AVERAGE(Q872:Q874)</f>
        <v>11966.2672267099</v>
      </c>
      <c r="S873" s="33" t="n">
        <f aca="false">R873*100/$R$864</f>
        <v>101.426722341521</v>
      </c>
      <c r="T873" s="65" t="n">
        <f aca="false">C873*100/$C$864</f>
        <v>110.484589346161</v>
      </c>
      <c r="U873" s="65" t="n">
        <f aca="false">M873*100/T873</f>
        <v>13213.0554011126</v>
      </c>
      <c r="V873" s="65" t="n">
        <f aca="false">AVERAGE(U872:U874)</f>
        <v>13309.2412082466</v>
      </c>
      <c r="W873" s="65" t="n">
        <f aca="false">V873*100/$V$864</f>
        <v>112.765205248367</v>
      </c>
    </row>
    <row r="874" customFormat="false" ht="15" hidden="false" customHeight="false" outlineLevel="0" collapsed="false">
      <c r="A874" s="10" t="n">
        <f aca="false">A862+1</f>
        <v>2015</v>
      </c>
      <c r="B874" s="10" t="str">
        <f aca="false">B862</f>
        <v>Septiembre</v>
      </c>
      <c r="C874" s="60" t="n">
        <v>228.940101825014</v>
      </c>
      <c r="D874" s="53"/>
      <c r="E874" s="53"/>
      <c r="F874" s="11" t="n">
        <v>925.25</v>
      </c>
      <c r="G874" s="11" t="n">
        <v>252.13</v>
      </c>
      <c r="H874" s="11" t="n">
        <f aca="false">H873*(1+((F874-F873)/F873+(G874-G873)/G873)/2)</f>
        <v>109.902449610071</v>
      </c>
      <c r="I874" s="11" t="n">
        <f aca="false">H874*100/$H$868</f>
        <v>112.069932443665</v>
      </c>
      <c r="J874" s="60" t="n">
        <f aca="false">J873*(1+(I874-I873)/I873)</f>
        <v>691.679268523261</v>
      </c>
      <c r="K874" s="60" t="n">
        <f aca="false">J874*100/$J$864</f>
        <v>119.866274544181</v>
      </c>
      <c r="L874" s="60" t="n">
        <v>133.030674</v>
      </c>
      <c r="M874" s="11" t="n">
        <v>14983.39</v>
      </c>
      <c r="N874" s="11" t="n">
        <v>1712.64</v>
      </c>
      <c r="O874" s="11" t="n">
        <f aca="false">M874*100/K874</f>
        <v>12500.0881665654</v>
      </c>
      <c r="P874" s="11" t="n">
        <f aca="false">O874*100/$O$864</f>
        <v>106.750223034362</v>
      </c>
      <c r="Q874" s="11" t="n">
        <f aca="false">M874*100/L874</f>
        <v>11263.1091382729</v>
      </c>
      <c r="R874" s="11"/>
      <c r="S874" s="11"/>
      <c r="T874" s="60" t="n">
        <f aca="false">C874*100/$C$864</f>
        <v>111.785141635489</v>
      </c>
      <c r="U874" s="60" t="n">
        <f aca="false">M874*100/T874</f>
        <v>13403.7402295004</v>
      </c>
      <c r="V874" s="60"/>
      <c r="W874" s="60"/>
    </row>
    <row r="875" customFormat="false" ht="15" hidden="false" customHeight="false" outlineLevel="0" collapsed="false">
      <c r="A875" s="4" t="n">
        <f aca="false">A863+1</f>
        <v>2015</v>
      </c>
      <c r="B875" s="4" t="str">
        <f aca="false">B863</f>
        <v>Octubre</v>
      </c>
      <c r="C875" s="58" t="n">
        <v>231.475975133937</v>
      </c>
      <c r="D875" s="53"/>
      <c r="E875" s="53"/>
      <c r="F875" s="5" t="n">
        <v>938.03</v>
      </c>
      <c r="G875" s="5" t="n">
        <v>256.42</v>
      </c>
      <c r="H875" s="5" t="n">
        <f aca="false">H874*(1+((F875-F874)/F874+(G875-G874)/G874)/2)</f>
        <v>111.59645931925</v>
      </c>
      <c r="I875" s="5" t="n">
        <f aca="false">H875*100/$H$868</f>
        <v>113.797351207671</v>
      </c>
      <c r="J875" s="58" t="n">
        <f aca="false">J874*(1+(I875-I874)/I874)</f>
        <v>702.340645050113</v>
      </c>
      <c r="K875" s="58" t="n">
        <f aca="false">J875*100/$J$864</f>
        <v>121.713864234869</v>
      </c>
      <c r="L875" s="58" t="n">
        <f aca="false">L874</f>
        <v>133.030674</v>
      </c>
      <c r="M875" s="5" t="n">
        <v>15202.43</v>
      </c>
      <c r="N875" s="5" t="n">
        <v>1737.68</v>
      </c>
      <c r="O875" s="5" t="n">
        <f aca="false">M875*100/K875</f>
        <v>12490.302641829</v>
      </c>
      <c r="P875" s="5" t="n">
        <f aca="false">O875*100/$O$864</f>
        <v>106.666655067944</v>
      </c>
      <c r="Q875" s="5" t="n">
        <f aca="false">M875*100/L875</f>
        <v>11427.7628932407</v>
      </c>
      <c r="R875" s="5"/>
      <c r="S875" s="5"/>
      <c r="T875" s="58" t="n">
        <f aca="false">C875*100/$C$864</f>
        <v>113.023338678069</v>
      </c>
      <c r="U875" s="58" t="n">
        <f aca="false">M875*100/T875</f>
        <v>13450.6998092686</v>
      </c>
      <c r="V875" s="58"/>
      <c r="W875" s="58"/>
    </row>
    <row r="876" customFormat="false" ht="15" hidden="false" customHeight="false" outlineLevel="0" collapsed="false">
      <c r="A876" s="67" t="n">
        <f aca="false">A864+1</f>
        <v>2015</v>
      </c>
      <c r="B876" s="67" t="str">
        <f aca="false">B864</f>
        <v>Noviembre</v>
      </c>
      <c r="C876" s="68"/>
      <c r="D876" s="53"/>
      <c r="E876" s="53"/>
      <c r="F876" s="69" t="n">
        <v>964.96</v>
      </c>
      <c r="G876" s="69" t="n">
        <v>261.43</v>
      </c>
      <c r="H876" s="69" t="n">
        <f aca="false">H875*(1+((F876-F875)/F875+(G876-G875)/G875)/2)</f>
        <v>114.288576630195</v>
      </c>
      <c r="I876" s="69" t="n">
        <f aca="false">H876*100/$H$868</f>
        <v>116.54256213098</v>
      </c>
      <c r="J876" s="68" t="n">
        <f aca="false">J875*(1+(I876-I875)/I875)</f>
        <v>719.283686256379</v>
      </c>
      <c r="K876" s="68" t="n">
        <f aca="false">J876*100/$J$864</f>
        <v>124.650050587801</v>
      </c>
      <c r="L876" s="68" t="n">
        <f aca="false">L875</f>
        <v>133.030674</v>
      </c>
      <c r="M876" s="69" t="n">
        <v>15526.15</v>
      </c>
      <c r="N876" s="69" t="n">
        <v>1774.68</v>
      </c>
      <c r="O876" s="69" t="n">
        <f aca="false">M876*100/K876</f>
        <v>12455.7911743996</v>
      </c>
      <c r="P876" s="69" t="n">
        <f aca="false">O876*100/$O$864</f>
        <v>106.371928599119</v>
      </c>
      <c r="Q876" s="69" t="n">
        <f aca="false">M876*100/L876</f>
        <v>11671.1052670454</v>
      </c>
      <c r="R876" s="69" t="n">
        <f aca="false">AVERAGE(Q875:Q877)</f>
        <v>11658.8524538333</v>
      </c>
      <c r="S876" s="69" t="n">
        <f aca="false">R876*100/$R$864</f>
        <v>98.8210582508306</v>
      </c>
      <c r="T876" s="68" t="n">
        <f aca="false">T875*(1+(I876-I875)/I875)</f>
        <v>115.74987757054</v>
      </c>
      <c r="U876" s="68" t="n">
        <f aca="false">M876*100/T876</f>
        <v>13413.5347059336</v>
      </c>
      <c r="V876" s="68" t="n">
        <f aca="false">AVERAGE(U875:U877)</f>
        <v>13280.099784786</v>
      </c>
      <c r="W876" s="68" t="n">
        <f aca="false">V876*100/$V$864</f>
        <v>112.518298715805</v>
      </c>
    </row>
    <row r="877" customFormat="false" ht="15" hidden="false" customHeight="false" outlineLevel="0" collapsed="false">
      <c r="A877" s="10" t="n">
        <f aca="false">A865+1</f>
        <v>2015</v>
      </c>
      <c r="B877" s="10" t="str">
        <f aca="false">B865</f>
        <v>Diciembre</v>
      </c>
      <c r="C877" s="60"/>
      <c r="D877" s="53"/>
      <c r="E877" s="53"/>
      <c r="F877" s="11" t="n">
        <v>1027.54</v>
      </c>
      <c r="G877" s="11" t="n">
        <v>271.67</v>
      </c>
      <c r="H877" s="11" t="n">
        <f aca="false">H876*(1+((F877-F876)/F876+(G877-G876)/G876)/2)</f>
        <v>120.232817730702</v>
      </c>
      <c r="I877" s="11" t="n">
        <f aca="false">H877*100/$H$868</f>
        <v>122.604034836332</v>
      </c>
      <c r="J877" s="60" t="n">
        <f aca="false">J876*(1+(I877-I876)/I876)</f>
        <v>756.694211234781</v>
      </c>
      <c r="K877" s="60" t="n">
        <f aca="false">J877*100/$J$864</f>
        <v>131.133200310471</v>
      </c>
      <c r="L877" s="60" t="n">
        <f aca="false">L876</f>
        <v>133.030674</v>
      </c>
      <c r="M877" s="11" t="n">
        <v>15800.97</v>
      </c>
      <c r="N877" s="11" t="n">
        <v>1806.09</v>
      </c>
      <c r="O877" s="11" t="n">
        <f aca="false">M877*100/K877</f>
        <v>12049.5572155561</v>
      </c>
      <c r="P877" s="11" t="n">
        <f aca="false">O877*100/$O$864</f>
        <v>102.902707811808</v>
      </c>
      <c r="Q877" s="11" t="n">
        <f aca="false">M877*100/L877</f>
        <v>11877.6892012138</v>
      </c>
      <c r="R877" s="11"/>
      <c r="S877" s="11"/>
      <c r="T877" s="60" t="n">
        <f aca="false">T876*(1+(I877-I876)/I876)</f>
        <v>121.770122112213</v>
      </c>
      <c r="U877" s="60" t="n">
        <f aca="false">M877*100/T877</f>
        <v>12976.0648391558</v>
      </c>
      <c r="V877" s="60"/>
      <c r="W877" s="60"/>
    </row>
    <row r="878" customFormat="false" ht="15" hidden="false" customHeight="false" outlineLevel="0" collapsed="false">
      <c r="A878" s="4" t="n">
        <f aca="false">A866+1</f>
        <v>2016</v>
      </c>
      <c r="B878" s="4" t="str">
        <f aca="false">B866</f>
        <v>Enero</v>
      </c>
      <c r="C878" s="58"/>
      <c r="D878" s="53"/>
      <c r="E878" s="53"/>
      <c r="F878" s="5" t="n">
        <v>1070.62</v>
      </c>
      <c r="G878" s="5" t="n">
        <v>282.91</v>
      </c>
      <c r="H878" s="5" t="n">
        <f aca="false">H877*(1+((F878-F877)/F877+(G878-G877)/G877)/2)</f>
        <v>125.240460523111</v>
      </c>
      <c r="I878" s="5" t="n">
        <f aca="false">H878*100/$H$868</f>
        <v>127.710437754906</v>
      </c>
      <c r="J878" s="58" t="n">
        <f aca="false">J877*(1+(I878-I877)/I877)</f>
        <v>788.210184863833</v>
      </c>
      <c r="K878" s="58" t="n">
        <f aca="false">J878*100/$J$864</f>
        <v>136.594839135663</v>
      </c>
      <c r="L878" s="58" t="n">
        <f aca="false">L877</f>
        <v>133.030674</v>
      </c>
      <c r="M878" s="5" t="n">
        <v>15822.89</v>
      </c>
      <c r="N878" s="5" t="n">
        <v>1808.6</v>
      </c>
      <c r="O878" s="5" t="n">
        <f aca="false">M878*100/K878</f>
        <v>11583.8124632842</v>
      </c>
      <c r="P878" s="5" t="n">
        <f aca="false">O878*100/$O$864</f>
        <v>98.9252673714203</v>
      </c>
      <c r="Q878" s="5" t="n">
        <f aca="false">M878*100/L878</f>
        <v>11894.1666040119</v>
      </c>
      <c r="R878" s="5"/>
      <c r="S878" s="5"/>
      <c r="T878" s="58" t="n">
        <f aca="false">T877*(1+(I878-I877)/I877)</f>
        <v>126.84179294082</v>
      </c>
      <c r="U878" s="58" t="n">
        <f aca="false">M878*100/T878</f>
        <v>12474.5083092466</v>
      </c>
      <c r="V878" s="58"/>
      <c r="W878" s="58"/>
    </row>
    <row r="879" customFormat="false" ht="15" hidden="false" customHeight="false" outlineLevel="0" collapsed="false">
      <c r="A879" s="67" t="n">
        <f aca="false">A867+1</f>
        <v>2016</v>
      </c>
      <c r="B879" s="67" t="str">
        <f aca="false">B867</f>
        <v>Febrero</v>
      </c>
      <c r="C879" s="68"/>
      <c r="D879" s="53"/>
      <c r="E879" s="53"/>
      <c r="F879" s="69" t="n">
        <v>1100.21</v>
      </c>
      <c r="G879" s="69" t="n">
        <v>294.14</v>
      </c>
      <c r="H879" s="69" t="n">
        <f aca="false">H878*(1+((F879-F878)/F878+(G879-G878)/G878)/2)</f>
        <v>129.456855554892</v>
      </c>
      <c r="I879" s="69" t="n">
        <f aca="false">H879*100/$H$868</f>
        <v>132.009988020109</v>
      </c>
      <c r="J879" s="68" t="n">
        <f aca="false">J878*(1+(I879-I878)/I878)</f>
        <v>814.746381661394</v>
      </c>
      <c r="K879" s="68" t="n">
        <f aca="false">J879*100/$J$864</f>
        <v>141.193495182541</v>
      </c>
      <c r="L879" s="68" t="n">
        <f aca="false">[1]'Salaires, inflation'!L878</f>
        <v>133.030674</v>
      </c>
      <c r="M879" s="69" t="n">
        <v>16520.52</v>
      </c>
      <c r="N879" s="69" t="n">
        <v>1888.34</v>
      </c>
      <c r="O879" s="69" t="n">
        <f aca="false">M879*100/K879</f>
        <v>11700.6240114968</v>
      </c>
      <c r="P879" s="69" t="n">
        <f aca="false">O879*100/$O$864</f>
        <v>99.9228330412396</v>
      </c>
      <c r="Q879" s="69" t="n">
        <f aca="false">M879*100/L879</f>
        <v>12418.5794924259</v>
      </c>
      <c r="R879" s="69" t="n">
        <f aca="false">AVERAGE(Q878:Q880)</f>
        <v>11792.1301733155</v>
      </c>
      <c r="S879" s="69" t="n">
        <f aca="false">R879*100/$R$864</f>
        <v>99.9507273441347</v>
      </c>
      <c r="T879" s="68" t="n">
        <f aca="false">T878*(1+(I879-I878)/I878)</f>
        <v>131.112099065086</v>
      </c>
      <c r="U879" s="68" t="n">
        <f aca="false">M879*100/T879</f>
        <v>12600.3016638449</v>
      </c>
      <c r="V879" s="68" t="n">
        <f aca="false">AVERAGE(U878:U880)</f>
        <v>12543.8366267635</v>
      </c>
      <c r="W879" s="68" t="n">
        <f aca="false">V879*100/$V$864</f>
        <v>106.280162008223</v>
      </c>
    </row>
    <row r="880" customFormat="false" ht="15" hidden="false" customHeight="false" outlineLevel="0" collapsed="false">
      <c r="A880" s="10" t="n">
        <f aca="false">A868+1</f>
        <v>2016</v>
      </c>
      <c r="B880" s="10" t="str">
        <f aca="false">B868</f>
        <v>Marzo</v>
      </c>
      <c r="C880" s="60"/>
      <c r="D880" s="53"/>
      <c r="E880" s="53"/>
      <c r="F880" s="11" t="n">
        <v>1132.39</v>
      </c>
      <c r="G880" s="11" t="n">
        <v>303.9</v>
      </c>
      <c r="H880" s="11" t="n">
        <f aca="false">H879*(1+((F880-F879)/F879+(G880-G879)/G879)/2)</f>
        <v>133.497879766628</v>
      </c>
      <c r="I880" s="11" t="n">
        <f aca="false">H880*100/$H$868</f>
        <v>136.130708823142</v>
      </c>
      <c r="J880" s="60" t="n">
        <f aca="false">J879*(1+(I880-I879)/I879)</f>
        <v>840.178869115275</v>
      </c>
      <c r="K880" s="60" t="n">
        <f aca="false">J880*100/$J$864</f>
        <v>145.600881180963</v>
      </c>
      <c r="L880" s="60" t="n">
        <v>153.450882459</v>
      </c>
      <c r="M880" s="11" t="n">
        <v>16977.26</v>
      </c>
      <c r="N880" s="11" t="n">
        <v>1940.55</v>
      </c>
      <c r="O880" s="11" t="n">
        <f aca="false">M880*100/K880</f>
        <v>11660.1354760343</v>
      </c>
      <c r="P880" s="11" t="n">
        <f aca="false">O880*100/$O$864</f>
        <v>99.5770626647938</v>
      </c>
      <c r="Q880" s="11" t="n">
        <f aca="false">M880*100/L880</f>
        <v>11063.6444235087</v>
      </c>
      <c r="R880" s="11"/>
      <c r="S880" s="11"/>
      <c r="T880" s="60" t="n">
        <f aca="false">T879*(1+(I880-I879)/I879)</f>
        <v>135.204792066957</v>
      </c>
      <c r="U880" s="60" t="n">
        <f aca="false">M880*100/T880</f>
        <v>12556.6999071989</v>
      </c>
      <c r="V880" s="60"/>
      <c r="W880" s="60"/>
    </row>
    <row r="881" customFormat="false" ht="15" hidden="false" customHeight="false" outlineLevel="0" collapsed="false">
      <c r="A881" s="4" t="n">
        <f aca="false">A869+1</f>
        <v>2016</v>
      </c>
      <c r="B881" s="4" t="str">
        <f aca="false">B869</f>
        <v>Abril</v>
      </c>
      <c r="C881" s="58"/>
      <c r="D881" s="5" t="n">
        <v>85.5254</v>
      </c>
      <c r="E881" s="53"/>
      <c r="F881" s="5" t="n">
        <v>1170.83</v>
      </c>
      <c r="G881" s="5" t="n">
        <v>323.79</v>
      </c>
      <c r="H881" s="5" t="n">
        <f aca="false">H880*(1+((F881-F880)/F880+(G881-G880)/G880)/2)</f>
        <v>140.132394847403</v>
      </c>
      <c r="I881" s="5" t="n">
        <f aca="false">H881*100/$H$868</f>
        <v>142.896069008806</v>
      </c>
      <c r="J881" s="58" t="n">
        <f aca="false">J880*(1+(I881-I880)/I880)</f>
        <v>881.933684902894</v>
      </c>
      <c r="K881" s="58" t="n">
        <f aca="false">J881*100/$J$864</f>
        <v>152.836885555399</v>
      </c>
      <c r="L881" s="58" t="n">
        <v>153.450882459</v>
      </c>
      <c r="M881" s="5" t="n">
        <v>17691.29</v>
      </c>
      <c r="N881" s="5" t="n">
        <v>2022.16</v>
      </c>
      <c r="O881" s="5" t="n">
        <f aca="false">M881*100/K881</f>
        <v>11575.275127932</v>
      </c>
      <c r="P881" s="5" t="n">
        <f aca="false">O881*100/$O$864</f>
        <v>98.8523588894298</v>
      </c>
      <c r="Q881" s="5" t="n">
        <f aca="false">M881*100/L881</f>
        <v>11528.9594406385</v>
      </c>
      <c r="R881" s="5"/>
      <c r="S881" s="5"/>
      <c r="T881" s="58" t="n">
        <f aca="false">T880*(1+(I881-I880)/I880)</f>
        <v>141.924136475492</v>
      </c>
      <c r="U881" s="58" t="n">
        <f aca="false">M881*100/T881</f>
        <v>12465.3145260144</v>
      </c>
      <c r="V881" s="58"/>
      <c r="W881" s="58"/>
    </row>
    <row r="882" customFormat="false" ht="15" hidden="false" customHeight="false" outlineLevel="0" collapsed="false">
      <c r="A882" s="67" t="n">
        <f aca="false">A870+1</f>
        <v>2016</v>
      </c>
      <c r="B882" s="67" t="str">
        <f aca="false">B870</f>
        <v>Mayo</v>
      </c>
      <c r="C882" s="68"/>
      <c r="D882" s="69" t="n">
        <v>89.1118</v>
      </c>
      <c r="E882" s="53"/>
      <c r="F882" s="69" t="n">
        <v>1219.86</v>
      </c>
      <c r="G882" s="69" t="n">
        <v>340.09</v>
      </c>
      <c r="H882" s="69" t="n">
        <f aca="false">H881*(1+((F882-F881)/F881+(G882-G881)/G881)/2)</f>
        <v>146.59372765806</v>
      </c>
      <c r="I882" s="69" t="n">
        <f aca="false">H882*100/$H$868</f>
        <v>149.484831444543</v>
      </c>
      <c r="J882" s="68" t="n">
        <f aca="false">J881*(1+(D882-D881)/D881)</f>
        <v>918.916463908145</v>
      </c>
      <c r="K882" s="68" t="n">
        <f aca="false">J882*100/$J$864</f>
        <v>159.245907978631</v>
      </c>
      <c r="L882" s="68" t="n">
        <v>153.450882459</v>
      </c>
      <c r="M882" s="69" t="n">
        <v>18042.71</v>
      </c>
      <c r="N882" s="69" t="n">
        <v>2062.33</v>
      </c>
      <c r="O882" s="69" t="n">
        <f aca="false">M882*100/K882</f>
        <v>11330.0933311399</v>
      </c>
      <c r="P882" s="69" t="n">
        <f aca="false">O882*100/$O$864</f>
        <v>96.7585167386574</v>
      </c>
      <c r="Q882" s="69" t="n">
        <f aca="false">M882*100/L882</f>
        <v>11757.9708313641</v>
      </c>
      <c r="R882" s="69" t="n">
        <f aca="false">AVERAGE(Q881:Q883)</f>
        <v>11732.6511116527</v>
      </c>
      <c r="S882" s="69" t="n">
        <f aca="false">R882*100/$R$864</f>
        <v>99.4465796297206</v>
      </c>
      <c r="T882" s="68" t="n">
        <f aca="false">T881*(1+(D882-D881)/D881)</f>
        <v>147.875546501703</v>
      </c>
      <c r="U882" s="68" t="n">
        <f aca="false">M882*100/T882</f>
        <v>12201.2803515098</v>
      </c>
      <c r="V882" s="68" t="n">
        <f aca="false">AVERAGE(U881:U883)</f>
        <v>12219.2857882503</v>
      </c>
      <c r="W882" s="68" t="n">
        <f aca="false">V882*100/$V$864</f>
        <v>103.53034018549</v>
      </c>
    </row>
    <row r="883" customFormat="false" ht="15" hidden="false" customHeight="false" outlineLevel="0" collapsed="false">
      <c r="A883" s="10" t="n">
        <f aca="false">A871+1</f>
        <v>2016</v>
      </c>
      <c r="B883" s="10" t="str">
        <f aca="false">B871</f>
        <v>Junio</v>
      </c>
      <c r="C883" s="60"/>
      <c r="D883" s="11" t="n">
        <v>91.8528</v>
      </c>
      <c r="E883" s="53"/>
      <c r="F883" s="11" t="n">
        <v>1237.74</v>
      </c>
      <c r="G883" s="11" t="n">
        <v>351.05</v>
      </c>
      <c r="H883" s="11" t="n">
        <f aca="false">H882*(1+((F883-F882)/F882+(G883-G882)/G882)/2)</f>
        <v>150.030191250368</v>
      </c>
      <c r="I883" s="11" t="n">
        <f aca="false">H883*100/$H$868</f>
        <v>152.989068556651</v>
      </c>
      <c r="J883" s="60" t="n">
        <f aca="false">J882*(1+(D883-D882)/D882)</f>
        <v>947.181520023858</v>
      </c>
      <c r="K883" s="60" t="n">
        <f aca="false">J883*100/$J$864</f>
        <v>164.144170989471</v>
      </c>
      <c r="L883" s="60" t="n">
        <v>153.450882459</v>
      </c>
      <c r="M883" s="11" t="n">
        <v>18277.57</v>
      </c>
      <c r="N883" s="11" t="n">
        <v>2089.18</v>
      </c>
      <c r="O883" s="11" t="n">
        <f aca="false">M883*100/K883</f>
        <v>11135.0710109422</v>
      </c>
      <c r="P883" s="11" t="n">
        <f aca="false">O883*100/$O$864</f>
        <v>95.0930343916238</v>
      </c>
      <c r="Q883" s="11" t="n">
        <f aca="false">M883*100/L883</f>
        <v>11911.0230629554</v>
      </c>
      <c r="R883" s="11"/>
      <c r="S883" s="11"/>
      <c r="T883" s="60" t="n">
        <f aca="false">T882*(1+(D883-D882)/D882)</f>
        <v>152.42406726956</v>
      </c>
      <c r="U883" s="60" t="n">
        <f aca="false">M883*100/T883</f>
        <v>11991.2624872267</v>
      </c>
      <c r="V883" s="60"/>
      <c r="W883" s="60"/>
    </row>
    <row r="884" customFormat="false" ht="15" hidden="false" customHeight="false" outlineLevel="0" collapsed="false">
      <c r="A884" s="4" t="n">
        <f aca="false">A872+1</f>
        <v>2016</v>
      </c>
      <c r="B884" s="4" t="str">
        <f aca="false">B872</f>
        <v>Julio</v>
      </c>
      <c r="C884" s="58"/>
      <c r="D884" s="5" t="n">
        <v>93.7328</v>
      </c>
      <c r="E884" s="53"/>
      <c r="F884" s="5" t="n">
        <v>1265.75</v>
      </c>
      <c r="G884" s="5" t="n">
        <v>358.62</v>
      </c>
      <c r="H884" s="5" t="n">
        <f aca="false">H883*(1+((F884-F883)/F883+(G884-G883)/G883)/2)</f>
        <v>153.345395962718</v>
      </c>
      <c r="I884" s="5" t="n">
        <f aca="false">H884*100/$H$868</f>
        <v>156.369655335818</v>
      </c>
      <c r="J884" s="58" t="n">
        <f aca="false">J883*(1+(D884-D883)/D883)</f>
        <v>966.567986823399</v>
      </c>
      <c r="K884" s="58" t="n">
        <f aca="false">J884*100/$J$864</f>
        <v>167.503796841489</v>
      </c>
      <c r="L884" s="58" t="n">
        <v>153.450882459</v>
      </c>
      <c r="M884" s="5" t="n">
        <v>18988.44</v>
      </c>
      <c r="N884" s="5" t="n">
        <v>2170.43</v>
      </c>
      <c r="O884" s="5" t="n">
        <f aca="false">M884*100/K884</f>
        <v>11336.125125551</v>
      </c>
      <c r="P884" s="5" t="n">
        <f aca="false">O884*100/$O$864</f>
        <v>96.8100280072268</v>
      </c>
      <c r="Q884" s="5" t="n">
        <f aca="false">M884*100/L884</f>
        <v>12374.2787892233</v>
      </c>
      <c r="R884" s="5"/>
      <c r="S884" s="5"/>
      <c r="T884" s="58" t="n">
        <f aca="false">T883*(1+(D884-D883)/D883)</f>
        <v>155.543811539378</v>
      </c>
      <c r="U884" s="58" t="n">
        <f aca="false">M884*100/T884</f>
        <v>12207.7759391879</v>
      </c>
      <c r="V884" s="58"/>
      <c r="W884" s="58"/>
    </row>
    <row r="885" customFormat="false" ht="15" hidden="false" customHeight="false" outlineLevel="0" collapsed="false">
      <c r="A885" s="67" t="n">
        <f aca="false">A873+1</f>
        <v>2016</v>
      </c>
      <c r="B885" s="67" t="str">
        <f aca="false">B873</f>
        <v>Agosto</v>
      </c>
      <c r="C885" s="68"/>
      <c r="D885" s="69" t="n">
        <v>93.9221</v>
      </c>
      <c r="E885" s="53"/>
      <c r="F885" s="69" t="n">
        <v>1273.51</v>
      </c>
      <c r="G885" s="69" t="n">
        <v>355.9</v>
      </c>
      <c r="H885" s="69" t="n">
        <f aca="false">H884*(1+((F885-F884)/F884+(G885-G884)/G884)/2)</f>
        <v>153.233923255926</v>
      </c>
      <c r="I885" s="69" t="n">
        <f aca="false">H885*100/$H$868</f>
        <v>156.25598417777</v>
      </c>
      <c r="J885" s="68" t="n">
        <f aca="false">J884*(1+(D885-D884)/D884)</f>
        <v>968.520039038906</v>
      </c>
      <c r="K885" s="68" t="n">
        <f aca="false">J885*100/$J$864</f>
        <v>167.842082572226</v>
      </c>
      <c r="L885" s="68" t="n">
        <v>153.450882459</v>
      </c>
      <c r="M885" s="69" t="n">
        <v>19216.78</v>
      </c>
      <c r="N885" s="69" t="n">
        <v>2196.53</v>
      </c>
      <c r="O885" s="69" t="n">
        <f aca="false">M885*100/K885</f>
        <v>11449.3217109187</v>
      </c>
      <c r="P885" s="69" t="n">
        <f aca="false">O885*100/$O$864</f>
        <v>97.7767220475976</v>
      </c>
      <c r="Q885" s="69" t="n">
        <f aca="false">M885*100/L885</f>
        <v>12523.0821042261</v>
      </c>
      <c r="R885" s="69" t="n">
        <f aca="false">AVERAGE(Q884:Q886)</f>
        <v>12041.2718095032</v>
      </c>
      <c r="S885" s="69" t="n">
        <f aca="false">R885*100/$R$864</f>
        <v>102.06246520512</v>
      </c>
      <c r="T885" s="68" t="n">
        <f aca="false">T884*(1+(D885-D884)/D884)</f>
        <v>155.857943236334</v>
      </c>
      <c r="U885" s="68" t="n">
        <f aca="false">M885*100/T885</f>
        <v>12329.6763712971</v>
      </c>
      <c r="V885" s="68" t="n">
        <f aca="false">AVERAGE(U884:U886)</f>
        <v>12337.429203153</v>
      </c>
      <c r="W885" s="68" t="n">
        <f aca="false">V885*100/$V$864</f>
        <v>104.531333872642</v>
      </c>
    </row>
    <row r="886" customFormat="false" ht="15" hidden="false" customHeight="false" outlineLevel="0" collapsed="false">
      <c r="A886" s="10" t="n">
        <f aca="false">A874+1</f>
        <v>2016</v>
      </c>
      <c r="B886" s="10" t="str">
        <f aca="false">B874</f>
        <v>Septiembre</v>
      </c>
      <c r="C886" s="60"/>
      <c r="D886" s="11" t="n">
        <v>95.0014</v>
      </c>
      <c r="E886" s="53"/>
      <c r="F886" s="11" t="n">
        <v>1295.28</v>
      </c>
      <c r="G886" s="11" t="n">
        <v>360.68</v>
      </c>
      <c r="H886" s="11" t="n">
        <f aca="false">H885*(1+((F886-F885)/F885+(G886-G885)/G885)/2)</f>
        <v>155.572673314493</v>
      </c>
      <c r="I886" s="11" t="n">
        <f aca="false">H886*100/$H$868</f>
        <v>158.640858782442</v>
      </c>
      <c r="J886" s="60" t="n">
        <f aca="false">J885*(1+(D886-D885)/D885)</f>
        <v>979.649727132919</v>
      </c>
      <c r="K886" s="60" t="n">
        <f aca="false">J886*100/$J$864</f>
        <v>169.77082947759</v>
      </c>
      <c r="L886" s="60" t="n">
        <f aca="false">L885*(1+0.1416)</f>
        <v>175.179527415194</v>
      </c>
      <c r="M886" s="11" t="n">
        <v>19666.45</v>
      </c>
      <c r="N886" s="11" t="n">
        <v>2247.93</v>
      </c>
      <c r="O886" s="11" t="n">
        <f aca="false">M886*100/K886</f>
        <v>11584.1161055268</v>
      </c>
      <c r="P886" s="11" t="n">
        <f aca="false">O886*100/$O$864</f>
        <v>98.9278604632998</v>
      </c>
      <c r="Q886" s="11" t="n">
        <f aca="false">M886*100/L886</f>
        <v>11226.4545350602</v>
      </c>
      <c r="R886" s="11"/>
      <c r="S886" s="11"/>
      <c r="T886" s="60" t="n">
        <f aca="false">T885*(1+(D886-D885)/D885)</f>
        <v>157.648975146129</v>
      </c>
      <c r="U886" s="60" t="n">
        <f aca="false">M886*100/T886</f>
        <v>12474.8352989739</v>
      </c>
      <c r="V886" s="60"/>
      <c r="W886" s="60"/>
    </row>
    <row r="887" customFormat="false" ht="15" hidden="false" customHeight="false" outlineLevel="0" collapsed="false">
      <c r="A887" s="4" t="n">
        <f aca="false">A875+1</f>
        <v>2016</v>
      </c>
      <c r="B887" s="4" t="str">
        <f aca="false">B875</f>
        <v>Octubre</v>
      </c>
      <c r="C887" s="58"/>
      <c r="D887" s="5" t="n">
        <v>97.2428</v>
      </c>
      <c r="E887" s="53"/>
      <c r="F887" s="5" t="n">
        <v>1321.6</v>
      </c>
      <c r="G887" s="5" t="n">
        <v>371.14</v>
      </c>
      <c r="H887" s="5" t="n">
        <f aca="false">H886*(1+((F887-F886)/F886+(G887-G886)/G886)/2)</f>
        <v>159.409150444039</v>
      </c>
      <c r="I887" s="5" t="n">
        <f aca="false">H887*100/$H$868</f>
        <v>162.552998450442</v>
      </c>
      <c r="J887" s="58" t="n">
        <f aca="false">J886*(1+(D887-D886)/D886)</f>
        <v>1002.76293281616</v>
      </c>
      <c r="K887" s="58" t="n">
        <f aca="false">J887*100/$J$864</f>
        <v>173.776289788607</v>
      </c>
      <c r="L887" s="58" t="n">
        <v>175.179527415194</v>
      </c>
      <c r="M887" s="5" t="n">
        <v>20069.28</v>
      </c>
      <c r="N887" s="5" t="n">
        <v>2293.97</v>
      </c>
      <c r="O887" s="5" t="n">
        <f aca="false">M887*100/K887</f>
        <v>11548.917303053</v>
      </c>
      <c r="P887" s="5" t="n">
        <f aca="false">O887*100/$O$864</f>
        <v>98.6272641823335</v>
      </c>
      <c r="Q887" s="5" t="n">
        <f aca="false">M887*100/L887</f>
        <v>11456.4072047264</v>
      </c>
      <c r="R887" s="5"/>
      <c r="S887" s="5"/>
      <c r="T887" s="58" t="n">
        <f aca="false">T886*(1+(D887-D886)/D886)</f>
        <v>161.368440468667</v>
      </c>
      <c r="U887" s="58" t="n">
        <f aca="false">M887*100/T887</f>
        <v>12436.9300104235</v>
      </c>
      <c r="V887" s="58"/>
      <c r="W887" s="58"/>
    </row>
    <row r="888" customFormat="false" ht="15" hidden="false" customHeight="false" outlineLevel="0" collapsed="false">
      <c r="A888" s="67" t="n">
        <f aca="false">A876+1</f>
        <v>2016</v>
      </c>
      <c r="B888" s="67" t="str">
        <f aca="false">B876</f>
        <v>Noviembre</v>
      </c>
      <c r="C888" s="68"/>
      <c r="D888" s="69" t="n">
        <v>98.8166</v>
      </c>
      <c r="E888" s="53"/>
      <c r="F888" s="69" t="n">
        <v>1339.02</v>
      </c>
      <c r="G888" s="69" t="n">
        <v>378.49</v>
      </c>
      <c r="H888" s="69" t="n">
        <f aca="false">H887*(1+((F888-F887)/F887+(G888-G887)/G887)/2)</f>
        <v>162.038193132165</v>
      </c>
      <c r="I888" s="69" t="n">
        <f aca="false">H888*100/$H$868</f>
        <v>165.233890800841</v>
      </c>
      <c r="J888" s="68" t="n">
        <f aca="false">J887*(1+(D888-D887)/D887)</f>
        <v>1018.99188039548</v>
      </c>
      <c r="K888" s="68" t="n">
        <f aca="false">J888*100/$J$864</f>
        <v>176.588725515152</v>
      </c>
      <c r="L888" s="68" t="n">
        <v>175.179527415194</v>
      </c>
      <c r="M888" s="69" t="n">
        <v>20422.65</v>
      </c>
      <c r="N888" s="69" t="n">
        <v>2334.36</v>
      </c>
      <c r="O888" s="69" t="n">
        <f aca="false">M888*100/K888</f>
        <v>11565.0928112325</v>
      </c>
      <c r="P888" s="69" t="n">
        <f aca="false">O888*100/$O$864</f>
        <v>98.7654023364687</v>
      </c>
      <c r="Q888" s="69" t="n">
        <f aca="false">M888*100/L888</f>
        <v>11658.1259815801</v>
      </c>
      <c r="R888" s="69" t="n">
        <f aca="false">AVERAGE(Q887:Q889)</f>
        <v>11641.7846504388</v>
      </c>
      <c r="S888" s="69" t="n">
        <f aca="false">R888*100/$R$864</f>
        <v>98.6763906345159</v>
      </c>
      <c r="T888" s="68" t="n">
        <f aca="false">T887*(1+(D888-D887)/D887)</f>
        <v>163.980064687731</v>
      </c>
      <c r="U888" s="68" t="n">
        <f aca="false">M888*100/T888</f>
        <v>12454.3492764752</v>
      </c>
      <c r="V888" s="68" t="n">
        <f aca="false">AVERAGE(U887:U889)</f>
        <v>12453.1456259967</v>
      </c>
      <c r="W888" s="68" t="n">
        <f aca="false">V888*100/$V$864</f>
        <v>105.511764384675</v>
      </c>
    </row>
    <row r="889" customFormat="false" ht="15" hidden="false" customHeight="false" outlineLevel="0" collapsed="false">
      <c r="A889" s="10" t="n">
        <f aca="false">A877+1</f>
        <v>2016</v>
      </c>
      <c r="B889" s="10" t="str">
        <f aca="false">B877</f>
        <v>Diciembre</v>
      </c>
      <c r="C889" s="60"/>
      <c r="D889" s="11" t="n">
        <v>100</v>
      </c>
      <c r="E889" s="11" t="n">
        <v>100</v>
      </c>
      <c r="F889" s="11" t="n">
        <v>1350.48</v>
      </c>
      <c r="G889" s="11" t="n">
        <v>383.19</v>
      </c>
      <c r="H889" s="11" t="n">
        <f aca="false">H888*(1+((F889-F888)/F888+(G889-G888)/G888)/2)</f>
        <v>163.737671037034</v>
      </c>
      <c r="I889" s="11" t="n">
        <f aca="false">H889*100/$H$868</f>
        <v>166.966885603631</v>
      </c>
      <c r="J889" s="60" t="n">
        <f aca="false">J888*(1+(D889-D888)/D888)</f>
        <v>1031.19504252876</v>
      </c>
      <c r="K889" s="60" t="n">
        <f aca="false">J889*100/$J$864</f>
        <v>178.703502766896</v>
      </c>
      <c r="L889" s="60" t="n">
        <v>175.179527415194</v>
      </c>
      <c r="M889" s="11" t="n">
        <v>20690.14</v>
      </c>
      <c r="N889" s="11" t="n">
        <v>2364.94</v>
      </c>
      <c r="O889" s="11" t="n">
        <f aca="false">M889*100/K889</f>
        <v>11577.9151945268</v>
      </c>
      <c r="P889" s="11" t="n">
        <f aca="false">O889*100/$O$864</f>
        <v>98.8749049462304</v>
      </c>
      <c r="Q889" s="11" t="n">
        <f aca="false">M889*100/L889</f>
        <v>11810.8207650099</v>
      </c>
      <c r="R889" s="11"/>
      <c r="S889" s="11"/>
      <c r="T889" s="60" t="n">
        <f aca="false">T888*(1+(D889-D888)/D888)</f>
        <v>165.943844139275</v>
      </c>
      <c r="U889" s="60" t="n">
        <f aca="false">M889*100/T889</f>
        <v>12468.1575910915</v>
      </c>
      <c r="V889" s="60"/>
      <c r="W889" s="60"/>
    </row>
    <row r="890" customFormat="false" ht="15" hidden="false" customHeight="false" outlineLevel="0" collapsed="false">
      <c r="A890" s="4" t="n">
        <f aca="false">A878+1</f>
        <v>2017</v>
      </c>
      <c r="B890" s="4" t="str">
        <f aca="false">B878</f>
        <v>Enero</v>
      </c>
      <c r="C890" s="58"/>
      <c r="D890" s="5" t="n">
        <v>101.313</v>
      </c>
      <c r="E890" s="5" t="n">
        <v>101.5859</v>
      </c>
      <c r="F890" s="5" t="n">
        <v>1366.86</v>
      </c>
      <c r="G890" s="5" t="n">
        <v>390.43</v>
      </c>
      <c r="H890" s="5" t="n">
        <f aca="false">H889*(1+((F890-F889)/F889+(G890-G889)/G889)/2)</f>
        <v>166.277491362709</v>
      </c>
      <c r="I890" s="5" t="n">
        <f aca="false">H890*100/$H$868</f>
        <v>169.556795958926</v>
      </c>
      <c r="J890" s="58" t="n">
        <f aca="false">J889*(1+(E890-E889)/E889)</f>
        <v>1047.54876470823</v>
      </c>
      <c r="K890" s="58" t="n">
        <f aca="false">J890*100/$J$864</f>
        <v>181.537561617276</v>
      </c>
      <c r="L890" s="58" t="n">
        <f aca="false">L889</f>
        <v>175.179527415194</v>
      </c>
      <c r="M890" s="5" t="n">
        <v>21048.21</v>
      </c>
      <c r="N890" s="5" t="n">
        <v>2405.87</v>
      </c>
      <c r="O890" s="5" t="n">
        <f aca="false">M890*100/K890</f>
        <v>11594.4104418316</v>
      </c>
      <c r="P890" s="5" t="n">
        <f aca="false">O890*100/$O$864</f>
        <v>99.0157736589418</v>
      </c>
      <c r="Q890" s="5" t="n">
        <f aca="false">M890*100/L890</f>
        <v>12015.2225037767</v>
      </c>
      <c r="R890" s="5"/>
      <c r="S890" s="5"/>
      <c r="T890" s="58" t="n">
        <f aca="false">T889*(1+(E890-E889)/E889)</f>
        <v>168.57554756348</v>
      </c>
      <c r="U890" s="58" t="n">
        <f aca="false">M890*100/T890</f>
        <v>12485.9211814655</v>
      </c>
      <c r="V890" s="58"/>
      <c r="W890" s="58"/>
    </row>
    <row r="891" customFormat="false" ht="15" hidden="false" customHeight="false" outlineLevel="0" collapsed="false">
      <c r="A891" s="67" t="n">
        <f aca="false">A879+1</f>
        <v>2017</v>
      </c>
      <c r="B891" s="67" t="str">
        <f aca="false">B879</f>
        <v>Febrero</v>
      </c>
      <c r="C891" s="68"/>
      <c r="D891" s="69" t="n">
        <v>103.8085</v>
      </c>
      <c r="E891" s="69" t="n">
        <v>103.6859</v>
      </c>
      <c r="F891" s="69" t="n">
        <v>1390.12</v>
      </c>
      <c r="G891" s="69" t="n">
        <v>398.84</v>
      </c>
      <c r="H891" s="69" t="n">
        <f aca="false">H890*(1+((F891-F890)/F890+(G891-G890)/G890)/2)</f>
        <v>169.483110044316</v>
      </c>
      <c r="I891" s="69" t="n">
        <f aca="false">H891*100/$H$868</f>
        <v>172.825635464893</v>
      </c>
      <c r="J891" s="68" t="n">
        <f aca="false">J890*(1+(E891-E890)/E890)</f>
        <v>1069.20386060133</v>
      </c>
      <c r="K891" s="68" t="n">
        <f aca="false">J891*100/$J$864</f>
        <v>185.290335175381</v>
      </c>
      <c r="L891" s="68" t="n">
        <f aca="false">[1]'Salaires, inflation'!L890</f>
        <v>175.179527415194</v>
      </c>
      <c r="M891" s="69" t="n">
        <v>21483.03</v>
      </c>
      <c r="N891" s="69" t="n">
        <v>2455.57</v>
      </c>
      <c r="O891" s="69" t="n">
        <f aca="false">M891*100/K891</f>
        <v>11594.2528678929</v>
      </c>
      <c r="P891" s="69" t="n">
        <f aca="false">O891*100/$O$864</f>
        <v>99.014427984185</v>
      </c>
      <c r="Q891" s="69" t="n">
        <f aca="false">M891*100/L891</f>
        <v>12263.4364397404</v>
      </c>
      <c r="R891" s="69" t="n">
        <f aca="false">AVERAGE(Q890:Q892)</f>
        <v>11846.87279148</v>
      </c>
      <c r="S891" s="69" t="n">
        <f aca="false">R891*100/$R$864</f>
        <v>100.414728709609</v>
      </c>
      <c r="T891" s="68" t="n">
        <f aca="false">T890*(1+(E891-E890)/E890)</f>
        <v>172.060368290405</v>
      </c>
      <c r="U891" s="68" t="n">
        <f aca="false">M891*100/T891</f>
        <v>12485.7514914421</v>
      </c>
      <c r="V891" s="68" t="n">
        <f aca="false">AVERAGE(U890:U892)</f>
        <v>12541.1415260149</v>
      </c>
      <c r="W891" s="68" t="n">
        <f aca="false">V891*100/$V$864</f>
        <v>106.257327228666</v>
      </c>
    </row>
    <row r="892" customFormat="false" ht="15" hidden="false" customHeight="false" outlineLevel="0" collapsed="false">
      <c r="A892" s="10" t="n">
        <f aca="false">A880+1</f>
        <v>2017</v>
      </c>
      <c r="B892" s="10" t="str">
        <f aca="false">B880</f>
        <v>Marzo</v>
      </c>
      <c r="C892" s="60"/>
      <c r="D892" s="11" t="n">
        <v>106.2627</v>
      </c>
      <c r="E892" s="11" t="n">
        <v>106.1476</v>
      </c>
      <c r="F892" s="11" t="n">
        <v>1433.32</v>
      </c>
      <c r="G892" s="11" t="n">
        <v>410.36</v>
      </c>
      <c r="H892" s="11" t="n">
        <f aca="false">H891*(1+((F892-F891)/F891+(G892-G891)/G891)/2)</f>
        <v>174.564232050649</v>
      </c>
      <c r="I892" s="11" t="n">
        <f aca="false">H892*100/$H$868</f>
        <v>178.00696674557</v>
      </c>
      <c r="J892" s="60" t="n">
        <f aca="false">J891*(1+(E892-E891)/E891)</f>
        <v>1094.58878896326</v>
      </c>
      <c r="K892" s="60" t="n">
        <f aca="false">J892*100/$J$864</f>
        <v>189.689479302993</v>
      </c>
      <c r="L892" s="60" t="n">
        <f aca="false">L886*(1+0.1296)</f>
        <v>197.882794168204</v>
      </c>
      <c r="M892" s="11" t="n">
        <v>22285.48</v>
      </c>
      <c r="N892" s="11" t="n">
        <v>2547.29</v>
      </c>
      <c r="O892" s="11" t="n">
        <f aca="false">M892*100/K892</f>
        <v>11748.4006397651</v>
      </c>
      <c r="P892" s="11" t="n">
        <f aca="false">O892*100/$O$864</f>
        <v>100.330843421288</v>
      </c>
      <c r="Q892" s="11" t="n">
        <f aca="false">M892*100/L892</f>
        <v>11261.959430923</v>
      </c>
      <c r="R892" s="11"/>
      <c r="S892" s="11"/>
      <c r="T892" s="60" t="n">
        <f aca="false">T891*(1+(E892-E891)/E891)</f>
        <v>176.145407901581</v>
      </c>
      <c r="U892" s="60" t="n">
        <f aca="false">M892*100/T892</f>
        <v>12651.7519051372</v>
      </c>
      <c r="V892" s="60"/>
      <c r="W892" s="60"/>
    </row>
    <row r="893" customFormat="false" ht="15" hidden="false" customHeight="false" outlineLevel="0" collapsed="false">
      <c r="A893" s="4" t="n">
        <f aca="false">A881+1</f>
        <v>2017</v>
      </c>
      <c r="B893" s="4" t="str">
        <f aca="false">B881</f>
        <v>Abril</v>
      </c>
      <c r="C893" s="58"/>
      <c r="D893" s="5" t="n">
        <v>109.0613</v>
      </c>
      <c r="E893" s="5" t="n">
        <v>108.9667</v>
      </c>
      <c r="F893" s="5" t="n">
        <v>1467.76</v>
      </c>
      <c r="G893" s="5" t="n">
        <v>419.04</v>
      </c>
      <c r="H893" s="5" t="n">
        <f aca="false">H892*(1+((F893-F892)/F892+(G893-G892)/G892)/2)</f>
        <v>178.507663327311</v>
      </c>
      <c r="I893" s="5" t="n">
        <f aca="false">H893*100/$H$868</f>
        <v>182.028169897453</v>
      </c>
      <c r="J893" s="58" t="n">
        <f aca="false">J892*(1+(E893-E892)/E892)</f>
        <v>1123.65920840719</v>
      </c>
      <c r="K893" s="58" t="n">
        <f aca="false">J893*100/$J$864</f>
        <v>194.727309749495</v>
      </c>
      <c r="L893" s="58" t="n">
        <v>197.882794168203</v>
      </c>
      <c r="M893" s="5" t="n">
        <v>22650.53</v>
      </c>
      <c r="N893" s="5" t="n">
        <v>2589.02</v>
      </c>
      <c r="O893" s="5" t="n">
        <f aca="false">M893*100/K893</f>
        <v>11631.9226251</v>
      </c>
      <c r="P893" s="5" t="n">
        <f aca="false">O893*100/$O$864</f>
        <v>99.3361261138237</v>
      </c>
      <c r="Q893" s="5" t="n">
        <f aca="false">M893*100/L893</f>
        <v>11446.4373192278</v>
      </c>
      <c r="R893" s="5"/>
      <c r="S893" s="5"/>
      <c r="T893" s="58" t="n">
        <f aca="false">T892*(1+(E893-E892)/E892)</f>
        <v>180.823530811712</v>
      </c>
      <c r="U893" s="58" t="n">
        <f aca="false">M893*100/T893</f>
        <v>12526.3177299561</v>
      </c>
      <c r="V893" s="58"/>
      <c r="W893" s="58"/>
    </row>
    <row r="894" customFormat="false" ht="15" hidden="false" customHeight="false" outlineLevel="0" collapsed="false">
      <c r="A894" s="67" t="n">
        <f aca="false">A882+1</f>
        <v>2017</v>
      </c>
      <c r="B894" s="67" t="str">
        <f aca="false">B882</f>
        <v>Mayo</v>
      </c>
      <c r="C894" s="68"/>
      <c r="D894" s="69" t="n">
        <v>110.4607</v>
      </c>
      <c r="E894" s="69" t="n">
        <v>110.5301</v>
      </c>
      <c r="F894" s="69" t="n">
        <v>1492.43</v>
      </c>
      <c r="G894" s="69" t="n">
        <v>426.62</v>
      </c>
      <c r="H894" s="69" t="n">
        <f aca="false">H893*(1+((F894-F893)/F893+(G894-G893)/G893)/2)</f>
        <v>181.62234449574</v>
      </c>
      <c r="I894" s="69" t="n">
        <f aca="false">H894*100/$H$868</f>
        <v>185.204278431593</v>
      </c>
      <c r="J894" s="68" t="n">
        <f aca="false">J893*(1+(E894-E893)/E893)</f>
        <v>1139.78091170208</v>
      </c>
      <c r="K894" s="68" t="n">
        <f aca="false">J894*100/$J$864</f>
        <v>197.521160311753</v>
      </c>
      <c r="L894" s="68" t="n">
        <v>197.882794168203</v>
      </c>
      <c r="M894" s="69" t="n">
        <v>23029.98</v>
      </c>
      <c r="N894" s="69" t="n">
        <v>2632.39</v>
      </c>
      <c r="O894" s="69" t="n">
        <f aca="false">M894*100/K894</f>
        <v>11659.5001586924</v>
      </c>
      <c r="P894" s="69" t="n">
        <f aca="false">O894*100/$O$864</f>
        <v>99.571637081627</v>
      </c>
      <c r="Q894" s="69" t="n">
        <f aca="false">M894*100/L894</f>
        <v>11638.1922424363</v>
      </c>
      <c r="R894" s="69" t="n">
        <f aca="false">AVERAGE(Q893:Q895)</f>
        <v>11648.3918827932</v>
      </c>
      <c r="S894" s="69" t="n">
        <f aca="false">R894*100/$R$864</f>
        <v>98.7323938900639</v>
      </c>
      <c r="T894" s="68" t="n">
        <f aca="false">T893*(1+(E894-E893)/E893)</f>
        <v>183.417896870985</v>
      </c>
      <c r="U894" s="68" t="n">
        <f aca="false">M894*100/T894</f>
        <v>12556.0157394015</v>
      </c>
      <c r="V894" s="68" t="n">
        <f aca="false">AVERAGE(U893:U895)</f>
        <v>12575.8329653249</v>
      </c>
      <c r="W894" s="68" t="n">
        <f aca="false">V894*100/$V$864</f>
        <v>106.551257379374</v>
      </c>
    </row>
    <row r="895" customFormat="false" ht="15" hidden="false" customHeight="false" outlineLevel="0" collapsed="false">
      <c r="A895" s="10" t="n">
        <f aca="false">A883+1</f>
        <v>2017</v>
      </c>
      <c r="B895" s="10" t="str">
        <f aca="false">B883</f>
        <v>Junio</v>
      </c>
      <c r="C895" s="60"/>
      <c r="D895" s="11" t="n">
        <v>111.9943</v>
      </c>
      <c r="E895" s="11" t="n">
        <v>111.8477</v>
      </c>
      <c r="F895" s="11" t="n">
        <v>1507.73</v>
      </c>
      <c r="G895" s="11" t="n">
        <v>433.14</v>
      </c>
      <c r="H895" s="11" t="n">
        <f aca="false">H894*(1+((F895-F894)/F894+(G895-G894)/G894)/2)</f>
        <v>183.941176782462</v>
      </c>
      <c r="I895" s="11" t="n">
        <f aca="false">H895*100/$H$868</f>
        <v>187.568842448529</v>
      </c>
      <c r="J895" s="60" t="n">
        <f aca="false">J894*(1+(E895-E894)/E894)</f>
        <v>1153.36793758244</v>
      </c>
      <c r="K895" s="60" t="n">
        <f aca="false">J895*100/$J$864</f>
        <v>199.875757664209</v>
      </c>
      <c r="L895" s="60" t="n">
        <v>197.882794168203</v>
      </c>
      <c r="M895" s="11" t="n">
        <v>23469.98</v>
      </c>
      <c r="N895" s="11" t="n">
        <v>2682.68</v>
      </c>
      <c r="O895" s="11" t="n">
        <f aca="false">M895*100/K895</f>
        <v>11742.2844442344</v>
      </c>
      <c r="P895" s="11" t="n">
        <f aca="false">O895*100/$O$864</f>
        <v>100.278611370735</v>
      </c>
      <c r="Q895" s="11" t="n">
        <f aca="false">M895*100/L895</f>
        <v>11860.5460867155</v>
      </c>
      <c r="R895" s="11"/>
      <c r="S895" s="11"/>
      <c r="T895" s="60" t="n">
        <f aca="false">T894*(1+(E895-E894)/E894)</f>
        <v>185.604372961364</v>
      </c>
      <c r="U895" s="60" t="n">
        <f aca="false">M895*100/T895</f>
        <v>12645.1654266172</v>
      </c>
      <c r="V895" s="60"/>
      <c r="W895" s="60"/>
    </row>
    <row r="896" customFormat="false" ht="15" hidden="false" customHeight="false" outlineLevel="0" collapsed="false">
      <c r="A896" s="4" t="n">
        <f aca="false">A884+1</f>
        <v>2017</v>
      </c>
      <c r="B896" s="4" t="str">
        <f aca="false">B884</f>
        <v>Julio</v>
      </c>
      <c r="C896" s="58"/>
      <c r="D896" s="5" t="n">
        <v>113.9199</v>
      </c>
      <c r="E896" s="5" t="n">
        <v>113.7852</v>
      </c>
      <c r="F896" s="5" t="n">
        <v>1530.15</v>
      </c>
      <c r="G896" s="5" t="n">
        <v>440.78</v>
      </c>
      <c r="H896" s="5" t="n">
        <f aca="false">H895*(1+((F896-F895)/F895+(G896-G895)/G895)/2)</f>
        <v>186.931018767474</v>
      </c>
      <c r="I896" s="5" t="n">
        <f aca="false">H896*100/$H$868</f>
        <v>190.617649735959</v>
      </c>
      <c r="J896" s="58" t="n">
        <f aca="false">J895*(1+(E896-E895)/E895)</f>
        <v>1173.34734153144</v>
      </c>
      <c r="K896" s="58" t="n">
        <f aca="false">J896*100/$J$864</f>
        <v>203.338138030318</v>
      </c>
      <c r="L896" s="58" t="n">
        <v>197.882794168203</v>
      </c>
      <c r="M896" s="5" t="n">
        <v>24489.17</v>
      </c>
      <c r="N896" s="5" t="n">
        <v>2799.18</v>
      </c>
      <c r="O896" s="5" t="n">
        <f aca="false">M896*100/K896</f>
        <v>12043.5695129404</v>
      </c>
      <c r="P896" s="5" t="n">
        <f aca="false">O896*100/$O$864</f>
        <v>102.851573085302</v>
      </c>
      <c r="Q896" s="5" t="n">
        <f aca="false">M896*100/L896</f>
        <v>12375.5933925129</v>
      </c>
      <c r="R896" s="5"/>
      <c r="S896" s="5"/>
      <c r="T896" s="58" t="n">
        <f aca="false">T895*(1+(E896-E895)/E895)</f>
        <v>188.819534941562</v>
      </c>
      <c r="U896" s="58" t="n">
        <f aca="false">M896*100/T896</f>
        <v>12969.6167335541</v>
      </c>
      <c r="V896" s="58"/>
      <c r="W896" s="58"/>
    </row>
    <row r="897" customFormat="false" ht="15" hidden="false" customHeight="false" outlineLevel="0" collapsed="false">
      <c r="A897" s="67" t="n">
        <f aca="false">A885+1</f>
        <v>2017</v>
      </c>
      <c r="B897" s="67" t="str">
        <f aca="false">B885</f>
        <v>Agosto</v>
      </c>
      <c r="C897" s="68"/>
      <c r="D897" s="69" t="n">
        <v>115.6031</v>
      </c>
      <c r="E897" s="69" t="n">
        <v>115.3819</v>
      </c>
      <c r="F897" s="69" t="n">
        <v>1552.09</v>
      </c>
      <c r="G897" s="69" t="n">
        <v>447.94</v>
      </c>
      <c r="H897" s="69" t="n">
        <f aca="false">H896*(1+((F897-F896)/F896+(G897-G896)/G896)/2)</f>
        <v>189.789417872095</v>
      </c>
      <c r="I897" s="69" t="n">
        <f aca="false">H897*100/$H$868</f>
        <v>193.53242184239</v>
      </c>
      <c r="J897" s="68" t="n">
        <f aca="false">J896*(1+(E897-E896)/E896)</f>
        <v>1189.81243277549</v>
      </c>
      <c r="K897" s="68" t="n">
        <f aca="false">J897*100/$J$864</f>
        <v>206.191496858997</v>
      </c>
      <c r="L897" s="68" t="n">
        <v>197.882794168203</v>
      </c>
      <c r="M897" s="69" t="n">
        <v>24700.42</v>
      </c>
      <c r="N897" s="69" t="n">
        <v>2823.33</v>
      </c>
      <c r="O897" s="69" t="n">
        <f aca="false">M897*100/K897</f>
        <v>11979.3591764316</v>
      </c>
      <c r="P897" s="69" t="n">
        <f aca="false">O897*100/$O$864</f>
        <v>102.303219533544</v>
      </c>
      <c r="Q897" s="69" t="n">
        <f aca="false">M897*100/L897</f>
        <v>12482.3485052492</v>
      </c>
      <c r="R897" s="69" t="n">
        <f aca="false">AVERAGE(Q896:Q898)</f>
        <v>12022.4924505862</v>
      </c>
      <c r="S897" s="69" t="n">
        <f aca="false">R897*100/$R$864</f>
        <v>101.903290352467</v>
      </c>
      <c r="T897" s="68" t="n">
        <f aca="false">T896*(1+(E897-E896)/E896)</f>
        <v>191.469160300934</v>
      </c>
      <c r="U897" s="68" t="n">
        <f aca="false">M897*100/T897</f>
        <v>12900.4691727786</v>
      </c>
      <c r="V897" s="68" t="n">
        <f aca="false">AVERAGE(U896:U898)</f>
        <v>12917.8982600822</v>
      </c>
      <c r="W897" s="68" t="n">
        <f aca="false">V897*100/$V$864</f>
        <v>109.449473931926</v>
      </c>
    </row>
    <row r="898" customFormat="false" ht="15" hidden="false" customHeight="false" outlineLevel="0" collapsed="false">
      <c r="A898" s="10" t="n">
        <f aca="false">A886+1</f>
        <v>2017</v>
      </c>
      <c r="B898" s="10" t="str">
        <f aca="false">B886</f>
        <v>Septiembre</v>
      </c>
      <c r="C898" s="60"/>
      <c r="D898" s="11" t="n">
        <v>117.9656</v>
      </c>
      <c r="E898" s="11" t="n">
        <v>117.5719</v>
      </c>
      <c r="F898" s="11" t="n">
        <v>1580.79</v>
      </c>
      <c r="G898" s="11" t="n">
        <v>455.04</v>
      </c>
      <c r="H898" s="11" t="n">
        <f aca="false">H897*(1+((F898-F897)/F897+(G898-G897)/G897)/2)</f>
        <v>193.048247635482</v>
      </c>
      <c r="I898" s="11" t="n">
        <f aca="false">H898*100/$H$868</f>
        <v>196.855521852662</v>
      </c>
      <c r="J898" s="60" t="n">
        <f aca="false">J897*(1+(E898-E897)/E897)</f>
        <v>1212.39560420687</v>
      </c>
      <c r="K898" s="60" t="n">
        <f aca="false">J898*100/$J$864</f>
        <v>210.105103569592</v>
      </c>
      <c r="L898" s="60" t="n">
        <f aca="false">L892*(1+0.1332)</f>
        <v>224.240782351408</v>
      </c>
      <c r="M898" s="11" t="n">
        <v>25136.35</v>
      </c>
      <c r="N898" s="11" t="n">
        <v>2873.15</v>
      </c>
      <c r="O898" s="11" t="n">
        <f aca="false">M898*100/K898</f>
        <v>11963.7027244672</v>
      </c>
      <c r="P898" s="11" t="n">
        <f aca="false">O898*100/$O$864</f>
        <v>102.169514097482</v>
      </c>
      <c r="Q898" s="11" t="n">
        <f aca="false">M898*100/L898</f>
        <v>11209.5354539964</v>
      </c>
      <c r="R898" s="11"/>
      <c r="S898" s="11"/>
      <c r="T898" s="60" t="n">
        <f aca="false">T897*(1+(E898-E897)/E897)</f>
        <v>195.103330487584</v>
      </c>
      <c r="U898" s="60" t="n">
        <f aca="false">M898*100/T898</f>
        <v>12883.6088739139</v>
      </c>
      <c r="V898" s="60"/>
      <c r="W898" s="60"/>
    </row>
    <row r="899" customFormat="false" ht="15" hidden="false" customHeight="false" outlineLevel="0" collapsed="false">
      <c r="A899" s="4" t="n">
        <f aca="false">A887+1</f>
        <v>2017</v>
      </c>
      <c r="B899" s="4" t="str">
        <f aca="false">B887</f>
        <v>Octubre</v>
      </c>
      <c r="C899" s="58"/>
      <c r="D899" s="5" t="n">
        <v>119.4985</v>
      </c>
      <c r="E899" s="5" t="n">
        <v>119.3528</v>
      </c>
      <c r="F899" s="5" t="n">
        <v>1606.59</v>
      </c>
      <c r="G899" s="5" t="n">
        <v>462.02</v>
      </c>
      <c r="H899" s="5" t="n">
        <f aca="false">H898*(1+((F899-F898)/F898+(G899-G898)/G898)/2)</f>
        <v>196.104226904671</v>
      </c>
      <c r="I899" s="5" t="n">
        <f aca="false">H899*100/$H$868</f>
        <v>199.971770775797</v>
      </c>
      <c r="J899" s="58" t="n">
        <f aca="false">J898*(1+(E899-E898)/E898)</f>
        <v>1230.76015671927</v>
      </c>
      <c r="K899" s="58" t="n">
        <f aca="false">J899*100/$J$864</f>
        <v>213.287634250367</v>
      </c>
      <c r="L899" s="58" t="n">
        <f aca="false">L893*(1+0.1332)</f>
        <v>224.240782351408</v>
      </c>
      <c r="M899" s="5" t="n">
        <v>25843.46</v>
      </c>
      <c r="N899" s="5" t="n">
        <v>2953.98</v>
      </c>
      <c r="O899" s="5" t="n">
        <f aca="false">M899*100/K899</f>
        <v>12116.7174509816</v>
      </c>
      <c r="P899" s="5" t="n">
        <f aca="false">O899*100/$O$864</f>
        <v>103.476253375261</v>
      </c>
      <c r="Q899" s="5" t="n">
        <f aca="false">M899*100/L899</f>
        <v>11524.8706007013</v>
      </c>
      <c r="R899" s="5"/>
      <c r="S899" s="5"/>
      <c r="T899" s="58" t="n">
        <f aca="false">T898*(1+(E899-E898)/E898)</f>
        <v>198.058624407861</v>
      </c>
      <c r="U899" s="58" t="n">
        <f aca="false">M899*100/T899</f>
        <v>13048.3891207791</v>
      </c>
      <c r="V899" s="58"/>
      <c r="W899" s="58"/>
    </row>
    <row r="900" customFormat="false" ht="15" hidden="false" customHeight="false" outlineLevel="0" collapsed="false">
      <c r="A900" s="67" t="n">
        <f aca="false">A888+1</f>
        <v>2017</v>
      </c>
      <c r="B900" s="67" t="str">
        <f aca="false">B888</f>
        <v>Noviembre</v>
      </c>
      <c r="C900" s="68"/>
      <c r="D900" s="69" t="n">
        <v>120.8941</v>
      </c>
      <c r="E900" s="69" t="n">
        <v>120.994</v>
      </c>
      <c r="F900" s="69" t="n">
        <v>1630.3</v>
      </c>
      <c r="G900" s="69" t="n">
        <v>467.86</v>
      </c>
      <c r="H900" s="69" t="n">
        <f aca="false">H899*(1+((F900-F899)/F899+(G900-G899)/G899)/2)</f>
        <v>198.790669600404</v>
      </c>
      <c r="I900" s="69" t="n">
        <f aca="false">H900*100/$H$868</f>
        <v>202.711195169819</v>
      </c>
      <c r="J900" s="68" t="n">
        <f aca="false">J899*(1+(E900-E899)/E899)</f>
        <v>1247.68412975725</v>
      </c>
      <c r="K900" s="68" t="n">
        <f aca="false">J900*100/$J$864</f>
        <v>216.220516137778</v>
      </c>
      <c r="L900" s="68" t="n">
        <f aca="false">L894*(1+0.1332)</f>
        <v>224.240782351408</v>
      </c>
      <c r="M900" s="69" t="n">
        <v>26177.33</v>
      </c>
      <c r="N900" s="69" t="n">
        <v>2992.14</v>
      </c>
      <c r="O900" s="69" t="n">
        <f aca="false">M900*100/K900</f>
        <v>12106.7743559171</v>
      </c>
      <c r="P900" s="69" t="n">
        <f aca="false">O900*100/$O$864</f>
        <v>103.391339764921</v>
      </c>
      <c r="Q900" s="69" t="n">
        <f aca="false">M900*100/L900</f>
        <v>11673.759663832</v>
      </c>
      <c r="R900" s="69" t="n">
        <f aca="false">AVERAGE(Q899:Q901)</f>
        <v>11642.5759219928</v>
      </c>
      <c r="S900" s="69" t="n">
        <f aca="false">R900*100/$R$864</f>
        <v>98.6830974946156</v>
      </c>
      <c r="T900" s="68" t="n">
        <f aca="false">T899*(1+(E900-E899)/E899)</f>
        <v>200.782094777875</v>
      </c>
      <c r="U900" s="68" t="n">
        <f aca="false">M900*100/T900</f>
        <v>13037.6814869673</v>
      </c>
      <c r="V900" s="68" t="n">
        <f aca="false">AVERAGE(U899:U901)</f>
        <v>12928.8369617674</v>
      </c>
      <c r="W900" s="68" t="n">
        <f aca="false">V900*100/$V$864</f>
        <v>109.542154267445</v>
      </c>
    </row>
    <row r="901" customFormat="false" ht="15" hidden="false" customHeight="false" outlineLevel="0" collapsed="false">
      <c r="A901" s="10" t="n">
        <f aca="false">A889+1</f>
        <v>2017</v>
      </c>
      <c r="B901" s="10" t="str">
        <f aca="false">B889</f>
        <v>Diciembre</v>
      </c>
      <c r="C901" s="60"/>
      <c r="D901" s="11" t="n">
        <v>125.0392</v>
      </c>
      <c r="E901" s="11" t="n">
        <v>124.7956</v>
      </c>
      <c r="F901" s="11" t="n">
        <v>1678.94</v>
      </c>
      <c r="G901" s="11" t="n">
        <v>483.3</v>
      </c>
      <c r="H901" s="11" t="n">
        <f aca="false">H900*(1+((F901-F900)/F900+(G901-G900)/G900)/2)</f>
        <v>205.036307149073</v>
      </c>
      <c r="I901" s="11" t="n">
        <f aca="false">H901*100/$H$868</f>
        <v>209.080008427671</v>
      </c>
      <c r="J901" s="60" t="n">
        <f aca="false">J900*(1+(E901-E900)/E900)</f>
        <v>1286.88604049402</v>
      </c>
      <c r="K901" s="60" t="n">
        <f aca="false">J901*100/$J$864</f>
        <v>223.014108498964</v>
      </c>
      <c r="L901" s="60" t="n">
        <f aca="false">L895*(1+0.1332)</f>
        <v>224.240782351408</v>
      </c>
      <c r="M901" s="11" t="n">
        <v>26301.42</v>
      </c>
      <c r="N901" s="11" t="n">
        <v>3006.32</v>
      </c>
      <c r="O901" s="11" t="n">
        <f aca="false">M901*100/K901</f>
        <v>11793.6126001294</v>
      </c>
      <c r="P901" s="11" t="n">
        <f aca="false">O901*100/$O$864</f>
        <v>100.716951646157</v>
      </c>
      <c r="Q901" s="11" t="n">
        <f aca="false">M901*100/L901</f>
        <v>11729.0975014451</v>
      </c>
      <c r="R901" s="11"/>
      <c r="S901" s="11"/>
      <c r="T901" s="60" t="n">
        <f aca="false">T900*(1+(E901-E900)/E900)</f>
        <v>207.090615956673</v>
      </c>
      <c r="U901" s="60" t="n">
        <f aca="false">M901*100/T901</f>
        <v>12700.4402775559</v>
      </c>
      <c r="V901" s="60"/>
      <c r="W901" s="60"/>
    </row>
    <row r="902" customFormat="false" ht="15" hidden="false" customHeight="false" outlineLevel="0" collapsed="false">
      <c r="A902" s="4" t="n">
        <f aca="false">A890+1</f>
        <v>2018</v>
      </c>
      <c r="B902" s="4" t="str">
        <f aca="false">B890</f>
        <v>Enero</v>
      </c>
      <c r="C902" s="58"/>
      <c r="D902" s="5" t="n">
        <v>127.0147</v>
      </c>
      <c r="E902" s="5" t="n">
        <v>126.9887</v>
      </c>
      <c r="F902" s="5" t="n">
        <v>1703.2</v>
      </c>
      <c r="G902" s="5" t="n">
        <v>491.11</v>
      </c>
      <c r="H902" s="5" t="n">
        <f aca="false">H901*(1+((F902-F901)/F901+(G902-G901)/G901)/2)</f>
        <v>208.174318973657</v>
      </c>
      <c r="I902" s="5" t="n">
        <f aca="false">H902*100/$H$868</f>
        <v>212.279907742347</v>
      </c>
      <c r="J902" s="58" t="n">
        <f aca="false">J901*(1+(E902-E901)/E901)</f>
        <v>1309.50117897172</v>
      </c>
      <c r="K902" s="58" t="n">
        <f aca="false">J902*100/$J$864</f>
        <v>226.933255018145</v>
      </c>
      <c r="L902" s="58" t="n">
        <f aca="false">L901</f>
        <v>224.240782351408</v>
      </c>
      <c r="M902" s="5" t="n">
        <v>26929.81</v>
      </c>
      <c r="N902" s="5" t="n">
        <v>3078.15</v>
      </c>
      <c r="O902" s="5" t="n">
        <f aca="false">M902*100/K902</f>
        <v>11866.8416393387</v>
      </c>
      <c r="P902" s="5" t="n">
        <f aca="false">O902*100/$O$864</f>
        <v>101.342324536654</v>
      </c>
      <c r="Q902" s="5" t="n">
        <f aca="false">M902*100/L902</f>
        <v>12009.3275262473</v>
      </c>
      <c r="R902" s="5"/>
      <c r="S902" s="5"/>
      <c r="T902" s="58" t="n">
        <f aca="false">T901*(1+(E902-E901)/E901)</f>
        <v>210.729930402492</v>
      </c>
      <c r="U902" s="58" t="n">
        <f aca="false">M902*100/T902</f>
        <v>12779.3000019335</v>
      </c>
      <c r="V902" s="58"/>
      <c r="W902" s="58"/>
    </row>
    <row r="903" customFormat="false" ht="15" hidden="false" customHeight="false" outlineLevel="0" collapsed="false">
      <c r="A903" s="67" t="n">
        <f aca="false">A891+1</f>
        <v>2018</v>
      </c>
      <c r="B903" s="67" t="str">
        <f aca="false">B891</f>
        <v>Febrero</v>
      </c>
      <c r="C903" s="68"/>
      <c r="D903" s="69" t="n">
        <v>130.2913</v>
      </c>
      <c r="E903" s="69" t="n">
        <v>130.0606</v>
      </c>
      <c r="F903" s="69" t="n">
        <v>1745.32</v>
      </c>
      <c r="G903" s="69" t="n">
        <v>503.84</v>
      </c>
      <c r="H903" s="69" t="n">
        <f aca="false">H902*(1+((F903-F902)/F902+(G903-G902)/G902)/2)</f>
        <v>213.44641617135</v>
      </c>
      <c r="I903" s="69" t="n">
        <f aca="false">H903*100/$H$868</f>
        <v>217.655980604036</v>
      </c>
      <c r="J903" s="68" t="n">
        <f aca="false">J902*(1+(E903-E902)/E902)</f>
        <v>1341.17845948316</v>
      </c>
      <c r="K903" s="68" t="n">
        <f aca="false">J903*100/$J$864</f>
        <v>232.422847919641</v>
      </c>
      <c r="L903" s="68" t="n">
        <f aca="false">L902</f>
        <v>224.240782351408</v>
      </c>
      <c r="M903" s="69" t="n">
        <v>27440.22</v>
      </c>
      <c r="N903" s="69" t="n">
        <v>3136.49</v>
      </c>
      <c r="O903" s="69" t="n">
        <f aca="false">M903*100/K903</f>
        <v>11806.1628818382</v>
      </c>
      <c r="P903" s="69" t="n">
        <f aca="false">O903*100/$O$864</f>
        <v>100.824130519915</v>
      </c>
      <c r="Q903" s="69" t="n">
        <f aca="false">M903*100/L903</f>
        <v>12236.9444631166</v>
      </c>
      <c r="R903" s="69" t="n">
        <f aca="false">AVERAGE(Q902:Q904)</f>
        <v>11978.3943645804</v>
      </c>
      <c r="S903" s="69" t="n">
        <f aca="false">R903*100/$R$864</f>
        <v>101.52951261206</v>
      </c>
      <c r="T903" s="68" t="n">
        <f aca="false">T902*(1+(E903-E902)/E902)</f>
        <v>215.827559350606</v>
      </c>
      <c r="U903" s="68" t="n">
        <f aca="false">M903*100/T903</f>
        <v>12713.9555683082</v>
      </c>
      <c r="V903" s="68" t="n">
        <f aca="false">AVERAGE(U902:U904)</f>
        <v>12734.1822495904</v>
      </c>
      <c r="W903" s="68" t="n">
        <f aca="false">V903*100/$V$864</f>
        <v>107.892903327609</v>
      </c>
    </row>
    <row r="904" customFormat="false" ht="15" hidden="false" customHeight="false" outlineLevel="0" collapsed="false">
      <c r="A904" s="10" t="n">
        <f aca="false">A892+1</f>
        <v>2018</v>
      </c>
      <c r="B904" s="10" t="str">
        <f aca="false">B892</f>
        <v>Marzo</v>
      </c>
      <c r="C904" s="60"/>
      <c r="D904" s="11" t="n">
        <v>133.5028</v>
      </c>
      <c r="E904" s="11" t="n">
        <v>133.1054</v>
      </c>
      <c r="F904" s="11" t="n">
        <v>1794.98</v>
      </c>
      <c r="G904" s="11" t="n">
        <v>514.58</v>
      </c>
      <c r="H904" s="11" t="n">
        <f aca="false">H903*(1+((F904-F903)/F903+(G904-G903)/G903)/2)</f>
        <v>218.757979632068</v>
      </c>
      <c r="I904" s="11" t="n">
        <f aca="false">H904*100/$H$868</f>
        <v>223.072298077622</v>
      </c>
      <c r="J904" s="60" t="n">
        <f aca="false">J903*(1+(E904-E903)/E903)</f>
        <v>1372.57628613808</v>
      </c>
      <c r="K904" s="60" t="n">
        <f aca="false">J904*100/$J$864</f>
        <v>237.864012171887</v>
      </c>
      <c r="L904" s="60" t="n">
        <f aca="false">L903*(1+(M898-M895)/M895)</f>
        <v>240.161891465557</v>
      </c>
      <c r="M904" s="11" t="n">
        <v>28072.31</v>
      </c>
      <c r="N904" s="11" t="n">
        <v>3208.74</v>
      </c>
      <c r="O904" s="11" t="n">
        <f aca="false">M904*100/K904</f>
        <v>11801.8315354549</v>
      </c>
      <c r="P904" s="11" t="n">
        <f aca="false">O904*100/$O$864</f>
        <v>100.787141005417</v>
      </c>
      <c r="Q904" s="11" t="n">
        <f aca="false">M904*100/L904</f>
        <v>11688.9111043773</v>
      </c>
      <c r="R904" s="11"/>
      <c r="S904" s="11"/>
      <c r="T904" s="60" t="n">
        <f aca="false">T903*(1+(E904-E903)/E903)</f>
        <v>220.880217516959</v>
      </c>
      <c r="U904" s="60" t="n">
        <f aca="false">M904*100/T904</f>
        <v>12709.2911785297</v>
      </c>
      <c r="V904" s="60"/>
      <c r="W904" s="60"/>
    </row>
    <row r="905" customFormat="false" ht="15" hidden="false" customHeight="false" outlineLevel="0" collapsed="false">
      <c r="A905" s="4" t="n">
        <f aca="false">A893+1</f>
        <v>2018</v>
      </c>
      <c r="B905" s="4" t="str">
        <f aca="false">B893</f>
        <v>Abril</v>
      </c>
      <c r="C905" s="58"/>
      <c r="D905" s="5" t="n">
        <v>136.938</v>
      </c>
      <c r="E905" s="5" t="n">
        <v>136.7512</v>
      </c>
      <c r="F905" s="5" t="n">
        <v>1839.78</v>
      </c>
      <c r="G905" s="5" t="n">
        <v>530.2</v>
      </c>
      <c r="H905" s="5" t="n">
        <f aca="false">H904*(1+((F905-F904)/F904+(G905-G904)/G904)/2)</f>
        <v>224.808097744375</v>
      </c>
      <c r="I905" s="5" t="n">
        <f aca="false">H905*100/$H$868</f>
        <v>229.241735888409</v>
      </c>
      <c r="J905" s="58" t="n">
        <f aca="false">J904*(1+(E905-E904)/E904)</f>
        <v>1410.17159499859</v>
      </c>
      <c r="K905" s="58" t="n">
        <f aca="false">J905*100/$J$864</f>
        <v>244.379184475763</v>
      </c>
      <c r="L905" s="58" t="n">
        <f aca="false">L904</f>
        <v>240.161891465557</v>
      </c>
      <c r="M905" s="5" t="n">
        <v>28858.05</v>
      </c>
      <c r="N905" s="5" t="n">
        <v>3298.55</v>
      </c>
      <c r="O905" s="5" t="n">
        <f aca="false">M905*100/K905</f>
        <v>11808.7185133651</v>
      </c>
      <c r="P905" s="5" t="n">
        <f aca="false">O905*100/$O$864</f>
        <v>100.845955504815</v>
      </c>
      <c r="Q905" s="5" t="n">
        <f aca="false">M905*100/L905</f>
        <v>12016.0820785918</v>
      </c>
      <c r="R905" s="5"/>
      <c r="S905" s="5"/>
      <c r="T905" s="58" t="n">
        <f aca="false">T904*(1+(E905-E904)/E904)</f>
        <v>226.930198186588</v>
      </c>
      <c r="U905" s="58" t="n">
        <f aca="false">M905*100/T905</f>
        <v>12716.7077059846</v>
      </c>
      <c r="V905" s="58"/>
      <c r="W905" s="58"/>
    </row>
    <row r="906" customFormat="false" ht="15" hidden="false" customHeight="false" outlineLevel="0" collapsed="false">
      <c r="A906" s="67" t="n">
        <f aca="false">A894+1</f>
        <v>2018</v>
      </c>
      <c r="B906" s="67" t="str">
        <f aca="false">B894</f>
        <v>Mayo</v>
      </c>
      <c r="C906" s="68"/>
      <c r="D906" s="69" t="n">
        <v>139.58</v>
      </c>
      <c r="E906" s="69" t="n">
        <v>139.5893</v>
      </c>
      <c r="F906" s="69" t="n">
        <v>1886.48</v>
      </c>
      <c r="G906" s="69" t="n">
        <v>542.53</v>
      </c>
      <c r="H906" s="69" t="n">
        <f aca="false">H905*(1+((F906-F905)/F905+(G906-G905)/G905)/2)</f>
        <v>230.275300865268</v>
      </c>
      <c r="I906" s="69" t="n">
        <f aca="false">H906*100/$H$868</f>
        <v>234.816762528744</v>
      </c>
      <c r="J906" s="68" t="n">
        <f aca="false">J905*(1+(E906-E905)/E905)</f>
        <v>1439.4379415006</v>
      </c>
      <c r="K906" s="68" t="n">
        <f aca="false">J906*100/$J$864</f>
        <v>249.45096858779</v>
      </c>
      <c r="L906" s="68" t="n">
        <f aca="false">L905</f>
        <v>240.161891465557</v>
      </c>
      <c r="M906" s="69" t="n">
        <v>29338.79</v>
      </c>
      <c r="N906" s="69" t="n">
        <v>3353.5</v>
      </c>
      <c r="O906" s="69" t="n">
        <f aca="false">M906*100/K906</f>
        <v>11761.3453922809</v>
      </c>
      <c r="P906" s="69" t="n">
        <f aca="false">O906*100/$O$864</f>
        <v>100.441391059013</v>
      </c>
      <c r="Q906" s="69" t="n">
        <f aca="false">M906*100/L906</f>
        <v>12216.2553854668</v>
      </c>
      <c r="R906" s="69" t="n">
        <f aca="false">AVERAGE(Q905:Q907)</f>
        <v>12003.5497796831</v>
      </c>
      <c r="S906" s="69" t="n">
        <f aca="false">R906*100/$R$864</f>
        <v>101.742731258667</v>
      </c>
      <c r="T906" s="68" t="n">
        <f aca="false">T905*(1+(E906-E905)/E905)</f>
        <v>231.639850427105</v>
      </c>
      <c r="U906" s="68" t="n">
        <f aca="false">M906*100/T906</f>
        <v>12665.6919981187</v>
      </c>
      <c r="V906" s="68" t="n">
        <f aca="false">AVERAGE(U905:U907)</f>
        <v>12566.5949604711</v>
      </c>
      <c r="W906" s="68" t="n">
        <f aca="false">V906*100/$V$864</f>
        <v>106.472986537549</v>
      </c>
    </row>
    <row r="907" customFormat="false" ht="15" hidden="false" customHeight="false" outlineLevel="0" collapsed="false">
      <c r="A907" s="10" t="n">
        <f aca="false">A895+1</f>
        <v>2018</v>
      </c>
      <c r="B907" s="10" t="str">
        <f aca="false">B895</f>
        <v>Junio</v>
      </c>
      <c r="C907" s="60"/>
      <c r="D907" s="11" t="n">
        <v>145.0582</v>
      </c>
      <c r="E907" s="11" t="n">
        <v>144.8053</v>
      </c>
      <c r="F907" s="11" t="n">
        <v>1963.53</v>
      </c>
      <c r="G907" s="11" t="n">
        <v>562.37</v>
      </c>
      <c r="H907" s="11" t="n">
        <f aca="false">H906*(1+((F907-F906)/F906+(G907-G906)/G906)/2)</f>
        <v>239.188413796403</v>
      </c>
      <c r="I907" s="11" t="n">
        <f aca="false">H907*100/$H$868</f>
        <v>243.905658796289</v>
      </c>
      <c r="J907" s="60" t="n">
        <f aca="false">J906*(1+(E907-E906)/E906)</f>
        <v>1493.2250749189</v>
      </c>
      <c r="K907" s="60" t="n">
        <f aca="false">J907*100/$J$864</f>
        <v>258.772143292111</v>
      </c>
      <c r="L907" s="60" t="n">
        <f aca="false">L906*(1+(M901-M898)/M898)</f>
        <v>251.293396830886</v>
      </c>
      <c r="M907" s="11" t="n">
        <v>29598.12</v>
      </c>
      <c r="N907" s="11" t="n">
        <v>3384.14</v>
      </c>
      <c r="O907" s="11" t="n">
        <f aca="false">M907*100/K907</f>
        <v>11437.9081239006</v>
      </c>
      <c r="P907" s="11" t="n">
        <f aca="false">O907*100/$O$864</f>
        <v>97.6792504983114</v>
      </c>
      <c r="Q907" s="11" t="n">
        <f aca="false">M907*100/L907</f>
        <v>11778.3118749908</v>
      </c>
      <c r="R907" s="11"/>
      <c r="S907" s="11"/>
      <c r="T907" s="60" t="n">
        <f aca="false">T906*(1+(E907-E906)/E906)</f>
        <v>240.29548133741</v>
      </c>
      <c r="U907" s="60" t="n">
        <f aca="false">M907*100/T907</f>
        <v>12317.3851773101</v>
      </c>
      <c r="V907" s="60"/>
      <c r="W907" s="60"/>
    </row>
    <row r="908" customFormat="false" ht="15" hidden="false" customHeight="false" outlineLevel="0" collapsed="false">
      <c r="A908" s="4" t="n">
        <f aca="false">A896+1</f>
        <v>2018</v>
      </c>
      <c r="B908" s="4" t="str">
        <f aca="false">B896</f>
        <v>Julio</v>
      </c>
      <c r="C908" s="58"/>
      <c r="D908" s="5" t="n">
        <v>149.1178</v>
      </c>
      <c r="E908" s="5" t="n">
        <v>149.2966</v>
      </c>
      <c r="F908" s="5" t="n">
        <v>2034.03</v>
      </c>
      <c r="G908" s="5" t="n">
        <v>577.5</v>
      </c>
      <c r="H908" s="5" t="n">
        <f aca="false">H907*(1+((F908-F907)/F907+(G908-G907)/G907)/2)</f>
        <v>246.699972636663</v>
      </c>
      <c r="I908" s="5" t="n">
        <f aca="false">H908*100/$H$868</f>
        <v>251.565359692505</v>
      </c>
      <c r="J908" s="58" t="n">
        <f aca="false">J907*(1+(E908-E907)/E907)</f>
        <v>1539.539137864</v>
      </c>
      <c r="K908" s="58" t="n">
        <f aca="false">J908*100/$J$864</f>
        <v>266.798253711881</v>
      </c>
      <c r="L908" s="58" t="n">
        <f aca="false">L907</f>
        <v>251.293396830886</v>
      </c>
      <c r="M908" s="5" t="n">
        <v>30283.84</v>
      </c>
      <c r="N908" s="5" t="n">
        <v>3461.52</v>
      </c>
      <c r="O908" s="5" t="n">
        <f aca="false">M908*100/K908</f>
        <v>11350.8389124255</v>
      </c>
      <c r="P908" s="5" t="n">
        <f aca="false">O908*100/$O$864</f>
        <v>96.9356831233831</v>
      </c>
      <c r="Q908" s="5" t="n">
        <f aca="false">M908*100/L908</f>
        <v>12051.1881258783</v>
      </c>
      <c r="R908" s="5"/>
      <c r="S908" s="5"/>
      <c r="T908" s="58" t="n">
        <f aca="false">T907*(1+(E908-E907)/E907)</f>
        <v>247.748517209237</v>
      </c>
      <c r="U908" s="58" t="n">
        <f aca="false">M908*100/T908</f>
        <v>12223.6210901007</v>
      </c>
      <c r="V908" s="58"/>
      <c r="W908" s="58"/>
    </row>
    <row r="909" customFormat="false" ht="15" hidden="false" customHeight="false" outlineLevel="0" collapsed="false">
      <c r="A909" s="67" t="n">
        <f aca="false">A897+1</f>
        <v>2018</v>
      </c>
      <c r="B909" s="67" t="str">
        <f aca="false">B897</f>
        <v>Agosto</v>
      </c>
      <c r="C909" s="68"/>
      <c r="D909" s="69" t="n">
        <v>155.1747</v>
      </c>
      <c r="E909" s="69" t="n">
        <v>155.1034</v>
      </c>
      <c r="F909" s="69" t="n">
        <v>2102.36</v>
      </c>
      <c r="G909" s="69" t="n">
        <v>598.59</v>
      </c>
      <c r="H909" s="69" t="n">
        <f aca="false">H908*(1+((F909-F908)/F908+(G909-G908)/G908)/2)</f>
        <v>255.348396496035</v>
      </c>
      <c r="I909" s="69" t="n">
        <f aca="false">H909*100/$H$868</f>
        <v>260.384346722392</v>
      </c>
      <c r="J909" s="68" t="n">
        <f aca="false">J908*(1+(E909-E908)/E908)</f>
        <v>1599.41857159356</v>
      </c>
      <c r="K909" s="68" t="n">
        <f aca="false">J909*100/$J$864</f>
        <v>277.175208710549</v>
      </c>
      <c r="L909" s="68" t="n">
        <f aca="false">L908</f>
        <v>251.293396830886</v>
      </c>
      <c r="M909" s="69" t="n">
        <v>30978.75</v>
      </c>
      <c r="N909" s="69" t="n">
        <v>3540.95</v>
      </c>
      <c r="O909" s="69" t="n">
        <f aca="false">M909*100/K909</f>
        <v>11176.5948131208</v>
      </c>
      <c r="P909" s="69" t="n">
        <f aca="false">O909*100/$O$864</f>
        <v>95.4476459019375</v>
      </c>
      <c r="Q909" s="69" t="n">
        <f aca="false">M909*100/L909</f>
        <v>12327.7214565442</v>
      </c>
      <c r="R909" s="69" t="n">
        <f aca="false">AVERAGE(Q908:Q910)</f>
        <v>12044.0284002659</v>
      </c>
      <c r="S909" s="69" t="n">
        <f aca="false">R909*100/$R$864</f>
        <v>102.085830216164</v>
      </c>
      <c r="T909" s="68" t="n">
        <f aca="false">T908*(1+(E909-E908)/E908)</f>
        <v>257.384544350717</v>
      </c>
      <c r="U909" s="68" t="n">
        <f aca="false">M909*100/T909</f>
        <v>12035.9791137217</v>
      </c>
      <c r="V909" s="68" t="n">
        <f aca="false">AVERAGE(U908:U910)</f>
        <v>11918.6802032449</v>
      </c>
      <c r="W909" s="68" t="n">
        <f aca="false">V909*100/$V$864</f>
        <v>100.983399307227</v>
      </c>
    </row>
    <row r="910" customFormat="false" ht="15" hidden="false" customHeight="false" outlineLevel="0" collapsed="false">
      <c r="A910" s="10" t="n">
        <f aca="false">A898+1</f>
        <v>2018</v>
      </c>
      <c r="B910" s="10" t="str">
        <f aca="false">B898</f>
        <v>Septiembre</v>
      </c>
      <c r="C910" s="60"/>
      <c r="D910" s="11" t="n">
        <v>165.4903</v>
      </c>
      <c r="E910" s="11" t="n">
        <v>165.2383</v>
      </c>
      <c r="F910" s="11" t="n">
        <v>2264.68</v>
      </c>
      <c r="G910" s="11" t="n">
        <v>634.58</v>
      </c>
      <c r="H910" s="11" t="n">
        <f aca="false">H909*(1+((F910-F909)/F909+(G910-G909)/G909)/2)</f>
        <v>272.8822895083</v>
      </c>
      <c r="I910" s="11" t="n">
        <f aca="false">H910*100/$H$868</f>
        <v>278.264041054327</v>
      </c>
      <c r="J910" s="60" t="n">
        <f aca="false">J909*(1+(E910-E909)/E909)</f>
        <v>1703.9291579588</v>
      </c>
      <c r="K910" s="60" t="n">
        <f aca="false">J910*100/$J$864</f>
        <v>295.286630012471</v>
      </c>
      <c r="L910" s="60" t="n">
        <f aca="false">L909*(1+(M904-M901)/M901)</f>
        <v>268.213128294581</v>
      </c>
      <c r="M910" s="11" t="n">
        <v>31523.56</v>
      </c>
      <c r="N910" s="11" t="n">
        <v>3603.23</v>
      </c>
      <c r="O910" s="11" t="n">
        <f aca="false">M910*100/K910</f>
        <v>10675.5798590233</v>
      </c>
      <c r="P910" s="11" t="n">
        <f aca="false">O910*100/$O$864</f>
        <v>91.1689994331458</v>
      </c>
      <c r="Q910" s="11" t="n">
        <f aca="false">M910*100/L910</f>
        <v>11753.1756183752</v>
      </c>
      <c r="R910" s="11"/>
      <c r="S910" s="11"/>
      <c r="T910" s="60" t="n">
        <f aca="false">T909*(1+(E910-E909)/E909)</f>
        <v>274.202787010388</v>
      </c>
      <c r="U910" s="60" t="n">
        <f aca="false">M910*100/T910</f>
        <v>11496.4404059123</v>
      </c>
      <c r="V910" s="60"/>
      <c r="W910" s="60"/>
    </row>
    <row r="911" customFormat="false" ht="15" hidden="false" customHeight="false" outlineLevel="0" collapsed="false">
      <c r="A911" s="4" t="n">
        <f aca="false">A899+1</f>
        <v>2018</v>
      </c>
      <c r="B911" s="4" t="str">
        <f aca="false">B899</f>
        <v>Octubre</v>
      </c>
      <c r="C911" s="58"/>
      <c r="D911" s="5" t="n">
        <v>173.8549</v>
      </c>
      <c r="E911" s="5" t="n">
        <v>174.1473</v>
      </c>
      <c r="F911" s="5" t="n">
        <v>2382.64</v>
      </c>
      <c r="G911" s="5" t="n">
        <v>668.01</v>
      </c>
      <c r="H911" s="5" t="n">
        <f aca="false">H910*(1+((F911-F910)/F910+(G911-G910)/G910)/2)</f>
        <v>287.176865602671</v>
      </c>
      <c r="I911" s="5" t="n">
        <f aca="false">H911*100/$H$868</f>
        <v>292.840533051464</v>
      </c>
      <c r="J911" s="58" t="n">
        <f aca="false">J910*(1+(E911-E910)/E910)</f>
        <v>1795.79832429769</v>
      </c>
      <c r="K911" s="58" t="n">
        <f aca="false">J911*100/$J$864</f>
        <v>311.207325073974</v>
      </c>
      <c r="L911" s="58" t="n">
        <f aca="false">L910</f>
        <v>268.213128294581</v>
      </c>
      <c r="M911" s="5" t="n">
        <v>33154.28</v>
      </c>
      <c r="N911" s="5" t="n">
        <v>3789.62</v>
      </c>
      <c r="O911" s="5" t="n">
        <f aca="false">M911*100/K911</f>
        <v>10653.4381837315</v>
      </c>
      <c r="P911" s="5" t="n">
        <f aca="false">O911*100/$O$864</f>
        <v>90.979910464791</v>
      </c>
      <c r="Q911" s="5" t="n">
        <f aca="false">M911*100/L911</f>
        <v>12361.1697200692</v>
      </c>
      <c r="R911" s="5"/>
      <c r="S911" s="5"/>
      <c r="T911" s="58" t="n">
        <f aca="false">T910*(1+(E911-E910)/E910)</f>
        <v>288.986724084756</v>
      </c>
      <c r="U911" s="58" t="n">
        <f aca="false">M911*100/T911</f>
        <v>11472.5962256579</v>
      </c>
      <c r="V911" s="58"/>
      <c r="W911" s="58"/>
    </row>
    <row r="912" customFormat="false" ht="15" hidden="false" customHeight="false" outlineLevel="0" collapsed="false">
      <c r="A912" s="67" t="n">
        <f aca="false">A900+1</f>
        <v>2018</v>
      </c>
      <c r="B912" s="67" t="str">
        <f aca="false">B900</f>
        <v>Noviembre</v>
      </c>
      <c r="C912" s="68"/>
      <c r="D912" s="69" t="n">
        <v>178.877</v>
      </c>
      <c r="E912" s="69" t="n">
        <v>179.6388</v>
      </c>
      <c r="F912" s="69" t="n">
        <v>2466.45</v>
      </c>
      <c r="G912" s="69" t="n">
        <v>686.66</v>
      </c>
      <c r="H912" s="69" t="n">
        <f aca="false">H911*(1+((F912-F911)/F911+(G912-G911)/G911)/2)</f>
        <v>296.236435833333</v>
      </c>
      <c r="I912" s="69" t="n">
        <f aca="false">H912*100/$H$868</f>
        <v>302.078775031704</v>
      </c>
      <c r="J912" s="68" t="n">
        <f aca="false">J911*(1+(E912-E911)/E911)</f>
        <v>1852.42640005816</v>
      </c>
      <c r="K912" s="68" t="n">
        <f aca="false">J912*100/$J$864</f>
        <v>321.020827928418</v>
      </c>
      <c r="L912" s="68" t="n">
        <f aca="false">L911</f>
        <v>268.213128294581</v>
      </c>
      <c r="M912" s="69" t="n">
        <v>33733.8</v>
      </c>
      <c r="N912" s="69" t="n">
        <v>3855.86</v>
      </c>
      <c r="O912" s="69" t="n">
        <f aca="false">M912*100/K912</f>
        <v>10508.2901373371</v>
      </c>
      <c r="P912" s="69" t="n">
        <f aca="false">O912*100/$O$864</f>
        <v>89.7403523017504</v>
      </c>
      <c r="Q912" s="69" t="n">
        <f aca="false">M912*100/L912</f>
        <v>12577.2366977316</v>
      </c>
      <c r="R912" s="69" t="n">
        <f aca="false">AVERAGE(Q911:Q913)</f>
        <v>12360.5000882929</v>
      </c>
      <c r="S912" s="69" t="n">
        <f aca="false">R912*100/$R$864</f>
        <v>104.768261205071</v>
      </c>
      <c r="T912" s="68" t="n">
        <f aca="false">T911*(1+(E912-E911)/E911)</f>
        <v>298.099530285664</v>
      </c>
      <c r="U912" s="68" t="n">
        <f aca="false">M912*100/T912</f>
        <v>11316.2875391563</v>
      </c>
      <c r="V912" s="68" t="n">
        <f aca="false">AVERAGE(U911:U913)</f>
        <v>11339.9270468932</v>
      </c>
      <c r="W912" s="68" t="n">
        <f aca="false">V912*100/$V$864</f>
        <v>96.0797975584131</v>
      </c>
    </row>
    <row r="913" customFormat="false" ht="15" hidden="false" customHeight="false" outlineLevel="0" collapsed="false">
      <c r="A913" s="10" t="n">
        <f aca="false">A901+1</f>
        <v>2018</v>
      </c>
      <c r="B913" s="10" t="str">
        <f aca="false">B901</f>
        <v>Diciembre</v>
      </c>
      <c r="C913" s="60"/>
      <c r="D913" s="11" t="n">
        <v>183.9381</v>
      </c>
      <c r="E913" s="11" t="n">
        <v>184.2552</v>
      </c>
      <c r="F913" s="11" t="n">
        <v>2517.89</v>
      </c>
      <c r="G913" s="11" t="n">
        <v>703.01</v>
      </c>
      <c r="H913" s="11" t="n">
        <f aca="false">H912*(1+((F913-F912)/F912+(G913-G912)/G912)/2)</f>
        <v>302.85240217177</v>
      </c>
      <c r="I913" s="11" t="n">
        <f aca="false">H913*100/$H$868</f>
        <v>308.825220658975</v>
      </c>
      <c r="J913" s="60" t="n">
        <f aca="false">J912*(1+(E913-E912)/E912)</f>
        <v>1900.03048800146</v>
      </c>
      <c r="K913" s="60" t="n">
        <f aca="false">J913*100/$J$864</f>
        <v>329.270496430149</v>
      </c>
      <c r="L913" s="60" t="n">
        <f aca="false">L912*(1+(M907-M904)/M904)</f>
        <v>282.791275703296</v>
      </c>
      <c r="M913" s="11" t="n">
        <v>34339.61</v>
      </c>
      <c r="N913" s="11" t="n">
        <v>3925.11</v>
      </c>
      <c r="O913" s="11" t="n">
        <f aca="false">M913*100/K913</f>
        <v>10428.9969409041</v>
      </c>
      <c r="P913" s="11" t="n">
        <f aca="false">O913*100/$O$864</f>
        <v>89.0631917656371</v>
      </c>
      <c r="Q913" s="11" t="n">
        <f aca="false">M913*100/L913</f>
        <v>12143.0938470779</v>
      </c>
      <c r="R913" s="11"/>
      <c r="S913" s="11"/>
      <c r="T913" s="60" t="n">
        <f aca="false">T912*(1+(E913-E912)/E912)</f>
        <v>305.76016190651</v>
      </c>
      <c r="U913" s="60" t="n">
        <f aca="false">M913*100/T913</f>
        <v>11230.8973758654</v>
      </c>
      <c r="V913" s="60"/>
      <c r="W913" s="60"/>
    </row>
    <row r="914" customFormat="false" ht="15" hidden="false" customHeight="false" outlineLevel="0" collapsed="false">
      <c r="A914" s="4" t="n">
        <f aca="false">A902+1</f>
        <v>2019</v>
      </c>
      <c r="B914" s="4" t="str">
        <f aca="false">B902</f>
        <v>Enero</v>
      </c>
      <c r="C914" s="58"/>
      <c r="D914" s="5" t="n">
        <v>189.1236</v>
      </c>
      <c r="E914" s="5" t="n">
        <v>189.6101</v>
      </c>
      <c r="F914" s="5" t="n">
        <v>2609.62</v>
      </c>
      <c r="G914" s="5" t="n">
        <v>729.85</v>
      </c>
      <c r="H914" s="5" t="n">
        <f aca="false">H913*(1+((F914-F913)/F913+(G914-G913)/G913)/2)</f>
        <v>314.150308977697</v>
      </c>
      <c r="I914" s="5" t="n">
        <f aca="false">H914*100/$H$868</f>
        <v>320.345943417998</v>
      </c>
      <c r="J914" s="58" t="n">
        <f aca="false">J913*(1+(E914-E913)/E913)</f>
        <v>1955.24995133383</v>
      </c>
      <c r="K914" s="58" t="n">
        <f aca="false">J914*100/$J$864</f>
        <v>338.839890299814</v>
      </c>
      <c r="L914" s="58" t="n">
        <f aca="false">L913</f>
        <v>282.791275703296</v>
      </c>
      <c r="M914" s="5" t="n">
        <v>35362.23</v>
      </c>
      <c r="N914" s="5" t="n">
        <v>4042</v>
      </c>
      <c r="O914" s="5" t="n">
        <f aca="false">M914*100/K914</f>
        <v>10436.2653313075</v>
      </c>
      <c r="P914" s="5" t="n">
        <f aca="false">O914*100/$O$864</f>
        <v>89.1252635115584</v>
      </c>
      <c r="Q914" s="5" t="n">
        <f aca="false">M914*100/L914</f>
        <v>12504.7103776645</v>
      </c>
      <c r="R914" s="5"/>
      <c r="S914" s="5"/>
      <c r="T914" s="58" t="n">
        <f aca="false">T913*(1+(E914-E913)/E913)</f>
        <v>314.646288816324</v>
      </c>
      <c r="U914" s="58" t="n">
        <f aca="false">M914*100/T914</f>
        <v>11238.7246431636</v>
      </c>
      <c r="V914" s="58"/>
      <c r="W914" s="58"/>
    </row>
    <row r="915" customFormat="false" ht="15" hidden="false" customHeight="false" outlineLevel="0" collapsed="false">
      <c r="A915" s="67" t="n">
        <f aca="false">A903+1</f>
        <v>2019</v>
      </c>
      <c r="B915" s="67" t="str">
        <f aca="false">B903</f>
        <v>Febrero</v>
      </c>
      <c r="C915" s="68"/>
      <c r="D915" s="69" t="n">
        <v>196.3597</v>
      </c>
      <c r="E915" s="69" t="n">
        <v>196.7501</v>
      </c>
      <c r="F915" s="69" t="n">
        <v>2708.13</v>
      </c>
      <c r="G915" s="69" t="n">
        <v>754.44</v>
      </c>
      <c r="H915" s="69" t="n">
        <f aca="false">H914*(1+((F915-F914)/F914+(G915-G914)/G914)/2)</f>
        <v>325.371859406765</v>
      </c>
      <c r="I915" s="69" t="n">
        <f aca="false">H915*100/$H$868</f>
        <v>331.788803908921</v>
      </c>
      <c r="J915" s="68" t="n">
        <f aca="false">J914*(1+(E915-E914)/E914)</f>
        <v>2028.87727737038</v>
      </c>
      <c r="K915" s="68" t="n">
        <f aca="false">J915*100/$J$864</f>
        <v>351.59932039737</v>
      </c>
      <c r="L915" s="68" t="n">
        <f aca="false">L914</f>
        <v>282.791275703296</v>
      </c>
      <c r="M915" s="69" t="n">
        <v>36733.68</v>
      </c>
      <c r="N915" s="69" t="n">
        <v>4198.76</v>
      </c>
      <c r="O915" s="69" t="n">
        <f aca="false">M915*100/K915</f>
        <v>10447.5969858202</v>
      </c>
      <c r="P915" s="69" t="n">
        <f aca="false">O915*100/$O$864</f>
        <v>89.2220353607211</v>
      </c>
      <c r="Q915" s="69" t="n">
        <f aca="false">M915*100/L915</f>
        <v>12989.6793699325</v>
      </c>
      <c r="R915" s="69" t="n">
        <f aca="false">AVERAGE(Q914:Q916)</f>
        <v>12801.585696887</v>
      </c>
      <c r="S915" s="69" t="n">
        <f aca="false">R915*100/$R$864</f>
        <v>108.506926463344</v>
      </c>
      <c r="T915" s="68" t="n">
        <f aca="false">T914*(1+(E915-E914)/E914)</f>
        <v>326.494679287868</v>
      </c>
      <c r="U915" s="68" t="n">
        <f aca="false">M915*100/T915</f>
        <v>11250.9276047381</v>
      </c>
      <c r="V915" s="68" t="n">
        <f aca="false">AVERAGE(U914:U916)</f>
        <v>11288.9719685805</v>
      </c>
      <c r="W915" s="68" t="n">
        <f aca="false">V915*100/$V$864</f>
        <v>95.6480704768706</v>
      </c>
    </row>
    <row r="916" customFormat="false" ht="15" hidden="false" customHeight="false" outlineLevel="0" collapsed="false">
      <c r="A916" s="10" t="n">
        <f aca="false">A904+1</f>
        <v>2019</v>
      </c>
      <c r="B916" s="10" t="str">
        <f aca="false">B904</f>
        <v>Marzo</v>
      </c>
      <c r="C916" s="60"/>
      <c r="D916" s="11" t="n">
        <v>205.7679</v>
      </c>
      <c r="E916" s="11" t="n">
        <v>205.9571</v>
      </c>
      <c r="F916" s="11" t="n">
        <v>2835.66</v>
      </c>
      <c r="G916" s="11" t="n">
        <v>748.51</v>
      </c>
      <c r="H916" s="11" t="n">
        <f aca="false">H915*(1+((F916-F915)/F915+(G916-G915)/G915)/2)</f>
        <v>331.754256322434</v>
      </c>
      <c r="I916" s="11" t="n">
        <f aca="false">H916*100/$H$868</f>
        <v>338.297073685486</v>
      </c>
      <c r="J916" s="60" t="n">
        <f aca="false">J915*(1+(E916-E915)/E915)</f>
        <v>2123.819404936</v>
      </c>
      <c r="K916" s="60" t="n">
        <f aca="false">J916*100/$J$864</f>
        <v>368.052551897118</v>
      </c>
      <c r="L916" s="60" t="n">
        <f aca="false">L915*(1+(M910-M907)/M907)</f>
        <v>301.187634454803</v>
      </c>
      <c r="M916" s="11" t="n">
        <v>38884.43</v>
      </c>
      <c r="N916" s="11" t="n">
        <v>4444.6</v>
      </c>
      <c r="O916" s="11" t="n">
        <f aca="false">M916*100/K916</f>
        <v>10564.9124831688</v>
      </c>
      <c r="P916" s="11" t="n">
        <f aca="false">O916*100/$O$864</f>
        <v>90.2239047347986</v>
      </c>
      <c r="Q916" s="11" t="n">
        <f aca="false">M916*100/L916</f>
        <v>12910.367343064</v>
      </c>
      <c r="R916" s="11"/>
      <c r="S916" s="11"/>
      <c r="T916" s="60" t="n">
        <f aca="false">T915*(1+(E916-E915)/E915)</f>
        <v>341.773129017771</v>
      </c>
      <c r="U916" s="60" t="n">
        <f aca="false">M916*100/T916</f>
        <v>11377.2636578396</v>
      </c>
      <c r="V916" s="60"/>
      <c r="W916" s="60"/>
    </row>
    <row r="917" customFormat="false" ht="15" hidden="false" customHeight="false" outlineLevel="0" collapsed="false">
      <c r="A917" s="4" t="n">
        <f aca="false">A905+1</f>
        <v>2019</v>
      </c>
      <c r="B917" s="4" t="str">
        <f aca="false">B905</f>
        <v>Abril</v>
      </c>
      <c r="C917" s="58"/>
      <c r="D917" s="5" t="n">
        <v>212.4469</v>
      </c>
      <c r="E917" s="5" t="n">
        <v>213.0517</v>
      </c>
      <c r="F917" s="5" t="n">
        <v>2933.41</v>
      </c>
      <c r="G917" s="5" t="n">
        <v>813.52</v>
      </c>
      <c r="H917" s="5" t="n">
        <f aca="false">H916*(1+((F917-F916)/F916+(G917-G916)/G916)/2)</f>
        <v>351.879172783074</v>
      </c>
      <c r="I917" s="5" t="n">
        <f aca="false">H917*100/$H$868</f>
        <v>358.818891317217</v>
      </c>
      <c r="J917" s="58" t="n">
        <f aca="false">J916*(1+(E917-E916)/E916)</f>
        <v>2196.97856842325</v>
      </c>
      <c r="K917" s="58" t="n">
        <f aca="false">J917*100/$J$864</f>
        <v>380.730850604418</v>
      </c>
      <c r="L917" s="58" t="n">
        <f aca="false">L916</f>
        <v>301.187634454803</v>
      </c>
      <c r="M917" s="5" t="n">
        <v>39658.15</v>
      </c>
      <c r="N917" s="5" t="n">
        <v>4533.03</v>
      </c>
      <c r="O917" s="5" t="n">
        <f aca="false">M917*100/K917</f>
        <v>10416.321644816</v>
      </c>
      <c r="P917" s="5" t="n">
        <f aca="false">O917*100/$O$864</f>
        <v>88.9549452743802</v>
      </c>
      <c r="Q917" s="5" t="n">
        <f aca="false">M917*100/L917</f>
        <v>13167.2570395486</v>
      </c>
      <c r="R917" s="5"/>
      <c r="S917" s="5"/>
      <c r="T917" s="58" t="n">
        <f aca="false">T916*(1+(E917-E916)/E916)</f>
        <v>353.546180984076</v>
      </c>
      <c r="U917" s="58" t="n">
        <f aca="false">M917*100/T917</f>
        <v>11217.2474582002</v>
      </c>
      <c r="V917" s="58"/>
      <c r="W917" s="58"/>
    </row>
    <row r="918" customFormat="false" ht="15" hidden="false" customHeight="false" outlineLevel="0" collapsed="false">
      <c r="A918" s="67" t="n">
        <f aca="false">A906+1</f>
        <v>2019</v>
      </c>
      <c r="B918" s="67" t="str">
        <f aca="false">B906</f>
        <v>Mayo</v>
      </c>
      <c r="C918" s="68"/>
      <c r="D918" s="69" t="n">
        <v>218.8793</v>
      </c>
      <c r="E918" s="69" t="n">
        <v>219.5691</v>
      </c>
      <c r="F918" s="69" t="n">
        <v>3035.33</v>
      </c>
      <c r="G918" s="69" t="n">
        <v>839.06</v>
      </c>
      <c r="H918" s="69" t="n">
        <f aca="false">H917*(1+((F918-F917)/F917+(G918-G917)/G917)/2)</f>
        <v>363.515637659006</v>
      </c>
      <c r="I918" s="69" t="n">
        <f aca="false">H918*100/$H$868</f>
        <v>370.684849147599</v>
      </c>
      <c r="J918" s="68" t="n">
        <f aca="false">J917*(1+(E918-E917)/E917)</f>
        <v>2264.18567412502</v>
      </c>
      <c r="K918" s="68" t="n">
        <f aca="false">J918*100/$J$864</f>
        <v>392.377672693748</v>
      </c>
      <c r="L918" s="68" t="n">
        <f aca="false">L917</f>
        <v>301.187634454803</v>
      </c>
      <c r="M918" s="69" t="n">
        <v>40911.09</v>
      </c>
      <c r="N918" s="69" t="n">
        <v>4676.25</v>
      </c>
      <c r="O918" s="69" t="n">
        <f aca="false">M918*100/K918</f>
        <v>10426.4571730439</v>
      </c>
      <c r="P918" s="69" t="n">
        <f aca="false">O918*100/$O$864</f>
        <v>89.0415022557777</v>
      </c>
      <c r="Q918" s="69" t="n">
        <f aca="false">M918*100/L918</f>
        <v>13583.2568538398</v>
      </c>
      <c r="R918" s="69" t="n">
        <f aca="false">AVERAGE(Q917:Q919)</f>
        <v>13375.2569466942</v>
      </c>
      <c r="S918" s="69" t="n">
        <f aca="false">R918*100/$R$864</f>
        <v>113.369394722421</v>
      </c>
      <c r="T918" s="68" t="n">
        <f aca="false">T917*(1+(E918-E917)/E917)</f>
        <v>364.361405082009</v>
      </c>
      <c r="U918" s="68" t="n">
        <f aca="false">M918*100/T918</f>
        <v>11228.1623216355</v>
      </c>
      <c r="V918" s="68" t="n">
        <f aca="false">AVERAGE(U917:U919)</f>
        <v>11222.7048899178</v>
      </c>
      <c r="W918" s="68" t="n">
        <f aca="false">V918*100/$V$864</f>
        <v>95.0866094131123</v>
      </c>
    </row>
    <row r="919" customFormat="false" ht="15" hidden="false" customHeight="false" outlineLevel="0" collapsed="false">
      <c r="A919" s="10" t="n">
        <f aca="false">A907+1</f>
        <v>2019</v>
      </c>
      <c r="B919" s="10" t="str">
        <f aca="false">B907</f>
        <v>Junio</v>
      </c>
      <c r="C919" s="60"/>
      <c r="D919" s="11" t="n">
        <v>224.6105</v>
      </c>
      <c r="E919" s="11" t="n">
        <v>225.537</v>
      </c>
      <c r="F919" s="11" t="n">
        <v>3104.39</v>
      </c>
      <c r="G919" s="11"/>
      <c r="H919" s="11"/>
      <c r="I919" s="11"/>
      <c r="J919" s="60" t="n">
        <f aca="false">J918*(1+(E919-E918)/E918)</f>
        <v>2325.72636306809</v>
      </c>
      <c r="K919" s="60" t="n">
        <f aca="false">J919*100/$J$864</f>
        <v>403.042519035374</v>
      </c>
      <c r="L919" s="60" t="n">
        <f aca="false">L918*(1+(M913-M910)/M910)</f>
        <v>328.0932072393</v>
      </c>
      <c r="M919" s="11"/>
      <c r="N919" s="11"/>
      <c r="O919" s="11"/>
      <c r="P919" s="11"/>
      <c r="Q919" s="11"/>
      <c r="R919" s="11"/>
      <c r="S919" s="11"/>
      <c r="T919" s="60" t="n">
        <f aca="false">T918*(1+(E919-E918)/E918)</f>
        <v>374.264767756397</v>
      </c>
      <c r="U919" s="60"/>
      <c r="V919" s="60"/>
      <c r="W919" s="60"/>
    </row>
    <row r="920" customFormat="false" ht="15" hidden="false" customHeight="false" outlineLevel="0" collapsed="false">
      <c r="A920" s="4" t="n">
        <f aca="false">A908+1</f>
        <v>2019</v>
      </c>
      <c r="B920" s="4" t="str">
        <f aca="false">B908</f>
        <v>Julio</v>
      </c>
      <c r="C920" s="58"/>
      <c r="D920" s="5"/>
      <c r="E920" s="5"/>
      <c r="F920" s="5"/>
      <c r="G920" s="5"/>
      <c r="H920" s="5"/>
      <c r="I920" s="5"/>
      <c r="J920" s="58"/>
      <c r="K920" s="58"/>
      <c r="L920" s="58" t="n">
        <f aca="false">L919</f>
        <v>328.0932072393</v>
      </c>
      <c r="M920" s="5"/>
      <c r="N920" s="5"/>
      <c r="O920" s="58"/>
      <c r="P920" s="5"/>
      <c r="Q920" s="5"/>
      <c r="R920" s="5"/>
      <c r="S920" s="5"/>
      <c r="T920" s="58"/>
      <c r="U920" s="58"/>
      <c r="V920" s="58"/>
      <c r="W920" s="58"/>
    </row>
    <row r="921" customFormat="false" ht="15" hidden="false" customHeight="false" outlineLevel="0" collapsed="false">
      <c r="A921" s="67" t="n">
        <f aca="false">A909+1</f>
        <v>2019</v>
      </c>
      <c r="B921" s="67" t="str">
        <f aca="false">B909</f>
        <v>Agosto</v>
      </c>
      <c r="C921" s="68"/>
      <c r="D921" s="69"/>
      <c r="E921" s="69"/>
      <c r="F921" s="69"/>
      <c r="G921" s="69"/>
      <c r="H921" s="69"/>
      <c r="I921" s="69"/>
      <c r="J921" s="68"/>
      <c r="K921" s="68"/>
      <c r="L921" s="68" t="n">
        <f aca="false">L920</f>
        <v>328.0932072393</v>
      </c>
      <c r="M921" s="69"/>
      <c r="N921" s="69"/>
      <c r="O921" s="69"/>
      <c r="P921" s="69"/>
      <c r="Q921" s="69"/>
      <c r="R921" s="69"/>
      <c r="S921" s="69"/>
      <c r="T921" s="68"/>
      <c r="U921" s="68"/>
      <c r="V921" s="68"/>
      <c r="W921" s="68"/>
    </row>
    <row r="922" customFormat="false" ht="15" hidden="false" customHeight="false" outlineLevel="0" collapsed="false">
      <c r="A922" s="10" t="n">
        <f aca="false">A910+1</f>
        <v>2019</v>
      </c>
      <c r="B922" s="10" t="str">
        <f aca="false">B910</f>
        <v>Septiembre</v>
      </c>
      <c r="C922" s="60"/>
      <c r="D922" s="11"/>
      <c r="E922" s="11"/>
      <c r="F922" s="11"/>
      <c r="G922" s="11"/>
      <c r="H922" s="11"/>
      <c r="I922" s="11"/>
      <c r="J922" s="60"/>
      <c r="K922" s="60"/>
      <c r="L922" s="60" t="n">
        <f aca="false">L921*(1+(M916-M913)/M913)</f>
        <v>371.516081585436</v>
      </c>
      <c r="M922" s="11"/>
      <c r="N922" s="11"/>
      <c r="O922" s="11"/>
      <c r="P922" s="11"/>
      <c r="Q922" s="11"/>
      <c r="R922" s="11"/>
      <c r="S922" s="11"/>
      <c r="T922" s="60"/>
      <c r="U922" s="60"/>
      <c r="V922" s="60"/>
      <c r="W922" s="60"/>
    </row>
    <row r="923" customFormat="false" ht="15" hidden="false" customHeight="false" outlineLevel="0" collapsed="false">
      <c r="A923" s="4" t="n">
        <f aca="false">A911+1</f>
        <v>2019</v>
      </c>
      <c r="B923" s="4" t="str">
        <f aca="false">B911</f>
        <v>Octubre</v>
      </c>
      <c r="C923" s="58"/>
      <c r="D923" s="5"/>
      <c r="E923" s="5"/>
      <c r="F923" s="5"/>
      <c r="G923" s="5"/>
      <c r="H923" s="5"/>
      <c r="I923" s="5"/>
      <c r="J923" s="58"/>
      <c r="K923" s="58"/>
      <c r="L923" s="58" t="n">
        <f aca="false">L922</f>
        <v>371.516081585436</v>
      </c>
      <c r="M923" s="5"/>
      <c r="N923" s="5"/>
      <c r="O923" s="5"/>
      <c r="P923" s="5"/>
      <c r="Q923" s="5"/>
      <c r="R923" s="5"/>
      <c r="S923" s="5"/>
      <c r="T923" s="58"/>
      <c r="U923" s="58"/>
      <c r="V923" s="58"/>
      <c r="W923" s="58"/>
    </row>
    <row r="924" customFormat="false" ht="15" hidden="false" customHeight="false" outlineLevel="0" collapsed="false">
      <c r="A924" s="67" t="n">
        <f aca="false">A912+1</f>
        <v>2019</v>
      </c>
      <c r="B924" s="67" t="str">
        <f aca="false">B912</f>
        <v>Noviembre</v>
      </c>
      <c r="C924" s="68"/>
      <c r="D924" s="69"/>
      <c r="E924" s="69"/>
      <c r="F924" s="69"/>
      <c r="G924" s="69"/>
      <c r="H924" s="69"/>
      <c r="I924" s="69"/>
      <c r="J924" s="68"/>
      <c r="K924" s="68"/>
      <c r="L924" s="68" t="n">
        <f aca="false">L923</f>
        <v>371.516081585436</v>
      </c>
      <c r="M924" s="69"/>
      <c r="N924" s="69"/>
      <c r="O924" s="69"/>
      <c r="P924" s="69"/>
      <c r="Q924" s="69"/>
      <c r="R924" s="69"/>
      <c r="S924" s="69"/>
      <c r="T924" s="68"/>
      <c r="U924" s="68"/>
      <c r="V924" s="68"/>
      <c r="W924" s="68"/>
    </row>
    <row r="925" customFormat="false" ht="15" hidden="false" customHeight="false" outlineLevel="0" collapsed="false">
      <c r="A925" s="10" t="n">
        <f aca="false">A913+1</f>
        <v>2019</v>
      </c>
      <c r="B925" s="10" t="str">
        <f aca="false">B913</f>
        <v>Diciembre</v>
      </c>
      <c r="C925" s="60"/>
      <c r="D925" s="11"/>
      <c r="E925" s="11"/>
      <c r="F925" s="11"/>
      <c r="G925" s="11"/>
      <c r="H925" s="11"/>
      <c r="I925" s="11"/>
      <c r="J925" s="60"/>
      <c r="K925" s="60"/>
      <c r="L925" s="60"/>
      <c r="M925" s="11"/>
      <c r="N925" s="11"/>
      <c r="O925" s="11"/>
      <c r="P925" s="11"/>
      <c r="Q925" s="11"/>
      <c r="R925" s="11"/>
      <c r="S925" s="11"/>
      <c r="T925" s="60"/>
      <c r="U925" s="60"/>
      <c r="V925" s="60"/>
      <c r="W925" s="60"/>
    </row>
    <row r="926" customFormat="false" ht="15" hidden="false" customHeight="false" outlineLevel="0" collapsed="false">
      <c r="A926" s="4"/>
      <c r="B926" s="4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"/>
      <c r="N926" s="5"/>
      <c r="O926" s="5"/>
      <c r="P926" s="5"/>
      <c r="Q926" s="5"/>
      <c r="R926" s="5"/>
      <c r="S926" s="5"/>
      <c r="T926" s="58"/>
      <c r="U926" s="58"/>
      <c r="V926" s="58"/>
      <c r="W926" s="58"/>
    </row>
    <row r="931" customFormat="false" ht="15" hidden="false" customHeight="false" outlineLevel="0" collapsed="false">
      <c r="D931" s="4" t="n">
        <v>1994</v>
      </c>
      <c r="E931" s="4" t="n">
        <v>85.0671419155813</v>
      </c>
    </row>
    <row r="932" customFormat="false" ht="15" hidden="false" customHeight="false" outlineLevel="0" collapsed="false">
      <c r="D932" s="7" t="n">
        <v>1994</v>
      </c>
      <c r="E932" s="7" t="n">
        <v>86.6512188253378</v>
      </c>
    </row>
    <row r="933" customFormat="false" ht="15" hidden="false" customHeight="false" outlineLevel="0" collapsed="false">
      <c r="D933" s="10" t="n">
        <v>1994</v>
      </c>
      <c r="E933" s="10" t="n">
        <v>87.5068478299004</v>
      </c>
    </row>
    <row r="934" customFormat="false" ht="15" hidden="false" customHeight="false" outlineLevel="0" collapsed="false">
      <c r="D934" s="4" t="n">
        <v>1994</v>
      </c>
      <c r="E934" s="4" t="n">
        <v>87.4924755654165</v>
      </c>
    </row>
    <row r="935" customFormat="false" ht="15" hidden="false" customHeight="false" outlineLevel="0" collapsed="false">
      <c r="D935" s="7" t="n">
        <v>1994</v>
      </c>
      <c r="E935" s="7" t="n">
        <v>87.8874615384042</v>
      </c>
    </row>
    <row r="936" customFormat="false" ht="15" hidden="false" customHeight="false" outlineLevel="0" collapsed="false">
      <c r="D936" s="10" t="n">
        <v>1994</v>
      </c>
      <c r="E936" s="10" t="n">
        <v>89.6000205338892</v>
      </c>
    </row>
    <row r="937" customFormat="false" ht="15" hidden="false" customHeight="false" outlineLevel="0" collapsed="false">
      <c r="D937" s="4" t="n">
        <v>1995</v>
      </c>
      <c r="E937" s="4" t="n">
        <v>88.3103256527139</v>
      </c>
    </row>
    <row r="938" customFormat="false" ht="15" hidden="false" customHeight="false" outlineLevel="0" collapsed="false">
      <c r="D938" s="7" t="n">
        <v>1995</v>
      </c>
      <c r="E938" s="7" t="n">
        <v>87.6930355292581</v>
      </c>
    </row>
    <row r="939" customFormat="false" ht="15" hidden="false" customHeight="false" outlineLevel="0" collapsed="false">
      <c r="D939" s="10" t="n">
        <v>1995</v>
      </c>
      <c r="E939" s="10" t="n">
        <v>88.3810795003563</v>
      </c>
    </row>
    <row r="940" customFormat="false" ht="15" hidden="false" customHeight="false" outlineLevel="0" collapsed="false">
      <c r="D940" s="4" t="n">
        <v>1995</v>
      </c>
      <c r="E940" s="4" t="n">
        <v>85.8722289553521</v>
      </c>
    </row>
    <row r="941" customFormat="false" ht="15" hidden="false" customHeight="false" outlineLevel="0" collapsed="false">
      <c r="D941" s="7" t="n">
        <v>1995</v>
      </c>
      <c r="E941" s="7" t="n">
        <v>86.9345940843192</v>
      </c>
    </row>
    <row r="942" customFormat="false" ht="15" hidden="false" customHeight="false" outlineLevel="0" collapsed="false">
      <c r="D942" s="10" t="n">
        <v>1995</v>
      </c>
      <c r="E942" s="10" t="n">
        <v>89.3748702877234</v>
      </c>
    </row>
    <row r="943" customFormat="false" ht="15" hidden="false" customHeight="false" outlineLevel="0" collapsed="false">
      <c r="D943" s="4" t="n">
        <v>1995</v>
      </c>
      <c r="E943" s="4" t="n">
        <v>86.1870464071542</v>
      </c>
    </row>
    <row r="944" customFormat="false" ht="15" hidden="false" customHeight="false" outlineLevel="0" collapsed="false">
      <c r="D944" s="7" t="n">
        <v>1995</v>
      </c>
      <c r="E944" s="7" t="n">
        <v>86.2499729664489</v>
      </c>
    </row>
    <row r="945" customFormat="false" ht="15" hidden="false" customHeight="false" outlineLevel="0" collapsed="false">
      <c r="D945" s="10" t="n">
        <v>1995</v>
      </c>
      <c r="E945" s="10" t="n">
        <v>86.2809974570161</v>
      </c>
    </row>
    <row r="946" customFormat="false" ht="15" hidden="false" customHeight="false" outlineLevel="0" collapsed="false">
      <c r="D946" s="4" t="n">
        <v>1995</v>
      </c>
      <c r="E946" s="4" t="n">
        <v>86.1569360461794</v>
      </c>
    </row>
    <row r="947" customFormat="false" ht="15" hidden="false" customHeight="false" outlineLevel="0" collapsed="false">
      <c r="D947" s="7" t="n">
        <v>1995</v>
      </c>
      <c r="E947" s="7" t="n">
        <v>86.818704375763</v>
      </c>
    </row>
    <row r="948" customFormat="false" ht="15" hidden="false" customHeight="false" outlineLevel="0" collapsed="false">
      <c r="D948" s="10" t="n">
        <v>1995</v>
      </c>
      <c r="E948" s="10" t="n">
        <v>88.3752253549954</v>
      </c>
    </row>
    <row r="949" customFormat="false" ht="15" hidden="false" customHeight="false" outlineLevel="0" collapsed="false">
      <c r="D949" s="4" t="n">
        <v>1996</v>
      </c>
      <c r="E949" s="4" t="n">
        <v>88.0463241684243</v>
      </c>
    </row>
    <row r="950" customFormat="false" ht="15" hidden="false" customHeight="false" outlineLevel="0" collapsed="false">
      <c r="D950" s="7" t="n">
        <v>1996</v>
      </c>
      <c r="E950" s="7" t="n">
        <v>87.8889731124035</v>
      </c>
    </row>
    <row r="951" customFormat="false" ht="15" hidden="false" customHeight="false" outlineLevel="0" collapsed="false">
      <c r="D951" s="10" t="n">
        <v>1996</v>
      </c>
      <c r="E951" s="10" t="n">
        <v>88.2388512929524</v>
      </c>
    </row>
    <row r="952" customFormat="false" ht="15" hidden="false" customHeight="false" outlineLevel="0" collapsed="false">
      <c r="D952" s="4" t="n">
        <v>1996</v>
      </c>
      <c r="E952" s="4" t="n">
        <v>87.4802058636869</v>
      </c>
    </row>
    <row r="953" customFormat="false" ht="15" hidden="false" customHeight="false" outlineLevel="0" collapsed="false">
      <c r="D953" s="7" t="n">
        <v>1996</v>
      </c>
      <c r="E953" s="7" t="n">
        <v>88.0452929949102</v>
      </c>
    </row>
    <row r="954" customFormat="false" ht="15" hidden="false" customHeight="false" outlineLevel="0" collapsed="false">
      <c r="D954" s="10" t="n">
        <v>1996</v>
      </c>
      <c r="E954" s="10" t="n">
        <v>89.149620033324</v>
      </c>
    </row>
    <row r="955" customFormat="false" ht="15" hidden="false" customHeight="false" outlineLevel="0" collapsed="false">
      <c r="D955" s="4" t="n">
        <v>1996</v>
      </c>
      <c r="E955" s="4" t="n">
        <v>87.6520876600252</v>
      </c>
    </row>
    <row r="956" customFormat="false" ht="15" hidden="false" customHeight="false" outlineLevel="0" collapsed="false">
      <c r="D956" s="7" t="n">
        <v>1996</v>
      </c>
      <c r="E956" s="7" t="n">
        <v>88.3349059552651</v>
      </c>
    </row>
    <row r="957" customFormat="false" ht="15" hidden="false" customHeight="false" outlineLevel="0" collapsed="false">
      <c r="D957" s="10" t="n">
        <v>1996</v>
      </c>
      <c r="E957" s="10" t="n">
        <v>88.4167295421817</v>
      </c>
    </row>
    <row r="958" customFormat="false" ht="15" hidden="false" customHeight="false" outlineLevel="0" collapsed="false">
      <c r="D958" s="4" t="n">
        <v>1996</v>
      </c>
      <c r="E958" s="4" t="n">
        <v>88.0547534453964</v>
      </c>
    </row>
    <row r="959" customFormat="false" ht="15" hidden="false" customHeight="false" outlineLevel="0" collapsed="false">
      <c r="D959" s="7" t="n">
        <v>1996</v>
      </c>
      <c r="E959" s="7" t="n">
        <v>86.4825255181459</v>
      </c>
    </row>
    <row r="960" customFormat="false" ht="15" hidden="false" customHeight="false" outlineLevel="0" collapsed="false">
      <c r="D960" s="10" t="n">
        <v>1996</v>
      </c>
      <c r="E960" s="10" t="n">
        <v>88.4382607123058</v>
      </c>
    </row>
    <row r="961" customFormat="false" ht="15" hidden="false" customHeight="false" outlineLevel="0" collapsed="false">
      <c r="D961" s="4" t="n">
        <v>1997</v>
      </c>
      <c r="E961" s="4" t="n">
        <v>86.4755088688389</v>
      </c>
    </row>
    <row r="962" customFormat="false" ht="15" hidden="false" customHeight="false" outlineLevel="0" collapsed="false">
      <c r="D962" s="7" t="n">
        <v>1997</v>
      </c>
      <c r="E962" s="7" t="n">
        <v>86.1526714395119</v>
      </c>
    </row>
    <row r="963" customFormat="false" ht="15" hidden="false" customHeight="false" outlineLevel="0" collapsed="false">
      <c r="D963" s="10" t="n">
        <v>1997</v>
      </c>
      <c r="E963" s="10" t="n">
        <v>86.1941871509458</v>
      </c>
    </row>
    <row r="964" customFormat="false" ht="15" hidden="false" customHeight="false" outlineLevel="0" collapsed="false">
      <c r="D964" s="4" t="n">
        <v>1997</v>
      </c>
      <c r="E964" s="4" t="n">
        <v>85.7793074044281</v>
      </c>
    </row>
    <row r="965" customFormat="false" ht="15" hidden="false" customHeight="false" outlineLevel="0" collapsed="false">
      <c r="D965" s="7" t="n">
        <v>1997</v>
      </c>
      <c r="E965" s="7" t="n">
        <v>86.0924654690664</v>
      </c>
    </row>
    <row r="966" customFormat="false" ht="15" hidden="false" customHeight="false" outlineLevel="0" collapsed="false">
      <c r="D966" s="10" t="n">
        <v>1997</v>
      </c>
      <c r="E966" s="10" t="n">
        <v>87.2230106610002</v>
      </c>
    </row>
    <row r="967" customFormat="false" ht="15" hidden="false" customHeight="false" outlineLevel="0" collapsed="false">
      <c r="D967" s="4" t="n">
        <v>1997</v>
      </c>
      <c r="E967" s="4" t="n">
        <v>84.8967710322538</v>
      </c>
    </row>
    <row r="968" customFormat="false" ht="15" hidden="false" customHeight="false" outlineLevel="0" collapsed="false">
      <c r="D968" s="7" t="n">
        <v>1997</v>
      </c>
      <c r="E968" s="7" t="n">
        <v>84.0762012191116</v>
      </c>
    </row>
    <row r="969" customFormat="false" ht="15" hidden="false" customHeight="false" outlineLevel="0" collapsed="false">
      <c r="D969" s="10" t="n">
        <v>1997</v>
      </c>
      <c r="E969" s="10" t="n">
        <v>85.2022540322512</v>
      </c>
    </row>
    <row r="970" customFormat="false" ht="15" hidden="false" customHeight="false" outlineLevel="0" collapsed="false">
      <c r="D970" s="4" t="n">
        <v>1997</v>
      </c>
      <c r="E970" s="4" t="n">
        <v>85.5937453448085</v>
      </c>
    </row>
    <row r="971" customFormat="false" ht="15" hidden="false" customHeight="false" outlineLevel="0" collapsed="false">
      <c r="D971" s="7" t="n">
        <v>1997</v>
      </c>
      <c r="E971" s="7" t="n">
        <v>84.4951966656792</v>
      </c>
    </row>
    <row r="972" customFormat="false" ht="15" hidden="false" customHeight="false" outlineLevel="0" collapsed="false">
      <c r="D972" s="10" t="n">
        <v>1997</v>
      </c>
      <c r="E972" s="10" t="n">
        <v>85.8527246455348</v>
      </c>
    </row>
    <row r="973" customFormat="false" ht="15" hidden="false" customHeight="false" outlineLevel="0" collapsed="false">
      <c r="D973" s="4" t="n">
        <v>1998</v>
      </c>
      <c r="E973" s="4" t="n">
        <v>85.0285001758034</v>
      </c>
    </row>
    <row r="974" customFormat="false" ht="15" hidden="false" customHeight="false" outlineLevel="0" collapsed="false">
      <c r="D974" s="7" t="n">
        <v>1998</v>
      </c>
      <c r="E974" s="7" t="n">
        <v>84.3291132757292</v>
      </c>
    </row>
    <row r="975" customFormat="false" ht="15" hidden="false" customHeight="false" outlineLevel="0" collapsed="false">
      <c r="D975" s="10" t="n">
        <v>1998</v>
      </c>
      <c r="E975" s="10" t="n">
        <v>84.6824978596278</v>
      </c>
    </row>
    <row r="976" customFormat="false" ht="15" hidden="false" customHeight="false" outlineLevel="0" collapsed="false">
      <c r="D976" s="4" t="n">
        <v>1998</v>
      </c>
      <c r="E976" s="4" t="n">
        <v>83.656822203724</v>
      </c>
    </row>
    <row r="977" customFormat="false" ht="15" hidden="false" customHeight="false" outlineLevel="0" collapsed="false">
      <c r="D977" s="7" t="n">
        <v>1998</v>
      </c>
      <c r="E977" s="7" t="n">
        <v>83.3925945296629</v>
      </c>
    </row>
    <row r="978" customFormat="false" ht="15" hidden="false" customHeight="false" outlineLevel="0" collapsed="false">
      <c r="D978" s="10" t="n">
        <v>1998</v>
      </c>
      <c r="E978" s="10" t="n">
        <v>85.4631777006435</v>
      </c>
    </row>
    <row r="979" customFormat="false" ht="15" hidden="false" customHeight="false" outlineLevel="0" collapsed="false">
      <c r="D979" s="4" t="n">
        <v>1998</v>
      </c>
      <c r="E979" s="4" t="n">
        <v>83.1576463977519</v>
      </c>
    </row>
    <row r="980" customFormat="false" ht="15" hidden="false" customHeight="false" outlineLevel="0" collapsed="false">
      <c r="D980" s="7" t="n">
        <v>1998</v>
      </c>
      <c r="E980" s="7" t="n">
        <v>82.2486921880642</v>
      </c>
    </row>
    <row r="981" customFormat="false" ht="15" hidden="false" customHeight="false" outlineLevel="0" collapsed="false">
      <c r="D981" s="10" t="n">
        <v>1998</v>
      </c>
      <c r="E981" s="10" t="n">
        <v>82.7666459436012</v>
      </c>
    </row>
    <row r="982" customFormat="false" ht="15" hidden="false" customHeight="false" outlineLevel="0" collapsed="false">
      <c r="D982" s="4" t="n">
        <v>1998</v>
      </c>
      <c r="E982" s="4" t="n">
        <v>82.9005160611721</v>
      </c>
    </row>
    <row r="983" customFormat="false" ht="15" hidden="false" customHeight="false" outlineLevel="0" collapsed="false">
      <c r="D983" s="7" t="n">
        <v>1998</v>
      </c>
      <c r="E983" s="7" t="n">
        <v>83.0028280488655</v>
      </c>
    </row>
    <row r="984" customFormat="false" ht="15" hidden="false" customHeight="false" outlineLevel="0" collapsed="false">
      <c r="D984" s="10" t="n">
        <v>1998</v>
      </c>
      <c r="E984" s="10" t="n">
        <v>84.3153874076751</v>
      </c>
    </row>
    <row r="985" customFormat="false" ht="15" hidden="false" customHeight="false" outlineLevel="0" collapsed="false">
      <c r="D985" s="4" t="n">
        <v>1999</v>
      </c>
      <c r="E985" s="4" t="n">
        <v>82.5865547998524</v>
      </c>
    </row>
    <row r="986" customFormat="false" ht="15" hidden="false" customHeight="false" outlineLevel="0" collapsed="false">
      <c r="D986" s="7" t="n">
        <v>1999</v>
      </c>
      <c r="E986" s="7" t="n">
        <v>83.3332606507383</v>
      </c>
    </row>
    <row r="987" customFormat="false" ht="15" hidden="false" customHeight="false" outlineLevel="0" collapsed="false">
      <c r="D987" s="10" t="n">
        <v>1999</v>
      </c>
      <c r="E987" s="10" t="n">
        <v>83.901919994304</v>
      </c>
    </row>
    <row r="988" customFormat="false" ht="15" hidden="false" customHeight="false" outlineLevel="0" collapsed="false">
      <c r="D988" s="4" t="n">
        <v>1999</v>
      </c>
      <c r="E988" s="4" t="n">
        <v>82.8799509506721</v>
      </c>
    </row>
    <row r="989" customFormat="false" ht="15" hidden="false" customHeight="false" outlineLevel="0" collapsed="false">
      <c r="D989" s="7" t="n">
        <v>1999</v>
      </c>
      <c r="E989" s="7" t="n">
        <v>83.1846206311704</v>
      </c>
    </row>
    <row r="990" customFormat="false" ht="15" hidden="false" customHeight="false" outlineLevel="0" collapsed="false">
      <c r="D990" s="10" t="n">
        <v>1999</v>
      </c>
      <c r="E990" s="10" t="n">
        <v>84.5808586635001</v>
      </c>
    </row>
    <row r="991" customFormat="false" ht="15" hidden="false" customHeight="false" outlineLevel="0" collapsed="false">
      <c r="D991" s="4" t="n">
        <v>1999</v>
      </c>
      <c r="E991" s="4" t="n">
        <v>83.4506030783479</v>
      </c>
    </row>
    <row r="992" customFormat="false" ht="15" hidden="false" customHeight="false" outlineLevel="0" collapsed="false">
      <c r="D992" s="7" t="n">
        <v>1999</v>
      </c>
      <c r="E992" s="7" t="n">
        <v>83.3104179638666</v>
      </c>
    </row>
    <row r="993" customFormat="false" ht="15" hidden="false" customHeight="false" outlineLevel="0" collapsed="false">
      <c r="D993" s="10" t="n">
        <v>1999</v>
      </c>
      <c r="E993" s="10" t="n">
        <v>83.7356444086606</v>
      </c>
    </row>
    <row r="994" customFormat="false" ht="15" hidden="false" customHeight="false" outlineLevel="0" collapsed="false">
      <c r="D994" s="4" t="n">
        <v>1999</v>
      </c>
      <c r="E994" s="4" t="n">
        <v>83.9528850734641</v>
      </c>
    </row>
    <row r="995" customFormat="false" ht="15" hidden="false" customHeight="false" outlineLevel="0" collapsed="false">
      <c r="D995" s="7" t="n">
        <v>1999</v>
      </c>
      <c r="E995" s="7" t="n">
        <v>84.1157452007623</v>
      </c>
    </row>
    <row r="996" customFormat="false" ht="15" hidden="false" customHeight="false" outlineLevel="0" collapsed="false">
      <c r="D996" s="10" t="n">
        <v>1999</v>
      </c>
      <c r="E996" s="10" t="n">
        <v>84.6357892914237</v>
      </c>
    </row>
    <row r="997" customFormat="false" ht="15" hidden="false" customHeight="false" outlineLevel="0" collapsed="false">
      <c r="D997" s="4" t="n">
        <v>2000</v>
      </c>
      <c r="E997" s="4" t="n">
        <v>83.5642328349106</v>
      </c>
    </row>
    <row r="998" customFormat="false" ht="15" hidden="false" customHeight="false" outlineLevel="0" collapsed="false">
      <c r="D998" s="7" t="n">
        <v>2000</v>
      </c>
      <c r="E998" s="7" t="n">
        <v>84.0480893305796</v>
      </c>
    </row>
    <row r="999" customFormat="false" ht="15" hidden="false" customHeight="false" outlineLevel="0" collapsed="false">
      <c r="D999" s="10" t="n">
        <v>2000</v>
      </c>
      <c r="E999" s="10" t="n">
        <v>84.0840862389106</v>
      </c>
    </row>
    <row r="1000" customFormat="false" ht="15" hidden="false" customHeight="false" outlineLevel="0" collapsed="false">
      <c r="D1000" s="4" t="n">
        <v>2000</v>
      </c>
      <c r="E1000" s="4" t="n">
        <v>82.5276000423511</v>
      </c>
    </row>
    <row r="1001" customFormat="false" ht="15" hidden="false" customHeight="false" outlineLevel="0" collapsed="false">
      <c r="D1001" s="7" t="n">
        <v>2000</v>
      </c>
      <c r="E1001" s="7" t="n">
        <v>83.5063952114745</v>
      </c>
    </row>
    <row r="1002" customFormat="false" ht="15" hidden="false" customHeight="false" outlineLevel="0" collapsed="false">
      <c r="D1002" s="10" t="n">
        <v>2000</v>
      </c>
      <c r="E1002" s="10" t="n">
        <v>85.986369149791</v>
      </c>
    </row>
    <row r="1003" customFormat="false" ht="15" hidden="false" customHeight="false" outlineLevel="0" collapsed="false">
      <c r="D1003" s="4" t="n">
        <v>2000</v>
      </c>
      <c r="E1003" s="4" t="n">
        <v>83.6548318515024</v>
      </c>
    </row>
    <row r="1004" customFormat="false" ht="15" hidden="false" customHeight="false" outlineLevel="0" collapsed="false">
      <c r="D1004" s="7" t="n">
        <v>2000</v>
      </c>
      <c r="E1004" s="7" t="n">
        <v>83.7838938302449</v>
      </c>
    </row>
    <row r="1005" customFormat="false" ht="15" hidden="false" customHeight="false" outlineLevel="0" collapsed="false">
      <c r="D1005" s="10" t="n">
        <v>2000</v>
      </c>
      <c r="E1005" s="10" t="n">
        <v>84.0402651568372</v>
      </c>
    </row>
    <row r="1006" customFormat="false" ht="15" hidden="false" customHeight="false" outlineLevel="0" collapsed="false">
      <c r="D1006" s="4" t="n">
        <v>2000</v>
      </c>
      <c r="E1006" s="4" t="n">
        <v>83.5859661888312</v>
      </c>
    </row>
    <row r="1007" customFormat="false" ht="15" hidden="false" customHeight="false" outlineLevel="0" collapsed="false">
      <c r="D1007" s="7" t="n">
        <v>2000</v>
      </c>
      <c r="E1007" s="7" t="n">
        <v>83.8041465070031</v>
      </c>
    </row>
    <row r="1008" customFormat="false" ht="15" hidden="false" customHeight="false" outlineLevel="0" collapsed="false">
      <c r="D1008" s="10" t="n">
        <v>2000</v>
      </c>
      <c r="E1008" s="10" t="n">
        <v>84.5592509422297</v>
      </c>
    </row>
    <row r="1009" customFormat="false" ht="15" hidden="false" customHeight="false" outlineLevel="0" collapsed="false">
      <c r="D1009" s="4" t="n">
        <v>2001</v>
      </c>
      <c r="E1009" s="4" t="n">
        <v>84.7701247731888</v>
      </c>
    </row>
    <row r="1010" customFormat="false" ht="15" hidden="false" customHeight="false" outlineLevel="0" collapsed="false">
      <c r="D1010" s="7" t="n">
        <v>2001</v>
      </c>
      <c r="E1010" s="7" t="n">
        <v>85.3962580341612</v>
      </c>
    </row>
    <row r="1011" customFormat="false" ht="15" hidden="false" customHeight="false" outlineLevel="0" collapsed="false">
      <c r="D1011" s="10" t="n">
        <v>2001</v>
      </c>
      <c r="E1011" s="10" t="n">
        <v>85.2195303532647</v>
      </c>
    </row>
    <row r="1012" customFormat="false" ht="15" hidden="false" customHeight="false" outlineLevel="0" collapsed="false">
      <c r="D1012" s="4" t="n">
        <v>2001</v>
      </c>
      <c r="E1012" s="4" t="n">
        <v>83.9704527919438</v>
      </c>
    </row>
    <row r="1013" customFormat="false" ht="15" hidden="false" customHeight="false" outlineLevel="0" collapsed="false">
      <c r="D1013" s="7" t="n">
        <v>2001</v>
      </c>
      <c r="E1013" s="7" t="n">
        <v>83.6932964275155</v>
      </c>
    </row>
    <row r="1014" customFormat="false" ht="15" hidden="false" customHeight="false" outlineLevel="0" collapsed="false">
      <c r="D1014" s="10" t="n">
        <v>2001</v>
      </c>
      <c r="E1014" s="10" t="n">
        <v>84.9241201595865</v>
      </c>
    </row>
    <row r="1015" customFormat="false" ht="15" hidden="false" customHeight="false" outlineLevel="0" collapsed="false">
      <c r="D1015" s="4" t="n">
        <v>2001</v>
      </c>
      <c r="E1015" s="4" t="n">
        <v>84.4553128814817</v>
      </c>
    </row>
    <row r="1016" customFormat="false" ht="15" hidden="false" customHeight="false" outlineLevel="0" collapsed="false">
      <c r="D1016" s="7" t="n">
        <v>2001</v>
      </c>
      <c r="E1016" s="7" t="n">
        <v>84.5988020734064</v>
      </c>
    </row>
    <row r="1017" customFormat="false" ht="15" hidden="false" customHeight="false" outlineLevel="0" collapsed="false">
      <c r="D1017" s="10" t="n">
        <v>2001</v>
      </c>
      <c r="E1017" s="10" t="n">
        <v>84.3520190579192</v>
      </c>
    </row>
    <row r="1018" customFormat="false" ht="15" hidden="false" customHeight="false" outlineLevel="0" collapsed="false">
      <c r="D1018" s="4" t="n">
        <v>2001</v>
      </c>
      <c r="E1018" s="4" t="n">
        <v>85.0989652556143</v>
      </c>
    </row>
    <row r="1019" customFormat="false" ht="15" hidden="false" customHeight="false" outlineLevel="0" collapsed="false">
      <c r="D1019" s="7" t="n">
        <v>2001</v>
      </c>
      <c r="E1019" s="7" t="n">
        <v>84.9492962192264</v>
      </c>
    </row>
    <row r="1020" customFormat="false" ht="15" hidden="false" customHeight="false" outlineLevel="0" collapsed="false">
      <c r="D1020" s="10" t="n">
        <v>2001</v>
      </c>
      <c r="E1020" s="10" t="n">
        <v>84.4985105295933</v>
      </c>
    </row>
    <row r="1021" customFormat="false" ht="15" hidden="false" customHeight="false" outlineLevel="0" collapsed="false">
      <c r="D1021" s="4" t="n">
        <v>2002</v>
      </c>
      <c r="E1021" s="4" t="n">
        <v>83.1028848963663</v>
      </c>
    </row>
    <row r="1022" customFormat="false" ht="15" hidden="false" customHeight="false" outlineLevel="0" collapsed="false">
      <c r="D1022" s="7" t="n">
        <v>2002</v>
      </c>
      <c r="E1022" s="7" t="n">
        <v>81.6075430006947</v>
      </c>
    </row>
    <row r="1023" customFormat="false" ht="15" hidden="false" customHeight="false" outlineLevel="0" collapsed="false">
      <c r="D1023" s="10" t="n">
        <v>2002</v>
      </c>
      <c r="E1023" s="10" t="n">
        <v>78.0926348264006</v>
      </c>
    </row>
    <row r="1024" customFormat="false" ht="15" hidden="false" customHeight="false" outlineLevel="0" collapsed="false">
      <c r="D1024" s="4" t="n">
        <v>2002</v>
      </c>
      <c r="E1024" s="4" t="n">
        <v>70.7225167905085</v>
      </c>
    </row>
    <row r="1025" customFormat="false" ht="15" hidden="false" customHeight="false" outlineLevel="0" collapsed="false">
      <c r="D1025" s="7" t="n">
        <v>2002</v>
      </c>
      <c r="E1025" s="7" t="n">
        <v>67.9946244350378</v>
      </c>
    </row>
    <row r="1026" customFormat="false" ht="15" hidden="false" customHeight="false" outlineLevel="0" collapsed="false">
      <c r="D1026" s="10" t="n">
        <v>2002</v>
      </c>
      <c r="E1026" s="10" t="n">
        <v>65.0525895927216</v>
      </c>
    </row>
    <row r="1027" customFormat="false" ht="15" hidden="false" customHeight="false" outlineLevel="0" collapsed="false">
      <c r="D1027" s="4" t="n">
        <v>2002</v>
      </c>
      <c r="E1027" s="4" t="n">
        <v>65.3665035833298</v>
      </c>
    </row>
    <row r="1028" customFormat="false" ht="15" hidden="false" customHeight="false" outlineLevel="0" collapsed="false">
      <c r="D1028" s="7" t="n">
        <v>2002</v>
      </c>
      <c r="E1028" s="7" t="n">
        <v>62.3590677378125</v>
      </c>
    </row>
    <row r="1029" customFormat="false" ht="15" hidden="false" customHeight="false" outlineLevel="0" collapsed="false">
      <c r="D1029" s="10" t="n">
        <v>2002</v>
      </c>
      <c r="E1029" s="10" t="n">
        <v>61.9845832738201</v>
      </c>
    </row>
    <row r="1030" customFormat="false" ht="15" hidden="false" customHeight="false" outlineLevel="0" collapsed="false">
      <c r="D1030" s="4" t="n">
        <v>2002</v>
      </c>
      <c r="E1030" s="4" t="n">
        <v>62.4672907500159</v>
      </c>
    </row>
    <row r="1031" customFormat="false" ht="15" hidden="false" customHeight="false" outlineLevel="0" collapsed="false">
      <c r="D1031" s="7" t="n">
        <v>2002</v>
      </c>
      <c r="E1031" s="7" t="n">
        <v>61.7279085471544</v>
      </c>
    </row>
    <row r="1032" customFormat="false" ht="15" hidden="false" customHeight="false" outlineLevel="0" collapsed="false">
      <c r="D1032" s="10" t="n">
        <v>2002</v>
      </c>
      <c r="E1032" s="10" t="n">
        <v>62.0284989529258</v>
      </c>
    </row>
    <row r="1033" customFormat="false" ht="15" hidden="false" customHeight="false" outlineLevel="0" collapsed="false">
      <c r="D1033" s="4" t="n">
        <v>2003</v>
      </c>
      <c r="E1033" s="4" t="n">
        <v>59.952488991837</v>
      </c>
    </row>
    <row r="1034" customFormat="false" ht="15" hidden="false" customHeight="false" outlineLevel="0" collapsed="false">
      <c r="D1034" s="7" t="n">
        <v>2003</v>
      </c>
      <c r="E1034" s="7" t="n">
        <v>60.1942865451388</v>
      </c>
    </row>
    <row r="1035" customFormat="false" ht="15" hidden="false" customHeight="false" outlineLevel="0" collapsed="false">
      <c r="D1035" s="10" t="n">
        <v>2003</v>
      </c>
      <c r="E1035" s="10" t="n">
        <v>59.9450636987916</v>
      </c>
    </row>
    <row r="1036" customFormat="false" ht="15" hidden="false" customHeight="false" outlineLevel="0" collapsed="false">
      <c r="D1036" s="4" t="n">
        <v>2003</v>
      </c>
      <c r="E1036" s="4" t="n">
        <v>59.7662304641537</v>
      </c>
    </row>
    <row r="1037" customFormat="false" ht="15" hidden="false" customHeight="false" outlineLevel="0" collapsed="false">
      <c r="D1037" s="7" t="n">
        <v>2003</v>
      </c>
      <c r="E1037" s="7" t="n">
        <v>59.8149799450203</v>
      </c>
    </row>
    <row r="1038" customFormat="false" ht="15" hidden="false" customHeight="false" outlineLevel="0" collapsed="false">
      <c r="D1038" s="10" t="n">
        <v>2003</v>
      </c>
      <c r="E1038" s="10" t="n">
        <v>60.9856871049536</v>
      </c>
    </row>
    <row r="1039" customFormat="false" ht="15" hidden="false" customHeight="false" outlineLevel="0" collapsed="false">
      <c r="D1039" s="4" t="n">
        <v>2003</v>
      </c>
      <c r="E1039" s="4" t="n">
        <v>61.7331153449294</v>
      </c>
    </row>
    <row r="1040" customFormat="false" ht="15" hidden="false" customHeight="false" outlineLevel="0" collapsed="false">
      <c r="D1040" s="7" t="n">
        <v>2003</v>
      </c>
      <c r="E1040" s="7" t="n">
        <v>63.221146832931</v>
      </c>
    </row>
    <row r="1041" customFormat="false" ht="15" hidden="false" customHeight="false" outlineLevel="0" collapsed="false">
      <c r="D1041" s="10" t="n">
        <v>2003</v>
      </c>
      <c r="E1041" s="10" t="n">
        <v>65.2524223884164</v>
      </c>
    </row>
    <row r="1042" customFormat="false" ht="15" hidden="false" customHeight="false" outlineLevel="0" collapsed="false">
      <c r="D1042" s="4" t="n">
        <v>2003</v>
      </c>
      <c r="E1042" s="4" t="n">
        <v>67.3094076522371</v>
      </c>
    </row>
    <row r="1043" customFormat="false" ht="15" hidden="false" customHeight="false" outlineLevel="0" collapsed="false">
      <c r="D1043" s="7" t="n">
        <v>2003</v>
      </c>
      <c r="E1043" s="7" t="n">
        <v>67.9320845579487</v>
      </c>
    </row>
    <row r="1044" customFormat="false" ht="15" hidden="false" customHeight="false" outlineLevel="0" collapsed="false">
      <c r="D1044" s="10" t="n">
        <v>2003</v>
      </c>
      <c r="E1044" s="10" t="n">
        <v>69.1414494436592</v>
      </c>
    </row>
    <row r="1045" customFormat="false" ht="15" hidden="false" customHeight="false" outlineLevel="0" collapsed="false">
      <c r="D1045" s="4" t="n">
        <v>2004</v>
      </c>
      <c r="E1045" s="4" t="n">
        <v>70.4583251204757</v>
      </c>
    </row>
    <row r="1046" customFormat="false" ht="15" hidden="false" customHeight="false" outlineLevel="0" collapsed="false">
      <c r="D1046" s="7" t="n">
        <v>2004</v>
      </c>
      <c r="E1046" s="7" t="n">
        <v>72.0999367406001</v>
      </c>
    </row>
    <row r="1047" customFormat="false" ht="15" hidden="false" customHeight="false" outlineLevel="0" collapsed="false">
      <c r="D1047" s="10" t="n">
        <v>2004</v>
      </c>
      <c r="E1047" s="10" t="n">
        <v>72.4302463278167</v>
      </c>
    </row>
    <row r="1048" customFormat="false" ht="15" hidden="false" customHeight="false" outlineLevel="0" collapsed="false">
      <c r="D1048" s="4" t="n">
        <v>2004</v>
      </c>
      <c r="E1048" s="4" t="n">
        <v>71.5932497165346</v>
      </c>
    </row>
    <row r="1049" customFormat="false" ht="15" hidden="false" customHeight="false" outlineLevel="0" collapsed="false">
      <c r="D1049" s="7" t="n">
        <v>2004</v>
      </c>
      <c r="E1049" s="7" t="n">
        <v>70.3975152712792</v>
      </c>
    </row>
    <row r="1050" customFormat="false" ht="15" hidden="false" customHeight="false" outlineLevel="0" collapsed="false">
      <c r="D1050" s="10" t="n">
        <v>2004</v>
      </c>
      <c r="E1050" s="10" t="n">
        <v>70.7762105508878</v>
      </c>
    </row>
    <row r="1051" customFormat="false" ht="15" hidden="false" customHeight="false" outlineLevel="0" collapsed="false">
      <c r="D1051" s="4" t="n">
        <v>2004</v>
      </c>
      <c r="E1051" s="4" t="n">
        <v>69.6302489146631</v>
      </c>
    </row>
    <row r="1052" customFormat="false" ht="15" hidden="false" customHeight="false" outlineLevel="0" collapsed="false">
      <c r="D1052" s="7" t="n">
        <v>2004</v>
      </c>
      <c r="E1052" s="7" t="n">
        <v>69.2151986181591</v>
      </c>
    </row>
    <row r="1053" customFormat="false" ht="15" hidden="false" customHeight="false" outlineLevel="0" collapsed="false">
      <c r="D1053" s="10" t="n">
        <v>2004</v>
      </c>
      <c r="E1053" s="10" t="n">
        <v>68.6948393067574</v>
      </c>
    </row>
    <row r="1054" customFormat="false" ht="15" hidden="false" customHeight="false" outlineLevel="0" collapsed="false">
      <c r="D1054" s="4" t="n">
        <v>2004</v>
      </c>
      <c r="E1054" s="4" t="n">
        <v>68.7264821209005</v>
      </c>
    </row>
    <row r="1055" customFormat="false" ht="15" hidden="false" customHeight="false" outlineLevel="0" collapsed="false">
      <c r="D1055" s="7" t="n">
        <v>2004</v>
      </c>
      <c r="E1055" s="7" t="n">
        <v>68.8499675392878</v>
      </c>
    </row>
    <row r="1056" customFormat="false" ht="15" hidden="false" customHeight="false" outlineLevel="0" collapsed="false">
      <c r="D1056" s="10" t="n">
        <v>2004</v>
      </c>
      <c r="E1056" s="10" t="n">
        <v>69.0480918599813</v>
      </c>
    </row>
    <row r="1057" customFormat="false" ht="15" hidden="false" customHeight="false" outlineLevel="0" collapsed="false">
      <c r="D1057" s="4" t="n">
        <v>2005</v>
      </c>
      <c r="E1057" s="4" t="n">
        <v>67.9834670385197</v>
      </c>
    </row>
    <row r="1058" customFormat="false" ht="15" hidden="false" customHeight="false" outlineLevel="0" collapsed="false">
      <c r="D1058" s="7" t="n">
        <v>2005</v>
      </c>
      <c r="E1058" s="7" t="n">
        <v>67.3800266014798</v>
      </c>
    </row>
    <row r="1059" customFormat="false" ht="15" hidden="false" customHeight="false" outlineLevel="0" collapsed="false">
      <c r="D1059" s="10" t="n">
        <v>2005</v>
      </c>
      <c r="E1059" s="10" t="n">
        <v>67.0327122446271</v>
      </c>
    </row>
    <row r="1060" customFormat="false" ht="15" hidden="false" customHeight="false" outlineLevel="0" collapsed="false">
      <c r="D1060" s="4" t="n">
        <v>2005</v>
      </c>
      <c r="E1060" s="4" t="n">
        <v>69.2465320992194</v>
      </c>
    </row>
    <row r="1061" customFormat="false" ht="15" hidden="false" customHeight="false" outlineLevel="0" collapsed="false">
      <c r="D1061" s="7" t="n">
        <v>2005</v>
      </c>
      <c r="E1061" s="7" t="n">
        <v>69.6975646501101</v>
      </c>
    </row>
    <row r="1062" customFormat="false" ht="15" hidden="false" customHeight="false" outlineLevel="0" collapsed="false">
      <c r="D1062" s="10" t="n">
        <v>2005</v>
      </c>
      <c r="E1062" s="10" t="n">
        <v>70.5996382658459</v>
      </c>
    </row>
    <row r="1063" customFormat="false" ht="15" hidden="false" customHeight="false" outlineLevel="0" collapsed="false">
      <c r="D1063" s="4" t="n">
        <v>2005</v>
      </c>
      <c r="E1063" s="4" t="n">
        <v>71.9276412161138</v>
      </c>
    </row>
    <row r="1064" customFormat="false" ht="15" hidden="false" customHeight="false" outlineLevel="0" collapsed="false">
      <c r="D1064" s="7" t="n">
        <v>2005</v>
      </c>
      <c r="E1064" s="7" t="n">
        <v>74.3267830409401</v>
      </c>
    </row>
    <row r="1065" customFormat="false" ht="15" hidden="false" customHeight="false" outlineLevel="0" collapsed="false">
      <c r="D1065" s="10" t="n">
        <v>2005</v>
      </c>
      <c r="E1065" s="10" t="n">
        <v>74.999276575637</v>
      </c>
    </row>
    <row r="1066" customFormat="false" ht="15" hidden="false" customHeight="false" outlineLevel="0" collapsed="false">
      <c r="D1066" s="4" t="n">
        <v>2005</v>
      </c>
      <c r="E1066" s="4" t="n">
        <v>77.1793497630928</v>
      </c>
    </row>
    <row r="1067" customFormat="false" ht="15" hidden="false" customHeight="false" outlineLevel="0" collapsed="false">
      <c r="D1067" s="7" t="n">
        <v>2005</v>
      </c>
      <c r="E1067" s="7" t="n">
        <v>77.0197338803377</v>
      </c>
    </row>
    <row r="1068" customFormat="false" ht="15" hidden="false" customHeight="false" outlineLevel="0" collapsed="false">
      <c r="D1068" s="10" t="n">
        <v>2005</v>
      </c>
      <c r="E1068" s="10" t="n">
        <v>76.456582333891</v>
      </c>
    </row>
    <row r="1069" customFormat="false" ht="15" hidden="false" customHeight="false" outlineLevel="0" collapsed="false">
      <c r="D1069" s="4" t="n">
        <v>2006</v>
      </c>
      <c r="E1069" s="4" t="n">
        <v>76.4065619954278</v>
      </c>
    </row>
    <row r="1070" customFormat="false" ht="15" hidden="false" customHeight="false" outlineLevel="0" collapsed="false">
      <c r="D1070" s="7" t="n">
        <v>2006</v>
      </c>
      <c r="E1070" s="7" t="n">
        <v>77.1817119416531</v>
      </c>
    </row>
    <row r="1071" customFormat="false" ht="15" hidden="false" customHeight="false" outlineLevel="0" collapsed="false">
      <c r="D1071" s="10" t="n">
        <v>2006</v>
      </c>
      <c r="E1071" s="10" t="n">
        <v>78.0978361272895</v>
      </c>
    </row>
    <row r="1072" customFormat="false" ht="15" hidden="false" customHeight="false" outlineLevel="0" collapsed="false">
      <c r="D1072" s="4" t="n">
        <v>2006</v>
      </c>
      <c r="E1072" s="4" t="n">
        <v>78.6016036813737</v>
      </c>
    </row>
    <row r="1073" customFormat="false" ht="15" hidden="false" customHeight="false" outlineLevel="0" collapsed="false">
      <c r="D1073" s="7" t="n">
        <v>2006</v>
      </c>
      <c r="E1073" s="7" t="n">
        <v>80.2262479097974</v>
      </c>
    </row>
    <row r="1074" customFormat="false" ht="15" hidden="false" customHeight="false" outlineLevel="0" collapsed="false">
      <c r="D1074" s="10" t="n">
        <v>2006</v>
      </c>
      <c r="E1074" s="10" t="n">
        <v>81.1937389477988</v>
      </c>
    </row>
    <row r="1075" customFormat="false" ht="15" hidden="false" customHeight="false" outlineLevel="0" collapsed="false">
      <c r="D1075" s="4" t="n">
        <v>2006</v>
      </c>
      <c r="E1075" s="4" t="n">
        <v>82.1223857197167</v>
      </c>
    </row>
    <row r="1076" customFormat="false" ht="15" hidden="false" customHeight="false" outlineLevel="0" collapsed="false">
      <c r="D1076" s="7" t="n">
        <v>2006</v>
      </c>
      <c r="E1076" s="7" t="n">
        <v>83.1609490155964</v>
      </c>
    </row>
    <row r="1077" customFormat="false" ht="15" hidden="false" customHeight="false" outlineLevel="0" collapsed="false">
      <c r="D1077" s="10" t="n">
        <v>2006</v>
      </c>
      <c r="E1077" s="10" t="n">
        <v>83.1021292738239</v>
      </c>
    </row>
    <row r="1078" customFormat="false" ht="15" hidden="false" customHeight="false" outlineLevel="0" collapsed="false">
      <c r="D1078" s="4" t="n">
        <v>2006</v>
      </c>
      <c r="E1078" s="4" t="n">
        <v>84.3509271391456</v>
      </c>
    </row>
    <row r="1079" customFormat="false" ht="15" hidden="false" customHeight="false" outlineLevel="0" collapsed="false">
      <c r="C1079" s="0" t="n">
        <f aca="false">AVERAGE(E1078:E1080)</f>
        <v>84.4635785740698</v>
      </c>
      <c r="D1079" s="7" t="n">
        <v>2006</v>
      </c>
      <c r="E1079" s="7" t="n">
        <v>84.1384755404894</v>
      </c>
    </row>
    <row r="1080" customFormat="false" ht="15" hidden="false" customHeight="false" outlineLevel="0" collapsed="false">
      <c r="D1080" s="10" t="n">
        <v>2006</v>
      </c>
      <c r="E1080" s="10" t="n">
        <v>84.9013330425744</v>
      </c>
    </row>
    <row r="1081" customFormat="false" ht="15" hidden="false" customHeight="false" outlineLevel="0" collapsed="false">
      <c r="D1081" s="4" t="n">
        <v>2007</v>
      </c>
      <c r="E1081" s="4" t="n">
        <v>85.0178969346376</v>
      </c>
    </row>
    <row r="1082" customFormat="false" ht="15" hidden="false" customHeight="false" outlineLevel="0" collapsed="false">
      <c r="D1082" s="7" t="n">
        <v>2007</v>
      </c>
      <c r="E1082" s="7" t="n">
        <v>86.1820072989474</v>
      </c>
    </row>
    <row r="1083" customFormat="false" ht="15" hidden="false" customHeight="false" outlineLevel="0" collapsed="false">
      <c r="D1083" s="10" t="n">
        <v>2007</v>
      </c>
      <c r="E1083" s="10" t="n">
        <v>87.0764266830684</v>
      </c>
    </row>
    <row r="1084" customFormat="false" ht="15" hidden="false" customHeight="false" outlineLevel="0" collapsed="false">
      <c r="D1084" s="4" t="n">
        <v>2007</v>
      </c>
      <c r="E1084" s="4" t="n">
        <v>87.5998331357361</v>
      </c>
    </row>
    <row r="1085" customFormat="false" ht="15" hidden="false" customHeight="false" outlineLevel="0" collapsed="false">
      <c r="D1085" s="7" t="n">
        <v>2007</v>
      </c>
      <c r="E1085" s="7" t="n">
        <v>86.5058618501466</v>
      </c>
    </row>
    <row r="1086" customFormat="false" ht="15" hidden="false" customHeight="false" outlineLevel="0" collapsed="false">
      <c r="D1086" s="10" t="n">
        <v>2007</v>
      </c>
      <c r="E1086" s="10" t="n">
        <v>84.6199576199069</v>
      </c>
    </row>
    <row r="1087" customFormat="false" ht="15" hidden="false" customHeight="false" outlineLevel="0" collapsed="false">
      <c r="D1087" s="4" t="n">
        <v>2007</v>
      </c>
      <c r="E1087" s="4" t="n">
        <v>85.1609078400289</v>
      </c>
    </row>
    <row r="1088" customFormat="false" ht="15" hidden="false" customHeight="false" outlineLevel="0" collapsed="false">
      <c r="D1088" s="7" t="n">
        <v>2007</v>
      </c>
      <c r="E1088" s="7" t="n">
        <v>84.3731416500111</v>
      </c>
    </row>
    <row r="1089" customFormat="false" ht="15" hidden="false" customHeight="false" outlineLevel="0" collapsed="false">
      <c r="D1089" s="10" t="n">
        <v>2007</v>
      </c>
      <c r="E1089" s="10" t="n">
        <v>82.9292551790873</v>
      </c>
    </row>
    <row r="1090" customFormat="false" ht="15" hidden="false" customHeight="false" outlineLevel="0" collapsed="false">
      <c r="D1090" s="4" t="n">
        <v>2007</v>
      </c>
      <c r="E1090" s="4" t="n">
        <v>84.8051061127996</v>
      </c>
    </row>
    <row r="1091" customFormat="false" ht="15" hidden="false" customHeight="false" outlineLevel="0" collapsed="false">
      <c r="D1091" s="7" t="n">
        <v>2007</v>
      </c>
      <c r="E1091" s="7" t="n">
        <v>85.1992962632572</v>
      </c>
    </row>
    <row r="1092" customFormat="false" ht="15" hidden="false" customHeight="false" outlineLevel="0" collapsed="false">
      <c r="D1092" s="10" t="n">
        <v>2007</v>
      </c>
      <c r="E1092" s="10" t="n">
        <v>85.3008685675602</v>
      </c>
    </row>
    <row r="1093" customFormat="false" ht="15" hidden="false" customHeight="false" outlineLevel="0" collapsed="false">
      <c r="D1093" s="4" t="n">
        <v>2008</v>
      </c>
      <c r="E1093" s="4" t="n">
        <v>83.9291492590708</v>
      </c>
    </row>
    <row r="1094" customFormat="false" ht="15" hidden="false" customHeight="false" outlineLevel="0" collapsed="false">
      <c r="D1094" s="7" t="n">
        <v>2008</v>
      </c>
      <c r="E1094" s="7" t="n">
        <v>85.3249441575072</v>
      </c>
    </row>
    <row r="1095" customFormat="false" ht="15" hidden="false" customHeight="false" outlineLevel="0" collapsed="false">
      <c r="D1095" s="10" t="n">
        <v>2008</v>
      </c>
      <c r="E1095" s="10" t="n">
        <v>84.2832757683025</v>
      </c>
    </row>
    <row r="1096" customFormat="false" ht="15" hidden="false" customHeight="false" outlineLevel="0" collapsed="false">
      <c r="D1096" s="4" t="n">
        <v>2008</v>
      </c>
      <c r="E1096" s="4" t="n">
        <v>87.2758248359004</v>
      </c>
    </row>
    <row r="1097" customFormat="false" ht="15" hidden="false" customHeight="false" outlineLevel="0" collapsed="false">
      <c r="D1097" s="7" t="n">
        <v>2008</v>
      </c>
      <c r="E1097" s="7" t="n">
        <v>88.8221048697139</v>
      </c>
    </row>
    <row r="1098" customFormat="false" ht="15" hidden="false" customHeight="false" outlineLevel="0" collapsed="false">
      <c r="D1098" s="10" t="n">
        <v>2008</v>
      </c>
      <c r="E1098" s="10" t="n">
        <v>87.3294648389707</v>
      </c>
    </row>
    <row r="1099" customFormat="false" ht="15" hidden="false" customHeight="false" outlineLevel="0" collapsed="false">
      <c r="D1099" s="4" t="n">
        <v>2008</v>
      </c>
      <c r="E1099" s="4" t="n">
        <v>89.200290654295</v>
      </c>
    </row>
    <row r="1100" customFormat="false" ht="15" hidden="false" customHeight="false" outlineLevel="0" collapsed="false">
      <c r="D1100" s="7" t="n">
        <v>2008</v>
      </c>
      <c r="E1100" s="7" t="n">
        <v>90.0736219111507</v>
      </c>
    </row>
    <row r="1101" customFormat="false" ht="15" hidden="false" customHeight="false" outlineLevel="0" collapsed="false">
      <c r="D1101" s="10" t="n">
        <v>2008</v>
      </c>
      <c r="E1101" s="10" t="n">
        <v>91.0344893289895</v>
      </c>
    </row>
    <row r="1102" customFormat="false" ht="15" hidden="false" customHeight="false" outlineLevel="0" collapsed="false">
      <c r="D1102" s="4" t="n">
        <v>2008</v>
      </c>
      <c r="E1102" s="4" t="n">
        <v>92.0110418458513</v>
      </c>
    </row>
    <row r="1103" customFormat="false" ht="15" hidden="false" customHeight="false" outlineLevel="0" collapsed="false">
      <c r="D1103" s="7" t="n">
        <v>2008</v>
      </c>
      <c r="E1103" s="7" t="n">
        <v>90.1690777671621</v>
      </c>
    </row>
    <row r="1104" customFormat="false" ht="15" hidden="false" customHeight="false" outlineLevel="0" collapsed="false">
      <c r="D1104" s="10" t="n">
        <v>2008</v>
      </c>
      <c r="E1104" s="10" t="n">
        <v>90.9201373428275</v>
      </c>
    </row>
    <row r="1105" customFormat="false" ht="15" hidden="false" customHeight="false" outlineLevel="0" collapsed="false">
      <c r="D1105" s="4" t="n">
        <v>2009</v>
      </c>
      <c r="E1105" s="4" t="n">
        <v>88.8218389376548</v>
      </c>
    </row>
    <row r="1106" customFormat="false" ht="15" hidden="false" customHeight="false" outlineLevel="0" collapsed="false">
      <c r="D1106" s="7" t="n">
        <v>2009</v>
      </c>
      <c r="E1106" s="7" t="n">
        <v>88.2868710527004</v>
      </c>
    </row>
    <row r="1107" customFormat="false" ht="15" hidden="false" customHeight="false" outlineLevel="0" collapsed="false">
      <c r="D1107" s="10" t="n">
        <v>2009</v>
      </c>
      <c r="E1107" s="10" t="n">
        <v>89.7199811047525</v>
      </c>
    </row>
    <row r="1108" customFormat="false" ht="15" hidden="false" customHeight="false" outlineLevel="0" collapsed="false">
      <c r="D1108" s="4" t="n">
        <v>2009</v>
      </c>
      <c r="E1108" s="4" t="n">
        <v>89.739207302685</v>
      </c>
    </row>
    <row r="1109" customFormat="false" ht="15" hidden="false" customHeight="false" outlineLevel="0" collapsed="false">
      <c r="D1109" s="7" t="n">
        <v>2009</v>
      </c>
      <c r="E1109" s="7" t="n">
        <v>87.9016382501159</v>
      </c>
    </row>
    <row r="1110" customFormat="false" ht="15" hidden="false" customHeight="false" outlineLevel="0" collapsed="false">
      <c r="D1110" s="10" t="n">
        <v>2009</v>
      </c>
      <c r="E1110" s="10" t="n">
        <v>90.0955980567233</v>
      </c>
    </row>
    <row r="1111" customFormat="false" ht="15" hidden="false" customHeight="false" outlineLevel="0" collapsed="false">
      <c r="D1111" s="4" t="n">
        <v>2009</v>
      </c>
      <c r="E1111" s="4" t="n">
        <v>89.9362753693992</v>
      </c>
    </row>
    <row r="1112" customFormat="false" ht="15" hidden="false" customHeight="false" outlineLevel="0" collapsed="false">
      <c r="D1112" s="7" t="n">
        <v>2009</v>
      </c>
      <c r="E1112" s="7" t="n">
        <v>89.1105794816324</v>
      </c>
    </row>
    <row r="1113" customFormat="false" ht="15" hidden="false" customHeight="false" outlineLevel="0" collapsed="false">
      <c r="D1113" s="10" t="n">
        <v>2009</v>
      </c>
      <c r="E1113" s="10" t="n">
        <v>85.3662568555527</v>
      </c>
    </row>
    <row r="1114" customFormat="false" ht="15" hidden="false" customHeight="false" outlineLevel="0" collapsed="false">
      <c r="D1114" s="4" t="n">
        <v>2009</v>
      </c>
      <c r="E1114" s="4" t="n">
        <v>85.2896544468806</v>
      </c>
    </row>
    <row r="1115" customFormat="false" ht="15" hidden="false" customHeight="false" outlineLevel="0" collapsed="false">
      <c r="D1115" s="7" t="n">
        <v>2009</v>
      </c>
      <c r="E1115" s="7" t="n">
        <v>84.1567695712474</v>
      </c>
    </row>
    <row r="1116" customFormat="false" ht="15" hidden="false" customHeight="false" outlineLevel="0" collapsed="false">
      <c r="D1116" s="10" t="n">
        <v>2009</v>
      </c>
      <c r="E1116" s="10" t="n">
        <v>88.1577143413695</v>
      </c>
    </row>
    <row r="1117" customFormat="false" ht="15" hidden="false" customHeight="false" outlineLevel="0" collapsed="false">
      <c r="D1117" s="4" t="n">
        <v>2010</v>
      </c>
      <c r="E1117" s="4" t="n">
        <v>86.132749275439</v>
      </c>
    </row>
    <row r="1118" customFormat="false" ht="15" hidden="false" customHeight="false" outlineLevel="0" collapsed="false">
      <c r="D1118" s="7" t="n">
        <v>2010</v>
      </c>
      <c r="E1118" s="7" t="n">
        <v>85.2384507251256</v>
      </c>
    </row>
    <row r="1119" customFormat="false" ht="15" hidden="false" customHeight="false" outlineLevel="0" collapsed="false">
      <c r="D1119" s="10" t="n">
        <v>2010</v>
      </c>
      <c r="E1119" s="10" t="n">
        <v>86.3303604639775</v>
      </c>
    </row>
    <row r="1120" customFormat="false" ht="15" hidden="false" customHeight="false" outlineLevel="0" collapsed="false">
      <c r="D1120" s="4" t="n">
        <v>2010</v>
      </c>
      <c r="E1120" s="4" t="n">
        <v>87.0583527900495</v>
      </c>
    </row>
    <row r="1121" customFormat="false" ht="15" hidden="false" customHeight="false" outlineLevel="0" collapsed="false">
      <c r="D1121" s="7" t="n">
        <v>2010</v>
      </c>
      <c r="E1121" s="7" t="n">
        <v>86.6238768567705</v>
      </c>
    </row>
    <row r="1122" customFormat="false" ht="15" hidden="false" customHeight="false" outlineLevel="0" collapsed="false">
      <c r="D1122" s="10" t="n">
        <v>2010</v>
      </c>
      <c r="E1122" s="10" t="n">
        <v>87.2133660655145</v>
      </c>
    </row>
    <row r="1123" customFormat="false" ht="15" hidden="false" customHeight="false" outlineLevel="0" collapsed="false">
      <c r="D1123" s="4" t="n">
        <v>2010</v>
      </c>
      <c r="E1123" s="4" t="n">
        <v>88.1125305408297</v>
      </c>
    </row>
    <row r="1124" customFormat="false" ht="15" hidden="false" customHeight="false" outlineLevel="0" collapsed="false">
      <c r="D1124" s="7" t="n">
        <v>2010</v>
      </c>
      <c r="E1124" s="7" t="n">
        <v>89.3127112072952</v>
      </c>
    </row>
    <row r="1125" customFormat="false" ht="15" hidden="false" customHeight="false" outlineLevel="0" collapsed="false">
      <c r="D1125" s="10" t="n">
        <v>2010</v>
      </c>
      <c r="E1125" s="10" t="n">
        <v>91.5853931393382</v>
      </c>
    </row>
    <row r="1126" customFormat="false" ht="15" hidden="false" customHeight="false" outlineLevel="0" collapsed="false">
      <c r="D1126" s="4" t="n">
        <v>2010</v>
      </c>
      <c r="E1126" s="4" t="n">
        <v>90.5094935009607</v>
      </c>
    </row>
    <row r="1127" customFormat="false" ht="15" hidden="false" customHeight="false" outlineLevel="0" collapsed="false">
      <c r="D1127" s="7" t="n">
        <v>2010</v>
      </c>
      <c r="E1127" s="7" t="n">
        <v>89.9296607084946</v>
      </c>
    </row>
    <row r="1128" customFormat="false" ht="15" hidden="false" customHeight="false" outlineLevel="0" collapsed="false">
      <c r="D1128" s="10" t="n">
        <v>2010</v>
      </c>
      <c r="E1128" s="10" t="n">
        <v>89.4093483048392</v>
      </c>
    </row>
    <row r="1129" customFormat="false" ht="15" hidden="false" customHeight="false" outlineLevel="0" collapsed="false">
      <c r="D1129" s="4" t="n">
        <v>2011</v>
      </c>
      <c r="E1129" s="4" t="n">
        <v>89.5692222506412</v>
      </c>
    </row>
    <row r="1130" customFormat="false" ht="15" hidden="false" customHeight="false" outlineLevel="0" collapsed="false">
      <c r="D1130" s="7" t="n">
        <v>2011</v>
      </c>
      <c r="E1130" s="7" t="n">
        <v>90.4589794415556</v>
      </c>
    </row>
    <row r="1131" customFormat="false" ht="15" hidden="false" customHeight="false" outlineLevel="0" collapsed="false">
      <c r="D1131" s="10" t="n">
        <v>2011</v>
      </c>
      <c r="E1131" s="10" t="n">
        <v>94.0890474264908</v>
      </c>
    </row>
    <row r="1132" customFormat="false" ht="15" hidden="false" customHeight="false" outlineLevel="0" collapsed="false">
      <c r="D1132" s="4" t="n">
        <v>2011</v>
      </c>
      <c r="E1132" s="4" t="n">
        <v>92.851353495382</v>
      </c>
    </row>
    <row r="1133" customFormat="false" ht="15" hidden="false" customHeight="false" outlineLevel="0" collapsed="false">
      <c r="D1133" s="7" t="n">
        <v>2011</v>
      </c>
      <c r="E1133" s="7" t="n">
        <v>94.7805396600757</v>
      </c>
    </row>
    <row r="1134" customFormat="false" ht="15" hidden="false" customHeight="false" outlineLevel="0" collapsed="false">
      <c r="D1134" s="10" t="n">
        <v>2011</v>
      </c>
      <c r="E1134" s="10" t="n">
        <v>94.71919691937</v>
      </c>
    </row>
    <row r="1135" customFormat="false" ht="15" hidden="false" customHeight="false" outlineLevel="0" collapsed="false">
      <c r="D1135" s="4" t="n">
        <v>2011</v>
      </c>
      <c r="E1135" s="4" t="n">
        <v>96.0199180534192</v>
      </c>
    </row>
    <row r="1136" customFormat="false" ht="15" hidden="false" customHeight="false" outlineLevel="0" collapsed="false">
      <c r="D1136" s="7" t="n">
        <v>2011</v>
      </c>
      <c r="E1136" s="7" t="n">
        <v>96.8421671792376</v>
      </c>
    </row>
    <row r="1137" customFormat="false" ht="15" hidden="false" customHeight="false" outlineLevel="0" collapsed="false">
      <c r="D1137" s="10" t="n">
        <v>2011</v>
      </c>
      <c r="E1137" s="10" t="n">
        <v>98.1295625071959</v>
      </c>
    </row>
    <row r="1138" customFormat="false" ht="15" hidden="false" customHeight="false" outlineLevel="0" collapsed="false">
      <c r="D1138" s="4" t="n">
        <v>2011</v>
      </c>
      <c r="E1138" s="4" t="n">
        <v>98.6261820951495</v>
      </c>
    </row>
    <row r="1139" customFormat="false" ht="15" hidden="false" customHeight="false" outlineLevel="0" collapsed="false">
      <c r="D1139" s="7" t="n">
        <v>2011</v>
      </c>
      <c r="E1139" s="7" t="n">
        <v>99.6910588822059</v>
      </c>
    </row>
    <row r="1140" customFormat="false" ht="15" hidden="false" customHeight="false" outlineLevel="0" collapsed="false">
      <c r="D1140" s="10" t="n">
        <v>2011</v>
      </c>
      <c r="E1140" s="10" t="n">
        <v>98.5629911336951</v>
      </c>
    </row>
    <row r="1141" customFormat="false" ht="15" hidden="false" customHeight="false" outlineLevel="0" collapsed="false">
      <c r="D1141" s="4" t="n">
        <v>2012</v>
      </c>
      <c r="E1141" s="4" t="n">
        <v>98.7376725431866</v>
      </c>
    </row>
    <row r="1142" customFormat="false" ht="15" hidden="false" customHeight="false" outlineLevel="0" collapsed="false">
      <c r="D1142" s="7" t="n">
        <v>2012</v>
      </c>
      <c r="E1142" s="7" t="n">
        <v>100.044588987028</v>
      </c>
    </row>
    <row r="1143" customFormat="false" ht="15" hidden="false" customHeight="false" outlineLevel="0" collapsed="false">
      <c r="D1143" s="10" t="n">
        <v>2012</v>
      </c>
      <c r="E1143" s="10" t="n">
        <v>100.466879607607</v>
      </c>
    </row>
    <row r="1144" customFormat="false" ht="15" hidden="false" customHeight="false" outlineLevel="0" collapsed="false">
      <c r="D1144" s="4" t="n">
        <v>2012</v>
      </c>
      <c r="E1144" s="4" t="n">
        <v>103.176367037017</v>
      </c>
    </row>
    <row r="1145" customFormat="false" ht="15" hidden="false" customHeight="false" outlineLevel="0" collapsed="false">
      <c r="D1145" s="7" t="n">
        <v>2012</v>
      </c>
      <c r="E1145" s="7" t="n">
        <v>104.301201475824</v>
      </c>
    </row>
    <row r="1146" customFormat="false" ht="15" hidden="false" customHeight="false" outlineLevel="0" collapsed="false">
      <c r="D1146" s="10" t="n">
        <v>2012</v>
      </c>
      <c r="E1146" s="10" t="n">
        <v>103.41715254508</v>
      </c>
    </row>
    <row r="1147" customFormat="false" ht="15" hidden="false" customHeight="false" outlineLevel="0" collapsed="false">
      <c r="D1147" s="4" t="n">
        <v>2012</v>
      </c>
      <c r="E1147" s="4" t="n">
        <v>105.294556350502</v>
      </c>
    </row>
    <row r="1148" customFormat="false" ht="15" hidden="false" customHeight="false" outlineLevel="0" collapsed="false">
      <c r="D1148" s="7" t="n">
        <v>2012</v>
      </c>
      <c r="E1148" s="7" t="n">
        <v>104.068371923117</v>
      </c>
    </row>
    <row r="1149" customFormat="false" ht="15" hidden="false" customHeight="false" outlineLevel="0" collapsed="false">
      <c r="D1149" s="10" t="n">
        <v>2012</v>
      </c>
      <c r="E1149" s="10" t="n">
        <v>104.222070716024</v>
      </c>
    </row>
    <row r="1150" customFormat="false" ht="15" hidden="false" customHeight="false" outlineLevel="0" collapsed="false">
      <c r="D1150" s="4" t="n">
        <v>2012</v>
      </c>
      <c r="E1150" s="4" t="n">
        <v>105.292868507711</v>
      </c>
    </row>
    <row r="1151" customFormat="false" ht="15" hidden="false" customHeight="false" outlineLevel="0" collapsed="false">
      <c r="D1151" s="7" t="n">
        <v>2012</v>
      </c>
      <c r="E1151" s="7" t="n">
        <v>105.745585688646</v>
      </c>
    </row>
    <row r="1152" customFormat="false" ht="15" hidden="false" customHeight="false" outlineLevel="0" collapsed="false">
      <c r="D1152" s="10" t="n">
        <v>2012</v>
      </c>
      <c r="E1152" s="10" t="n">
        <v>105.287203224462</v>
      </c>
    </row>
    <row r="1153" customFormat="false" ht="15" hidden="false" customHeight="false" outlineLevel="0" collapsed="false">
      <c r="D1153" s="4" t="n">
        <v>2013</v>
      </c>
      <c r="E1153" s="4" t="n">
        <v>104.394750343352</v>
      </c>
    </row>
    <row r="1154" customFormat="false" ht="15" hidden="false" customHeight="false" outlineLevel="0" collapsed="false">
      <c r="D1154" s="7" t="n">
        <v>2013</v>
      </c>
      <c r="E1154" s="7" t="n">
        <v>105.980934058241</v>
      </c>
    </row>
    <row r="1155" customFormat="false" ht="15" hidden="false" customHeight="false" outlineLevel="0" collapsed="false">
      <c r="D1155" s="10" t="n">
        <v>2013</v>
      </c>
      <c r="E1155" s="10" t="n">
        <v>106.601545724174</v>
      </c>
    </row>
    <row r="1156" customFormat="false" ht="15" hidden="false" customHeight="false" outlineLevel="0" collapsed="false">
      <c r="D1156" s="4" t="n">
        <v>2013</v>
      </c>
      <c r="E1156" s="4" t="n">
        <v>106.70284608041</v>
      </c>
    </row>
    <row r="1157" customFormat="false" ht="15" hidden="false" customHeight="false" outlineLevel="0" collapsed="false">
      <c r="D1157" s="7" t="n">
        <v>2013</v>
      </c>
      <c r="E1157" s="7" t="n">
        <v>108.517992609184</v>
      </c>
    </row>
    <row r="1158" customFormat="false" ht="15" hidden="false" customHeight="false" outlineLevel="0" collapsed="false">
      <c r="D1158" s="10" t="n">
        <v>2013</v>
      </c>
      <c r="E1158" s="10" t="n">
        <v>107.476394302968</v>
      </c>
    </row>
    <row r="1159" customFormat="false" ht="15" hidden="false" customHeight="false" outlineLevel="0" collapsed="false">
      <c r="D1159" s="4" t="n">
        <v>2013</v>
      </c>
      <c r="E1159" s="4" t="n">
        <v>107.508789263515</v>
      </c>
    </row>
    <row r="1160" customFormat="false" ht="15" hidden="false" customHeight="false" outlineLevel="0" collapsed="false">
      <c r="D1160" s="7" t="n">
        <v>2013</v>
      </c>
      <c r="E1160" s="7" t="n">
        <v>106.431957080715</v>
      </c>
    </row>
    <row r="1161" customFormat="false" ht="15" hidden="false" customHeight="false" outlineLevel="0" collapsed="false">
      <c r="D1161" s="10" t="n">
        <v>2013</v>
      </c>
      <c r="E1161" s="10" t="n">
        <v>106.656133542707</v>
      </c>
    </row>
    <row r="1162" customFormat="false" ht="15" hidden="false" customHeight="false" outlineLevel="0" collapsed="false">
      <c r="D1162" s="4" t="n">
        <v>2013</v>
      </c>
      <c r="E1162" s="4" t="n">
        <v>106.068117083897</v>
      </c>
    </row>
    <row r="1163" customFormat="false" ht="15" hidden="false" customHeight="false" outlineLevel="0" collapsed="false">
      <c r="D1163" s="7" t="n">
        <v>2013</v>
      </c>
      <c r="E1163" s="7" t="n">
        <v>103.844861478688</v>
      </c>
    </row>
    <row r="1164" customFormat="false" ht="15" hidden="false" customHeight="false" outlineLevel="0" collapsed="false">
      <c r="D1164" s="10" t="n">
        <v>2013</v>
      </c>
      <c r="E1164" s="10" t="n">
        <v>101.955222575647</v>
      </c>
    </row>
    <row r="1165" customFormat="false" ht="15" hidden="false" customHeight="false" outlineLevel="0" collapsed="false">
      <c r="D1165" s="4" t="n">
        <v>2014</v>
      </c>
      <c r="E1165" s="5" t="n">
        <v>98.0337653832835</v>
      </c>
    </row>
    <row r="1166" customFormat="false" ht="15" hidden="false" customHeight="false" outlineLevel="0" collapsed="false">
      <c r="D1166" s="32" t="n">
        <v>2014</v>
      </c>
      <c r="E1166" s="33" t="n">
        <v>97.5773666682684</v>
      </c>
    </row>
    <row r="1167" customFormat="false" ht="15" hidden="false" customHeight="false" outlineLevel="0" collapsed="false">
      <c r="D1167" s="10" t="n">
        <v>2014</v>
      </c>
      <c r="E1167" s="11" t="n">
        <v>97.9043323879221</v>
      </c>
    </row>
    <row r="1168" customFormat="false" ht="15" hidden="false" customHeight="false" outlineLevel="0" collapsed="false">
      <c r="D1168" s="4" t="n">
        <v>2014</v>
      </c>
      <c r="E1168" s="5" t="n">
        <v>100.601480920483</v>
      </c>
    </row>
    <row r="1169" customFormat="false" ht="15" hidden="false" customHeight="false" outlineLevel="0" collapsed="false">
      <c r="D1169" s="32" t="n">
        <v>2014</v>
      </c>
      <c r="E1169" s="33" t="n">
        <v>99.4605980329773</v>
      </c>
    </row>
    <row r="1170" customFormat="false" ht="15" hidden="false" customHeight="false" outlineLevel="0" collapsed="false">
      <c r="D1170" s="10" t="n">
        <v>2014</v>
      </c>
      <c r="E1170" s="11" t="n">
        <v>98.3846002864379</v>
      </c>
    </row>
    <row r="1171" customFormat="false" ht="15" hidden="false" customHeight="false" outlineLevel="0" collapsed="false">
      <c r="D1171" s="4" t="n">
        <v>2014</v>
      </c>
      <c r="E1171" s="5" t="n">
        <v>101.004484290518</v>
      </c>
    </row>
    <row r="1172" customFormat="false" ht="15" hidden="false" customHeight="false" outlineLevel="0" collapsed="false">
      <c r="D1172" s="32" t="n">
        <v>2014</v>
      </c>
      <c r="E1172" s="33" t="n">
        <v>99.109467929912</v>
      </c>
    </row>
    <row r="1173" customFormat="false" ht="15" hidden="false" customHeight="false" outlineLevel="0" collapsed="false">
      <c r="D1173" s="10" t="n">
        <v>2014</v>
      </c>
      <c r="E1173" s="11" t="n">
        <v>100.473494181641</v>
      </c>
    </row>
    <row r="1174" customFormat="false" ht="15" hidden="false" customHeight="false" outlineLevel="0" collapsed="false">
      <c r="D1174" s="4" t="n">
        <v>2014</v>
      </c>
      <c r="E1174" s="5" t="n">
        <v>101.828259043259</v>
      </c>
    </row>
    <row r="1175" customFormat="false" ht="15" hidden="false" customHeight="false" outlineLevel="0" collapsed="false">
      <c r="D1175" s="32" t="n">
        <v>2014</v>
      </c>
      <c r="E1175" s="33" t="n">
        <v>100</v>
      </c>
    </row>
    <row r="1176" customFormat="false" ht="15" hidden="false" customHeight="false" outlineLevel="0" collapsed="false">
      <c r="D1176" s="10" t="n">
        <v>2014</v>
      </c>
      <c r="E1176" s="11" t="n">
        <v>100.60851943529</v>
      </c>
    </row>
    <row r="1177" customFormat="false" ht="15" hidden="false" customHeight="false" outlineLevel="0" collapsed="false">
      <c r="D1177" s="4" t="n">
        <f aca="false">D1165+1</f>
        <v>2015</v>
      </c>
      <c r="E1177" s="5" t="n">
        <v>99.2644178980474</v>
      </c>
    </row>
    <row r="1178" customFormat="false" ht="15" hidden="false" customHeight="false" outlineLevel="0" collapsed="false">
      <c r="D1178" s="32" t="n">
        <f aca="false">D1166+1</f>
        <v>2015</v>
      </c>
      <c r="E1178" s="33" t="n">
        <v>100.936266109446</v>
      </c>
    </row>
    <row r="1179" customFormat="false" ht="15" hidden="false" customHeight="false" outlineLevel="0" collapsed="false">
      <c r="D1179" s="10" t="n">
        <f aca="false">D1167+1</f>
        <v>2015</v>
      </c>
      <c r="E1179" s="11" t="n">
        <v>102.760456957801</v>
      </c>
    </row>
    <row r="1180" customFormat="false" ht="15" hidden="false" customHeight="false" outlineLevel="0" collapsed="false">
      <c r="D1180" s="4" t="n">
        <f aca="false">D1168+1</f>
        <v>2015</v>
      </c>
      <c r="E1180" s="5" t="n">
        <v>102.2721433708</v>
      </c>
    </row>
    <row r="1181" customFormat="false" ht="15" hidden="false" customHeight="false" outlineLevel="0" collapsed="false">
      <c r="D1181" s="32" t="n">
        <f aca="false">D1169+1</f>
        <v>2015</v>
      </c>
      <c r="E1181" s="33" t="n">
        <v>103.854036204343</v>
      </c>
    </row>
    <row r="1182" customFormat="false" ht="15" hidden="false" customHeight="false" outlineLevel="0" collapsed="false">
      <c r="D1182" s="10" t="n">
        <f aca="false">D1170+1</f>
        <v>2015</v>
      </c>
      <c r="E1182" s="11" t="n">
        <v>106.745639163871</v>
      </c>
    </row>
    <row r="1183" customFormat="false" ht="15" hidden="false" customHeight="false" outlineLevel="0" collapsed="false">
      <c r="D1183" s="4" t="n">
        <f aca="false">D1171+1</f>
        <v>2015</v>
      </c>
      <c r="E1183" s="5" t="n">
        <v>107.664074717651</v>
      </c>
    </row>
    <row r="1184" customFormat="false" ht="15" hidden="false" customHeight="false" outlineLevel="0" collapsed="false">
      <c r="D1184" s="32" t="n">
        <f aca="false">D1172+1</f>
        <v>2015</v>
      </c>
      <c r="E1184" s="33" t="n">
        <v>106.139782766051</v>
      </c>
    </row>
    <row r="1185" customFormat="false" ht="15" hidden="false" customHeight="false" outlineLevel="0" collapsed="false">
      <c r="D1185" s="10" t="n">
        <f aca="false">D1173+1</f>
        <v>2015</v>
      </c>
      <c r="E1185" s="11" t="n">
        <v>106.750223034362</v>
      </c>
    </row>
    <row r="1186" customFormat="false" ht="15" hidden="false" customHeight="false" outlineLevel="0" collapsed="false">
      <c r="D1186" s="4" t="n">
        <f aca="false">D1174+1</f>
        <v>2015</v>
      </c>
      <c r="E1186" s="5" t="n">
        <v>106.666655067944</v>
      </c>
    </row>
    <row r="1187" customFormat="false" ht="15" hidden="false" customHeight="false" outlineLevel="0" collapsed="false">
      <c r="D1187" s="67" t="n">
        <f aca="false">D1175+1</f>
        <v>2015</v>
      </c>
      <c r="E1187" s="69" t="n">
        <v>106.371928599119</v>
      </c>
    </row>
    <row r="1188" customFormat="false" ht="15" hidden="false" customHeight="false" outlineLevel="0" collapsed="false">
      <c r="D1188" s="10" t="n">
        <f aca="false">D1176+1</f>
        <v>2015</v>
      </c>
      <c r="E1188" s="11" t="n">
        <v>102.902707811808</v>
      </c>
    </row>
    <row r="1189" customFormat="false" ht="15" hidden="false" customHeight="false" outlineLevel="0" collapsed="false">
      <c r="D1189" s="4" t="n">
        <f aca="false">D1177+1</f>
        <v>2016</v>
      </c>
      <c r="E1189" s="5" t="n">
        <v>98.9252673714203</v>
      </c>
    </row>
    <row r="1190" customFormat="false" ht="15" hidden="false" customHeight="false" outlineLevel="0" collapsed="false">
      <c r="D1190" s="67" t="n">
        <f aca="false">D1178+1</f>
        <v>2016</v>
      </c>
      <c r="E1190" s="69" t="n">
        <v>99.9228330412395</v>
      </c>
    </row>
    <row r="1191" customFormat="false" ht="15" hidden="false" customHeight="false" outlineLevel="0" collapsed="false">
      <c r="D1191" s="10" t="n">
        <f aca="false">D1179+1</f>
        <v>2016</v>
      </c>
      <c r="E1191" s="11" t="n">
        <v>99.5770626647934</v>
      </c>
    </row>
    <row r="1192" customFormat="false" ht="15" hidden="false" customHeight="false" outlineLevel="0" collapsed="false">
      <c r="D1192" s="4" t="n">
        <f aca="false">D1180+1</f>
        <v>2016</v>
      </c>
      <c r="E1192" s="5" t="n">
        <v>98.8523588894301</v>
      </c>
    </row>
    <row r="1193" customFormat="false" ht="15" hidden="false" customHeight="false" outlineLevel="0" collapsed="false">
      <c r="D1193" s="67" t="n">
        <f aca="false">D1181+1</f>
        <v>2016</v>
      </c>
      <c r="E1193" s="69" t="n">
        <v>96.7585167386577</v>
      </c>
    </row>
    <row r="1194" customFormat="false" ht="15" hidden="false" customHeight="false" outlineLevel="0" collapsed="false">
      <c r="D1194" s="10" t="n">
        <f aca="false">D1182+1</f>
        <v>2016</v>
      </c>
      <c r="E1194" s="11" t="n">
        <v>95.0930343916237</v>
      </c>
    </row>
    <row r="1195" customFormat="false" ht="15" hidden="false" customHeight="false" outlineLevel="0" collapsed="false">
      <c r="D1195" s="4" t="n">
        <f aca="false">D1183+1</f>
        <v>2016</v>
      </c>
      <c r="E1195" s="5" t="n">
        <v>96.810028007227</v>
      </c>
    </row>
    <row r="1196" customFormat="false" ht="15" hidden="false" customHeight="false" outlineLevel="0" collapsed="false">
      <c r="D1196" s="67" t="n">
        <f aca="false">D1184+1</f>
        <v>2016</v>
      </c>
      <c r="E1196" s="69" t="n">
        <v>97.7767220475974</v>
      </c>
    </row>
    <row r="1197" customFormat="false" ht="15" hidden="false" customHeight="false" outlineLevel="0" collapsed="false">
      <c r="D1197" s="10" t="n">
        <f aca="false">D1185+1</f>
        <v>2016</v>
      </c>
      <c r="E1197" s="11" t="n">
        <v>98.9278604633001</v>
      </c>
    </row>
    <row r="1198" customFormat="false" ht="15" hidden="false" customHeight="false" outlineLevel="0" collapsed="false">
      <c r="D1198" s="4" t="n">
        <f aca="false">D1186+1</f>
        <v>2016</v>
      </c>
      <c r="E1198" s="5" t="n">
        <v>98.6272641823335</v>
      </c>
    </row>
    <row r="1199" customFormat="false" ht="15" hidden="false" customHeight="false" outlineLevel="0" collapsed="false">
      <c r="D1199" s="67" t="n">
        <f aca="false">D1187+1</f>
        <v>2016</v>
      </c>
      <c r="E1199" s="69" t="n">
        <v>98.7654023364686</v>
      </c>
    </row>
    <row r="1200" customFormat="false" ht="15" hidden="false" customHeight="false" outlineLevel="0" collapsed="false">
      <c r="D1200" s="10" t="n">
        <f aca="false">D1188+1</f>
        <v>2016</v>
      </c>
      <c r="E1200" s="11" t="n">
        <v>98.8749049462306</v>
      </c>
    </row>
    <row r="1201" customFormat="false" ht="15" hidden="false" customHeight="false" outlineLevel="0" collapsed="false">
      <c r="D1201" s="4" t="n">
        <f aca="false">D1189+1</f>
        <v>2017</v>
      </c>
      <c r="E1201" s="5" t="n">
        <v>99.0157736589419</v>
      </c>
    </row>
    <row r="1202" customFormat="false" ht="15" hidden="false" customHeight="false" outlineLevel="0" collapsed="false">
      <c r="D1202" s="67" t="n">
        <f aca="false">D1190+1</f>
        <v>2017</v>
      </c>
      <c r="E1202" s="69" t="n">
        <v>99.0144279841852</v>
      </c>
    </row>
    <row r="1203" customFormat="false" ht="15" hidden="false" customHeight="false" outlineLevel="0" collapsed="false">
      <c r="D1203" s="10" t="n">
        <f aca="false">D1191+1</f>
        <v>2017</v>
      </c>
      <c r="E1203" s="11" t="n">
        <v>100.330843421287</v>
      </c>
    </row>
    <row r="1204" customFormat="false" ht="15" hidden="false" customHeight="false" outlineLevel="0" collapsed="false">
      <c r="D1204" s="4" t="n">
        <f aca="false">D1192+1</f>
        <v>2017</v>
      </c>
      <c r="E1204" s="5" t="n">
        <v>99.3361261138238</v>
      </c>
    </row>
    <row r="1205" customFormat="false" ht="15" hidden="false" customHeight="false" outlineLevel="0" collapsed="false">
      <c r="C1205" s="0" t="n">
        <f aca="false">C1208-1</f>
        <v>58</v>
      </c>
      <c r="D1205" s="67" t="n">
        <f aca="false">D1193+1</f>
        <v>2017</v>
      </c>
      <c r="E1205" s="69" t="n">
        <v>99.5716370816272</v>
      </c>
      <c r="G1205" s="0" t="n">
        <f aca="false">AVERAGE(E1204:E1206)</f>
        <v>99.7287915220619</v>
      </c>
    </row>
    <row r="1206" customFormat="false" ht="15" hidden="false" customHeight="false" outlineLevel="0" collapsed="false">
      <c r="D1206" s="10" t="n">
        <f aca="false">D1194+1</f>
        <v>2017</v>
      </c>
      <c r="E1206" s="11" t="n">
        <v>100.278611370735</v>
      </c>
    </row>
    <row r="1207" customFormat="false" ht="15" hidden="false" customHeight="false" outlineLevel="0" collapsed="false">
      <c r="D1207" s="4" t="n">
        <f aca="false">D1195+1</f>
        <v>2017</v>
      </c>
      <c r="E1207" s="5" t="n">
        <v>102.851573085302</v>
      </c>
    </row>
    <row r="1208" customFormat="false" ht="15" hidden="false" customHeight="false" outlineLevel="0" collapsed="false">
      <c r="C1208" s="0" t="n">
        <f aca="false">C1211-1</f>
        <v>59</v>
      </c>
      <c r="D1208" s="67" t="n">
        <f aca="false">D1196+1</f>
        <v>2017</v>
      </c>
      <c r="E1208" s="69" t="n">
        <v>102.303219533545</v>
      </c>
      <c r="G1208" s="0" t="n">
        <f aca="false">AVERAGE(E1207:E1209)</f>
        <v>102.44143557211</v>
      </c>
      <c r="H1208" s="0" t="n">
        <v>105</v>
      </c>
      <c r="I1208" s="0" t="n">
        <f aca="false">H1208/G1208</f>
        <v>1.02497587439693</v>
      </c>
    </row>
    <row r="1209" customFormat="false" ht="15" hidden="false" customHeight="false" outlineLevel="0" collapsed="false">
      <c r="D1209" s="10" t="n">
        <f aca="false">D1197+1</f>
        <v>2017</v>
      </c>
      <c r="E1209" s="11" t="n">
        <v>102.169514097482</v>
      </c>
    </row>
    <row r="1210" customFormat="false" ht="15" hidden="false" customHeight="false" outlineLevel="0" collapsed="false">
      <c r="D1210" s="4" t="n">
        <f aca="false">D1198+1</f>
        <v>2017</v>
      </c>
      <c r="E1210" s="5" t="n">
        <v>103.476253375261</v>
      </c>
    </row>
    <row r="1211" customFormat="false" ht="15" hidden="false" customHeight="false" outlineLevel="0" collapsed="false">
      <c r="C1211" s="0" t="n">
        <f aca="false">C1214-1</f>
        <v>60</v>
      </c>
      <c r="D1211" s="67" t="n">
        <f aca="false">D1199+1</f>
        <v>2017</v>
      </c>
      <c r="E1211" s="69" t="n">
        <v>103.391339764921</v>
      </c>
      <c r="G1211" s="0" t="n">
        <f aca="false">AVERAGE(E1210:E1212)</f>
        <v>102.528181595446</v>
      </c>
    </row>
    <row r="1212" customFormat="false" ht="15" hidden="false" customHeight="false" outlineLevel="0" collapsed="false">
      <c r="D1212" s="10" t="n">
        <f aca="false">D1200+1</f>
        <v>2017</v>
      </c>
      <c r="E1212" s="11" t="n">
        <v>100.716951646157</v>
      </c>
    </row>
    <row r="1213" customFormat="false" ht="15" hidden="false" customHeight="false" outlineLevel="0" collapsed="false">
      <c r="D1213" s="4" t="n">
        <f aca="false">D1201+1</f>
        <v>2018</v>
      </c>
      <c r="E1213" s="5" t="n">
        <v>101.342324536654</v>
      </c>
    </row>
    <row r="1214" customFormat="false" ht="15" hidden="false" customHeight="false" outlineLevel="0" collapsed="false">
      <c r="C1214" s="0" t="n">
        <f aca="false">C1217-1</f>
        <v>61</v>
      </c>
      <c r="D1214" s="67" t="n">
        <f aca="false">D1202+1</f>
        <v>2018</v>
      </c>
      <c r="E1214" s="69" t="n">
        <v>100.824130519915</v>
      </c>
    </row>
    <row r="1215" customFormat="false" ht="15" hidden="false" customHeight="false" outlineLevel="0" collapsed="false">
      <c r="D1215" s="10" t="n">
        <f aca="false">D1203+1</f>
        <v>2018</v>
      </c>
      <c r="E1215" s="11" t="n">
        <v>100.787141005417</v>
      </c>
    </row>
    <row r="1216" customFormat="false" ht="15" hidden="false" customHeight="false" outlineLevel="0" collapsed="false">
      <c r="D1216" s="4" t="n">
        <f aca="false">D1204+1</f>
        <v>2018</v>
      </c>
      <c r="E1216" s="5" t="n">
        <v>100.845955504815</v>
      </c>
    </row>
    <row r="1217" customFormat="false" ht="15" hidden="false" customHeight="false" outlineLevel="0" collapsed="false">
      <c r="C1217" s="0" t="n">
        <f aca="false">C1220-1</f>
        <v>62</v>
      </c>
      <c r="D1217" s="67" t="n">
        <f aca="false">D1205+1</f>
        <v>2018</v>
      </c>
      <c r="E1217" s="69" t="n">
        <v>100.441391059013</v>
      </c>
    </row>
    <row r="1218" customFormat="false" ht="15" hidden="false" customHeight="false" outlineLevel="0" collapsed="false">
      <c r="D1218" s="10" t="n">
        <f aca="false">D1206+1</f>
        <v>2018</v>
      </c>
      <c r="E1218" s="11" t="n">
        <v>97.6792504983112</v>
      </c>
    </row>
    <row r="1219" customFormat="false" ht="15" hidden="false" customHeight="false" outlineLevel="0" collapsed="false">
      <c r="D1219" s="4" t="n">
        <f aca="false">D1207+1</f>
        <v>2018</v>
      </c>
      <c r="E1219" s="5" t="n">
        <v>96.935683123383</v>
      </c>
    </row>
    <row r="1220" customFormat="false" ht="15" hidden="false" customHeight="false" outlineLevel="0" collapsed="false">
      <c r="C1220" s="0" t="n">
        <f aca="false">C1223-1</f>
        <v>63</v>
      </c>
      <c r="D1220" s="67" t="n">
        <f aca="false">D1208+1</f>
        <v>2018</v>
      </c>
      <c r="E1220" s="69" t="n">
        <v>95.4476459019374</v>
      </c>
    </row>
    <row r="1221" customFormat="false" ht="15" hidden="false" customHeight="false" outlineLevel="0" collapsed="false">
      <c r="D1221" s="10" t="n">
        <f aca="false">D1209+1</f>
        <v>2018</v>
      </c>
      <c r="E1221" s="11" t="n">
        <v>91.1689994331457</v>
      </c>
    </row>
    <row r="1222" customFormat="false" ht="15" hidden="false" customHeight="false" outlineLevel="0" collapsed="false">
      <c r="D1222" s="4" t="n">
        <f aca="false">D1210+1</f>
        <v>2018</v>
      </c>
      <c r="E1222" s="5" t="n">
        <v>90.979910464791</v>
      </c>
    </row>
    <row r="1223" customFormat="false" ht="15" hidden="false" customHeight="false" outlineLevel="0" collapsed="false">
      <c r="C1223" s="0" t="n">
        <f aca="false">C1226-1</f>
        <v>64</v>
      </c>
      <c r="D1223" s="67" t="n">
        <f aca="false">D1211+1</f>
        <v>2018</v>
      </c>
      <c r="E1223" s="69" t="n">
        <v>89.7403523017504</v>
      </c>
    </row>
    <row r="1224" customFormat="false" ht="15" hidden="false" customHeight="false" outlineLevel="0" collapsed="false">
      <c r="D1224" s="10" t="n">
        <f aca="false">D1212+1</f>
        <v>2018</v>
      </c>
      <c r="E1224" s="11" t="n">
        <v>89.0631917656371</v>
      </c>
    </row>
    <row r="1225" customFormat="false" ht="15" hidden="false" customHeight="false" outlineLevel="0" collapsed="false">
      <c r="D1225" s="4" t="n">
        <f aca="false">D1213+1</f>
        <v>2019</v>
      </c>
      <c r="E1225" s="5" t="n">
        <v>89.1252635115585</v>
      </c>
    </row>
    <row r="1226" customFormat="false" ht="15" hidden="false" customHeight="false" outlineLevel="0" collapsed="false">
      <c r="C1226" s="0" t="n">
        <f aca="false">C1229-1</f>
        <v>65</v>
      </c>
      <c r="D1226" s="67" t="n">
        <f aca="false">D1214+1</f>
        <v>2019</v>
      </c>
      <c r="E1226" s="69" t="n">
        <v>89.2220353607211</v>
      </c>
    </row>
    <row r="1227" customFormat="false" ht="15" hidden="false" customHeight="false" outlineLevel="0" collapsed="false">
      <c r="D1227" s="10" t="n">
        <f aca="false">D1215+1</f>
        <v>2019</v>
      </c>
      <c r="E1227" s="11" t="n">
        <v>90.2239047347986</v>
      </c>
    </row>
    <row r="1228" customFormat="false" ht="15" hidden="false" customHeight="false" outlineLevel="0" collapsed="false">
      <c r="D1228" s="4" t="n">
        <f aca="false">D1216+1</f>
        <v>2019</v>
      </c>
      <c r="E1228" s="5" t="n">
        <v>88.9549452743801</v>
      </c>
    </row>
    <row r="1229" customFormat="false" ht="15" hidden="false" customHeight="false" outlineLevel="0" collapsed="false">
      <c r="C1229" s="0" t="n">
        <v>66</v>
      </c>
      <c r="D1229" s="67" t="n">
        <f aca="false">D1217+1</f>
        <v>2019</v>
      </c>
      <c r="E1229" s="69" t="n">
        <v>89.0415022557777</v>
      </c>
      <c r="F1229" s="69" t="n">
        <v>89.0415022557777</v>
      </c>
      <c r="G1229" s="69" t="n">
        <v>89.0415022557777</v>
      </c>
      <c r="H1229" s="69" t="n">
        <v>89.0415022557777</v>
      </c>
    </row>
    <row r="1230" customFormat="false" ht="15" hidden="false" customHeight="false" outlineLevel="0" collapsed="false">
      <c r="D1230" s="10" t="n">
        <f aca="false">D1218+1</f>
        <v>2019</v>
      </c>
    </row>
    <row r="1231" customFormat="false" ht="15" hidden="false" customHeight="false" outlineLevel="0" collapsed="false">
      <c r="D1231" s="4" t="n">
        <f aca="false">D1219+1</f>
        <v>2019</v>
      </c>
    </row>
    <row r="1232" customFormat="false" ht="15" hidden="false" customHeight="false" outlineLevel="0" collapsed="false">
      <c r="C1232" s="0" t="n">
        <f aca="false">C1229+1</f>
        <v>67</v>
      </c>
      <c r="D1232" s="67" t="n">
        <f aca="false">D1220+1</f>
        <v>2019</v>
      </c>
    </row>
    <row r="1233" customFormat="false" ht="15" hidden="false" customHeight="false" outlineLevel="0" collapsed="false">
      <c r="D1233" s="10" t="n">
        <f aca="false">D1221+1</f>
        <v>2019</v>
      </c>
    </row>
    <row r="1234" customFormat="false" ht="15" hidden="false" customHeight="false" outlineLevel="0" collapsed="false">
      <c r="D1234" s="4" t="n">
        <f aca="false">D1222+1</f>
        <v>2019</v>
      </c>
    </row>
    <row r="1235" customFormat="false" ht="15" hidden="false" customHeight="false" outlineLevel="0" collapsed="false">
      <c r="C1235" s="0" t="n">
        <f aca="false">C1232+1</f>
        <v>68</v>
      </c>
      <c r="D1235" s="67" t="n">
        <f aca="false">D1223+1</f>
        <v>2019</v>
      </c>
    </row>
    <row r="1236" customFormat="false" ht="15" hidden="false" customHeight="false" outlineLevel="0" collapsed="false">
      <c r="D1236" s="10" t="n">
        <f aca="false">D1224+1</f>
        <v>2019</v>
      </c>
    </row>
    <row r="1237" customFormat="false" ht="15" hidden="false" customHeight="false" outlineLevel="0" collapsed="false">
      <c r="D1237" s="4" t="n">
        <f aca="false">D1225+1</f>
        <v>2020</v>
      </c>
    </row>
    <row r="1238" customFormat="false" ht="15" hidden="false" customHeight="false" outlineLevel="0" collapsed="false">
      <c r="C1238" s="0" t="n">
        <f aca="false">C1235+1</f>
        <v>69</v>
      </c>
      <c r="D1238" s="67" t="n">
        <f aca="false">D1226+1</f>
        <v>2020</v>
      </c>
    </row>
    <row r="1239" customFormat="false" ht="15" hidden="false" customHeight="false" outlineLevel="0" collapsed="false">
      <c r="D1239" s="10" t="n">
        <f aca="false">D1227+1</f>
        <v>2020</v>
      </c>
    </row>
    <row r="1240" customFormat="false" ht="15" hidden="false" customHeight="false" outlineLevel="0" collapsed="false">
      <c r="D1240" s="4" t="n">
        <f aca="false">D1228+1</f>
        <v>2020</v>
      </c>
    </row>
    <row r="1241" customFormat="false" ht="15" hidden="false" customHeight="false" outlineLevel="0" collapsed="false">
      <c r="C1241" s="0" t="n">
        <f aca="false">C1238+1</f>
        <v>70</v>
      </c>
      <c r="D1241" s="67" t="n">
        <f aca="false">D1229+1</f>
        <v>2020</v>
      </c>
    </row>
    <row r="1242" customFormat="false" ht="15" hidden="false" customHeight="false" outlineLevel="0" collapsed="false">
      <c r="D1242" s="10" t="n">
        <f aca="false">D1230+1</f>
        <v>2020</v>
      </c>
    </row>
    <row r="1243" customFormat="false" ht="15" hidden="false" customHeight="false" outlineLevel="0" collapsed="false">
      <c r="D1243" s="4" t="n">
        <f aca="false">D1231+1</f>
        <v>2020</v>
      </c>
    </row>
    <row r="1244" customFormat="false" ht="15" hidden="false" customHeight="false" outlineLevel="0" collapsed="false">
      <c r="C1244" s="0" t="n">
        <f aca="false">C1241+1</f>
        <v>71</v>
      </c>
      <c r="D1244" s="67" t="n">
        <f aca="false">D1232+1</f>
        <v>2020</v>
      </c>
    </row>
    <row r="1245" customFormat="false" ht="15" hidden="false" customHeight="false" outlineLevel="0" collapsed="false">
      <c r="D1245" s="10" t="n">
        <f aca="false">D1233+1</f>
        <v>2020</v>
      </c>
    </row>
    <row r="1246" customFormat="false" ht="15" hidden="false" customHeight="false" outlineLevel="0" collapsed="false">
      <c r="D1246" s="4" t="n">
        <f aca="false">D1234+1</f>
        <v>2020</v>
      </c>
    </row>
    <row r="1247" customFormat="false" ht="15" hidden="false" customHeight="false" outlineLevel="0" collapsed="false">
      <c r="C1247" s="0" t="n">
        <f aca="false">C1244+1</f>
        <v>72</v>
      </c>
      <c r="D1247" s="67" t="n">
        <f aca="false">D1235+1</f>
        <v>2020</v>
      </c>
    </row>
    <row r="1248" customFormat="false" ht="15" hidden="false" customHeight="false" outlineLevel="0" collapsed="false">
      <c r="D1248" s="10" t="n">
        <f aca="false">D1236+1</f>
        <v>2020</v>
      </c>
    </row>
    <row r="1249" customFormat="false" ht="15" hidden="false" customHeight="false" outlineLevel="0" collapsed="false">
      <c r="D1249" s="4" t="n">
        <f aca="false">D1237+1</f>
        <v>2021</v>
      </c>
    </row>
    <row r="1250" customFormat="false" ht="15" hidden="false" customHeight="false" outlineLevel="0" collapsed="false">
      <c r="C1250" s="0" t="n">
        <f aca="false">C1247+1</f>
        <v>73</v>
      </c>
      <c r="D1250" s="67" t="n">
        <f aca="false">D1238+1</f>
        <v>2021</v>
      </c>
    </row>
    <row r="1251" customFormat="false" ht="15" hidden="false" customHeight="false" outlineLevel="0" collapsed="false">
      <c r="D1251" s="10" t="n">
        <f aca="false">D1239+1</f>
        <v>2021</v>
      </c>
    </row>
    <row r="1252" customFormat="false" ht="15" hidden="false" customHeight="false" outlineLevel="0" collapsed="false">
      <c r="D1252" s="4" t="n">
        <f aca="false">D1240+1</f>
        <v>2021</v>
      </c>
    </row>
    <row r="1253" customFormat="false" ht="15" hidden="false" customHeight="false" outlineLevel="0" collapsed="false">
      <c r="C1253" s="0" t="n">
        <f aca="false">C1250+1</f>
        <v>74</v>
      </c>
      <c r="D1253" s="67" t="n">
        <f aca="false">D1241+1</f>
        <v>2021</v>
      </c>
    </row>
    <row r="1254" customFormat="false" ht="15" hidden="false" customHeight="false" outlineLevel="0" collapsed="false">
      <c r="D1254" s="10" t="n">
        <f aca="false">D1242+1</f>
        <v>2021</v>
      </c>
    </row>
    <row r="1255" customFormat="false" ht="15" hidden="false" customHeight="false" outlineLevel="0" collapsed="false">
      <c r="D1255" s="4" t="n">
        <f aca="false">D1243+1</f>
        <v>2021</v>
      </c>
    </row>
    <row r="1256" customFormat="false" ht="15" hidden="false" customHeight="false" outlineLevel="0" collapsed="false">
      <c r="C1256" s="0" t="n">
        <f aca="false">C1253+1</f>
        <v>75</v>
      </c>
      <c r="D1256" s="67" t="n">
        <f aca="false">D1244+1</f>
        <v>2021</v>
      </c>
    </row>
    <row r="1257" customFormat="false" ht="15" hidden="false" customHeight="false" outlineLevel="0" collapsed="false">
      <c r="D1257" s="10" t="n">
        <f aca="false">D1245+1</f>
        <v>2021</v>
      </c>
    </row>
    <row r="1258" customFormat="false" ht="15" hidden="false" customHeight="false" outlineLevel="0" collapsed="false">
      <c r="D1258" s="4" t="n">
        <f aca="false">D1246+1</f>
        <v>2021</v>
      </c>
    </row>
    <row r="1259" customFormat="false" ht="15" hidden="false" customHeight="false" outlineLevel="0" collapsed="false">
      <c r="C1259" s="0" t="n">
        <f aca="false">C1256+1</f>
        <v>76</v>
      </c>
      <c r="D1259" s="67" t="n">
        <f aca="false">D1247+1</f>
        <v>2021</v>
      </c>
      <c r="F1259" s="0" t="n">
        <v>95</v>
      </c>
      <c r="G1259" s="0" t="n">
        <v>100</v>
      </c>
      <c r="H1259" s="0" t="n">
        <v>105</v>
      </c>
    </row>
    <row r="1260" customFormat="false" ht="15" hidden="false" customHeight="false" outlineLevel="0" collapsed="false">
      <c r="D1260" s="10" t="n">
        <f aca="false">D1248+1</f>
        <v>2021</v>
      </c>
    </row>
    <row r="1261" customFormat="false" ht="15" hidden="false" customHeight="false" outlineLevel="0" collapsed="false">
      <c r="D1261" s="4" t="n">
        <f aca="false">D1249+1</f>
        <v>2022</v>
      </c>
    </row>
    <row r="1262" customFormat="false" ht="15" hidden="false" customHeight="false" outlineLevel="0" collapsed="false">
      <c r="D1262" s="67" t="n">
        <f aca="false">D1250+1</f>
        <v>2022</v>
      </c>
    </row>
    <row r="1263" customFormat="false" ht="15" hidden="false" customHeight="false" outlineLevel="0" collapsed="false">
      <c r="D1263" s="10" t="n">
        <f aca="false">D1251+1</f>
        <v>2022</v>
      </c>
    </row>
    <row r="1264" customFormat="false" ht="15" hidden="false" customHeight="false" outlineLevel="0" collapsed="false">
      <c r="D1264" s="4" t="n">
        <f aca="false">D1252+1</f>
        <v>2022</v>
      </c>
    </row>
    <row r="1265" customFormat="false" ht="15" hidden="false" customHeight="false" outlineLevel="0" collapsed="false">
      <c r="D1265" s="67" t="n">
        <f aca="false">D1253+1</f>
        <v>2022</v>
      </c>
    </row>
    <row r="1266" customFormat="false" ht="15" hidden="false" customHeight="false" outlineLevel="0" collapsed="false">
      <c r="D1266" s="10" t="n">
        <f aca="false">D1254+1</f>
        <v>2022</v>
      </c>
    </row>
    <row r="1267" customFormat="false" ht="15" hidden="false" customHeight="false" outlineLevel="0" collapsed="false">
      <c r="D1267" s="4" t="n">
        <f aca="false">D1255+1</f>
        <v>2022</v>
      </c>
    </row>
    <row r="1268" customFormat="false" ht="15" hidden="false" customHeight="false" outlineLevel="0" collapsed="false">
      <c r="D1268" s="67" t="n">
        <f aca="false">D1256+1</f>
        <v>2022</v>
      </c>
    </row>
    <row r="1269" customFormat="false" ht="15" hidden="false" customHeight="false" outlineLevel="0" collapsed="false">
      <c r="D1269" s="10" t="n">
        <f aca="false">D1257+1</f>
        <v>2022</v>
      </c>
    </row>
    <row r="1270" customFormat="false" ht="15" hidden="false" customHeight="false" outlineLevel="0" collapsed="false">
      <c r="D1270" s="4" t="n">
        <f aca="false">D1258+1</f>
        <v>2022</v>
      </c>
    </row>
    <row r="1271" customFormat="false" ht="15" hidden="false" customHeight="false" outlineLevel="0" collapsed="false">
      <c r="D1271" s="67" t="n">
        <f aca="false">D1259+1</f>
        <v>2022</v>
      </c>
    </row>
    <row r="1272" customFormat="false" ht="15" hidden="false" customHeight="false" outlineLevel="0" collapsed="false">
      <c r="D1272" s="10" t="n">
        <f aca="false">D1260+1</f>
        <v>2022</v>
      </c>
    </row>
    <row r="1273" customFormat="false" ht="15" hidden="false" customHeight="false" outlineLevel="0" collapsed="false">
      <c r="D1273" s="4" t="n">
        <f aca="false">D1261+1</f>
        <v>2023</v>
      </c>
    </row>
    <row r="1274" customFormat="false" ht="15" hidden="false" customHeight="false" outlineLevel="0" collapsed="false">
      <c r="D1274" s="67" t="n">
        <f aca="false">D1262+1</f>
        <v>2023</v>
      </c>
    </row>
    <row r="1275" customFormat="false" ht="15" hidden="false" customHeight="false" outlineLevel="0" collapsed="false">
      <c r="D1275" s="10" t="n">
        <f aca="false">D1263+1</f>
        <v>2023</v>
      </c>
    </row>
    <row r="1276" customFormat="false" ht="15" hidden="false" customHeight="false" outlineLevel="0" collapsed="false">
      <c r="D1276" s="4" t="n">
        <f aca="false">D1264+1</f>
        <v>2023</v>
      </c>
    </row>
    <row r="1277" customFormat="false" ht="15" hidden="false" customHeight="false" outlineLevel="0" collapsed="false">
      <c r="D1277" s="67" t="n">
        <f aca="false">D1265+1</f>
        <v>2023</v>
      </c>
    </row>
    <row r="1278" customFormat="false" ht="15" hidden="false" customHeight="false" outlineLevel="0" collapsed="false">
      <c r="D1278" s="10" t="n">
        <f aca="false">D1266+1</f>
        <v>2023</v>
      </c>
    </row>
    <row r="1279" customFormat="false" ht="15" hidden="false" customHeight="false" outlineLevel="0" collapsed="false">
      <c r="D1279" s="4" t="n">
        <f aca="false">D1267+1</f>
        <v>2023</v>
      </c>
    </row>
    <row r="1280" customFormat="false" ht="15" hidden="false" customHeight="false" outlineLevel="0" collapsed="false">
      <c r="D1280" s="67" t="n">
        <f aca="false">D1268+1</f>
        <v>2023</v>
      </c>
    </row>
    <row r="1281" customFormat="false" ht="15" hidden="false" customHeight="false" outlineLevel="0" collapsed="false">
      <c r="D1281" s="10" t="n">
        <f aca="false">D1269+1</f>
        <v>2023</v>
      </c>
    </row>
    <row r="1282" customFormat="false" ht="15" hidden="false" customHeight="false" outlineLevel="0" collapsed="false">
      <c r="D1282" s="4" t="n">
        <f aca="false">D1270+1</f>
        <v>2023</v>
      </c>
    </row>
    <row r="1283" customFormat="false" ht="15" hidden="false" customHeight="false" outlineLevel="0" collapsed="false">
      <c r="D1283" s="67" t="n">
        <f aca="false">D1271+1</f>
        <v>2023</v>
      </c>
    </row>
    <row r="1284" customFormat="false" ht="15" hidden="false" customHeight="false" outlineLevel="0" collapsed="false">
      <c r="D1284" s="10" t="n">
        <f aca="false">D1272+1</f>
        <v>2023</v>
      </c>
    </row>
    <row r="1285" customFormat="false" ht="15" hidden="false" customHeight="false" outlineLevel="0" collapsed="false">
      <c r="D1285" s="4" t="n">
        <f aca="false">D1273+1</f>
        <v>2024</v>
      </c>
    </row>
    <row r="1286" customFormat="false" ht="15" hidden="false" customHeight="false" outlineLevel="0" collapsed="false">
      <c r="D1286" s="67" t="n">
        <f aca="false">D1274+1</f>
        <v>2024</v>
      </c>
    </row>
    <row r="1287" customFormat="false" ht="15" hidden="false" customHeight="false" outlineLevel="0" collapsed="false">
      <c r="D1287" s="10" t="n">
        <f aca="false">D1275+1</f>
        <v>2024</v>
      </c>
    </row>
    <row r="1288" customFormat="false" ht="15" hidden="false" customHeight="false" outlineLevel="0" collapsed="false">
      <c r="D1288" s="4" t="n">
        <f aca="false">D1276+1</f>
        <v>2024</v>
      </c>
    </row>
    <row r="1289" customFormat="false" ht="15" hidden="false" customHeight="false" outlineLevel="0" collapsed="false">
      <c r="D1289" s="67" t="n">
        <f aca="false">D1277+1</f>
        <v>2024</v>
      </c>
    </row>
    <row r="1290" customFormat="false" ht="15" hidden="false" customHeight="false" outlineLevel="0" collapsed="false">
      <c r="D1290" s="10" t="n">
        <f aca="false">D1278+1</f>
        <v>2024</v>
      </c>
    </row>
    <row r="1291" customFormat="false" ht="15" hidden="false" customHeight="false" outlineLevel="0" collapsed="false">
      <c r="D1291" s="4" t="n">
        <f aca="false">D1279+1</f>
        <v>2024</v>
      </c>
    </row>
    <row r="1292" customFormat="false" ht="15" hidden="false" customHeight="false" outlineLevel="0" collapsed="false">
      <c r="D1292" s="67" t="n">
        <f aca="false">D1280+1</f>
        <v>2024</v>
      </c>
    </row>
    <row r="1293" customFormat="false" ht="15" hidden="false" customHeight="false" outlineLevel="0" collapsed="false">
      <c r="D1293" s="10" t="n">
        <f aca="false">D1281+1</f>
        <v>2024</v>
      </c>
    </row>
    <row r="1294" customFormat="false" ht="15" hidden="false" customHeight="false" outlineLevel="0" collapsed="false">
      <c r="D1294" s="4" t="n">
        <f aca="false">D1282+1</f>
        <v>2024</v>
      </c>
    </row>
    <row r="1295" customFormat="false" ht="15" hidden="false" customHeight="false" outlineLevel="0" collapsed="false">
      <c r="D1295" s="67" t="n">
        <f aca="false">D1283+1</f>
        <v>2024</v>
      </c>
    </row>
    <row r="1296" customFormat="false" ht="15" hidden="false" customHeight="false" outlineLevel="0" collapsed="false">
      <c r="D1296" s="10" t="n">
        <f aca="false">D1284+1</f>
        <v>2024</v>
      </c>
    </row>
    <row r="1297" customFormat="false" ht="15" hidden="false" customHeight="false" outlineLevel="0" collapsed="false">
      <c r="D1297" s="4" t="n">
        <f aca="false">D1285+1</f>
        <v>2025</v>
      </c>
    </row>
    <row r="1298" customFormat="false" ht="15" hidden="false" customHeight="false" outlineLevel="0" collapsed="false">
      <c r="D1298" s="67" t="n">
        <f aca="false">D1286+1</f>
        <v>2025</v>
      </c>
    </row>
    <row r="1299" customFormat="false" ht="15" hidden="false" customHeight="false" outlineLevel="0" collapsed="false">
      <c r="D1299" s="10" t="n">
        <f aca="false">D1287+1</f>
        <v>2025</v>
      </c>
    </row>
    <row r="1300" customFormat="false" ht="15" hidden="false" customHeight="false" outlineLevel="0" collapsed="false">
      <c r="D1300" s="4" t="n">
        <f aca="false">D1288+1</f>
        <v>2025</v>
      </c>
    </row>
    <row r="1301" customFormat="false" ht="15" hidden="false" customHeight="false" outlineLevel="0" collapsed="false">
      <c r="D1301" s="67" t="n">
        <f aca="false">D1289+1</f>
        <v>2025</v>
      </c>
    </row>
    <row r="1302" customFormat="false" ht="15" hidden="false" customHeight="false" outlineLevel="0" collapsed="false">
      <c r="D1302" s="10" t="n">
        <f aca="false">D1290+1</f>
        <v>2025</v>
      </c>
    </row>
    <row r="1303" customFormat="false" ht="15" hidden="false" customHeight="false" outlineLevel="0" collapsed="false">
      <c r="D1303" s="4" t="n">
        <f aca="false">D1291+1</f>
        <v>2025</v>
      </c>
    </row>
    <row r="1304" customFormat="false" ht="15" hidden="false" customHeight="false" outlineLevel="0" collapsed="false">
      <c r="D1304" s="67" t="n">
        <f aca="false">D1292+1</f>
        <v>2025</v>
      </c>
    </row>
    <row r="1305" customFormat="false" ht="15" hidden="false" customHeight="false" outlineLevel="0" collapsed="false">
      <c r="D1305" s="10" t="n">
        <f aca="false">D1293+1</f>
        <v>2025</v>
      </c>
    </row>
    <row r="1306" customFormat="false" ht="15" hidden="false" customHeight="false" outlineLevel="0" collapsed="false">
      <c r="D1306" s="4" t="n">
        <f aca="false">D1294+1</f>
        <v>2025</v>
      </c>
    </row>
    <row r="1307" customFormat="false" ht="15" hidden="false" customHeight="false" outlineLevel="0" collapsed="false">
      <c r="D1307" s="67" t="n">
        <f aca="false">D1295+1</f>
        <v>2025</v>
      </c>
    </row>
    <row r="1308" customFormat="false" ht="15" hidden="false" customHeight="false" outlineLevel="0" collapsed="false">
      <c r="D1308" s="10" t="n">
        <f aca="false">D1296+1</f>
        <v>2025</v>
      </c>
    </row>
    <row r="1309" customFormat="false" ht="15" hidden="false" customHeight="false" outlineLevel="0" collapsed="false">
      <c r="D1309" s="4" t="n">
        <f aca="false">D1297+1</f>
        <v>2026</v>
      </c>
    </row>
    <row r="1310" customFormat="false" ht="15" hidden="false" customHeight="false" outlineLevel="0" collapsed="false">
      <c r="D1310" s="67" t="n">
        <f aca="false">D1298+1</f>
        <v>2026</v>
      </c>
    </row>
    <row r="1311" customFormat="false" ht="15" hidden="false" customHeight="false" outlineLevel="0" collapsed="false">
      <c r="D1311" s="10" t="n">
        <f aca="false">D1299+1</f>
        <v>2026</v>
      </c>
    </row>
    <row r="1312" customFormat="false" ht="15" hidden="false" customHeight="false" outlineLevel="0" collapsed="false">
      <c r="D1312" s="4" t="n">
        <f aca="false">D1300+1</f>
        <v>2026</v>
      </c>
    </row>
    <row r="1313" customFormat="false" ht="15" hidden="false" customHeight="false" outlineLevel="0" collapsed="false">
      <c r="D1313" s="67" t="n">
        <f aca="false">D1301+1</f>
        <v>2026</v>
      </c>
    </row>
    <row r="1314" customFormat="false" ht="15" hidden="false" customHeight="false" outlineLevel="0" collapsed="false">
      <c r="D1314" s="10" t="n">
        <f aca="false">D1302+1</f>
        <v>2026</v>
      </c>
    </row>
    <row r="1315" customFormat="false" ht="15" hidden="false" customHeight="false" outlineLevel="0" collapsed="false">
      <c r="D1315" s="4" t="n">
        <f aca="false">D1303+1</f>
        <v>2026</v>
      </c>
    </row>
    <row r="1316" customFormat="false" ht="15" hidden="false" customHeight="false" outlineLevel="0" collapsed="false">
      <c r="D1316" s="67" t="n">
        <f aca="false">D1304+1</f>
        <v>2026</v>
      </c>
    </row>
    <row r="1317" customFormat="false" ht="15" hidden="false" customHeight="false" outlineLevel="0" collapsed="false">
      <c r="D1317" s="10" t="n">
        <f aca="false">D1305+1</f>
        <v>2026</v>
      </c>
    </row>
    <row r="1318" customFormat="false" ht="15" hidden="false" customHeight="false" outlineLevel="0" collapsed="false">
      <c r="D1318" s="4" t="n">
        <f aca="false">D1306+1</f>
        <v>2026</v>
      </c>
    </row>
    <row r="1319" customFormat="false" ht="15" hidden="false" customHeight="false" outlineLevel="0" collapsed="false">
      <c r="D1319" s="67" t="n">
        <f aca="false">D1307+1</f>
        <v>2026</v>
      </c>
    </row>
    <row r="1320" customFormat="false" ht="15" hidden="false" customHeight="false" outlineLevel="0" collapsed="false">
      <c r="D1320" s="10" t="n">
        <f aca="false">D1308+1</f>
        <v>2026</v>
      </c>
    </row>
    <row r="1321" customFormat="false" ht="15" hidden="false" customHeight="false" outlineLevel="0" collapsed="false">
      <c r="D1321" s="4" t="n">
        <f aca="false">D1309+1</f>
        <v>2027</v>
      </c>
    </row>
    <row r="1322" customFormat="false" ht="15" hidden="false" customHeight="false" outlineLevel="0" collapsed="false">
      <c r="D1322" s="67" t="n">
        <f aca="false">D1310+1</f>
        <v>2027</v>
      </c>
    </row>
    <row r="1323" customFormat="false" ht="15" hidden="false" customHeight="false" outlineLevel="0" collapsed="false">
      <c r="D1323" s="10" t="n">
        <f aca="false">D1311+1</f>
        <v>2027</v>
      </c>
    </row>
    <row r="1324" customFormat="false" ht="15" hidden="false" customHeight="false" outlineLevel="0" collapsed="false">
      <c r="D1324" s="4" t="n">
        <f aca="false">D1312+1</f>
        <v>2027</v>
      </c>
    </row>
    <row r="1325" customFormat="false" ht="15" hidden="false" customHeight="false" outlineLevel="0" collapsed="false">
      <c r="D1325" s="67" t="n">
        <f aca="false">D1313+1</f>
        <v>2027</v>
      </c>
    </row>
    <row r="1326" customFormat="false" ht="15" hidden="false" customHeight="false" outlineLevel="0" collapsed="false">
      <c r="D1326" s="10" t="n">
        <f aca="false">D1314+1</f>
        <v>2027</v>
      </c>
    </row>
    <row r="1327" customFormat="false" ht="15" hidden="false" customHeight="false" outlineLevel="0" collapsed="false">
      <c r="D1327" s="4" t="n">
        <f aca="false">D1315+1</f>
        <v>2027</v>
      </c>
    </row>
    <row r="1328" customFormat="false" ht="15" hidden="false" customHeight="false" outlineLevel="0" collapsed="false">
      <c r="D1328" s="67" t="n">
        <f aca="false">D1316+1</f>
        <v>2027</v>
      </c>
    </row>
    <row r="1329" customFormat="false" ht="15" hidden="false" customHeight="false" outlineLevel="0" collapsed="false">
      <c r="D1329" s="10" t="n">
        <f aca="false">D1317+1</f>
        <v>2027</v>
      </c>
    </row>
    <row r="1330" customFormat="false" ht="15" hidden="false" customHeight="false" outlineLevel="0" collapsed="false">
      <c r="D1330" s="4" t="n">
        <f aca="false">D1318+1</f>
        <v>2027</v>
      </c>
    </row>
    <row r="1331" customFormat="false" ht="15" hidden="false" customHeight="false" outlineLevel="0" collapsed="false">
      <c r="D1331" s="67" t="n">
        <f aca="false">D1319+1</f>
        <v>2027</v>
      </c>
    </row>
    <row r="1332" customFormat="false" ht="15" hidden="false" customHeight="false" outlineLevel="0" collapsed="false">
      <c r="D1332" s="10" t="n">
        <f aca="false">D1320+1</f>
        <v>2027</v>
      </c>
    </row>
    <row r="1333" customFormat="false" ht="15" hidden="false" customHeight="false" outlineLevel="0" collapsed="false">
      <c r="D1333" s="4" t="n">
        <f aca="false">D1321+1</f>
        <v>2028</v>
      </c>
    </row>
    <row r="1334" customFormat="false" ht="15" hidden="false" customHeight="false" outlineLevel="0" collapsed="false">
      <c r="D1334" s="67" t="n">
        <f aca="false">D1322+1</f>
        <v>2028</v>
      </c>
    </row>
    <row r="1335" customFormat="false" ht="15" hidden="false" customHeight="false" outlineLevel="0" collapsed="false">
      <c r="D1335" s="10" t="n">
        <f aca="false">D1323+1</f>
        <v>2028</v>
      </c>
    </row>
    <row r="1336" customFormat="false" ht="15" hidden="false" customHeight="false" outlineLevel="0" collapsed="false">
      <c r="D1336" s="4" t="n">
        <f aca="false">D1324+1</f>
        <v>2028</v>
      </c>
    </row>
    <row r="1337" customFormat="false" ht="15" hidden="false" customHeight="false" outlineLevel="0" collapsed="false">
      <c r="D1337" s="67" t="n">
        <f aca="false">D1325+1</f>
        <v>2028</v>
      </c>
    </row>
    <row r="1338" customFormat="false" ht="15" hidden="false" customHeight="false" outlineLevel="0" collapsed="false">
      <c r="D1338" s="10" t="n">
        <f aca="false">D1326+1</f>
        <v>2028</v>
      </c>
    </row>
    <row r="1339" customFormat="false" ht="15" hidden="false" customHeight="false" outlineLevel="0" collapsed="false">
      <c r="D1339" s="4" t="n">
        <f aca="false">D1327+1</f>
        <v>2028</v>
      </c>
    </row>
    <row r="1340" customFormat="false" ht="15" hidden="false" customHeight="false" outlineLevel="0" collapsed="false">
      <c r="D1340" s="67" t="n">
        <f aca="false">D1328+1</f>
        <v>2028</v>
      </c>
    </row>
    <row r="1341" customFormat="false" ht="15" hidden="false" customHeight="false" outlineLevel="0" collapsed="false">
      <c r="D1341" s="10" t="n">
        <f aca="false">D1329+1</f>
        <v>2028</v>
      </c>
    </row>
    <row r="1342" customFormat="false" ht="15" hidden="false" customHeight="false" outlineLevel="0" collapsed="false">
      <c r="D1342" s="4" t="n">
        <f aca="false">D1330+1</f>
        <v>2028</v>
      </c>
    </row>
    <row r="1343" customFormat="false" ht="15" hidden="false" customHeight="false" outlineLevel="0" collapsed="false">
      <c r="D1343" s="67" t="n">
        <f aca="false">D1331+1</f>
        <v>2028</v>
      </c>
    </row>
    <row r="1344" customFormat="false" ht="15" hidden="false" customHeight="false" outlineLevel="0" collapsed="false">
      <c r="D1344" s="10" t="n">
        <f aca="false">D1332+1</f>
        <v>2028</v>
      </c>
    </row>
    <row r="1345" customFormat="false" ht="15" hidden="false" customHeight="false" outlineLevel="0" collapsed="false">
      <c r="D1345" s="4" t="n">
        <f aca="false">D1333+1</f>
        <v>2029</v>
      </c>
    </row>
    <row r="1346" customFormat="false" ht="15" hidden="false" customHeight="false" outlineLevel="0" collapsed="false">
      <c r="D1346" s="67" t="n">
        <f aca="false">D1334+1</f>
        <v>2029</v>
      </c>
    </row>
    <row r="1347" customFormat="false" ht="15" hidden="false" customHeight="false" outlineLevel="0" collapsed="false">
      <c r="D1347" s="10" t="n">
        <f aca="false">D1335+1</f>
        <v>2029</v>
      </c>
    </row>
    <row r="1348" customFormat="false" ht="15" hidden="false" customHeight="false" outlineLevel="0" collapsed="false">
      <c r="D1348" s="4" t="n">
        <f aca="false">D1336+1</f>
        <v>2029</v>
      </c>
    </row>
    <row r="1349" customFormat="false" ht="15" hidden="false" customHeight="false" outlineLevel="0" collapsed="false">
      <c r="D1349" s="67" t="n">
        <f aca="false">D1337+1</f>
        <v>2029</v>
      </c>
    </row>
    <row r="1350" customFormat="false" ht="15" hidden="false" customHeight="false" outlineLevel="0" collapsed="false">
      <c r="D1350" s="10" t="n">
        <f aca="false">D1338+1</f>
        <v>2029</v>
      </c>
    </row>
    <row r="1351" customFormat="false" ht="15" hidden="false" customHeight="false" outlineLevel="0" collapsed="false">
      <c r="D1351" s="4" t="n">
        <f aca="false">D1339+1</f>
        <v>2029</v>
      </c>
    </row>
    <row r="1352" customFormat="false" ht="15" hidden="false" customHeight="false" outlineLevel="0" collapsed="false">
      <c r="D1352" s="67" t="n">
        <f aca="false">D1340+1</f>
        <v>2029</v>
      </c>
    </row>
    <row r="1353" customFormat="false" ht="15" hidden="false" customHeight="false" outlineLevel="0" collapsed="false">
      <c r="D1353" s="10" t="n">
        <f aca="false">D1341+1</f>
        <v>2029</v>
      </c>
    </row>
    <row r="1354" customFormat="false" ht="15" hidden="false" customHeight="false" outlineLevel="0" collapsed="false">
      <c r="D1354" s="4" t="n">
        <f aca="false">D1342+1</f>
        <v>2029</v>
      </c>
    </row>
    <row r="1355" customFormat="false" ht="15" hidden="false" customHeight="false" outlineLevel="0" collapsed="false">
      <c r="D1355" s="67" t="n">
        <f aca="false">D1343+1</f>
        <v>2029</v>
      </c>
    </row>
    <row r="1356" customFormat="false" ht="15" hidden="false" customHeight="false" outlineLevel="0" collapsed="false">
      <c r="D1356" s="10" t="n">
        <f aca="false">D1344+1</f>
        <v>2029</v>
      </c>
    </row>
    <row r="1357" customFormat="false" ht="15" hidden="false" customHeight="false" outlineLevel="0" collapsed="false">
      <c r="D1357" s="4" t="n">
        <f aca="false">D1345+1</f>
        <v>2030</v>
      </c>
    </row>
    <row r="1358" customFormat="false" ht="15" hidden="false" customHeight="false" outlineLevel="0" collapsed="false">
      <c r="D1358" s="67" t="n">
        <f aca="false">D1346+1</f>
        <v>2030</v>
      </c>
    </row>
    <row r="1359" customFormat="false" ht="15" hidden="false" customHeight="false" outlineLevel="0" collapsed="false">
      <c r="D1359" s="10" t="n">
        <f aca="false">D1347+1</f>
        <v>2030</v>
      </c>
    </row>
    <row r="1360" customFormat="false" ht="15" hidden="false" customHeight="false" outlineLevel="0" collapsed="false">
      <c r="D1360" s="4" t="n">
        <f aca="false">D1348+1</f>
        <v>2030</v>
      </c>
    </row>
    <row r="1361" customFormat="false" ht="15" hidden="false" customHeight="false" outlineLevel="0" collapsed="false">
      <c r="D1361" s="67" t="n">
        <f aca="false">D1349+1</f>
        <v>2030</v>
      </c>
    </row>
    <row r="1362" customFormat="false" ht="15" hidden="false" customHeight="false" outlineLevel="0" collapsed="false">
      <c r="D1362" s="10" t="n">
        <f aca="false">D1350+1</f>
        <v>2030</v>
      </c>
    </row>
    <row r="1363" customFormat="false" ht="15" hidden="false" customHeight="false" outlineLevel="0" collapsed="false">
      <c r="D1363" s="4" t="n">
        <f aca="false">D1351+1</f>
        <v>2030</v>
      </c>
    </row>
    <row r="1364" customFormat="false" ht="15" hidden="false" customHeight="false" outlineLevel="0" collapsed="false">
      <c r="D1364" s="67" t="n">
        <f aca="false">D1352+1</f>
        <v>2030</v>
      </c>
    </row>
    <row r="1365" customFormat="false" ht="15" hidden="false" customHeight="false" outlineLevel="0" collapsed="false">
      <c r="D1365" s="10" t="n">
        <f aca="false">D1353+1</f>
        <v>2030</v>
      </c>
    </row>
    <row r="1366" customFormat="false" ht="15" hidden="false" customHeight="false" outlineLevel="0" collapsed="false">
      <c r="D1366" s="4" t="n">
        <f aca="false">D1354+1</f>
        <v>2030</v>
      </c>
    </row>
    <row r="1367" customFormat="false" ht="15" hidden="false" customHeight="false" outlineLevel="0" collapsed="false">
      <c r="D1367" s="67" t="n">
        <f aca="false">D1355+1</f>
        <v>2030</v>
      </c>
    </row>
    <row r="1368" customFormat="false" ht="15" hidden="false" customHeight="false" outlineLevel="0" collapsed="false">
      <c r="D1368" s="10" t="n">
        <f aca="false">D1356+1</f>
        <v>2030</v>
      </c>
    </row>
    <row r="1369" customFormat="false" ht="15" hidden="false" customHeight="false" outlineLevel="0" collapsed="false">
      <c r="D1369" s="4" t="n">
        <f aca="false">D1357+1</f>
        <v>2031</v>
      </c>
    </row>
    <row r="1370" customFormat="false" ht="15" hidden="false" customHeight="false" outlineLevel="0" collapsed="false">
      <c r="D1370" s="67" t="n">
        <f aca="false">D1358+1</f>
        <v>2031</v>
      </c>
    </row>
    <row r="1371" customFormat="false" ht="15" hidden="false" customHeight="false" outlineLevel="0" collapsed="false">
      <c r="D1371" s="10" t="n">
        <f aca="false">D1359+1</f>
        <v>2031</v>
      </c>
    </row>
    <row r="1372" customFormat="false" ht="15" hidden="false" customHeight="false" outlineLevel="0" collapsed="false">
      <c r="D1372" s="4" t="n">
        <f aca="false">D1360+1</f>
        <v>2031</v>
      </c>
    </row>
    <row r="1373" customFormat="false" ht="15" hidden="false" customHeight="false" outlineLevel="0" collapsed="false">
      <c r="D1373" s="67" t="n">
        <f aca="false">D1361+1</f>
        <v>2031</v>
      </c>
    </row>
    <row r="1374" customFormat="false" ht="15" hidden="false" customHeight="false" outlineLevel="0" collapsed="false">
      <c r="D1374" s="10" t="n">
        <f aca="false">D1362+1</f>
        <v>2031</v>
      </c>
    </row>
    <row r="1375" customFormat="false" ht="15" hidden="false" customHeight="false" outlineLevel="0" collapsed="false">
      <c r="D1375" s="4" t="n">
        <f aca="false">D1363+1</f>
        <v>2031</v>
      </c>
    </row>
    <row r="1376" customFormat="false" ht="15" hidden="false" customHeight="false" outlineLevel="0" collapsed="false">
      <c r="D1376" s="67" t="n">
        <f aca="false">D1364+1</f>
        <v>2031</v>
      </c>
    </row>
    <row r="1377" customFormat="false" ht="15" hidden="false" customHeight="false" outlineLevel="0" collapsed="false">
      <c r="D1377" s="10" t="n">
        <f aca="false">D1365+1</f>
        <v>2031</v>
      </c>
    </row>
    <row r="1378" customFormat="false" ht="15" hidden="false" customHeight="false" outlineLevel="0" collapsed="false">
      <c r="D1378" s="4" t="n">
        <f aca="false">D1366+1</f>
        <v>2031</v>
      </c>
    </row>
    <row r="1379" customFormat="false" ht="15" hidden="false" customHeight="false" outlineLevel="0" collapsed="false">
      <c r="D1379" s="67" t="n">
        <f aca="false">D1367+1</f>
        <v>2031</v>
      </c>
    </row>
    <row r="1380" customFormat="false" ht="15" hidden="false" customHeight="false" outlineLevel="0" collapsed="false">
      <c r="D1380" s="10" t="n">
        <f aca="false">D1368+1</f>
        <v>2031</v>
      </c>
    </row>
    <row r="1381" customFormat="false" ht="15" hidden="false" customHeight="false" outlineLevel="0" collapsed="false">
      <c r="D1381" s="4" t="n">
        <f aca="false">D1369+1</f>
        <v>2032</v>
      </c>
    </row>
    <row r="1382" customFormat="false" ht="15" hidden="false" customHeight="false" outlineLevel="0" collapsed="false">
      <c r="D1382" s="67" t="n">
        <f aca="false">D1370+1</f>
        <v>2032</v>
      </c>
    </row>
    <row r="1383" customFormat="false" ht="15" hidden="false" customHeight="false" outlineLevel="0" collapsed="false">
      <c r="D1383" s="10" t="n">
        <f aca="false">D1371+1</f>
        <v>2032</v>
      </c>
    </row>
    <row r="1384" customFormat="false" ht="15" hidden="false" customHeight="false" outlineLevel="0" collapsed="false">
      <c r="D1384" s="4" t="n">
        <f aca="false">D1372+1</f>
        <v>2032</v>
      </c>
    </row>
    <row r="1385" customFormat="false" ht="15" hidden="false" customHeight="false" outlineLevel="0" collapsed="false">
      <c r="D1385" s="67" t="n">
        <f aca="false">D1373+1</f>
        <v>2032</v>
      </c>
    </row>
    <row r="1386" customFormat="false" ht="15" hidden="false" customHeight="false" outlineLevel="0" collapsed="false">
      <c r="D1386" s="10" t="n">
        <f aca="false">D1374+1</f>
        <v>2032</v>
      </c>
    </row>
    <row r="1387" customFormat="false" ht="15" hidden="false" customHeight="false" outlineLevel="0" collapsed="false">
      <c r="D1387" s="4" t="n">
        <f aca="false">D1375+1</f>
        <v>2032</v>
      </c>
    </row>
    <row r="1388" customFormat="false" ht="15" hidden="false" customHeight="false" outlineLevel="0" collapsed="false">
      <c r="D1388" s="67" t="n">
        <f aca="false">D1376+1</f>
        <v>2032</v>
      </c>
    </row>
    <row r="1389" customFormat="false" ht="15" hidden="false" customHeight="false" outlineLevel="0" collapsed="false">
      <c r="D1389" s="10" t="n">
        <f aca="false">D1377+1</f>
        <v>2032</v>
      </c>
    </row>
    <row r="1390" customFormat="false" ht="15" hidden="false" customHeight="false" outlineLevel="0" collapsed="false">
      <c r="D1390" s="4" t="n">
        <f aca="false">D1378+1</f>
        <v>2032</v>
      </c>
    </row>
    <row r="1391" customFormat="false" ht="15" hidden="false" customHeight="false" outlineLevel="0" collapsed="false">
      <c r="D1391" s="67" t="n">
        <f aca="false">D1379+1</f>
        <v>2032</v>
      </c>
    </row>
    <row r="1392" customFormat="false" ht="15" hidden="false" customHeight="false" outlineLevel="0" collapsed="false">
      <c r="D1392" s="10" t="n">
        <f aca="false">D1380+1</f>
        <v>2032</v>
      </c>
    </row>
    <row r="1393" customFormat="false" ht="15" hidden="false" customHeight="false" outlineLevel="0" collapsed="false">
      <c r="D1393" s="4" t="n">
        <f aca="false">D1381+1</f>
        <v>2033</v>
      </c>
    </row>
    <row r="1394" customFormat="false" ht="15" hidden="false" customHeight="false" outlineLevel="0" collapsed="false">
      <c r="D1394" s="67" t="n">
        <f aca="false">D1382+1</f>
        <v>2033</v>
      </c>
    </row>
    <row r="1395" customFormat="false" ht="15" hidden="false" customHeight="false" outlineLevel="0" collapsed="false">
      <c r="D1395" s="10" t="n">
        <f aca="false">D1383+1</f>
        <v>2033</v>
      </c>
    </row>
    <row r="1396" customFormat="false" ht="15" hidden="false" customHeight="false" outlineLevel="0" collapsed="false">
      <c r="D1396" s="4" t="n">
        <f aca="false">D1384+1</f>
        <v>2033</v>
      </c>
    </row>
    <row r="1397" customFormat="false" ht="15" hidden="false" customHeight="false" outlineLevel="0" collapsed="false">
      <c r="D1397" s="67" t="n">
        <f aca="false">D1385+1</f>
        <v>2033</v>
      </c>
    </row>
    <row r="1398" customFormat="false" ht="15" hidden="false" customHeight="false" outlineLevel="0" collapsed="false">
      <c r="D1398" s="10" t="n">
        <f aca="false">D1386+1</f>
        <v>2033</v>
      </c>
    </row>
    <row r="1399" customFormat="false" ht="15" hidden="false" customHeight="false" outlineLevel="0" collapsed="false">
      <c r="D1399" s="4" t="n">
        <f aca="false">D1387+1</f>
        <v>2033</v>
      </c>
    </row>
    <row r="1400" customFormat="false" ht="15" hidden="false" customHeight="false" outlineLevel="0" collapsed="false">
      <c r="D1400" s="67" t="n">
        <f aca="false">D1388+1</f>
        <v>2033</v>
      </c>
    </row>
    <row r="1401" customFormat="false" ht="15" hidden="false" customHeight="false" outlineLevel="0" collapsed="false">
      <c r="D1401" s="10" t="n">
        <f aca="false">D1389+1</f>
        <v>2033</v>
      </c>
    </row>
    <row r="1402" customFormat="false" ht="15" hidden="false" customHeight="false" outlineLevel="0" collapsed="false">
      <c r="D1402" s="4" t="n">
        <f aca="false">D1390+1</f>
        <v>2033</v>
      </c>
    </row>
    <row r="1403" customFormat="false" ht="15" hidden="false" customHeight="false" outlineLevel="0" collapsed="false">
      <c r="D1403" s="67" t="n">
        <f aca="false">D1391+1</f>
        <v>2033</v>
      </c>
    </row>
    <row r="1404" customFormat="false" ht="15" hidden="false" customHeight="false" outlineLevel="0" collapsed="false">
      <c r="D1404" s="10" t="n">
        <f aca="false">D1392+1</f>
        <v>2033</v>
      </c>
    </row>
    <row r="1405" customFormat="false" ht="15" hidden="false" customHeight="false" outlineLevel="0" collapsed="false">
      <c r="D1405" s="4" t="n">
        <f aca="false">D1393+1</f>
        <v>2034</v>
      </c>
    </row>
    <row r="1406" customFormat="false" ht="15" hidden="false" customHeight="false" outlineLevel="0" collapsed="false">
      <c r="D1406" s="67" t="n">
        <f aca="false">D1394+1</f>
        <v>2034</v>
      </c>
    </row>
    <row r="1407" customFormat="false" ht="15" hidden="false" customHeight="false" outlineLevel="0" collapsed="false">
      <c r="D1407" s="10" t="n">
        <f aca="false">D1395+1</f>
        <v>2034</v>
      </c>
    </row>
    <row r="1408" customFormat="false" ht="15" hidden="false" customHeight="false" outlineLevel="0" collapsed="false">
      <c r="D1408" s="4" t="n">
        <f aca="false">D1396+1</f>
        <v>2034</v>
      </c>
    </row>
    <row r="1409" customFormat="false" ht="15" hidden="false" customHeight="false" outlineLevel="0" collapsed="false">
      <c r="D1409" s="67" t="n">
        <f aca="false">D1397+1</f>
        <v>2034</v>
      </c>
    </row>
    <row r="1410" customFormat="false" ht="15" hidden="false" customHeight="false" outlineLevel="0" collapsed="false">
      <c r="D1410" s="10" t="n">
        <f aca="false">D1398+1</f>
        <v>2034</v>
      </c>
    </row>
    <row r="1411" customFormat="false" ht="15" hidden="false" customHeight="false" outlineLevel="0" collapsed="false">
      <c r="D1411" s="4" t="n">
        <f aca="false">D1399+1</f>
        <v>2034</v>
      </c>
    </row>
    <row r="1412" customFormat="false" ht="15" hidden="false" customHeight="false" outlineLevel="0" collapsed="false">
      <c r="D1412" s="67" t="n">
        <f aca="false">D1400+1</f>
        <v>2034</v>
      </c>
    </row>
    <row r="1413" customFormat="false" ht="15" hidden="false" customHeight="false" outlineLevel="0" collapsed="false">
      <c r="D1413" s="10" t="n">
        <f aca="false">D1401+1</f>
        <v>2034</v>
      </c>
    </row>
    <row r="1414" customFormat="false" ht="15" hidden="false" customHeight="false" outlineLevel="0" collapsed="false">
      <c r="D1414" s="4" t="n">
        <f aca="false">D1402+1</f>
        <v>2034</v>
      </c>
    </row>
    <row r="1415" customFormat="false" ht="15" hidden="false" customHeight="false" outlineLevel="0" collapsed="false">
      <c r="D1415" s="67" t="n">
        <f aca="false">D1403+1</f>
        <v>2034</v>
      </c>
    </row>
    <row r="1416" customFormat="false" ht="15" hidden="false" customHeight="false" outlineLevel="0" collapsed="false">
      <c r="D1416" s="10" t="n">
        <f aca="false">D1404+1</f>
        <v>2034</v>
      </c>
    </row>
    <row r="1417" customFormat="false" ht="15" hidden="false" customHeight="false" outlineLevel="0" collapsed="false">
      <c r="D1417" s="4" t="n">
        <f aca="false">D1405+1</f>
        <v>2035</v>
      </c>
    </row>
    <row r="1418" customFormat="false" ht="15" hidden="false" customHeight="false" outlineLevel="0" collapsed="false">
      <c r="D1418" s="67" t="n">
        <f aca="false">D1406+1</f>
        <v>2035</v>
      </c>
    </row>
    <row r="1419" customFormat="false" ht="15" hidden="false" customHeight="false" outlineLevel="0" collapsed="false">
      <c r="D1419" s="10" t="n">
        <f aca="false">D1407+1</f>
        <v>2035</v>
      </c>
    </row>
    <row r="1420" customFormat="false" ht="15" hidden="false" customHeight="false" outlineLevel="0" collapsed="false">
      <c r="D1420" s="4" t="n">
        <f aca="false">D1408+1</f>
        <v>2035</v>
      </c>
    </row>
    <row r="1421" customFormat="false" ht="15" hidden="false" customHeight="false" outlineLevel="0" collapsed="false">
      <c r="D1421" s="67" t="n">
        <f aca="false">D1409+1</f>
        <v>2035</v>
      </c>
    </row>
    <row r="1422" customFormat="false" ht="15" hidden="false" customHeight="false" outlineLevel="0" collapsed="false">
      <c r="D1422" s="10" t="n">
        <f aca="false">D1410+1</f>
        <v>2035</v>
      </c>
    </row>
    <row r="1423" customFormat="false" ht="15" hidden="false" customHeight="false" outlineLevel="0" collapsed="false">
      <c r="D1423" s="4" t="n">
        <f aca="false">D1411+1</f>
        <v>2035</v>
      </c>
    </row>
    <row r="1424" customFormat="false" ht="15" hidden="false" customHeight="false" outlineLevel="0" collapsed="false">
      <c r="D1424" s="67" t="n">
        <f aca="false">D1412+1</f>
        <v>2035</v>
      </c>
    </row>
    <row r="1425" customFormat="false" ht="15" hidden="false" customHeight="false" outlineLevel="0" collapsed="false">
      <c r="D1425" s="10" t="n">
        <f aca="false">D1413+1</f>
        <v>2035</v>
      </c>
    </row>
    <row r="1426" customFormat="false" ht="15" hidden="false" customHeight="false" outlineLevel="0" collapsed="false">
      <c r="D1426" s="4" t="n">
        <f aca="false">D1414+1</f>
        <v>2035</v>
      </c>
    </row>
    <row r="1427" customFormat="false" ht="15" hidden="false" customHeight="false" outlineLevel="0" collapsed="false">
      <c r="D1427" s="67" t="n">
        <f aca="false">D1415+1</f>
        <v>2035</v>
      </c>
    </row>
    <row r="1428" customFormat="false" ht="15" hidden="false" customHeight="false" outlineLevel="0" collapsed="false">
      <c r="D1428" s="10" t="n">
        <f aca="false">D1416+1</f>
        <v>2035</v>
      </c>
    </row>
    <row r="1429" customFormat="false" ht="15" hidden="false" customHeight="false" outlineLevel="0" collapsed="false">
      <c r="D1429" s="4" t="n">
        <f aca="false">D1417+1</f>
        <v>2036</v>
      </c>
    </row>
    <row r="1430" customFormat="false" ht="15" hidden="false" customHeight="false" outlineLevel="0" collapsed="false">
      <c r="D1430" s="67" t="n">
        <f aca="false">D1418+1</f>
        <v>2036</v>
      </c>
    </row>
    <row r="1431" customFormat="false" ht="15" hidden="false" customHeight="false" outlineLevel="0" collapsed="false">
      <c r="D1431" s="10" t="n">
        <f aca="false">D1419+1</f>
        <v>2036</v>
      </c>
    </row>
    <row r="1432" customFormat="false" ht="15" hidden="false" customHeight="false" outlineLevel="0" collapsed="false">
      <c r="D1432" s="4" t="n">
        <f aca="false">D1420+1</f>
        <v>2036</v>
      </c>
    </row>
    <row r="1433" customFormat="false" ht="15" hidden="false" customHeight="false" outlineLevel="0" collapsed="false">
      <c r="D1433" s="67" t="n">
        <f aca="false">D1421+1</f>
        <v>2036</v>
      </c>
    </row>
    <row r="1434" customFormat="false" ht="15" hidden="false" customHeight="false" outlineLevel="0" collapsed="false">
      <c r="D1434" s="10" t="n">
        <f aca="false">D1422+1</f>
        <v>2036</v>
      </c>
    </row>
    <row r="1435" customFormat="false" ht="15" hidden="false" customHeight="false" outlineLevel="0" collapsed="false">
      <c r="D1435" s="4" t="n">
        <f aca="false">D1423+1</f>
        <v>2036</v>
      </c>
    </row>
    <row r="1436" customFormat="false" ht="15" hidden="false" customHeight="false" outlineLevel="0" collapsed="false">
      <c r="D1436" s="67" t="n">
        <f aca="false">D1424+1</f>
        <v>2036</v>
      </c>
    </row>
    <row r="1437" customFormat="false" ht="15" hidden="false" customHeight="false" outlineLevel="0" collapsed="false">
      <c r="D1437" s="10" t="n">
        <f aca="false">D1425+1</f>
        <v>2036</v>
      </c>
    </row>
    <row r="1438" customFormat="false" ht="15" hidden="false" customHeight="false" outlineLevel="0" collapsed="false">
      <c r="D1438" s="4" t="n">
        <f aca="false">D1426+1</f>
        <v>2036</v>
      </c>
    </row>
    <row r="1439" customFormat="false" ht="15" hidden="false" customHeight="false" outlineLevel="0" collapsed="false">
      <c r="D1439" s="67" t="n">
        <f aca="false">D1427+1</f>
        <v>2036</v>
      </c>
    </row>
    <row r="1440" customFormat="false" ht="15" hidden="false" customHeight="false" outlineLevel="0" collapsed="false">
      <c r="D1440" s="10" t="n">
        <f aca="false">D1428+1</f>
        <v>2036</v>
      </c>
    </row>
    <row r="1441" customFormat="false" ht="15" hidden="false" customHeight="false" outlineLevel="0" collapsed="false">
      <c r="D1441" s="4" t="n">
        <f aca="false">D1429+1</f>
        <v>2037</v>
      </c>
    </row>
    <row r="1442" customFormat="false" ht="15" hidden="false" customHeight="false" outlineLevel="0" collapsed="false">
      <c r="D1442" s="67" t="n">
        <f aca="false">D1430+1</f>
        <v>2037</v>
      </c>
    </row>
    <row r="1443" customFormat="false" ht="15" hidden="false" customHeight="false" outlineLevel="0" collapsed="false">
      <c r="D1443" s="10" t="n">
        <f aca="false">D1431+1</f>
        <v>2037</v>
      </c>
    </row>
    <row r="1444" customFormat="false" ht="15" hidden="false" customHeight="false" outlineLevel="0" collapsed="false">
      <c r="D1444" s="4" t="n">
        <f aca="false">D1432+1</f>
        <v>2037</v>
      </c>
    </row>
    <row r="1445" customFormat="false" ht="15" hidden="false" customHeight="false" outlineLevel="0" collapsed="false">
      <c r="D1445" s="67" t="n">
        <f aca="false">D1433+1</f>
        <v>2037</v>
      </c>
    </row>
    <row r="1446" customFormat="false" ht="15" hidden="false" customHeight="false" outlineLevel="0" collapsed="false">
      <c r="D1446" s="10" t="n">
        <f aca="false">D1434+1</f>
        <v>2037</v>
      </c>
    </row>
    <row r="1447" customFormat="false" ht="15" hidden="false" customHeight="false" outlineLevel="0" collapsed="false">
      <c r="D1447" s="4" t="n">
        <f aca="false">D1435+1</f>
        <v>2037</v>
      </c>
    </row>
    <row r="1448" customFormat="false" ht="15" hidden="false" customHeight="false" outlineLevel="0" collapsed="false">
      <c r="D1448" s="67" t="n">
        <f aca="false">D1436+1</f>
        <v>2037</v>
      </c>
    </row>
    <row r="1449" customFormat="false" ht="15" hidden="false" customHeight="false" outlineLevel="0" collapsed="false">
      <c r="D1449" s="10" t="n">
        <f aca="false">D1437+1</f>
        <v>2037</v>
      </c>
    </row>
    <row r="1450" customFormat="false" ht="15" hidden="false" customHeight="false" outlineLevel="0" collapsed="false">
      <c r="D1450" s="4" t="n">
        <f aca="false">D1438+1</f>
        <v>2037</v>
      </c>
    </row>
    <row r="1451" customFormat="false" ht="15" hidden="false" customHeight="false" outlineLevel="0" collapsed="false">
      <c r="D1451" s="67" t="n">
        <f aca="false">D1439+1</f>
        <v>2037</v>
      </c>
    </row>
    <row r="1452" customFormat="false" ht="15" hidden="false" customHeight="false" outlineLevel="0" collapsed="false">
      <c r="D1452" s="10" t="n">
        <f aca="false">D1440+1</f>
        <v>2037</v>
      </c>
    </row>
    <row r="1453" customFormat="false" ht="15" hidden="false" customHeight="false" outlineLevel="0" collapsed="false">
      <c r="D1453" s="4" t="n">
        <f aca="false">D1441+1</f>
        <v>2038</v>
      </c>
    </row>
    <row r="1454" customFormat="false" ht="15" hidden="false" customHeight="false" outlineLevel="0" collapsed="false">
      <c r="D1454" s="67" t="n">
        <f aca="false">D1442+1</f>
        <v>2038</v>
      </c>
    </row>
    <row r="1455" customFormat="false" ht="15" hidden="false" customHeight="false" outlineLevel="0" collapsed="false">
      <c r="D1455" s="10" t="n">
        <f aca="false">D1443+1</f>
        <v>2038</v>
      </c>
    </row>
    <row r="1456" customFormat="false" ht="15" hidden="false" customHeight="false" outlineLevel="0" collapsed="false">
      <c r="D1456" s="4" t="n">
        <f aca="false">D1444+1</f>
        <v>2038</v>
      </c>
    </row>
    <row r="1457" customFormat="false" ht="15" hidden="false" customHeight="false" outlineLevel="0" collapsed="false">
      <c r="D1457" s="67" t="n">
        <f aca="false">D1445+1</f>
        <v>2038</v>
      </c>
    </row>
    <row r="1458" customFormat="false" ht="15" hidden="false" customHeight="false" outlineLevel="0" collapsed="false">
      <c r="D1458" s="10" t="n">
        <f aca="false">D1446+1</f>
        <v>2038</v>
      </c>
    </row>
    <row r="1459" customFormat="false" ht="15" hidden="false" customHeight="false" outlineLevel="0" collapsed="false">
      <c r="D1459" s="4" t="n">
        <f aca="false">D1447+1</f>
        <v>2038</v>
      </c>
    </row>
    <row r="1460" customFormat="false" ht="15" hidden="false" customHeight="false" outlineLevel="0" collapsed="false">
      <c r="D1460" s="67" t="n">
        <f aca="false">D1448+1</f>
        <v>2038</v>
      </c>
    </row>
    <row r="1461" customFormat="false" ht="15" hidden="false" customHeight="false" outlineLevel="0" collapsed="false">
      <c r="D1461" s="10" t="n">
        <f aca="false">D1449+1</f>
        <v>2038</v>
      </c>
    </row>
    <row r="1462" customFormat="false" ht="15" hidden="false" customHeight="false" outlineLevel="0" collapsed="false">
      <c r="D1462" s="4" t="n">
        <f aca="false">D1450+1</f>
        <v>2038</v>
      </c>
    </row>
    <row r="1463" customFormat="false" ht="15" hidden="false" customHeight="false" outlineLevel="0" collapsed="false">
      <c r="D1463" s="67" t="n">
        <f aca="false">D1451+1</f>
        <v>2038</v>
      </c>
    </row>
    <row r="1464" customFormat="false" ht="15" hidden="false" customHeight="false" outlineLevel="0" collapsed="false">
      <c r="D1464" s="10" t="n">
        <f aca="false">D1452+1</f>
        <v>2038</v>
      </c>
    </row>
    <row r="1465" customFormat="false" ht="15" hidden="false" customHeight="false" outlineLevel="0" collapsed="false">
      <c r="D1465" s="4" t="n">
        <f aca="false">D1453+1</f>
        <v>2039</v>
      </c>
    </row>
    <row r="1466" customFormat="false" ht="15" hidden="false" customHeight="false" outlineLevel="0" collapsed="false">
      <c r="D1466" s="67" t="n">
        <f aca="false">D1454+1</f>
        <v>2039</v>
      </c>
    </row>
    <row r="1467" customFormat="false" ht="15" hidden="false" customHeight="false" outlineLevel="0" collapsed="false">
      <c r="D1467" s="10" t="n">
        <f aca="false">D1455+1</f>
        <v>2039</v>
      </c>
    </row>
    <row r="1468" customFormat="false" ht="15" hidden="false" customHeight="false" outlineLevel="0" collapsed="false">
      <c r="D1468" s="4" t="n">
        <f aca="false">D1456+1</f>
        <v>2039</v>
      </c>
    </row>
    <row r="1469" customFormat="false" ht="15" hidden="false" customHeight="false" outlineLevel="0" collapsed="false">
      <c r="D1469" s="67" t="n">
        <f aca="false">D1457+1</f>
        <v>2039</v>
      </c>
    </row>
    <row r="1470" customFormat="false" ht="15" hidden="false" customHeight="false" outlineLevel="0" collapsed="false">
      <c r="D1470" s="10" t="n">
        <f aca="false">D1458+1</f>
        <v>2039</v>
      </c>
    </row>
    <row r="1471" customFormat="false" ht="15" hidden="false" customHeight="false" outlineLevel="0" collapsed="false">
      <c r="D1471" s="4" t="n">
        <f aca="false">D1459+1</f>
        <v>2039</v>
      </c>
    </row>
    <row r="1472" customFormat="false" ht="15" hidden="false" customHeight="false" outlineLevel="0" collapsed="false">
      <c r="D1472" s="67" t="n">
        <f aca="false">D1460+1</f>
        <v>2039</v>
      </c>
    </row>
    <row r="1473" customFormat="false" ht="15" hidden="false" customHeight="false" outlineLevel="0" collapsed="false">
      <c r="D1473" s="10" t="n">
        <f aca="false">D1461+1</f>
        <v>2039</v>
      </c>
    </row>
    <row r="1474" customFormat="false" ht="15" hidden="false" customHeight="false" outlineLevel="0" collapsed="false">
      <c r="D1474" s="4" t="n">
        <f aca="false">D1462+1</f>
        <v>2039</v>
      </c>
    </row>
    <row r="1475" customFormat="false" ht="15" hidden="false" customHeight="false" outlineLevel="0" collapsed="false">
      <c r="D1475" s="67" t="n">
        <f aca="false">D1463+1</f>
        <v>2039</v>
      </c>
    </row>
    <row r="1476" customFormat="false" ht="15" hidden="false" customHeight="false" outlineLevel="0" collapsed="false">
      <c r="D1476" s="10" t="n">
        <f aca="false">D1464+1</f>
        <v>2039</v>
      </c>
    </row>
    <row r="1477" customFormat="false" ht="15" hidden="false" customHeight="false" outlineLevel="0" collapsed="false">
      <c r="D1477" s="4" t="n">
        <f aca="false">D1465+1</f>
        <v>2040</v>
      </c>
    </row>
    <row r="1478" customFormat="false" ht="15" hidden="false" customHeight="false" outlineLevel="0" collapsed="false">
      <c r="D1478" s="67" t="n">
        <f aca="false">D1466+1</f>
        <v>2040</v>
      </c>
    </row>
    <row r="1479" customFormat="false" ht="15" hidden="false" customHeight="false" outlineLevel="0" collapsed="false">
      <c r="D1479" s="10" t="n">
        <f aca="false">D1467+1</f>
        <v>2040</v>
      </c>
    </row>
    <row r="1480" customFormat="false" ht="15" hidden="false" customHeight="false" outlineLevel="0" collapsed="false">
      <c r="D1480" s="4" t="n">
        <f aca="false">D1468+1</f>
        <v>2040</v>
      </c>
    </row>
    <row r="1481" customFormat="false" ht="15" hidden="false" customHeight="false" outlineLevel="0" collapsed="false">
      <c r="D1481" s="67" t="n">
        <f aca="false">D1469+1</f>
        <v>2040</v>
      </c>
    </row>
    <row r="1482" customFormat="false" ht="15" hidden="false" customHeight="false" outlineLevel="0" collapsed="false">
      <c r="D1482" s="10" t="n">
        <f aca="false">D1470+1</f>
        <v>2040</v>
      </c>
    </row>
    <row r="1483" customFormat="false" ht="15" hidden="false" customHeight="false" outlineLevel="0" collapsed="false">
      <c r="D1483" s="4" t="n">
        <f aca="false">D1471+1</f>
        <v>2040</v>
      </c>
    </row>
    <row r="1484" customFormat="false" ht="15" hidden="false" customHeight="false" outlineLevel="0" collapsed="false">
      <c r="D1484" s="67" t="n">
        <f aca="false">D1472+1</f>
        <v>2040</v>
      </c>
    </row>
    <row r="1485" customFormat="false" ht="15" hidden="false" customHeight="false" outlineLevel="0" collapsed="false">
      <c r="D1485" s="10" t="n">
        <f aca="false">D1473+1</f>
        <v>2040</v>
      </c>
    </row>
    <row r="1486" customFormat="false" ht="15" hidden="false" customHeight="false" outlineLevel="0" collapsed="false">
      <c r="D1486" s="4" t="n">
        <f aca="false">D1474+1</f>
        <v>2040</v>
      </c>
    </row>
    <row r="1487" customFormat="false" ht="15" hidden="false" customHeight="false" outlineLevel="0" collapsed="false">
      <c r="D1487" s="67" t="n">
        <f aca="false">D1475+1</f>
        <v>2040</v>
      </c>
    </row>
    <row r="1488" customFormat="false" ht="15" hidden="false" customHeight="false" outlineLevel="0" collapsed="false">
      <c r="A1488" s="0" t="n">
        <f aca="false">F1488*100/$C$1079</f>
        <v>112.474514582271</v>
      </c>
      <c r="B1488" s="0" t="n">
        <f aca="false">G1488*100/$C$1079</f>
        <v>135.438304653127</v>
      </c>
      <c r="C1488" s="0" t="n">
        <f aca="false">H1488*100/$C$1079</f>
        <v>162.520661662452</v>
      </c>
      <c r="D1488" s="10" t="n">
        <f aca="false">D1476+1</f>
        <v>2040</v>
      </c>
      <c r="F1488" s="0" t="n">
        <v>95</v>
      </c>
      <c r="G1488" s="0" t="n">
        <f aca="false">G1259*(1.0075^18)</f>
        <v>114.396038870082</v>
      </c>
      <c r="H1488" s="0" t="n">
        <f aca="false">H1259*(1.015^18)</f>
        <v>137.270766762363</v>
      </c>
    </row>
    <row r="1489" customFormat="false" ht="15" hidden="false" customHeight="false" outlineLevel="0" collapsed="false">
      <c r="D1489" s="4"/>
    </row>
    <row r="1490" customFormat="false" ht="15" hidden="false" customHeight="false" outlineLevel="0" collapsed="false">
      <c r="D1490" s="67"/>
    </row>
    <row r="1491" customFormat="false" ht="15" hidden="false" customHeight="false" outlineLevel="0" collapsed="false">
      <c r="D1491" s="10"/>
    </row>
    <row r="1492" customFormat="false" ht="15" hidden="false" customHeight="false" outlineLevel="0" collapsed="false">
      <c r="D1492" s="4"/>
    </row>
    <row r="1493" customFormat="false" ht="15" hidden="false" customHeight="false" outlineLevel="0" collapsed="false">
      <c r="D1493" s="67"/>
    </row>
    <row r="1494" customFormat="false" ht="15" hidden="false" customHeight="false" outlineLevel="0" collapsed="false">
      <c r="D1494" s="10"/>
    </row>
    <row r="1495" customFormat="false" ht="15" hidden="false" customHeight="false" outlineLevel="0" collapsed="false">
      <c r="D1495" s="4"/>
    </row>
    <row r="1496" customFormat="false" ht="15" hidden="false" customHeight="false" outlineLevel="0" collapsed="false">
      <c r="D1496" s="67"/>
    </row>
    <row r="1497" customFormat="false" ht="15" hidden="false" customHeight="false" outlineLevel="0" collapsed="false">
      <c r="D1497" s="10"/>
    </row>
    <row r="1498" customFormat="false" ht="15" hidden="false" customHeight="false" outlineLevel="0" collapsed="false">
      <c r="D1498" s="4"/>
    </row>
    <row r="1499" customFormat="false" ht="15" hidden="false" customHeight="false" outlineLevel="0" collapsed="false">
      <c r="D1499" s="67"/>
    </row>
    <row r="1500" customFormat="false" ht="15" hidden="false" customHeight="false" outlineLevel="0" collapsed="false">
      <c r="D1500" s="10"/>
    </row>
    <row r="1501" customFormat="false" ht="15" hidden="false" customHeight="false" outlineLevel="0" collapsed="false">
      <c r="D1501" s="4"/>
    </row>
    <row r="1502" customFormat="false" ht="15" hidden="false" customHeight="false" outlineLevel="0" collapsed="false">
      <c r="D1502" s="67"/>
    </row>
    <row r="1503" customFormat="false" ht="15" hidden="false" customHeight="false" outlineLevel="0" collapsed="false">
      <c r="D1503" s="10"/>
    </row>
    <row r="1504" customFormat="false" ht="15" hidden="false" customHeight="false" outlineLevel="0" collapsed="false">
      <c r="D1504" s="4"/>
    </row>
    <row r="1505" customFormat="false" ht="15" hidden="false" customHeight="false" outlineLevel="0" collapsed="false">
      <c r="D1505" s="67"/>
    </row>
    <row r="1506" customFormat="false" ht="15" hidden="false" customHeight="false" outlineLevel="0" collapsed="false">
      <c r="D1506" s="10"/>
    </row>
    <row r="1507" customFormat="false" ht="15" hidden="false" customHeight="false" outlineLevel="0" collapsed="false">
      <c r="D1507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162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2019-02-08T18:28:50Z</dcterms:created>
  <dc:creator>Windows User</dc:creator>
  <dc:language>en-US</dc:language>
  <cp:lastModifiedBy>Leonardo Calcagno</cp:lastModifiedBy>
  <dcterms:modified xsi:type="dcterms:W3CDTF">2019-07-19T13:34:18Z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